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codeName="{AE6600E7-7A62-396C-DE95-9942FA9DD81E}"/>
  <workbookPr codeName="ThisWorkbook"/>
  <mc:AlternateContent xmlns:mc="http://schemas.openxmlformats.org/markup-compatibility/2006">
    <mc:Choice Requires="x15">
      <x15ac:absPath xmlns:x15ac="http://schemas.microsoft.com/office/spreadsheetml/2010/11/ac" url="E:\INVIAS DT TOL\CDPs\SA-004\EVALUACIÓN\DEFINITIVA\"/>
    </mc:Choice>
  </mc:AlternateContent>
  <xr:revisionPtr revIDLastSave="0" documentId="8_{B06EB736-3816-4C53-A904-12802DC68847}" xr6:coauthVersionLast="47" xr6:coauthVersionMax="47" xr10:uidLastSave="{00000000-0000-0000-0000-000000000000}"/>
  <bookViews>
    <workbookView xWindow="20370" yWindow="-120" windowWidth="21840" windowHeight="13140" tabRatio="789" firstSheet="1" activeTab="1" xr2:uid="{00000000-000D-0000-FFFF-FFFF00000000}"/>
  </bookViews>
  <sheets>
    <sheet name="PAB" sheetId="108" state="veryHidden" r:id="rId1"/>
    <sheet name="RESUMEN" sheetId="13" r:id="rId2"/>
    <sheet name="VR-PROP" sheetId="15" r:id="rId3"/>
    <sheet name="FORMULA" sheetId="107" r:id="rId4"/>
    <sheet name="ELEGIBILIDAD" sheetId="10" r:id="rId5"/>
    <sheet name="GUIA CCE - PAB&lt;5" sheetId="110" state="hidden" r:id="rId6"/>
    <sheet name="Listas" sheetId="106" state="hidden" r:id="rId7"/>
  </sheets>
  <externalReferences>
    <externalReference r:id="rId8"/>
  </externalReferences>
  <definedNames>
    <definedName name="_xlnm._FilterDatabase" localSheetId="2" hidden="1">'VR-PROP'!$I$49:$K$53</definedName>
    <definedName name="DEPENDENCIAS" localSheetId="0">[1]Listas!$B$2:$B$16</definedName>
    <definedName name="DEPENDENCIAS">Listas!$B$2:$B$25</definedName>
    <definedName name="METEVA" localSheetId="0">[1]Listas!$D$2:$D$7</definedName>
    <definedName name="METEVA">Listas!$D$2:$D$7</definedName>
    <definedName name="RESULTADO" localSheetId="0">[1]Listas!$C$2:$C$4</definedName>
    <definedName name="RESULTADO">Listas!$C$2:$C$4</definedName>
    <definedName name="_xlnm.Print_Titles" localSheetId="0">PAB!#REF!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110" l="1"/>
  <c r="C10" i="110"/>
  <c r="C8" i="110"/>
  <c r="C9" i="110"/>
  <c r="D5" i="110" l="1"/>
  <c r="B13" i="110" l="1"/>
  <c r="I3" i="110"/>
  <c r="I4" i="110" l="1"/>
  <c r="M16" i="106" l="1"/>
  <c r="J16" i="106"/>
  <c r="I16" i="106"/>
  <c r="M222" i="106" l="1"/>
  <c r="M221" i="106"/>
  <c r="M220" i="106"/>
  <c r="M219" i="106"/>
  <c r="M218" i="106"/>
  <c r="M217" i="106"/>
  <c r="M216" i="106"/>
  <c r="M215" i="106"/>
  <c r="M214" i="106"/>
  <c r="M213" i="106"/>
  <c r="M212" i="106"/>
  <c r="M211" i="106"/>
  <c r="M210" i="106"/>
  <c r="M209" i="106"/>
  <c r="M208" i="106"/>
  <c r="M207" i="106"/>
  <c r="M206" i="106"/>
  <c r="M205" i="106"/>
  <c r="M204" i="106"/>
  <c r="M203" i="106"/>
  <c r="M202" i="106"/>
  <c r="M201" i="106"/>
  <c r="M200" i="106"/>
  <c r="M199" i="106"/>
  <c r="M198" i="106"/>
  <c r="M197" i="106"/>
  <c r="M196" i="106"/>
  <c r="M195" i="106"/>
  <c r="M194" i="106"/>
  <c r="M193" i="106"/>
  <c r="M192" i="106"/>
  <c r="M191" i="106"/>
  <c r="M190" i="106"/>
  <c r="M189" i="106"/>
  <c r="M188" i="106"/>
  <c r="M187" i="106"/>
  <c r="M186" i="106"/>
  <c r="M185" i="106"/>
  <c r="M184" i="106"/>
  <c r="M183" i="106"/>
  <c r="M182" i="106"/>
  <c r="M181" i="106"/>
  <c r="M180" i="106"/>
  <c r="M179" i="106"/>
  <c r="M178" i="106"/>
  <c r="M177" i="106"/>
  <c r="M176" i="106"/>
  <c r="M175" i="106"/>
  <c r="M174" i="106"/>
  <c r="M173" i="106"/>
  <c r="M172" i="106"/>
  <c r="M171" i="106"/>
  <c r="M170" i="106"/>
  <c r="M169" i="106"/>
  <c r="M168" i="106"/>
  <c r="M167" i="106"/>
  <c r="M166" i="106"/>
  <c r="M165" i="106"/>
  <c r="M164" i="106"/>
  <c r="M163" i="106"/>
  <c r="M162" i="106"/>
  <c r="M161" i="106"/>
  <c r="M160" i="106"/>
  <c r="M159" i="106"/>
  <c r="M158" i="106"/>
  <c r="M157" i="106"/>
  <c r="M156" i="106"/>
  <c r="M155" i="106"/>
  <c r="M154" i="106"/>
  <c r="M153" i="106"/>
  <c r="M152" i="106"/>
  <c r="M151" i="106"/>
  <c r="M150" i="106"/>
  <c r="M149" i="106"/>
  <c r="M148" i="106"/>
  <c r="M147" i="106"/>
  <c r="M146" i="106"/>
  <c r="M145" i="106"/>
  <c r="M144" i="106"/>
  <c r="M143" i="106"/>
  <c r="M142" i="106"/>
  <c r="M141" i="106"/>
  <c r="M140" i="106"/>
  <c r="M139" i="106"/>
  <c r="M138" i="106"/>
  <c r="M137" i="106"/>
  <c r="M136" i="106"/>
  <c r="M135" i="106"/>
  <c r="M134" i="106"/>
  <c r="M133" i="106"/>
  <c r="M132" i="106"/>
  <c r="M131" i="106"/>
  <c r="M130" i="106"/>
  <c r="M129" i="106"/>
  <c r="M128" i="106"/>
  <c r="M127" i="106"/>
  <c r="M126" i="106"/>
  <c r="M125" i="106"/>
  <c r="M124" i="106"/>
  <c r="M123" i="106"/>
  <c r="M122" i="106"/>
  <c r="M121" i="106"/>
  <c r="M120" i="106"/>
  <c r="M119" i="106"/>
  <c r="M118" i="106"/>
  <c r="M117" i="106"/>
  <c r="M116" i="106"/>
  <c r="M115" i="106"/>
  <c r="M114" i="106"/>
  <c r="M113" i="106"/>
  <c r="M112" i="106"/>
  <c r="M111" i="106"/>
  <c r="M110" i="106"/>
  <c r="M109" i="106"/>
  <c r="M108" i="106"/>
  <c r="M107" i="106"/>
  <c r="M106" i="106"/>
  <c r="M105" i="106"/>
  <c r="M104" i="106"/>
  <c r="M103" i="106"/>
  <c r="M102" i="106"/>
  <c r="M101" i="106"/>
  <c r="M100" i="106"/>
  <c r="M99" i="106"/>
  <c r="M98" i="106"/>
  <c r="M97" i="106"/>
  <c r="M96" i="106"/>
  <c r="M95" i="106"/>
  <c r="M94" i="106"/>
  <c r="M93" i="106"/>
  <c r="M92" i="106"/>
  <c r="M91" i="106"/>
  <c r="M90" i="106"/>
  <c r="M89" i="106"/>
  <c r="M88" i="106"/>
  <c r="M87" i="106"/>
  <c r="M86" i="106"/>
  <c r="M85" i="106"/>
  <c r="M84" i="106"/>
  <c r="M83" i="106"/>
  <c r="M82" i="106"/>
  <c r="M81" i="106"/>
  <c r="M80" i="106"/>
  <c r="M79" i="106"/>
  <c r="M78" i="106"/>
  <c r="M77" i="106"/>
  <c r="M76" i="106"/>
  <c r="M75" i="106"/>
  <c r="M74" i="106"/>
  <c r="M73" i="106"/>
  <c r="M72" i="106"/>
  <c r="M71" i="106"/>
  <c r="M70" i="106"/>
  <c r="M69" i="106"/>
  <c r="M68" i="106"/>
  <c r="M67" i="106"/>
  <c r="M66" i="106"/>
  <c r="M65" i="106"/>
  <c r="M64" i="106"/>
  <c r="M63" i="106"/>
  <c r="M62" i="106"/>
  <c r="M61" i="106"/>
  <c r="M60" i="106"/>
  <c r="M59" i="106"/>
  <c r="M58" i="106"/>
  <c r="M57" i="106"/>
  <c r="M56" i="106"/>
  <c r="M55" i="106"/>
  <c r="M54" i="106"/>
  <c r="M53" i="106"/>
  <c r="M52" i="106"/>
  <c r="M51" i="106"/>
  <c r="M50" i="106"/>
  <c r="M49" i="106"/>
  <c r="M48" i="106"/>
  <c r="M47" i="106"/>
  <c r="M46" i="106"/>
  <c r="M45" i="106"/>
  <c r="M44" i="106"/>
  <c r="M43" i="106"/>
  <c r="M42" i="106"/>
  <c r="M41" i="106"/>
  <c r="M40" i="106"/>
  <c r="M39" i="106"/>
  <c r="M38" i="106"/>
  <c r="M37" i="106"/>
  <c r="M36" i="106"/>
  <c r="M35" i="106"/>
  <c r="M34" i="106"/>
  <c r="M33" i="106"/>
  <c r="M32" i="106"/>
  <c r="M31" i="106"/>
  <c r="M30" i="106"/>
  <c r="M29" i="106"/>
  <c r="M28" i="106"/>
  <c r="M27" i="106"/>
  <c r="M26" i="106"/>
  <c r="M25" i="106"/>
  <c r="M24" i="106"/>
  <c r="M23" i="106"/>
  <c r="M22" i="106"/>
  <c r="M21" i="106"/>
  <c r="M20" i="106"/>
  <c r="M19" i="106"/>
  <c r="M18" i="106"/>
  <c r="M17" i="106"/>
  <c r="M15" i="106"/>
  <c r="M14" i="106"/>
  <c r="M13" i="106"/>
  <c r="M12" i="106"/>
  <c r="M11" i="106"/>
  <c r="M10" i="106"/>
  <c r="M9" i="106"/>
  <c r="M8" i="106"/>
  <c r="M7" i="106"/>
  <c r="M6" i="106"/>
  <c r="M5" i="106"/>
  <c r="M4" i="106"/>
  <c r="M3" i="106"/>
  <c r="M2" i="106"/>
  <c r="I222" i="106"/>
  <c r="I221" i="106"/>
  <c r="I220" i="106"/>
  <c r="I219" i="106"/>
  <c r="I218" i="106"/>
  <c r="I217" i="106"/>
  <c r="I216" i="106"/>
  <c r="I215" i="106"/>
  <c r="I214" i="106"/>
  <c r="I213" i="106"/>
  <c r="I212" i="106"/>
  <c r="I211" i="106"/>
  <c r="I210" i="106"/>
  <c r="I209" i="106"/>
  <c r="I208" i="106"/>
  <c r="I207" i="106"/>
  <c r="I206" i="106"/>
  <c r="I205" i="106"/>
  <c r="I204" i="106"/>
  <c r="I203" i="106"/>
  <c r="I202" i="106"/>
  <c r="I201" i="106"/>
  <c r="I200" i="106"/>
  <c r="I199" i="106"/>
  <c r="I198" i="106"/>
  <c r="I197" i="106"/>
  <c r="I196" i="106"/>
  <c r="I195" i="106"/>
  <c r="I194" i="106"/>
  <c r="I193" i="106"/>
  <c r="I192" i="106"/>
  <c r="I191" i="106"/>
  <c r="I190" i="106"/>
  <c r="I189" i="106"/>
  <c r="I188" i="106"/>
  <c r="I187" i="106"/>
  <c r="I186" i="106"/>
  <c r="I185" i="106"/>
  <c r="I184" i="106"/>
  <c r="I183" i="106"/>
  <c r="I182" i="106"/>
  <c r="I181" i="106"/>
  <c r="I180" i="106"/>
  <c r="I179" i="106"/>
  <c r="I178" i="106"/>
  <c r="I177" i="106"/>
  <c r="I176" i="106"/>
  <c r="I175" i="106"/>
  <c r="I174" i="106"/>
  <c r="I173" i="106"/>
  <c r="I172" i="106"/>
  <c r="I171" i="106"/>
  <c r="I170" i="106"/>
  <c r="I169" i="106"/>
  <c r="I168" i="106"/>
  <c r="I167" i="106"/>
  <c r="I166" i="106"/>
  <c r="I165" i="106"/>
  <c r="I164" i="106"/>
  <c r="I163" i="106"/>
  <c r="I162" i="106"/>
  <c r="I161" i="106"/>
  <c r="I160" i="106"/>
  <c r="I159" i="106"/>
  <c r="I158" i="106"/>
  <c r="I157" i="106"/>
  <c r="I156" i="106"/>
  <c r="I155" i="106"/>
  <c r="I154" i="106"/>
  <c r="I153" i="106"/>
  <c r="I152" i="106"/>
  <c r="I151" i="106"/>
  <c r="I150" i="106"/>
  <c r="I149" i="106"/>
  <c r="I148" i="106"/>
  <c r="I147" i="106"/>
  <c r="I146" i="106"/>
  <c r="I145" i="106"/>
  <c r="I144" i="106"/>
  <c r="I143" i="106"/>
  <c r="I142" i="106"/>
  <c r="I141" i="106"/>
  <c r="I140" i="106"/>
  <c r="I139" i="106"/>
  <c r="I138" i="106"/>
  <c r="I137" i="106"/>
  <c r="I136" i="106"/>
  <c r="I135" i="106"/>
  <c r="I134" i="106"/>
  <c r="I133" i="106"/>
  <c r="I132" i="106"/>
  <c r="I131" i="106"/>
  <c r="I130" i="106"/>
  <c r="I129" i="106"/>
  <c r="I128" i="106"/>
  <c r="I127" i="106"/>
  <c r="I126" i="106"/>
  <c r="I125" i="106"/>
  <c r="I124" i="106"/>
  <c r="I123" i="106"/>
  <c r="I122" i="106"/>
  <c r="I121" i="106"/>
  <c r="I120" i="106"/>
  <c r="I119" i="106"/>
  <c r="I118" i="106"/>
  <c r="I117" i="106"/>
  <c r="I116" i="106"/>
  <c r="I115" i="106"/>
  <c r="I114" i="106"/>
  <c r="I113" i="106"/>
  <c r="I112" i="106"/>
  <c r="I111" i="106"/>
  <c r="I110" i="106"/>
  <c r="I109" i="106"/>
  <c r="I108" i="106"/>
  <c r="I107" i="106"/>
  <c r="I106" i="106"/>
  <c r="I105" i="106"/>
  <c r="I104" i="106"/>
  <c r="I103" i="106"/>
  <c r="I102" i="106"/>
  <c r="I101" i="106"/>
  <c r="I100" i="106"/>
  <c r="I99" i="106"/>
  <c r="I98" i="106"/>
  <c r="I97" i="106"/>
  <c r="I96" i="106"/>
  <c r="I95" i="106"/>
  <c r="I94" i="106"/>
  <c r="I93" i="106"/>
  <c r="I92" i="106"/>
  <c r="I91" i="106"/>
  <c r="I90" i="106"/>
  <c r="I89" i="106"/>
  <c r="I88" i="106"/>
  <c r="I87" i="106"/>
  <c r="I86" i="106"/>
  <c r="I85" i="106"/>
  <c r="I84" i="106"/>
  <c r="I83" i="106"/>
  <c r="I82" i="106"/>
  <c r="I81" i="106"/>
  <c r="I80" i="106"/>
  <c r="I79" i="106"/>
  <c r="I78" i="106"/>
  <c r="I77" i="106"/>
  <c r="I76" i="106"/>
  <c r="I75" i="106"/>
  <c r="I74" i="106"/>
  <c r="I73" i="106"/>
  <c r="I72" i="106"/>
  <c r="I71" i="106"/>
  <c r="I70" i="106"/>
  <c r="I69" i="106"/>
  <c r="I68" i="106"/>
  <c r="I67" i="106"/>
  <c r="I66" i="106"/>
  <c r="I65" i="106"/>
  <c r="I64" i="106"/>
  <c r="I63" i="106"/>
  <c r="I62" i="106"/>
  <c r="I61" i="106"/>
  <c r="I60" i="106"/>
  <c r="I59" i="106"/>
  <c r="I58" i="106"/>
  <c r="I57" i="106"/>
  <c r="I56" i="106"/>
  <c r="I55" i="106"/>
  <c r="I54" i="106"/>
  <c r="I53" i="106"/>
  <c r="I52" i="106"/>
  <c r="I51" i="106"/>
  <c r="I50" i="106"/>
  <c r="I49" i="106"/>
  <c r="I48" i="106"/>
  <c r="I47" i="106"/>
  <c r="I46" i="106"/>
  <c r="I45" i="106"/>
  <c r="I44" i="106"/>
  <c r="I43" i="106"/>
  <c r="I42" i="106"/>
  <c r="I41" i="106"/>
  <c r="I40" i="106"/>
  <c r="I39" i="106"/>
  <c r="I38" i="106"/>
  <c r="I37" i="106"/>
  <c r="I36" i="106"/>
  <c r="I35" i="106"/>
  <c r="I34" i="106"/>
  <c r="I33" i="106"/>
  <c r="I32" i="106"/>
  <c r="I31" i="106"/>
  <c r="I30" i="106"/>
  <c r="I29" i="106"/>
  <c r="I28" i="106"/>
  <c r="I27" i="106"/>
  <c r="I26" i="106"/>
  <c r="I25" i="106"/>
  <c r="I24" i="106"/>
  <c r="I23" i="106"/>
  <c r="I22" i="106"/>
  <c r="I21" i="106"/>
  <c r="I20" i="106"/>
  <c r="I19" i="106"/>
  <c r="I18" i="106"/>
  <c r="I17" i="106"/>
  <c r="I15" i="106"/>
  <c r="I14" i="106"/>
  <c r="I13" i="106"/>
  <c r="I12" i="106"/>
  <c r="I11" i="106"/>
  <c r="I10" i="106"/>
  <c r="I9" i="106"/>
  <c r="I8" i="106"/>
  <c r="I7" i="106"/>
  <c r="I6" i="106"/>
  <c r="I5" i="106"/>
  <c r="I4" i="106"/>
  <c r="I3" i="106"/>
  <c r="J222" i="106"/>
  <c r="J221" i="106"/>
  <c r="J220" i="106"/>
  <c r="J219" i="106"/>
  <c r="J218" i="106"/>
  <c r="J217" i="106"/>
  <c r="J216" i="106"/>
  <c r="J215" i="106"/>
  <c r="J214" i="106"/>
  <c r="J213" i="106"/>
  <c r="J212" i="106"/>
  <c r="J211" i="106"/>
  <c r="J210" i="106"/>
  <c r="J209" i="106"/>
  <c r="J208" i="106"/>
  <c r="J207" i="106"/>
  <c r="J206" i="106"/>
  <c r="J205" i="106"/>
  <c r="J204" i="106"/>
  <c r="J203" i="106"/>
  <c r="J202" i="106"/>
  <c r="J201" i="106"/>
  <c r="J200" i="106"/>
  <c r="J199" i="106"/>
  <c r="J198" i="106"/>
  <c r="J197" i="106"/>
  <c r="J196" i="106"/>
  <c r="J195" i="106"/>
  <c r="J194" i="106"/>
  <c r="J193" i="106"/>
  <c r="J192" i="106"/>
  <c r="J191" i="106"/>
  <c r="J190" i="106"/>
  <c r="J189" i="106"/>
  <c r="J188" i="106"/>
  <c r="J187" i="106"/>
  <c r="J186" i="106"/>
  <c r="J185" i="106"/>
  <c r="J184" i="106"/>
  <c r="J183" i="106"/>
  <c r="J182" i="106"/>
  <c r="J181" i="106"/>
  <c r="J180" i="106"/>
  <c r="J179" i="106"/>
  <c r="J178" i="106"/>
  <c r="J177" i="106"/>
  <c r="J176" i="106"/>
  <c r="J175" i="106"/>
  <c r="J174" i="106"/>
  <c r="J173" i="106"/>
  <c r="J172" i="106"/>
  <c r="J171" i="106"/>
  <c r="J170" i="106"/>
  <c r="J169" i="106"/>
  <c r="J168" i="106"/>
  <c r="J167" i="106"/>
  <c r="J166" i="106"/>
  <c r="J165" i="106"/>
  <c r="J164" i="106"/>
  <c r="J163" i="106"/>
  <c r="J162" i="106"/>
  <c r="J161" i="106"/>
  <c r="J160" i="106"/>
  <c r="J159" i="106"/>
  <c r="J158" i="106"/>
  <c r="J157" i="106"/>
  <c r="J156" i="106"/>
  <c r="J155" i="106"/>
  <c r="J154" i="106"/>
  <c r="J153" i="106"/>
  <c r="J152" i="106"/>
  <c r="J151" i="106"/>
  <c r="J150" i="106"/>
  <c r="J149" i="106"/>
  <c r="J148" i="106"/>
  <c r="J147" i="106"/>
  <c r="J146" i="106"/>
  <c r="J145" i="106"/>
  <c r="J144" i="106"/>
  <c r="J143" i="106"/>
  <c r="J142" i="106"/>
  <c r="J141" i="106"/>
  <c r="J140" i="106"/>
  <c r="J139" i="106"/>
  <c r="J138" i="106"/>
  <c r="J137" i="106"/>
  <c r="J136" i="106"/>
  <c r="J135" i="106"/>
  <c r="J134" i="106"/>
  <c r="J133" i="106"/>
  <c r="J132" i="106"/>
  <c r="J131" i="106"/>
  <c r="J130" i="106"/>
  <c r="J129" i="106"/>
  <c r="J128" i="106"/>
  <c r="J127" i="106"/>
  <c r="J126" i="106"/>
  <c r="J125" i="106"/>
  <c r="J124" i="106"/>
  <c r="J123" i="106"/>
  <c r="J122" i="106"/>
  <c r="J121" i="106"/>
  <c r="J120" i="106"/>
  <c r="J119" i="106"/>
  <c r="J118" i="106"/>
  <c r="J117" i="106"/>
  <c r="J116" i="106"/>
  <c r="J115" i="106"/>
  <c r="J114" i="106"/>
  <c r="J113" i="106"/>
  <c r="J112" i="106"/>
  <c r="J111" i="106"/>
  <c r="J110" i="106"/>
  <c r="J109" i="106"/>
  <c r="J108" i="106"/>
  <c r="J107" i="106"/>
  <c r="J106" i="106"/>
  <c r="J105" i="106"/>
  <c r="J104" i="106"/>
  <c r="J103" i="106"/>
  <c r="J102" i="106"/>
  <c r="J101" i="106"/>
  <c r="J100" i="106"/>
  <c r="J99" i="106"/>
  <c r="J98" i="106"/>
  <c r="J97" i="106"/>
  <c r="J96" i="106"/>
  <c r="J95" i="106"/>
  <c r="J94" i="106"/>
  <c r="J93" i="106"/>
  <c r="J92" i="106"/>
  <c r="J91" i="106"/>
  <c r="J90" i="106"/>
  <c r="J89" i="106"/>
  <c r="J88" i="106"/>
  <c r="J87" i="106"/>
  <c r="J86" i="106"/>
  <c r="J85" i="106"/>
  <c r="J84" i="106"/>
  <c r="J83" i="106"/>
  <c r="J82" i="106"/>
  <c r="J81" i="106"/>
  <c r="J80" i="106"/>
  <c r="J79" i="106"/>
  <c r="J78" i="106"/>
  <c r="J77" i="106"/>
  <c r="J76" i="106"/>
  <c r="J75" i="106"/>
  <c r="J74" i="106"/>
  <c r="J73" i="106"/>
  <c r="J72" i="106"/>
  <c r="J71" i="106"/>
  <c r="J70" i="106"/>
  <c r="J69" i="106"/>
  <c r="J68" i="106"/>
  <c r="J67" i="106"/>
  <c r="J66" i="106"/>
  <c r="J65" i="106"/>
  <c r="J64" i="106"/>
  <c r="J63" i="106"/>
  <c r="J62" i="106"/>
  <c r="J61" i="106"/>
  <c r="J60" i="106"/>
  <c r="J59" i="106"/>
  <c r="J58" i="106"/>
  <c r="J57" i="106"/>
  <c r="J56" i="106"/>
  <c r="J55" i="106"/>
  <c r="J54" i="106"/>
  <c r="J53" i="106"/>
  <c r="J52" i="106"/>
  <c r="J51" i="106"/>
  <c r="J50" i="106"/>
  <c r="J49" i="106"/>
  <c r="J48" i="106"/>
  <c r="J47" i="106"/>
  <c r="J46" i="106"/>
  <c r="J45" i="106"/>
  <c r="J44" i="106"/>
  <c r="J43" i="106"/>
  <c r="J42" i="106"/>
  <c r="J41" i="106"/>
  <c r="J40" i="106"/>
  <c r="J39" i="106"/>
  <c r="J38" i="106"/>
  <c r="J37" i="106"/>
  <c r="J36" i="106"/>
  <c r="J35" i="106"/>
  <c r="J34" i="106"/>
  <c r="J33" i="106"/>
  <c r="J32" i="106"/>
  <c r="J31" i="106"/>
  <c r="J30" i="106"/>
  <c r="J29" i="106"/>
  <c r="J28" i="106"/>
  <c r="J27" i="106"/>
  <c r="J26" i="106"/>
  <c r="J25" i="106"/>
  <c r="J24" i="106"/>
  <c r="J23" i="106"/>
  <c r="J22" i="106"/>
  <c r="J21" i="106"/>
  <c r="J20" i="106"/>
  <c r="J19" i="106"/>
  <c r="J18" i="106"/>
  <c r="J17" i="106"/>
  <c r="J15" i="106"/>
  <c r="J14" i="106"/>
  <c r="J13" i="106"/>
  <c r="J12" i="106"/>
  <c r="J11" i="106"/>
  <c r="J10" i="106"/>
  <c r="J9" i="106"/>
  <c r="J8" i="106"/>
  <c r="J7" i="106"/>
  <c r="J6" i="106"/>
  <c r="J5" i="106"/>
  <c r="J4" i="106"/>
  <c r="J3" i="106"/>
  <c r="J2" i="106"/>
  <c r="I2" i="106"/>
  <c r="L45" i="108" l="1"/>
  <c r="L47" i="108" s="1"/>
  <c r="E39" i="108"/>
  <c r="E38" i="108"/>
  <c r="H37" i="108"/>
  <c r="E37" i="108" s="1"/>
  <c r="H36" i="108"/>
  <c r="I41" i="108" s="1"/>
  <c r="H35" i="108"/>
  <c r="H41" i="108" s="1"/>
  <c r="G34" i="108"/>
  <c r="J41" i="108" s="1"/>
  <c r="E33" i="108"/>
  <c r="E32" i="108"/>
  <c r="E31" i="108"/>
  <c r="E30" i="108"/>
  <c r="E29" i="108"/>
  <c r="E28" i="108"/>
  <c r="E27" i="108"/>
  <c r="E34" i="108" l="1"/>
  <c r="I70" i="108"/>
  <c r="I66" i="108"/>
  <c r="I62" i="108"/>
  <c r="I58" i="108"/>
  <c r="I54" i="108"/>
  <c r="I50" i="108"/>
  <c r="I45" i="108"/>
  <c r="I49" i="108"/>
  <c r="I44" i="108"/>
  <c r="I46" i="108"/>
  <c r="I55" i="108"/>
  <c r="I67" i="108"/>
  <c r="I63" i="108"/>
  <c r="I59" i="108"/>
  <c r="I51" i="108"/>
  <c r="I42" i="108"/>
  <c r="I61" i="108"/>
  <c r="I47" i="108"/>
  <c r="I53" i="108"/>
  <c r="I68" i="108"/>
  <c r="I64" i="108"/>
  <c r="I60" i="108"/>
  <c r="I56" i="108"/>
  <c r="I52" i="108"/>
  <c r="I48" i="108"/>
  <c r="I43" i="108"/>
  <c r="I69" i="108"/>
  <c r="I65" i="108"/>
  <c r="I57" i="108"/>
  <c r="J70" i="108"/>
  <c r="J66" i="108"/>
  <c r="J62" i="108"/>
  <c r="J58" i="108"/>
  <c r="J54" i="108"/>
  <c r="J50" i="108"/>
  <c r="J45" i="108"/>
  <c r="H40" i="108"/>
  <c r="J46" i="108"/>
  <c r="J67" i="108"/>
  <c r="J63" i="108"/>
  <c r="J59" i="108"/>
  <c r="J55" i="108"/>
  <c r="J51" i="108"/>
  <c r="J42" i="108"/>
  <c r="J47" i="108"/>
  <c r="I40" i="108"/>
  <c r="J68" i="108"/>
  <c r="J64" i="108"/>
  <c r="J60" i="108"/>
  <c r="J56" i="108"/>
  <c r="J52" i="108"/>
  <c r="J48" i="108"/>
  <c r="J43" i="108"/>
  <c r="J69" i="108"/>
  <c r="J65" i="108"/>
  <c r="J61" i="108"/>
  <c r="J57" i="108"/>
  <c r="J53" i="108"/>
  <c r="J49" i="108"/>
  <c r="J44" i="108"/>
  <c r="H69" i="108"/>
  <c r="H65" i="108"/>
  <c r="H61" i="108"/>
  <c r="H57" i="108"/>
  <c r="H53" i="108"/>
  <c r="H49" i="108"/>
  <c r="H44" i="108"/>
  <c r="H70" i="108"/>
  <c r="H66" i="108"/>
  <c r="H62" i="108"/>
  <c r="H58" i="108"/>
  <c r="H54" i="108"/>
  <c r="H50" i="108"/>
  <c r="H45" i="108"/>
  <c r="H46" i="108"/>
  <c r="H67" i="108"/>
  <c r="H63" i="108"/>
  <c r="H59" i="108"/>
  <c r="H55" i="108"/>
  <c r="H51" i="108"/>
  <c r="H42" i="108"/>
  <c r="H47" i="108"/>
  <c r="H68" i="108"/>
  <c r="H64" i="108"/>
  <c r="H60" i="108"/>
  <c r="H56" i="108"/>
  <c r="H52" i="108"/>
  <c r="H48" i="108"/>
  <c r="H43" i="108"/>
  <c r="I36" i="108"/>
  <c r="E35" i="108"/>
  <c r="F68" i="108" l="1"/>
  <c r="F64" i="108"/>
  <c r="F60" i="108"/>
  <c r="F56" i="108"/>
  <c r="F52" i="108"/>
  <c r="F48" i="108"/>
  <c r="F43" i="108"/>
  <c r="F37" i="108"/>
  <c r="F32" i="108"/>
  <c r="F28" i="108"/>
  <c r="F22" i="108"/>
  <c r="F14" i="108"/>
  <c r="F6" i="108"/>
  <c r="F35" i="108"/>
  <c r="F21" i="108"/>
  <c r="F13" i="108"/>
  <c r="F40" i="108"/>
  <c r="F69" i="108"/>
  <c r="F65" i="108"/>
  <c r="F61" i="108"/>
  <c r="F57" i="108"/>
  <c r="F53" i="108"/>
  <c r="F49" i="108"/>
  <c r="F44" i="108"/>
  <c r="J36" i="108"/>
  <c r="E36" i="108" s="1"/>
  <c r="F31" i="108"/>
  <c r="F27" i="108"/>
  <c r="F20" i="108"/>
  <c r="F12" i="108"/>
  <c r="F19" i="108"/>
  <c r="F11" i="108"/>
  <c r="F18" i="108"/>
  <c r="F15" i="108"/>
  <c r="G41" i="108"/>
  <c r="F39" i="108"/>
  <c r="F47" i="108"/>
  <c r="F70" i="108"/>
  <c r="F66" i="108"/>
  <c r="F62" i="108"/>
  <c r="F58" i="108"/>
  <c r="F54" i="108"/>
  <c r="F50" i="108"/>
  <c r="F45" i="108"/>
  <c r="F41" i="108"/>
  <c r="F34" i="108"/>
  <c r="F30" i="108"/>
  <c r="F26" i="108"/>
  <c r="F10" i="108"/>
  <c r="F25" i="108"/>
  <c r="F17" i="108"/>
  <c r="F9" i="108"/>
  <c r="F23" i="108"/>
  <c r="F7" i="108"/>
  <c r="F46" i="108"/>
  <c r="F38" i="108"/>
  <c r="F36" i="108"/>
  <c r="F67" i="108"/>
  <c r="F63" i="108"/>
  <c r="F59" i="108"/>
  <c r="F55" i="108"/>
  <c r="F51" i="108"/>
  <c r="F42" i="108"/>
  <c r="F33" i="108"/>
  <c r="F29" i="108"/>
  <c r="F24" i="108"/>
  <c r="F16" i="108"/>
  <c r="F8" i="108"/>
  <c r="J40" i="108"/>
  <c r="E40" i="108" s="1"/>
  <c r="G69" i="108" l="1"/>
  <c r="E69" i="108" s="1"/>
  <c r="G65" i="108"/>
  <c r="E65" i="108" s="1"/>
  <c r="G61" i="108"/>
  <c r="E61" i="108" s="1"/>
  <c r="G57" i="108"/>
  <c r="E57" i="108" s="1"/>
  <c r="G53" i="108"/>
  <c r="E53" i="108" s="1"/>
  <c r="G49" i="108"/>
  <c r="E49" i="108" s="1"/>
  <c r="G44" i="108"/>
  <c r="E44" i="108" s="1"/>
  <c r="G56" i="108"/>
  <c r="E56" i="108" s="1"/>
  <c r="G70" i="108"/>
  <c r="E70" i="108" s="1"/>
  <c r="G66" i="108"/>
  <c r="E66" i="108" s="1"/>
  <c r="G62" i="108"/>
  <c r="E62" i="108" s="1"/>
  <c r="G58" i="108"/>
  <c r="E58" i="108" s="1"/>
  <c r="G54" i="108"/>
  <c r="E54" i="108" s="1"/>
  <c r="G50" i="108"/>
  <c r="E50" i="108" s="1"/>
  <c r="G45" i="108"/>
  <c r="E45" i="108" s="1"/>
  <c r="G52" i="108"/>
  <c r="E52" i="108" s="1"/>
  <c r="G46" i="108"/>
  <c r="E46" i="108" s="1"/>
  <c r="G60" i="108"/>
  <c r="E60" i="108" s="1"/>
  <c r="G48" i="108"/>
  <c r="E48" i="108" s="1"/>
  <c r="G43" i="108"/>
  <c r="E43" i="108" s="1"/>
  <c r="G67" i="108"/>
  <c r="E67" i="108" s="1"/>
  <c r="G63" i="108"/>
  <c r="E63" i="108" s="1"/>
  <c r="G59" i="108"/>
  <c r="E59" i="108" s="1"/>
  <c r="G55" i="108"/>
  <c r="E55" i="108" s="1"/>
  <c r="G51" i="108"/>
  <c r="E51" i="108" s="1"/>
  <c r="G42" i="108"/>
  <c r="E41" i="108"/>
  <c r="G47" i="108"/>
  <c r="E47" i="108" s="1"/>
  <c r="G68" i="108"/>
  <c r="E68" i="108" s="1"/>
  <c r="G64" i="108"/>
  <c r="E64" i="108" s="1"/>
  <c r="E42" i="108" l="1"/>
  <c r="K35" i="108"/>
  <c r="D8" i="110" l="1"/>
  <c r="D9" i="110" l="1"/>
  <c r="H8" i="110"/>
  <c r="G8" i="110"/>
  <c r="F8" i="110"/>
  <c r="D7" i="110"/>
  <c r="F7" i="110" s="1"/>
  <c r="D10" i="110" l="1"/>
  <c r="F9" i="110"/>
  <c r="H9" i="110"/>
  <c r="G9" i="110"/>
  <c r="G7" i="110"/>
  <c r="H7" i="1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J13" authorId="0" shapeId="0" xr:uid="{F1138B50-E320-4999-9939-C1FD3D057673}">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3" authorId="0" shapeId="0" xr:uid="{00000000-0006-0000-0400-000001000000}">
      <text>
        <r>
          <rPr>
            <b/>
            <sz val="8"/>
            <color indexed="37"/>
            <rFont val="Tahoma"/>
            <family val="2"/>
          </rPr>
          <t xml:space="preserve">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
</t>
        </r>
      </text>
    </comment>
  </commentList>
</comments>
</file>

<file path=xl/sharedStrings.xml><?xml version="1.0" encoding="utf-8"?>
<sst xmlns="http://schemas.openxmlformats.org/spreadsheetml/2006/main" count="747" uniqueCount="215">
  <si>
    <t>CONDICION DE LAS PROPUESTAS FRENTE AL MINIMO ACEPTABLE</t>
  </si>
  <si>
    <t/>
  </si>
  <si>
    <t>PRESUPUESTO OFICIAL</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</si>
  <si>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</si>
  <si>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</si>
  <si>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</si>
  <si>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</si>
  <si>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</si>
  <si>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</si>
  <si>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</si>
  <si>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</si>
  <si>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</si>
  <si>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</si>
  <si>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</si>
  <si>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</si>
  <si>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</si>
  <si>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</si>
  <si>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</si>
  <si>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</si>
  <si>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INSTITUTO NACIONAL DE VÍAS</t>
  </si>
  <si>
    <t>DIRECCIÓN GENERAL</t>
  </si>
  <si>
    <t>DIRECCIÓN JURIDICA</t>
  </si>
  <si>
    <t>SUBDIRECCION DE PROCESOS DE SELECCIÓN CONTRACTUALES</t>
  </si>
  <si>
    <t>SELECCIÓN ABREVIADA DE MENOR CUANTIA No. SA-MC-DT-TOL-004-2024</t>
  </si>
  <si>
    <t>LOTE UNICO</t>
  </si>
  <si>
    <t>OBJETO: MEJORAMIENTO DE LA VÍA TERCIARIA GAITANIA - MARQUETALIA, CÓDIGO INVÍAS 30100 EN EL MUNICIPIO DE PLANADAS, DEL DPTO. DEL TOLIMA</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</si>
  <si>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</si>
  <si>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</si>
  <si>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</si>
  <si>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</si>
  <si>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</si>
  <si>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</si>
  <si>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</si>
  <si>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</si>
  <si>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</si>
  <si>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Emprendimientos y empresas de mujeres</t>
  </si>
  <si>
    <t>Mipyme</t>
  </si>
  <si>
    <t>ANOTACION EN  RNOCI
SI = MENOS 1 PUNTO
NO = 0 PUNTOS</t>
  </si>
  <si>
    <t>TIENE DESCUENTO POR MULTAS Y/O SANCIONES?</t>
  </si>
  <si>
    <t>0 ó -1</t>
  </si>
  <si>
    <t>SI / NO</t>
  </si>
  <si>
    <t>HÁBIL</t>
  </si>
  <si>
    <t>NO</t>
  </si>
  <si>
    <t>TOTALES</t>
  </si>
  <si>
    <t>NO ADMISIBLE</t>
  </si>
  <si>
    <t>RECHAZO</t>
  </si>
  <si>
    <t>TOTAL</t>
  </si>
  <si>
    <t>*</t>
  </si>
  <si>
    <t>CUADRO No. 2 - VERIFICACIÓN DE LAS PROPUESTAS ECONÓMICAS</t>
  </si>
  <si>
    <t>SON: 9 PROPONENTES</t>
  </si>
  <si>
    <t>MOVILIZAR</t>
  </si>
  <si>
    <t>INMOVILIZAR</t>
  </si>
  <si>
    <t>No.</t>
  </si>
  <si>
    <t>Ítem
Pago</t>
  </si>
  <si>
    <t>DESCRIPCIÓN</t>
  </si>
  <si>
    <t>UNIDAD</t>
  </si>
  <si>
    <t>CANTIDAD</t>
  </si>
  <si>
    <t>P/UNIT</t>
  </si>
  <si>
    <t>VR PARCIAL
(1)</t>
  </si>
  <si>
    <t>VR PARCIAL</t>
  </si>
  <si>
    <t>PU vs PO</t>
  </si>
  <si>
    <t>CONSTRUCCIÓN  ALCANTARILLA EN TUBERIA DE CONCRETO REFORZADO DE 900 MM</t>
  </si>
  <si>
    <t>600.2.3</t>
  </si>
  <si>
    <t>Excavaciones varias en Material Comun en Seco</t>
  </si>
  <si>
    <t>m3</t>
  </si>
  <si>
    <t>Relleno para estructuras con material de excavación</t>
  </si>
  <si>
    <t>630.4</t>
  </si>
  <si>
    <t>Concreto Resistencia 21MPa (D)</t>
  </si>
  <si>
    <t>630.6</t>
  </si>
  <si>
    <t>Concreto Resistencia 14MPa  (F)</t>
  </si>
  <si>
    <t>640.1</t>
  </si>
  <si>
    <t>Acero de Refuerzo Fy 420 MPa.</t>
  </si>
  <si>
    <t>kg</t>
  </si>
  <si>
    <t>661.2</t>
  </si>
  <si>
    <t>Tubería de Concreto Reforzado  21 Mpa de 900 mm de diametro interior</t>
  </si>
  <si>
    <t>m</t>
  </si>
  <si>
    <t xml:space="preserve">Transporte de Materiales Provenientes de la Excavación para Distancias Mayores a mil metros (1.000 m) </t>
  </si>
  <si>
    <t>m3-km</t>
  </si>
  <si>
    <t xml:space="preserve">CONSTRUCCIÓN PLACA HUELLA EN CONCRETO  </t>
  </si>
  <si>
    <t>Excavaciones Varias en Material Comun en Seco</t>
  </si>
  <si>
    <t xml:space="preserve">311.1 </t>
  </si>
  <si>
    <t>Afirmado</t>
  </si>
  <si>
    <t>630.7</t>
  </si>
  <si>
    <t>Concreto Resistencia 14 MPa  (G) (Ciclopeo)</t>
  </si>
  <si>
    <t>640.10</t>
  </si>
  <si>
    <t xml:space="preserve">Relleno para estructuras con material de excavación </t>
  </si>
  <si>
    <t>Sello Asfáltico para Juntas.</t>
  </si>
  <si>
    <t xml:space="preserve">Transporte de Materiales Provenientes de la Excavación para Distancias Mayores a mil metro (1.000 m) </t>
  </si>
  <si>
    <t>310.1</t>
  </si>
  <si>
    <t>Conformación de calzada</t>
  </si>
  <si>
    <t>m2</t>
  </si>
  <si>
    <t>SUBTOTAL OBRAS  =(A)</t>
  </si>
  <si>
    <t xml:space="preserve">PROVISIÓN PARA AJUSTES, OBRAS COMPLEMENTARIAS Y/O ADICIONALES, (INCLUYE OBRAS AMBIENTALES DEL PAGA) </t>
  </si>
  <si>
    <t>NO MODIFICAR</t>
  </si>
  <si>
    <t>SUBTOTAL BÁSICO DE OBRA (A)+(B)= (C)</t>
  </si>
  <si>
    <t>ADMINISTRACIÓN</t>
  </si>
  <si>
    <t>IMPREVISTOS</t>
  </si>
  <si>
    <t>UTILIDAD</t>
  </si>
  <si>
    <t>AIU</t>
  </si>
  <si>
    <t>VALOR IVA (OBRA) (19% SOBRE UTILIDAD OBRA) = (G)</t>
  </si>
  <si>
    <t>ACTUALIZACIÓN, REVISION Y/O ELABORACION DEL DISEÑO DE LA ESTRUCTURA DEL PAVIMENTO Y/O DISEÑOS PARA GARANTIZAR LA ESTABILIDAD DE LAS OBRAS</t>
  </si>
  <si>
    <t>TOTAL IVA  DE ACTUALIZACIÓN, REVISION Y/O ELABORACION DEL DISEÑO DE LA ESTRUCTURA DEL PAVIMENTO Y/O DISEÑOS PARA GARANTIZAR LA ESTABILIDAD DE LAS OBRAS</t>
  </si>
  <si>
    <t>TOTAL ACTUALIZACIÓN, REVISION Y/O ELABORACION DEL DISEÑO DE LA ESTRUCTURA DEL PAVIMENTO Y/O CALCULOS ESTRUCTURALES Y/O DE OBRAS REQUERIDAS Y/O DE ESTUDIOS Y DISEÑOS PARA GARANTIZAR LA ESTABILIDAD DE LAS OBRAS</t>
  </si>
  <si>
    <t>TOTAL OBRAS (INCLUYE IVA) (F)+(G) = (H)</t>
  </si>
  <si>
    <t>VALOR INICIAL DE LA PROPUESTA ECONÓMICA SEGÚN FORMULARIO No. 1</t>
  </si>
  <si>
    <t>NOTAS ACLARATORIAS PARA RECHAZO DE LA PROPUESTA ECONÓMICA</t>
  </si>
  <si>
    <t>NOTAS ACLARATORIAS DE LA PROPUESTA ECONÓMICA</t>
  </si>
  <si>
    <t>CUADRO No. 3</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</si>
  <si>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</si>
  <si>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</si>
  <si>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</si>
  <si>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</si>
  <si>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</si>
  <si>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</si>
  <si>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</si>
  <si>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</si>
  <si>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NO APLICA</t>
  </si>
  <si>
    <t>MÉTODO =</t>
  </si>
  <si>
    <t>Parámetros para la ponderación de la propuesta económica</t>
  </si>
  <si>
    <t>Número de propuestas válidas</t>
  </si>
  <si>
    <t>Mínimo</t>
  </si>
  <si>
    <t>Media Aritmética = X</t>
  </si>
  <si>
    <t>Median= Me</t>
  </si>
  <si>
    <t>Presupuesto Oficial</t>
  </si>
  <si>
    <t>Puntaje propuesta Económica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</si>
  <si>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</si>
  <si>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</si>
  <si>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</si>
  <si>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</si>
  <si>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</si>
  <si>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</si>
  <si>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</si>
  <si>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</si>
  <si>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</si>
  <si>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</si>
  <si>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</si>
  <si>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</si>
  <si>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</si>
  <si>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</si>
  <si>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</si>
  <si>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PUNTAJE</t>
  </si>
  <si>
    <t>($)</t>
  </si>
  <si>
    <t>(Puntos)</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</si>
  <si>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</si>
  <si>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</si>
  <si>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</si>
  <si>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</si>
  <si>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</si>
  <si>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</si>
  <si>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14-D</t>
  </si>
  <si>
    <t>15-D</t>
  </si>
  <si>
    <t>CUADRO No. 4</t>
  </si>
  <si>
    <t>RESÚMEN DE LA PONDERACIÓN OTORGADA</t>
  </si>
  <si>
    <t>CUADRO No. 5</t>
  </si>
  <si>
    <t xml:space="preserve"> </t>
  </si>
  <si>
    <t>JERARQUIA</t>
  </si>
  <si>
    <t>PROPUESTA NUMERO</t>
  </si>
  <si>
    <t>PUNTAJE TOTAL</t>
  </si>
  <si>
    <t>DESCUENTO POR MULTAS Y/O SANCIONES</t>
  </si>
  <si>
    <t>PUNTAJE DEFINITIVO</t>
  </si>
  <si>
    <t>CIFRA DE AJUSTE</t>
  </si>
  <si>
    <t>ORDEN DE ELEGIBILIDAD</t>
  </si>
  <si>
    <t>Precio</t>
  </si>
  <si>
    <t>(-2 DEL TOTAL)</t>
  </si>
  <si>
    <t>Orden</t>
  </si>
  <si>
    <t>Número Propuesta</t>
  </si>
  <si>
    <t>DIFERENCIA ENTRE EL 
P.O y CADA PROPUESTA ECONOMICA
EN ( % )</t>
  </si>
  <si>
    <t>DIFERENCIA ENTRE EL P.O y CADA PROPUESTA ECONOMICA
EN  ( PCO )</t>
  </si>
  <si>
    <t>(P.O. - OFP)/PO.</t>
  </si>
  <si>
    <t>(P.O. - OFP)</t>
  </si>
  <si>
    <t>EN LA COMPARACION ABSOLUTA LA ENTIDAD CONTRASTO EL VALOR DE CADA OFERTA CON EL PRESUPUESTO OFICIAL DEL PROCESO, PARA ESTE CASO SE PRESENTARON MENOS DE CINCO PROPUESTAS (TRES PROPUESTAS) Y NINGUNA OFERTA ES MENOR AL 20%, O UN MAYOR PORCENTAJE, CON RESPECTO AL PRESUPUESTO OFICIAL  PARA ESTE PROCESO.
POR LO TANTO NO SE HACE NECESARIO EL REQUERIMIENTO DE  NINGUN PROPONENTE.</t>
  </si>
  <si>
    <t>NINGUN PROPONENTE ALLEGO UNA OFERTA CON UN VALOR MENOR AL 80% DEL PRESUPUESTO OFICIAL,  O LO QUE ES LO MISMO QUE  CON UN VALOR MAS BAJO QUE EL 20% DEL PRESUPUESTO OFICIAL, POR LO CUAL NINGUNA OFERTA SE CLASIFICA COMO ARTIFICIALMENTE BAJA Y EN CONSECUENCIA NO SE DEBE REQUERIR A NINGUN PROPONENTE PARA JUSTIFICAR TAL SITUACION.</t>
  </si>
  <si>
    <t>ID</t>
  </si>
  <si>
    <t>DEPENDENCIAS</t>
  </si>
  <si>
    <t>RESULTADO</t>
  </si>
  <si>
    <t>MÉTODOS DE EVALUACIÓN</t>
  </si>
  <si>
    <t>PROPUESTA</t>
  </si>
  <si>
    <t>MEDIANA CON VALOR ABSOLUTO</t>
  </si>
  <si>
    <t>SECRETARIA GENERAL - SUBDIRECCIÓN ADMINISTRATIVA</t>
  </si>
  <si>
    <t>NO HÁBIL</t>
  </si>
  <si>
    <t>MEDIA GEOMÉTRICA</t>
  </si>
  <si>
    <t>SECRETARIA GENERAL - SUBDIRECCIÓN FINANCIERA</t>
  </si>
  <si>
    <t>MEDIA ARITMÉTICA BAJA</t>
  </si>
  <si>
    <t>DIRECCIÓN OPERATIVA - DIRECCIONES TERRITORIALES</t>
  </si>
  <si>
    <t>MENOR VALOR</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</si>
  <si>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</si>
  <si>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</si>
  <si>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</si>
  <si>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</si>
  <si>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</si>
  <si>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</si>
  <si>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</si>
  <si>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</si>
  <si>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OPERATIVA - GRUPO TÚNEL DE LA LÍNEA</t>
  </si>
  <si>
    <t>DIRECCIÓN OPERATIVA</t>
  </si>
  <si>
    <t>DIRECCIÓN TERRITORIAL TOLIMA</t>
  </si>
  <si>
    <t>MOJICA CONSTRUCTORES SAS</t>
  </si>
  <si>
    <t>GRANCONSTRUCTORA SAS</t>
  </si>
  <si>
    <t>CONSORCIO CODIN-DISEÑOS</t>
  </si>
  <si>
    <t>CONSORCIO BULL</t>
  </si>
  <si>
    <t>CONSORCIO MEDINA-ALDANA</t>
  </si>
  <si>
    <t>CONSORCIO VIAS M - C</t>
  </si>
  <si>
    <t>CONSORCIO SYC PLANADAS</t>
  </si>
  <si>
    <t>GAMA INGENIERIA SAS</t>
  </si>
  <si>
    <t>CONSORCIO VIAS E INGENIERIA</t>
  </si>
  <si>
    <t>SE REALIZA LA CORRECCIÓN ARTIMETICA, DANDO COMO RESULTADO UNA DIFERENCIA DE $1 PESO RESPECTO A LA OFERTA DEL PROPONENTE</t>
  </si>
  <si>
    <t>SE REALIZA LA CORRECCIÓN ARITMETICA. DANDO COMO DIFERENCIA DE 32 PESOS RESPECTO A LA OFERTA DEL PRONPONENTE.</t>
  </si>
  <si>
    <t>CORRECTO</t>
  </si>
  <si>
    <t>VÁLIDA</t>
  </si>
  <si>
    <t>NO VÁLIDA</t>
  </si>
  <si>
    <t>SE DEBE HACER CORRECCION MATEMATICA</t>
  </si>
  <si>
    <t>Impar</t>
  </si>
  <si>
    <t>Valor de la Mediana</t>
  </si>
  <si>
    <t>DESCARTADO</t>
  </si>
  <si>
    <t>MÍNIMO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</si>
</sst>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0">
    <numFmt numFmtId="42" formatCode="_-&quot;$&quot;\ * #,##0_-;\-&quot;$&quot;\ * #,##0_-;_-&quot;$&quot;\ * &quot;-&quot;_-;_-@_-"/>
    <numFmt numFmtId="41" formatCode="_-* #,##0_-;\-* #,##0_-;_-* &quot;-&quot;_-;_-@_-"/>
    <numFmt numFmtId="44" formatCode="_-&quot;$&quot;\ * #,##0.00_-;\-&quot;$&quot;\ * #,##0.00_-;_-&quot;$&quot;\ *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quot;NN&quot;\ 0"/>
    <numFmt numFmtId="174" formatCode="0.0%"/>
    <numFmt numFmtId="175" formatCode="&quot;VALOR PARA EL CONTRATO=$&quot;\ #,##0.00"/>
    <numFmt numFmtId="176" formatCode="#,##0&quot;º&quot;"/>
    <numFmt numFmtId="177" formatCode="_ [$€-2]\ * #,##0.00_ ;_ [$€-2]\ * \-#,##0.00_ ;_ [$€-2]\ * &quot;-&quot;??_ "/>
    <numFmt numFmtId="178" formatCode="0.0000E+00"/>
    <numFmt numFmtId="179" formatCode="_([$$-240A]\ * #,##0.00_);_([$$-240A]\ * \(#,##0.00\);_([$$-240A]\ * &quot;-&quot;??_);_(@_)"/>
    <numFmt numFmtId="180" formatCode="_-* #,##0\ _P_t_s_-;\-* #,##0\ _P_t_s_-;_-* &quot;-&quot;??\ _P_t_s_-;_-@_-"/>
    <numFmt numFmtId="181" formatCode="0.0000000000000"/>
    <numFmt numFmtId="182" formatCode="##0"/>
    <numFmt numFmtId="183" formatCode="0.000"/>
    <numFmt numFmtId="184" formatCode="0.0000"/>
    <numFmt numFmtId="185" formatCode="0.00%;\-0.00%;&quot;&quot;"/>
    <numFmt numFmtId="186" formatCode="&quot;$&quot;#,##0\ ;\(&quot;$&quot;#,##0\)"/>
    <numFmt numFmtId="187" formatCode="\(0%\)"/>
    <numFmt numFmtId="188" formatCode="d\ \d\e\ mmmm\ \d\e\ yyyy"/>
    <numFmt numFmtId="189" formatCode="000\°00&quot;´&quot;00&quot;´´&quot;"/>
    <numFmt numFmtId="190" formatCode="0%;\-0%;&quot;&quot;"/>
    <numFmt numFmtId="191" formatCode="#0&quot;.&quot;000&quot;´&quot;000&quot;.&quot;000"/>
    <numFmt numFmtId="192" formatCode="##0&quot;.&quot;000"/>
    <numFmt numFmtId="193" formatCode="&quot;$&quot;\ #,##0.00"/>
    <numFmt numFmtId="194" formatCode="#,##0.0000"/>
    <numFmt numFmtId="195" formatCode="_-* #,##0.00\ _P_t_a_-;\-* #,##0.00\ _P_t_a_-;_-* &quot;-&quot;??\ _P_t_a_-;_-@_-"/>
    <numFmt numFmtId="196" formatCode="_ * #,##0.00_ ;_ * \-#,##0.00_ ;_ * &quot;-&quot;??_ ;_ @_ "/>
    <numFmt numFmtId="197" formatCode="##0&quot;´&quot;000&quot;.&quot;000"/>
    <numFmt numFmtId="198" formatCode="[$$-240A]\ #,##0.00"/>
    <numFmt numFmtId="199" formatCode="_ &quot;$&quot;* #,##0.00_ ;_ &quot;$&quot;* \-#,##0.00_ ;_ &quot;$&quot;* &quot;-&quot;??_ ;_ @_ "/>
    <numFmt numFmtId="200" formatCode="#.##\ \K\g"/>
    <numFmt numFmtId="201" formatCode="_(* #,##0.0_);_(* \(#,##0.0\);_(* &quot;-&quot;??_);_(@_)"/>
    <numFmt numFmtId="202" formatCode="#0&quot;.&quot;"/>
    <numFmt numFmtId="203" formatCode="0.0%;\-0.0%;&quot;&quot;"/>
    <numFmt numFmtId="204" formatCode="_([$€]* #,##0.00_);_([$€]* \(#,##0.00\);_([$€]* &quot;-&quot;??_);_(@_)"/>
    <numFmt numFmtId="205" formatCode="&quot;$&quot;\ #,##0.00;&quot;$&quot;\ \-#,##0.00"/>
    <numFmt numFmtId="206" formatCode="0\+000"/>
    <numFmt numFmtId="207" formatCode="#,##0.0000000"/>
    <numFmt numFmtId="208" formatCode="_-&quot;$&quot;\ * #,##0.00_-;\-&quot;$&quot;\ * #,##0.00_-;_-&quot;$&quot;\ * &quot;-&quot;_-;_-@_-"/>
    <numFmt numFmtId="209" formatCode="&quot;$&quot;\ #,##0.000"/>
    <numFmt numFmtId="210" formatCode="0.000%"/>
    <numFmt numFmtId="211" formatCode="&quot;$&quot;\ \ \ #,##0.00"/>
    <numFmt numFmtId="212" formatCode="&quot;(PO-P½  )/PO= &quot;0.000%"/>
    <numFmt numFmtId="213" formatCode="&quot;(PO-½ANA ) = &quot;0\ .000%"/>
    <numFmt numFmtId="214" formatCode="&quot;(PO - MinAC)/PO = &quot;0.000%"/>
    <numFmt numFmtId="215" formatCode="&quot;MODULO No. &quot;0&quot;→→&quot;"/>
    <numFmt numFmtId="216" formatCode="&quot;No. &quot;0"/>
    <numFmt numFmtId="217" formatCode="0&quot; MODULOS&quot;"/>
    <numFmt numFmtId="218" formatCode="0&quot; Puntos&quot;"/>
    <numFmt numFmtId="219" formatCode="&quot;20% * P.O = &quot;&quot;$&quot;\ #,##0.00"/>
    <numFmt numFmtId="220" formatCode="&quot;$&quot;\ #,##0.00;[Red]&quot;$&quot;\ \-#,##0.00"/>
  </numFmts>
  <fonts count="92">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i/>
      <sz val="8"/>
      <name val="Arial"/>
      <family val="2"/>
    </font>
    <font>
      <sz val="11"/>
      <name val="Arial"/>
      <family val="2"/>
    </font>
    <font>
      <b/>
      <sz val="7"/>
      <name val="Arial"/>
      <family val="2"/>
    </font>
    <font>
      <sz val="7"/>
      <name val="Arial"/>
      <family val="2"/>
    </font>
    <font>
      <b/>
      <sz val="11"/>
      <name val="Arial"/>
      <family val="2"/>
    </font>
    <font>
      <b/>
      <sz val="12"/>
      <name val="Times New Roman"/>
      <family val="1"/>
    </font>
    <font>
      <sz val="14"/>
      <name val="Arial"/>
      <family val="2"/>
    </font>
    <font>
      <b/>
      <sz val="14"/>
      <name val="Times New Roman"/>
      <family val="1"/>
    </font>
    <font>
      <sz val="22"/>
      <name val="Arial"/>
      <family val="2"/>
    </font>
    <font>
      <sz val="10"/>
      <color indexed="8"/>
      <name val="Arial"/>
      <family val="2"/>
    </font>
    <font>
      <b/>
      <i/>
      <sz val="10"/>
      <name val="Arial"/>
      <family val="2"/>
    </font>
    <font>
      <b/>
      <sz val="16"/>
      <name val="Arial"/>
      <family val="2"/>
    </font>
    <font>
      <b/>
      <sz val="6"/>
      <name val="Arial"/>
      <family val="2"/>
    </font>
    <font>
      <b/>
      <sz val="11"/>
      <color theme="1"/>
      <name val="Calibri"/>
      <family val="2"/>
      <scheme val="minor"/>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color theme="0"/>
      <name val="Arial"/>
      <family val="2"/>
    </font>
    <font>
      <b/>
      <sz val="2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b/>
      <sz val="25"/>
      <color rgb="FF0000FF"/>
      <name val="Swis721 BdCnOul BT"/>
      <family val="5"/>
    </font>
    <font>
      <b/>
      <sz val="24"/>
      <name val="Arial"/>
      <family val="2"/>
    </font>
    <font>
      <sz val="5"/>
      <name val="Arial"/>
      <family val="2"/>
    </font>
    <font>
      <b/>
      <u val="double"/>
      <sz val="10"/>
      <name val="Arial"/>
      <family val="2"/>
    </font>
    <font>
      <b/>
      <sz val="16"/>
      <name val="Calibri"/>
      <family val="2"/>
      <scheme val="minor"/>
    </font>
    <font>
      <sz val="10"/>
      <color theme="1"/>
      <name val="Calibri"/>
      <family val="2"/>
      <scheme val="minor"/>
    </font>
    <font>
      <b/>
      <sz val="10"/>
      <color indexed="8"/>
      <name val="Calibri"/>
      <family val="2"/>
      <scheme val="minor"/>
    </font>
    <font>
      <b/>
      <sz val="8"/>
      <color indexed="37"/>
      <name val="Tahoma"/>
      <family val="2"/>
    </font>
    <font>
      <b/>
      <sz val="12"/>
      <color rgb="FF0000FF"/>
      <name val="Arial Black"/>
      <family val="2"/>
    </font>
    <font>
      <b/>
      <sz val="14"/>
      <color rgb="FF0000FF"/>
      <name val="Arial"/>
      <family val="2"/>
    </font>
    <font>
      <sz val="14"/>
      <color theme="0"/>
      <name val="Arial"/>
      <family val="2"/>
    </font>
    <font>
      <sz val="8"/>
      <color theme="0"/>
      <name val="Arial"/>
      <family val="2"/>
    </font>
    <font>
      <b/>
      <sz val="12"/>
      <color rgb="FF000000"/>
      <name val="Calibri"/>
      <family val="2"/>
    </font>
    <font>
      <b/>
      <sz val="10"/>
      <color theme="0"/>
      <name val="Arial"/>
      <family val="2"/>
    </font>
    <font>
      <b/>
      <sz val="9"/>
      <color theme="0"/>
      <name val="Calibri"/>
      <family val="2"/>
      <scheme val="minor"/>
    </font>
    <font>
      <b/>
      <sz val="11"/>
      <color theme="0"/>
      <name val="Arial"/>
      <family val="2"/>
    </font>
    <font>
      <b/>
      <sz val="8"/>
      <color theme="0"/>
      <name val="Arial"/>
      <family val="2"/>
    </font>
    <font>
      <b/>
      <sz val="9"/>
      <color theme="0"/>
      <name val="Arial"/>
      <family val="2"/>
    </font>
    <font>
      <b/>
      <sz val="20"/>
      <color theme="0"/>
      <name val="Arial"/>
      <family val="2"/>
    </font>
    <font>
      <b/>
      <sz val="11"/>
      <color theme="0"/>
      <name val="Calibri"/>
      <family val="2"/>
    </font>
    <font>
      <sz val="11"/>
      <name val="Arial Narrow"/>
      <family val="2"/>
    </font>
    <font>
      <sz val="10"/>
      <name val="Geneva"/>
      <family val="2"/>
    </font>
    <font>
      <sz val="12"/>
      <name val="Arial  "/>
    </font>
    <font>
      <sz val="12"/>
      <name val="Arial"/>
      <family val="2"/>
    </font>
  </fonts>
  <fills count="68">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64821E"/>
        <bgColor indexed="64"/>
      </patternFill>
    </fill>
    <fill>
      <patternFill patternType="solid">
        <fgColor rgb="FFFFC000"/>
        <bgColor indexed="64"/>
      </patternFill>
    </fill>
    <fill>
      <patternFill patternType="solid">
        <fgColor theme="2" tint="-0.249977111117893"/>
        <bgColor indexed="64"/>
      </patternFill>
    </fill>
    <fill>
      <patternFill patternType="solid">
        <fgColor rgb="FFB7FFFF"/>
        <bgColor indexed="64"/>
      </patternFill>
    </fill>
    <fill>
      <patternFill patternType="solid">
        <fgColor rgb="FFE1EBFA"/>
        <bgColor indexed="64"/>
      </patternFill>
    </fill>
    <fill>
      <patternFill patternType="solid">
        <fgColor rgb="FF644646"/>
        <bgColor indexed="64"/>
      </patternFill>
    </fill>
    <fill>
      <patternFill patternType="solid">
        <fgColor rgb="FFC8BEBE"/>
        <bgColor indexed="64"/>
      </patternFill>
    </fill>
    <fill>
      <patternFill patternType="solid">
        <fgColor rgb="FF644646"/>
        <bgColor rgb="FF000000"/>
      </patternFill>
    </fill>
    <fill>
      <patternFill patternType="solid">
        <fgColor rgb="FFC8BEBE"/>
        <bgColor rgb="FF000000"/>
      </patternFill>
    </fill>
  </fills>
  <borders count="142">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thin">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double">
        <color indexed="64"/>
      </right>
      <top/>
      <bottom style="thin">
        <color indexed="64"/>
      </bottom>
      <diagonal/>
    </border>
    <border>
      <left style="thin">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uble">
        <color indexed="64"/>
      </left>
      <right style="double">
        <color indexed="64"/>
      </right>
      <top style="dashed">
        <color indexed="64"/>
      </top>
      <bottom/>
      <diagonal/>
    </border>
    <border>
      <left style="double">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double">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bottom/>
      <diagonal/>
    </border>
    <border>
      <left style="dotted">
        <color indexed="64"/>
      </left>
      <right style="dotted">
        <color indexed="64"/>
      </right>
      <top style="thin">
        <color indexed="64"/>
      </top>
      <bottom/>
      <diagonal/>
    </border>
  </borders>
  <cellStyleXfs count="238">
    <xf numFmtId="0" fontId="0" fillId="0" borderId="0"/>
    <xf numFmtId="0" fontId="20" fillId="0" borderId="0">
      <alignment vertical="top"/>
    </xf>
    <xf numFmtId="177" fontId="3" fillId="0" borderId="0" applyFont="0" applyFill="0" applyBorder="0" applyAlignment="0" applyProtection="0"/>
    <xf numFmtId="170" fontId="3" fillId="0" borderId="0" applyFont="0" applyFill="0" applyBorder="0" applyAlignment="0" applyProtection="0"/>
    <xf numFmtId="167" fontId="10" fillId="0" borderId="0" applyFont="0" applyFill="0" applyBorder="0" applyAlignment="0" applyProtection="0"/>
    <xf numFmtId="167" fontId="3" fillId="0" borderId="0" applyFont="0" applyFill="0" applyBorder="0" applyAlignment="0" applyProtection="0"/>
    <xf numFmtId="170" fontId="3" fillId="0" borderId="0" applyFont="0" applyFill="0" applyBorder="0" applyAlignment="0" applyProtection="0"/>
    <xf numFmtId="169" fontId="3" fillId="0" borderId="0" applyFont="0" applyFill="0" applyBorder="0" applyAlignment="0" applyProtection="0"/>
    <xf numFmtId="168" fontId="3" fillId="0" borderId="0" applyFont="0" applyFill="0" applyBorder="0" applyAlignment="0" applyProtection="0"/>
    <xf numFmtId="169"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167"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167" fontId="3" fillId="0" borderId="0" applyFont="0" applyFill="0" applyBorder="0" applyAlignment="0" applyProtection="0"/>
    <xf numFmtId="0" fontId="2" fillId="0" borderId="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2" fontId="3" fillId="0" borderId="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17" borderId="0" applyNumberFormat="0" applyBorder="0" applyAlignment="0" applyProtection="0"/>
    <xf numFmtId="0" fontId="27" fillId="18"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7" fillId="25" borderId="0" applyNumberFormat="0" applyBorder="0" applyAlignment="0" applyProtection="0"/>
    <xf numFmtId="0" fontId="28" fillId="9" borderId="0" applyNumberFormat="0" applyBorder="0" applyAlignment="0" applyProtection="0"/>
    <xf numFmtId="0" fontId="29" fillId="26" borderId="91" applyNumberFormat="0" applyAlignment="0" applyProtection="0"/>
    <xf numFmtId="0" fontId="30" fillId="27" borderId="92" applyNumberFormat="0" applyAlignment="0" applyProtection="0"/>
    <xf numFmtId="182" fontId="9" fillId="0" borderId="81">
      <alignment horizontal="right"/>
    </xf>
    <xf numFmtId="2" fontId="9" fillId="0" borderId="0"/>
    <xf numFmtId="183" fontId="9" fillId="0" borderId="0"/>
    <xf numFmtId="184" fontId="8" fillId="0" borderId="0"/>
    <xf numFmtId="182" fontId="9" fillId="0" borderId="81">
      <alignment horizontal="right"/>
    </xf>
    <xf numFmtId="180" fontId="3" fillId="0" borderId="0">
      <protection locked="0"/>
    </xf>
    <xf numFmtId="3" fontId="31" fillId="0" borderId="0" applyFont="0" applyFill="0" applyBorder="0" applyAlignment="0" applyProtection="0"/>
    <xf numFmtId="0" fontId="32" fillId="0" borderId="0"/>
    <xf numFmtId="0" fontId="32" fillId="0" borderId="0"/>
    <xf numFmtId="0" fontId="32" fillId="0" borderId="0"/>
    <xf numFmtId="185" fontId="3" fillId="0" borderId="0">
      <protection locked="0"/>
    </xf>
    <xf numFmtId="186" fontId="31" fillId="0" borderId="0" applyFont="0" applyFill="0" applyBorder="0" applyAlignment="0" applyProtection="0"/>
    <xf numFmtId="187" fontId="3" fillId="0" borderId="0">
      <protection locked="0"/>
    </xf>
    <xf numFmtId="0" fontId="33"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26" fillId="31" borderId="0" applyNumberFormat="0" applyBorder="0" applyAlignment="0" applyProtection="0"/>
    <xf numFmtId="0" fontId="26" fillId="31" borderId="0" applyNumberFormat="0" applyBorder="0" applyAlignment="0" applyProtection="0"/>
    <xf numFmtId="0" fontId="27" fillId="32" borderId="0" applyNumberFormat="0" applyBorder="0" applyAlignment="0" applyProtection="0"/>
    <xf numFmtId="0" fontId="26" fillId="33" borderId="0" applyNumberFormat="0" applyBorder="0" applyAlignment="0" applyProtection="0"/>
    <xf numFmtId="0" fontId="26" fillId="34" borderId="0" applyNumberFormat="0" applyBorder="0" applyAlignment="0" applyProtection="0"/>
    <xf numFmtId="0" fontId="27" fillId="35" borderId="0" applyNumberFormat="0" applyBorder="0" applyAlignment="0" applyProtection="0"/>
    <xf numFmtId="0" fontId="26" fillId="33" borderId="0" applyNumberFormat="0" applyBorder="0" applyAlignment="0" applyProtection="0"/>
    <xf numFmtId="0" fontId="26" fillId="36" borderId="0" applyNumberFormat="0" applyBorder="0" applyAlignment="0" applyProtection="0"/>
    <xf numFmtId="0" fontId="27" fillId="34" borderId="0" applyNumberFormat="0" applyBorder="0" applyAlignment="0" applyProtection="0"/>
    <xf numFmtId="0" fontId="26" fillId="31" borderId="0" applyNumberFormat="0" applyBorder="0" applyAlignment="0" applyProtection="0"/>
    <xf numFmtId="0" fontId="26" fillId="34" borderId="0" applyNumberFormat="0" applyBorder="0" applyAlignment="0" applyProtection="0"/>
    <xf numFmtId="0" fontId="27" fillId="34" borderId="0" applyNumberFormat="0" applyBorder="0" applyAlignment="0" applyProtection="0"/>
    <xf numFmtId="0" fontId="26" fillId="37" borderId="0" applyNumberFormat="0" applyBorder="0" applyAlignment="0" applyProtection="0"/>
    <xf numFmtId="0" fontId="26" fillId="31" borderId="0" applyNumberFormat="0" applyBorder="0" applyAlignment="0" applyProtection="0"/>
    <xf numFmtId="0" fontId="27" fillId="32" borderId="0" applyNumberFormat="0" applyBorder="0" applyAlignment="0" applyProtection="0"/>
    <xf numFmtId="0" fontId="26" fillId="33" borderId="0" applyNumberFormat="0" applyBorder="0" applyAlignment="0" applyProtection="0"/>
    <xf numFmtId="0" fontId="26" fillId="38" borderId="0" applyNumberFormat="0" applyBorder="0" applyAlignment="0" applyProtection="0"/>
    <xf numFmtId="0" fontId="27" fillId="38" borderId="0" applyNumberFormat="0" applyBorder="0" applyAlignment="0" applyProtection="0"/>
    <xf numFmtId="1" fontId="3" fillId="0" borderId="0"/>
    <xf numFmtId="0" fontId="3" fillId="0" borderId="0" applyFont="0" applyFill="0" applyBorder="0" applyAlignment="0" applyProtection="0"/>
    <xf numFmtId="0" fontId="34" fillId="0" borderId="0" applyNumberFormat="0" applyFill="0" applyBorder="0" applyAlignment="0" applyProtection="0"/>
    <xf numFmtId="4" fontId="35" fillId="0" borderId="0">
      <protection locked="0"/>
    </xf>
    <xf numFmtId="4" fontId="35" fillId="0" borderId="0">
      <protection locked="0"/>
    </xf>
    <xf numFmtId="4" fontId="36" fillId="0" borderId="0">
      <protection locked="0"/>
    </xf>
    <xf numFmtId="4" fontId="35" fillId="0" borderId="0">
      <protection locked="0"/>
    </xf>
    <xf numFmtId="4" fontId="35" fillId="0" borderId="0">
      <protection locked="0"/>
    </xf>
    <xf numFmtId="4" fontId="35" fillId="0" borderId="0">
      <protection locked="0"/>
    </xf>
    <xf numFmtId="4" fontId="36" fillId="0" borderId="0">
      <protection locked="0"/>
    </xf>
    <xf numFmtId="188" fontId="3" fillId="0" borderId="0">
      <protection locked="0"/>
    </xf>
    <xf numFmtId="0" fontId="37" fillId="10" borderId="0" applyNumberFormat="0" applyBorder="0" applyAlignment="0" applyProtection="0"/>
    <xf numFmtId="189" fontId="3" fillId="0" borderId="0"/>
    <xf numFmtId="0" fontId="38" fillId="0" borderId="0" applyNumberFormat="0" applyFill="0" applyBorder="0" applyAlignment="0" applyProtection="0"/>
    <xf numFmtId="0" fontId="39" fillId="0" borderId="0" applyNumberFormat="0" applyFill="0" applyBorder="0" applyAlignment="0" applyProtection="0"/>
    <xf numFmtId="0" fontId="40" fillId="0" borderId="93" applyNumberFormat="0" applyFill="0" applyAlignment="0" applyProtection="0"/>
    <xf numFmtId="0" fontId="40" fillId="0" borderId="0" applyNumberFormat="0" applyFill="0" applyBorder="0" applyAlignment="0" applyProtection="0"/>
    <xf numFmtId="190" fontId="3" fillId="0" borderId="0">
      <protection locked="0"/>
    </xf>
    <xf numFmtId="190" fontId="3" fillId="0" borderId="0">
      <protection locked="0"/>
    </xf>
    <xf numFmtId="0" fontId="41" fillId="0" borderId="0" applyNumberFormat="0" applyFill="0" applyBorder="0" applyAlignment="0" applyProtection="0">
      <alignment vertical="top"/>
      <protection locked="0"/>
    </xf>
    <xf numFmtId="0" fontId="42" fillId="13" borderId="91" applyNumberFormat="0" applyAlignment="0" applyProtection="0"/>
    <xf numFmtId="0" fontId="43" fillId="0" borderId="94" applyNumberFormat="0" applyFill="0" applyAlignment="0" applyProtection="0"/>
    <xf numFmtId="191" fontId="9" fillId="0" borderId="0">
      <alignment horizontal="right"/>
    </xf>
    <xf numFmtId="192" fontId="9" fillId="0" borderId="0" applyFont="0" applyFill="0" applyBorder="0" applyAlignment="0">
      <alignment horizontal="center"/>
    </xf>
    <xf numFmtId="165" fontId="2"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4" fontId="44"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5"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93" fontId="3" fillId="0" borderId="0" applyFont="0" applyFill="0" applyBorder="0" applyAlignment="0" applyProtection="0"/>
    <xf numFmtId="167" fontId="2"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7" fontId="9" fillId="0" borderId="0">
      <alignment horizontal="right"/>
    </xf>
    <xf numFmtId="198" fontId="9" fillId="0" borderId="49"/>
    <xf numFmtId="199" fontId="3" fillId="0" borderId="0"/>
    <xf numFmtId="200" fontId="3" fillId="0" borderId="0" applyFont="0" applyFill="0" applyBorder="0" applyAlignment="0" applyProtection="0"/>
    <xf numFmtId="200" fontId="3" fillId="0" borderId="0" applyFont="0" applyFill="0" applyBorder="0" applyAlignment="0" applyProtection="0"/>
    <xf numFmtId="166" fontId="26" fillId="0" borderId="0" applyFont="0" applyFill="0" applyBorder="0" applyAlignment="0" applyProtection="0"/>
    <xf numFmtId="201" fontId="3" fillId="0" borderId="0" applyFont="0" applyFill="0" applyBorder="0" applyAlignment="0" applyProtection="0"/>
    <xf numFmtId="166" fontId="3" fillId="0" borderId="0" applyFont="0" applyFill="0" applyBorder="0" applyAlignment="0" applyProtection="0"/>
    <xf numFmtId="202"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2" fillId="0" borderId="0" applyFont="0" applyFill="0" applyBorder="0" applyAlignment="0" applyProtection="0"/>
    <xf numFmtId="0" fontId="3" fillId="0" borderId="0"/>
    <xf numFmtId="167" fontId="2" fillId="0" borderId="0" applyFont="0" applyFill="0" applyBorder="0" applyAlignment="0" applyProtection="0"/>
    <xf numFmtId="0" fontId="3" fillId="0" borderId="0"/>
    <xf numFmtId="0" fontId="3" fillId="0" borderId="0"/>
    <xf numFmtId="0" fontId="26" fillId="0" borderId="0"/>
    <xf numFmtId="0" fontId="26" fillId="39" borderId="95" applyNumberFormat="0" applyFont="0" applyAlignment="0" applyProtection="0"/>
    <xf numFmtId="0" fontId="45" fillId="26" borderId="96" applyNumberFormat="0" applyAlignment="0" applyProtection="0"/>
    <xf numFmtId="0" fontId="32" fillId="0" borderId="0"/>
    <xf numFmtId="203"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6" fillId="0" borderId="0" applyNumberFormat="0" applyFill="0" applyBorder="0" applyAlignment="0" applyProtection="0"/>
    <xf numFmtId="49" fontId="6" fillId="0" borderId="0">
      <alignment horizontal="center" vertical="center"/>
    </xf>
    <xf numFmtId="0" fontId="47" fillId="0" borderId="0" applyNumberFormat="0" applyFill="0" applyBorder="0" applyAlignment="0" applyProtection="0"/>
    <xf numFmtId="0" fontId="48" fillId="0" borderId="0" applyNumberFormat="0" applyFill="0" applyBorder="0" applyAlignment="0" applyProtection="0"/>
    <xf numFmtId="166" fontId="2" fillId="0" borderId="0" applyFont="0" applyFill="0" applyBorder="0" applyAlignment="0" applyProtection="0"/>
    <xf numFmtId="204" fontId="3" fillId="0" borderId="0" applyFont="0" applyFill="0" applyBorder="0" applyAlignment="0" applyProtection="0"/>
    <xf numFmtId="167" fontId="2" fillId="0" borderId="0" applyFont="0" applyFill="0" applyBorder="0" applyAlignment="0" applyProtection="0"/>
    <xf numFmtId="165" fontId="3" fillId="0" borderId="0" applyFont="0" applyFill="0" applyBorder="0" applyAlignment="0" applyProtection="0"/>
    <xf numFmtId="167" fontId="2" fillId="0" borderId="0" applyFont="0" applyFill="0" applyBorder="0" applyAlignment="0" applyProtection="0"/>
    <xf numFmtId="196" fontId="3" fillId="0" borderId="0" applyFont="0" applyFill="0" applyBorder="0" applyAlignment="0" applyProtection="0"/>
    <xf numFmtId="167" fontId="3" fillId="0" borderId="0" applyFont="0" applyFill="0" applyBorder="0" applyAlignment="0" applyProtection="0"/>
    <xf numFmtId="177" fontId="3" fillId="0" borderId="0" applyFont="0" applyFill="0" applyBorder="0" applyAlignment="0" applyProtection="0"/>
    <xf numFmtId="166" fontId="2" fillId="0" borderId="0" applyFont="0" applyFill="0" applyBorder="0" applyAlignment="0" applyProtection="0"/>
    <xf numFmtId="206" fontId="3" fillId="0" borderId="0" applyFont="0" applyFill="0" applyBorder="0" applyAlignment="0" applyProtection="0"/>
    <xf numFmtId="0" fontId="26" fillId="0" borderId="0"/>
    <xf numFmtId="166" fontId="2" fillId="0" borderId="0" applyFont="0" applyFill="0" applyBorder="0" applyAlignment="0" applyProtection="0"/>
    <xf numFmtId="167" fontId="2" fillId="0" borderId="0" applyFont="0" applyFill="0" applyBorder="0" applyAlignment="0" applyProtection="0"/>
    <xf numFmtId="0" fontId="2" fillId="0" borderId="0"/>
    <xf numFmtId="205" fontId="3" fillId="0" borderId="0" applyFont="0" applyFill="0" applyBorder="0" applyAlignment="0" applyProtection="0"/>
    <xf numFmtId="0" fontId="2" fillId="0" borderId="0"/>
    <xf numFmtId="0" fontId="2" fillId="0" borderId="0"/>
    <xf numFmtId="41" fontId="52" fillId="0" borderId="0" applyFont="0" applyFill="0" applyBorder="0" applyAlignment="0" applyProtection="0"/>
    <xf numFmtId="42" fontId="3" fillId="0" borderId="0" applyFont="0" applyFill="0" applyBorder="0" applyAlignment="0" applyProtection="0"/>
    <xf numFmtId="0" fontId="1" fillId="0" borderId="0"/>
    <xf numFmtId="0" fontId="3" fillId="0" borderId="0"/>
    <xf numFmtId="0" fontId="3" fillId="0" borderId="0"/>
    <xf numFmtId="220" fontId="3" fillId="0" borderId="0" applyFont="0" applyFill="0" applyBorder="0" applyAlignment="0" applyProtection="0"/>
    <xf numFmtId="0" fontId="3" fillId="0" borderId="0"/>
    <xf numFmtId="0" fontId="41" fillId="0" borderId="0" applyNumberFormat="0" applyFill="0" applyBorder="0" applyAlignment="0" applyProtection="0">
      <alignment vertical="top"/>
      <protection locked="0"/>
    </xf>
    <xf numFmtId="169" fontId="3" fillId="0" borderId="0" applyFont="0" applyFill="0" applyBorder="0" applyAlignment="0" applyProtection="0"/>
    <xf numFmtId="0" fontId="89" fillId="0" borderId="0"/>
  </cellStyleXfs>
  <cellXfs count="541">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5" fillId="0" borderId="0" xfId="0" applyFont="1" applyAlignment="1" applyProtection="1">
      <alignment horizontal="centerContinuous" vertical="center" wrapText="1"/>
      <protection hidden="1"/>
    </xf>
    <xf numFmtId="0" fontId="6" fillId="0" borderId="0" xfId="0" applyFont="1" applyAlignment="1" applyProtection="1">
      <alignment horizontal="centerContinuous" vertical="center" wrapText="1"/>
      <protection hidden="1"/>
    </xf>
    <xf numFmtId="0" fontId="7" fillId="0" borderId="0" xfId="0" applyFont="1" applyAlignment="1" applyProtection="1">
      <alignment horizontal="centerContinuous" vertical="center" wrapText="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9" fillId="0" borderId="0" xfId="0" applyFont="1" applyProtection="1">
      <protection hidden="1"/>
    </xf>
    <xf numFmtId="0" fontId="13" fillId="0" borderId="0" xfId="0" applyFont="1" applyAlignment="1" applyProtection="1">
      <alignment horizontal="centerContinuous" vertical="center" wrapText="1"/>
      <protection hidden="1"/>
    </xf>
    <xf numFmtId="0" fontId="14" fillId="0" borderId="0" xfId="0" applyFont="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9" fillId="0" borderId="0" xfId="0" applyFont="1" applyAlignment="1" applyProtection="1">
      <alignment horizontal="centerContinuous" vertical="center" wrapText="1"/>
      <protection hidden="1"/>
    </xf>
    <xf numFmtId="0" fontId="4" fillId="0" borderId="0" xfId="0" applyFont="1" applyAlignment="1" applyProtection="1">
      <alignment horizontal="centerContinuous" vertical="center"/>
      <protection hidden="1"/>
    </xf>
    <xf numFmtId="0" fontId="17" fillId="0" borderId="0" xfId="0" applyFont="1" applyProtection="1">
      <protection hidden="1"/>
    </xf>
    <xf numFmtId="0" fontId="17" fillId="0" borderId="0" xfId="0" quotePrefix="1" applyFont="1" applyAlignment="1" applyProtection="1">
      <alignment vertical="center"/>
      <protection hidden="1"/>
    </xf>
    <xf numFmtId="0" fontId="17" fillId="0" borderId="0" xfId="0" applyFont="1" applyAlignment="1" applyProtection="1">
      <alignment horizontal="center"/>
      <protection hidden="1"/>
    </xf>
    <xf numFmtId="0" fontId="18" fillId="0" borderId="0" xfId="0" applyFont="1" applyAlignment="1" applyProtection="1">
      <alignment horizontal="centerContinuous" vertical="center" wrapText="1"/>
      <protection locked="0"/>
    </xf>
    <xf numFmtId="0" fontId="3" fillId="0" borderId="0" xfId="0" applyFont="1" applyProtection="1">
      <protection hidden="1"/>
    </xf>
    <xf numFmtId="0" fontId="3" fillId="2" borderId="0" xfId="12" applyFill="1" applyAlignment="1">
      <alignment wrapText="1"/>
    </xf>
    <xf numFmtId="0" fontId="3" fillId="2" borderId="0" xfId="12" applyFill="1"/>
    <xf numFmtId="0" fontId="5" fillId="2" borderId="0" xfId="12" applyFont="1" applyFill="1" applyAlignment="1">
      <alignment horizontal="centerContinuous" vertical="center" wrapText="1"/>
    </xf>
    <xf numFmtId="0" fontId="3" fillId="2" borderId="0" xfId="12" applyFill="1" applyAlignment="1">
      <alignment horizontal="center" vertical="center"/>
    </xf>
    <xf numFmtId="1" fontId="16" fillId="0" borderId="0" xfId="12" applyNumberFormat="1" applyFont="1" applyAlignment="1">
      <alignment horizontal="centerContinuous" vertical="center" wrapText="1"/>
    </xf>
    <xf numFmtId="1" fontId="6" fillId="0" borderId="0" xfId="12" applyNumberFormat="1" applyFont="1" applyAlignment="1">
      <alignment horizontal="centerContinuous" vertical="center" wrapText="1"/>
    </xf>
    <xf numFmtId="0" fontId="6" fillId="0" borderId="0" xfId="12" applyFont="1" applyAlignment="1">
      <alignment horizontal="centerContinuous" vertical="center"/>
    </xf>
    <xf numFmtId="0" fontId="8" fillId="0" borderId="3" xfId="0" applyFont="1" applyBorder="1" applyAlignment="1" applyProtection="1">
      <alignment horizontal="centerContinuous"/>
      <protection hidden="1"/>
    </xf>
    <xf numFmtId="0" fontId="8" fillId="0" borderId="4" xfId="0" applyFont="1" applyBorder="1" applyAlignment="1" applyProtection="1">
      <alignment horizontal="center" vertical="center"/>
      <protection hidden="1"/>
    </xf>
    <xf numFmtId="0" fontId="24" fillId="3" borderId="13" xfId="13" applyFont="1" applyFill="1" applyBorder="1" applyAlignment="1">
      <alignment horizontal="center" vertical="center"/>
    </xf>
    <xf numFmtId="0" fontId="21" fillId="4" borderId="14" xfId="11" applyFont="1" applyFill="1" applyBorder="1"/>
    <xf numFmtId="0" fontId="21" fillId="4" borderId="15" xfId="11" applyFont="1" applyFill="1" applyBorder="1"/>
    <xf numFmtId="0" fontId="3" fillId="0" borderId="16" xfId="11" applyBorder="1"/>
    <xf numFmtId="0" fontId="21" fillId="4" borderId="17" xfId="11" applyFont="1" applyFill="1" applyBorder="1"/>
    <xf numFmtId="0" fontId="3" fillId="0" borderId="18" xfId="11" applyBorder="1"/>
    <xf numFmtId="0" fontId="3" fillId="0" borderId="19" xfId="11" applyBorder="1"/>
    <xf numFmtId="0" fontId="6" fillId="0" borderId="0" xfId="0" applyFont="1" applyAlignment="1" applyProtection="1">
      <alignment horizontal="center" vertical="center"/>
      <protection hidden="1"/>
    </xf>
    <xf numFmtId="0" fontId="3" fillId="0" borderId="23" xfId="11" applyBorder="1"/>
    <xf numFmtId="0" fontId="3" fillId="0" borderId="24" xfId="11" applyBorder="1"/>
    <xf numFmtId="0" fontId="3" fillId="0" borderId="25" xfId="11" applyBorder="1"/>
    <xf numFmtId="0" fontId="8" fillId="0" borderId="4" xfId="0" applyFont="1" applyBorder="1" applyAlignment="1" applyProtection="1">
      <alignment horizontal="centerContinuous"/>
      <protection hidden="1"/>
    </xf>
    <xf numFmtId="0" fontId="8" fillId="2" borderId="0" xfId="12" applyFont="1" applyFill="1" applyAlignment="1">
      <alignment vertical="center"/>
    </xf>
    <xf numFmtId="179" fontId="15" fillId="2" borderId="0" xfId="7" applyNumberFormat="1" applyFont="1" applyFill="1" applyBorder="1" applyAlignment="1"/>
    <xf numFmtId="0" fontId="3" fillId="2" borderId="47" xfId="12" applyFill="1" applyBorder="1"/>
    <xf numFmtId="0" fontId="3" fillId="2" borderId="48" xfId="12" applyFill="1" applyBorder="1"/>
    <xf numFmtId="0" fontId="3" fillId="2" borderId="51" xfId="12" applyFill="1" applyBorder="1"/>
    <xf numFmtId="0" fontId="6" fillId="0" borderId="48" xfId="12" applyFont="1" applyBorder="1" applyAlignment="1">
      <alignment horizontal="right" vertical="center"/>
    </xf>
    <xf numFmtId="0" fontId="6" fillId="0" borderId="47" xfId="12" applyFont="1" applyBorder="1" applyAlignment="1">
      <alignment horizontal="left" vertical="center"/>
    </xf>
    <xf numFmtId="0" fontId="6" fillId="0" borderId="48" xfId="12" applyFont="1" applyBorder="1" applyAlignment="1">
      <alignment vertical="center"/>
    </xf>
    <xf numFmtId="0" fontId="6" fillId="0" borderId="47" xfId="12" applyFont="1" applyBorder="1" applyAlignment="1">
      <alignment horizontal="center" vertical="center" wrapText="1"/>
    </xf>
    <xf numFmtId="0" fontId="6" fillId="0" borderId="48" xfId="12" applyFont="1" applyBorder="1" applyAlignment="1">
      <alignment horizontal="center" vertical="center" wrapText="1"/>
    </xf>
    <xf numFmtId="0" fontId="6" fillId="0" borderId="50" xfId="12" applyFont="1" applyBorder="1" applyAlignment="1">
      <alignment horizontal="center" vertical="center" wrapText="1"/>
    </xf>
    <xf numFmtId="0" fontId="6" fillId="0" borderId="51" xfId="12" applyFont="1" applyBorder="1" applyAlignment="1">
      <alignment horizontal="center" vertical="center" wrapText="1"/>
    </xf>
    <xf numFmtId="179" fontId="6" fillId="2" borderId="49" xfId="7" applyNumberFormat="1" applyFont="1" applyFill="1" applyBorder="1" applyAlignment="1"/>
    <xf numFmtId="179" fontId="6" fillId="2" borderId="43" xfId="7" applyNumberFormat="1" applyFont="1" applyFill="1" applyBorder="1" applyAlignment="1"/>
    <xf numFmtId="179" fontId="6" fillId="2" borderId="52" xfId="7" applyNumberFormat="1" applyFont="1" applyFill="1" applyBorder="1" applyAlignment="1"/>
    <xf numFmtId="1" fontId="8" fillId="2" borderId="30" xfId="12" applyNumberFormat="1" applyFont="1" applyFill="1" applyBorder="1" applyAlignment="1">
      <alignment horizontal="left" vertical="center" wrapText="1"/>
    </xf>
    <xf numFmtId="0" fontId="6" fillId="0" borderId="49" xfId="0" applyFont="1" applyBorder="1" applyAlignment="1">
      <alignment horizontal="center" vertical="center"/>
    </xf>
    <xf numFmtId="0" fontId="6" fillId="2" borderId="49" xfId="12" applyFont="1" applyFill="1" applyBorder="1" applyAlignment="1">
      <alignment horizontal="center"/>
    </xf>
    <xf numFmtId="0" fontId="8" fillId="2" borderId="4" xfId="12" applyFont="1" applyFill="1" applyBorder="1" applyAlignment="1">
      <alignment horizontal="center" vertical="center" wrapText="1"/>
    </xf>
    <xf numFmtId="4" fontId="8" fillId="2" borderId="2" xfId="12" applyNumberFormat="1" applyFont="1" applyFill="1" applyBorder="1" applyAlignment="1">
      <alignment horizontal="center" vertical="center"/>
    </xf>
    <xf numFmtId="1" fontId="6" fillId="2" borderId="49" xfId="12" applyNumberFormat="1" applyFont="1" applyFill="1" applyBorder="1" applyAlignment="1">
      <alignment horizontal="center" vertical="center" wrapText="1"/>
    </xf>
    <xf numFmtId="0" fontId="6" fillId="2" borderId="0" xfId="12" applyFont="1" applyFill="1" applyAlignment="1">
      <alignment horizontal="right" vertical="center"/>
    </xf>
    <xf numFmtId="179" fontId="6" fillId="2" borderId="0" xfId="7" applyNumberFormat="1" applyFont="1" applyFill="1" applyBorder="1" applyAlignment="1"/>
    <xf numFmtId="0" fontId="8" fillId="2" borderId="0" xfId="0" applyFont="1" applyFill="1" applyAlignment="1" applyProtection="1">
      <alignment horizontal="center"/>
      <protection hidden="1"/>
    </xf>
    <xf numFmtId="0" fontId="11" fillId="2" borderId="0" xfId="0" applyFont="1" applyFill="1" applyAlignment="1" applyProtection="1">
      <alignment horizontal="center" vertical="center"/>
      <protection hidden="1"/>
    </xf>
    <xf numFmtId="3" fontId="8" fillId="0" borderId="0" xfId="0" applyNumberFormat="1" applyFont="1" applyAlignment="1" applyProtection="1">
      <alignment horizontal="center" vertical="center"/>
      <protection hidden="1"/>
    </xf>
    <xf numFmtId="0" fontId="8" fillId="0" borderId="0" xfId="0" applyFont="1" applyAlignment="1" applyProtection="1">
      <alignment horizontal="center" vertical="center"/>
      <protection hidden="1"/>
    </xf>
    <xf numFmtId="0" fontId="8" fillId="2" borderId="8" xfId="0" applyFont="1" applyFill="1" applyBorder="1" applyAlignment="1" applyProtection="1">
      <alignment horizontal="center"/>
      <protection hidden="1"/>
    </xf>
    <xf numFmtId="0" fontId="8" fillId="0" borderId="9" xfId="0" applyFont="1" applyBorder="1" applyAlignment="1" applyProtection="1">
      <alignment horizontal="center" vertical="center"/>
      <protection hidden="1"/>
    </xf>
    <xf numFmtId="1" fontId="8" fillId="0" borderId="29" xfId="0" applyNumberFormat="1" applyFont="1" applyBorder="1" applyAlignment="1" applyProtection="1">
      <alignment horizontal="center" vertical="center"/>
      <protection hidden="1"/>
    </xf>
    <xf numFmtId="1" fontId="8" fillId="0" borderId="30" xfId="0" applyNumberFormat="1" applyFont="1" applyBorder="1" applyAlignment="1" applyProtection="1">
      <alignment horizontal="center" vertical="center"/>
      <protection hidden="1"/>
    </xf>
    <xf numFmtId="3" fontId="8" fillId="0" borderId="30" xfId="0" applyNumberFormat="1" applyFont="1" applyBorder="1" applyAlignment="1" applyProtection="1">
      <alignment horizontal="center" vertical="center"/>
      <protection hidden="1"/>
    </xf>
    <xf numFmtId="178" fontId="8" fillId="0" borderId="63" xfId="0" applyNumberFormat="1" applyFont="1" applyBorder="1" applyAlignment="1" applyProtection="1">
      <alignment horizontal="center" vertical="center"/>
      <protection hidden="1"/>
    </xf>
    <xf numFmtId="0" fontId="6" fillId="0" borderId="0" xfId="0" applyFont="1" applyAlignment="1" applyProtection="1">
      <alignment horizontal="center"/>
      <protection hidden="1"/>
    </xf>
    <xf numFmtId="0" fontId="6" fillId="0" borderId="8" xfId="0" applyFont="1" applyBorder="1" applyAlignment="1" applyProtection="1">
      <alignment horizontal="center"/>
      <protection hidden="1"/>
    </xf>
    <xf numFmtId="0" fontId="6" fillId="0" borderId="9" xfId="0" applyFont="1" applyBorder="1" applyAlignment="1" applyProtection="1">
      <alignment horizontal="center"/>
      <protection hidden="1"/>
    </xf>
    <xf numFmtId="176" fontId="4" fillId="0" borderId="29" xfId="0" applyNumberFormat="1" applyFont="1" applyBorder="1" applyAlignment="1" applyProtection="1">
      <alignment horizontal="center" vertical="center"/>
      <protection hidden="1"/>
    </xf>
    <xf numFmtId="0" fontId="4" fillId="0" borderId="30" xfId="0" applyFont="1" applyBorder="1" applyAlignment="1" applyProtection="1">
      <alignment horizontal="left" vertical="center" wrapText="1"/>
      <protection hidden="1"/>
    </xf>
    <xf numFmtId="1" fontId="7" fillId="0" borderId="29" xfId="0" applyNumberFormat="1" applyFont="1" applyBorder="1" applyAlignment="1" applyProtection="1">
      <alignment horizontal="center" vertical="center"/>
      <protection hidden="1"/>
    </xf>
    <xf numFmtId="3" fontId="7" fillId="0" borderId="30" xfId="0" applyNumberFormat="1" applyFont="1" applyBorder="1" applyAlignment="1">
      <alignment horizontal="center" vertical="center"/>
    </xf>
    <xf numFmtId="3" fontId="6" fillId="6" borderId="32" xfId="11" applyNumberFormat="1" applyFont="1" applyFill="1" applyBorder="1" applyAlignment="1" applyProtection="1">
      <alignment horizontal="right"/>
      <protection hidden="1"/>
    </xf>
    <xf numFmtId="3" fontId="6" fillId="5" borderId="27" xfId="11" applyNumberFormat="1" applyFont="1" applyFill="1" applyBorder="1" applyAlignment="1" applyProtection="1">
      <alignment horizontal="right"/>
      <protection hidden="1"/>
    </xf>
    <xf numFmtId="0" fontId="12" fillId="7" borderId="40" xfId="0" applyFont="1" applyFill="1" applyBorder="1" applyAlignment="1" applyProtection="1">
      <alignment horizontal="centerContinuous"/>
      <protection hidden="1"/>
    </xf>
    <xf numFmtId="0" fontId="25" fillId="0" borderId="0" xfId="0" applyFont="1" applyAlignment="1" applyProtection="1">
      <alignment horizontal="center" vertical="center"/>
      <protection hidden="1"/>
    </xf>
    <xf numFmtId="0" fontId="4" fillId="0" borderId="98" xfId="0" applyFont="1" applyBorder="1" applyAlignment="1" applyProtection="1">
      <alignment horizontal="center" vertical="center" wrapText="1"/>
      <protection hidden="1"/>
    </xf>
    <xf numFmtId="207" fontId="4" fillId="0" borderId="31" xfId="0" applyNumberFormat="1" applyFont="1" applyBorder="1" applyAlignment="1" applyProtection="1">
      <alignment horizontal="right" vertical="center"/>
      <protection hidden="1"/>
    </xf>
    <xf numFmtId="207" fontId="8" fillId="0" borderId="30" xfId="0" applyNumberFormat="1" applyFont="1" applyBorder="1" applyAlignment="1" applyProtection="1">
      <alignment horizontal="center" vertical="center"/>
      <protection hidden="1"/>
    </xf>
    <xf numFmtId="172" fontId="17" fillId="0" borderId="0" xfId="0" applyNumberFormat="1" applyFont="1" applyProtection="1">
      <protection hidden="1"/>
    </xf>
    <xf numFmtId="172" fontId="3" fillId="0" borderId="0" xfId="0" applyNumberFormat="1" applyFont="1" applyProtection="1">
      <protection hidden="1"/>
    </xf>
    <xf numFmtId="0" fontId="6" fillId="0" borderId="100" xfId="0" applyFont="1" applyBorder="1" applyAlignment="1" applyProtection="1">
      <alignment horizontal="center" vertical="center"/>
      <protection hidden="1"/>
    </xf>
    <xf numFmtId="0" fontId="6" fillId="0" borderId="100" xfId="0" quotePrefix="1" applyFont="1" applyBorder="1" applyAlignment="1" applyProtection="1">
      <alignment horizontal="center" vertical="center"/>
      <protection hidden="1"/>
    </xf>
    <xf numFmtId="0" fontId="6" fillId="0" borderId="101" xfId="0" applyFont="1" applyBorder="1" applyAlignment="1" applyProtection="1">
      <alignment horizontal="center" vertical="center" wrapText="1"/>
      <protection hidden="1"/>
    </xf>
    <xf numFmtId="0" fontId="6" fillId="0" borderId="99" xfId="0" quotePrefix="1" applyFont="1" applyBorder="1" applyAlignment="1" applyProtection="1">
      <alignment horizontal="center" vertical="center"/>
      <protection hidden="1"/>
    </xf>
    <xf numFmtId="0" fontId="50" fillId="0" borderId="0" xfId="0" applyFont="1"/>
    <xf numFmtId="0" fontId="50" fillId="2" borderId="0" xfId="12" applyFont="1" applyFill="1"/>
    <xf numFmtId="0" fontId="50" fillId="2" borderId="0" xfId="12" applyFont="1" applyFill="1" applyAlignment="1">
      <alignment wrapText="1"/>
    </xf>
    <xf numFmtId="0" fontId="0" fillId="41" borderId="0" xfId="0" applyFill="1"/>
    <xf numFmtId="180" fontId="10" fillId="0" borderId="0" xfId="3" applyNumberFormat="1" applyFont="1" applyAlignment="1" applyProtection="1">
      <alignment horizontal="center" vertical="center"/>
      <protection hidden="1"/>
    </xf>
    <xf numFmtId="4" fontId="8" fillId="0" borderId="9" xfId="0" applyNumberFormat="1" applyFont="1" applyBorder="1" applyAlignment="1" applyProtection="1">
      <alignment horizontal="center" vertical="center"/>
      <protection hidden="1"/>
    </xf>
    <xf numFmtId="0" fontId="3" fillId="0" borderId="105" xfId="11" applyBorder="1"/>
    <xf numFmtId="0" fontId="3" fillId="0" borderId="106" xfId="11" applyBorder="1"/>
    <xf numFmtId="0" fontId="3" fillId="0" borderId="107" xfId="11" applyBorder="1"/>
    <xf numFmtId="0" fontId="24" fillId="3" borderId="5" xfId="13" applyFont="1" applyFill="1" applyBorder="1" applyAlignment="1">
      <alignment horizontal="center" vertical="center"/>
    </xf>
    <xf numFmtId="179" fontId="6" fillId="2" borderId="59" xfId="7" applyNumberFormat="1" applyFont="1" applyFill="1" applyBorder="1" applyAlignment="1">
      <alignment horizontal="center" vertical="center"/>
    </xf>
    <xf numFmtId="0" fontId="50" fillId="2" borderId="0" xfId="12" applyFont="1" applyFill="1" applyAlignment="1">
      <alignment horizontal="center" vertical="center"/>
    </xf>
    <xf numFmtId="181" fontId="50" fillId="2" borderId="0" xfId="12" applyNumberFormat="1" applyFont="1" applyFill="1" applyAlignment="1">
      <alignment horizontal="right" vertical="center"/>
    </xf>
    <xf numFmtId="170" fontId="50" fillId="2" borderId="0" xfId="3" applyFont="1" applyFill="1" applyAlignment="1">
      <alignment horizontal="center" vertical="center"/>
    </xf>
    <xf numFmtId="207" fontId="8" fillId="0" borderId="31" xfId="0" applyNumberFormat="1" applyFont="1" applyBorder="1" applyAlignment="1" applyProtection="1">
      <alignment horizontal="center" vertical="center"/>
      <protection hidden="1"/>
    </xf>
    <xf numFmtId="0" fontId="3" fillId="41" borderId="0" xfId="0" applyFont="1" applyFill="1"/>
    <xf numFmtId="0" fontId="50" fillId="0" borderId="0" xfId="0" applyFont="1" applyAlignment="1">
      <alignment horizontal="center" vertical="center"/>
    </xf>
    <xf numFmtId="0" fontId="50" fillId="2" borderId="0" xfId="12" applyFont="1" applyFill="1" applyAlignment="1">
      <alignment horizontal="center" vertical="center" wrapText="1"/>
    </xf>
    <xf numFmtId="0" fontId="50" fillId="0" borderId="0" xfId="0" applyFont="1" applyAlignment="1">
      <alignment wrapText="1"/>
    </xf>
    <xf numFmtId="0" fontId="6" fillId="0" borderId="99" xfId="0" applyFont="1" applyBorder="1" applyAlignment="1" applyProtection="1">
      <alignment horizontal="center" vertical="center"/>
      <protection hidden="1"/>
    </xf>
    <xf numFmtId="0" fontId="6" fillId="0" borderId="100" xfId="0" applyFont="1" applyBorder="1" applyAlignment="1" applyProtection="1">
      <alignment horizontal="center" vertical="center" wrapText="1"/>
      <protection hidden="1"/>
    </xf>
    <xf numFmtId="0" fontId="3" fillId="0" borderId="42" xfId="0" applyFont="1" applyBorder="1" applyAlignment="1" applyProtection="1">
      <alignment horizontal="center" vertical="center" wrapText="1"/>
      <protection hidden="1"/>
    </xf>
    <xf numFmtId="0" fontId="3" fillId="0" borderId="30" xfId="0" applyFont="1" applyBorder="1" applyAlignment="1" applyProtection="1">
      <alignment horizontal="center" vertical="center" wrapText="1"/>
      <protection hidden="1"/>
    </xf>
    <xf numFmtId="0" fontId="3" fillId="0" borderId="30" xfId="0" applyFont="1" applyBorder="1" applyAlignment="1" applyProtection="1">
      <alignment horizontal="justify" vertical="center" wrapText="1"/>
      <protection hidden="1"/>
    </xf>
    <xf numFmtId="4" fontId="3" fillId="0" borderId="30" xfId="0" applyNumberFormat="1" applyFont="1" applyBorder="1" applyAlignment="1" applyProtection="1">
      <alignment horizontal="right" vertical="center"/>
      <protection hidden="1"/>
    </xf>
    <xf numFmtId="4" fontId="3" fillId="0" borderId="43" xfId="7" applyNumberFormat="1" applyFont="1" applyFill="1" applyBorder="1" applyAlignment="1" applyProtection="1">
      <alignment vertical="center"/>
      <protection hidden="1"/>
    </xf>
    <xf numFmtId="4" fontId="3" fillId="0" borderId="42" xfId="0" applyNumberFormat="1" applyFont="1" applyBorder="1" applyAlignment="1" applyProtection="1">
      <alignment horizontal="right" vertical="center"/>
      <protection hidden="1"/>
    </xf>
    <xf numFmtId="3" fontId="3" fillId="0" borderId="41" xfId="0" applyNumberFormat="1" applyFont="1" applyBorder="1" applyAlignment="1" applyProtection="1">
      <alignment horizontal="centerContinuous" vertical="center"/>
      <protection hidden="1"/>
    </xf>
    <xf numFmtId="4" fontId="6" fillId="41" borderId="49" xfId="7" applyNumberFormat="1" applyFont="1" applyFill="1" applyBorder="1" applyAlignment="1" applyProtection="1">
      <alignment horizontal="right" vertical="center"/>
      <protection hidden="1"/>
    </xf>
    <xf numFmtId="3" fontId="3" fillId="0" borderId="35" xfId="0" applyNumberFormat="1" applyFont="1" applyBorder="1" applyAlignment="1" applyProtection="1">
      <alignment horizontal="centerContinuous" vertical="center"/>
      <protection hidden="1"/>
    </xf>
    <xf numFmtId="3" fontId="3" fillId="41" borderId="35" xfId="0" applyNumberFormat="1" applyFont="1" applyFill="1" applyBorder="1" applyAlignment="1" applyProtection="1">
      <alignment horizontal="centerContinuous" vertical="center"/>
      <protection hidden="1"/>
    </xf>
    <xf numFmtId="0" fontId="15" fillId="7" borderId="37" xfId="0" applyFont="1" applyFill="1" applyBorder="1" applyAlignment="1" applyProtection="1">
      <alignment horizontal="centerContinuous" vertical="center"/>
      <protection hidden="1"/>
    </xf>
    <xf numFmtId="0" fontId="12" fillId="7" borderId="38" xfId="0" applyFont="1" applyFill="1" applyBorder="1" applyAlignment="1" applyProtection="1">
      <alignment horizontal="centerContinuous"/>
      <protection hidden="1"/>
    </xf>
    <xf numFmtId="0" fontId="15" fillId="7" borderId="39" xfId="0" applyFont="1" applyFill="1" applyBorder="1" applyAlignment="1" applyProtection="1">
      <alignment horizontal="centerContinuous" vertical="center"/>
      <protection hidden="1"/>
    </xf>
    <xf numFmtId="3" fontId="12" fillId="7" borderId="38" xfId="0" applyNumberFormat="1" applyFont="1" applyFill="1" applyBorder="1" applyAlignment="1" applyProtection="1">
      <alignment horizontal="centerContinuous" vertical="center"/>
      <protection hidden="1"/>
    </xf>
    <xf numFmtId="0" fontId="50" fillId="0" borderId="0" xfId="0" applyFont="1" applyProtection="1">
      <protection hidden="1"/>
    </xf>
    <xf numFmtId="0" fontId="3" fillId="0" borderId="0" xfId="0" applyFont="1" applyAlignment="1" applyProtection="1">
      <alignment horizontal="center" vertical="center"/>
      <protection hidden="1"/>
    </xf>
    <xf numFmtId="0" fontId="6" fillId="45" borderId="6" xfId="11" applyFont="1" applyFill="1" applyBorder="1" applyAlignment="1" applyProtection="1">
      <alignment horizontal="center"/>
      <protection hidden="1"/>
    </xf>
    <xf numFmtId="0" fontId="8" fillId="46" borderId="0" xfId="0" applyFont="1" applyFill="1" applyAlignment="1" applyProtection="1">
      <alignment horizontal="center" vertical="center"/>
      <protection hidden="1"/>
    </xf>
    <xf numFmtId="0" fontId="8" fillId="47" borderId="0" xfId="0" applyFont="1" applyFill="1" applyAlignment="1" applyProtection="1">
      <alignment horizontal="center" vertical="center"/>
      <protection hidden="1"/>
    </xf>
    <xf numFmtId="4" fontId="5" fillId="2" borderId="0" xfId="12" applyNumberFormat="1" applyFont="1" applyFill="1" applyAlignment="1">
      <alignment horizontal="centerContinuous" vertical="center" wrapText="1"/>
    </xf>
    <xf numFmtId="41" fontId="3" fillId="2" borderId="0" xfId="228" applyFont="1" applyFill="1" applyBorder="1"/>
    <xf numFmtId="0" fontId="53" fillId="2" borderId="0" xfId="12" applyFont="1" applyFill="1"/>
    <xf numFmtId="0" fontId="53" fillId="0" borderId="0" xfId="0" applyFont="1"/>
    <xf numFmtId="0" fontId="53" fillId="2" borderId="0" xfId="12" applyFont="1" applyFill="1" applyAlignment="1">
      <alignment wrapText="1"/>
    </xf>
    <xf numFmtId="0" fontId="3" fillId="0" borderId="0" xfId="0" applyFont="1"/>
    <xf numFmtId="0" fontId="3" fillId="0" borderId="10" xfId="0" applyFont="1" applyBorder="1" applyProtection="1">
      <protection hidden="1"/>
    </xf>
    <xf numFmtId="1" fontId="6" fillId="2" borderId="109" xfId="12" applyNumberFormat="1" applyFont="1" applyFill="1" applyBorder="1" applyAlignment="1">
      <alignment horizontal="center" vertical="center" wrapText="1"/>
    </xf>
    <xf numFmtId="1" fontId="6" fillId="2" borderId="110" xfId="12" applyNumberFormat="1" applyFont="1" applyFill="1" applyBorder="1" applyAlignment="1">
      <alignment horizontal="center" vertical="center" wrapText="1"/>
    </xf>
    <xf numFmtId="1" fontId="6" fillId="2" borderId="110" xfId="12" applyNumberFormat="1" applyFont="1" applyFill="1" applyBorder="1" applyAlignment="1">
      <alignment horizontal="left" vertical="center" wrapText="1"/>
    </xf>
    <xf numFmtId="0" fontId="15" fillId="48" borderId="37" xfId="12" applyFont="1" applyFill="1" applyBorder="1" applyAlignment="1">
      <alignment horizontal="center" vertical="center" wrapText="1"/>
    </xf>
    <xf numFmtId="0" fontId="15" fillId="48" borderId="38" xfId="12" applyFont="1" applyFill="1" applyBorder="1" applyAlignment="1">
      <alignment horizontal="center" vertical="center" wrapText="1"/>
    </xf>
    <xf numFmtId="0" fontId="15" fillId="48" borderId="38" xfId="12" applyFont="1" applyFill="1" applyBorder="1" applyAlignment="1">
      <alignment horizontal="center" vertical="center"/>
    </xf>
    <xf numFmtId="0" fontId="15" fillId="48" borderId="65" xfId="12" applyFont="1" applyFill="1" applyBorder="1" applyAlignment="1">
      <alignment horizontal="center" vertical="center"/>
    </xf>
    <xf numFmtId="172" fontId="15" fillId="0" borderId="36" xfId="9" applyNumberFormat="1" applyFont="1" applyFill="1" applyBorder="1" applyAlignment="1" applyProtection="1">
      <alignment horizontal="center" vertical="center"/>
      <protection hidden="1"/>
    </xf>
    <xf numFmtId="0" fontId="6" fillId="0" borderId="101" xfId="0" applyFont="1" applyBorder="1" applyAlignment="1" applyProtection="1">
      <alignment horizontal="center" vertical="center"/>
      <protection hidden="1"/>
    </xf>
    <xf numFmtId="3" fontId="3" fillId="0" borderId="98" xfId="7" applyNumberFormat="1" applyFont="1" applyFill="1" applyBorder="1" applyAlignment="1" applyProtection="1">
      <alignment horizontal="center" vertical="center"/>
      <protection hidden="1"/>
    </xf>
    <xf numFmtId="3" fontId="3" fillId="0" borderId="4" xfId="0" applyNumberFormat="1" applyFont="1" applyBorder="1" applyAlignment="1" applyProtection="1">
      <alignment horizontal="center" vertical="center"/>
      <protection hidden="1"/>
    </xf>
    <xf numFmtId="0" fontId="3" fillId="0" borderId="0" xfId="0" applyFont="1" applyAlignment="1" applyProtection="1">
      <alignment horizontal="center"/>
      <protection hidden="1"/>
    </xf>
    <xf numFmtId="3" fontId="3" fillId="0" borderId="0" xfId="7" applyNumberFormat="1" applyFont="1" applyFill="1" applyBorder="1" applyAlignment="1" applyProtection="1">
      <alignment horizontal="center" vertical="center"/>
      <protection hidden="1"/>
    </xf>
    <xf numFmtId="3" fontId="3" fillId="0" borderId="0" xfId="0" applyNumberFormat="1" applyFont="1" applyAlignment="1" applyProtection="1">
      <alignment horizontal="center" vertical="center"/>
      <protection hidden="1"/>
    </xf>
    <xf numFmtId="0" fontId="12" fillId="0" borderId="113" xfId="0" applyFont="1" applyBorder="1" applyProtection="1">
      <protection hidden="1"/>
    </xf>
    <xf numFmtId="172" fontId="15" fillId="0" borderId="112" xfId="9" applyNumberFormat="1" applyFont="1" applyFill="1" applyBorder="1" applyAlignment="1" applyProtection="1">
      <alignment horizontal="center" vertical="center"/>
      <protection hidden="1"/>
    </xf>
    <xf numFmtId="3" fontId="3" fillId="0" borderId="114" xfId="7" applyNumberFormat="1" applyFont="1" applyFill="1" applyBorder="1" applyAlignment="1" applyProtection="1">
      <alignment horizontal="center" vertical="center"/>
      <protection hidden="1"/>
    </xf>
    <xf numFmtId="0" fontId="3" fillId="49" borderId="0" xfId="0" applyFont="1" applyFill="1"/>
    <xf numFmtId="0" fontId="3" fillId="49" borderId="0" xfId="0" applyFont="1" applyFill="1" applyAlignment="1">
      <alignment horizontal="center"/>
    </xf>
    <xf numFmtId="0" fontId="15" fillId="51" borderId="46" xfId="12" applyFont="1" applyFill="1" applyBorder="1" applyAlignment="1">
      <alignment horizontal="center" vertical="center" wrapText="1"/>
    </xf>
    <xf numFmtId="0" fontId="15" fillId="0" borderId="0" xfId="12" applyFont="1" applyAlignment="1">
      <alignment horizontal="center" vertical="center" wrapText="1"/>
    </xf>
    <xf numFmtId="168" fontId="54" fillId="44" borderId="61" xfId="175" applyNumberFormat="1" applyFont="1" applyFill="1" applyBorder="1" applyAlignment="1">
      <alignment horizontal="center" vertical="center" wrapText="1"/>
    </xf>
    <xf numFmtId="168" fontId="54" fillId="44" borderId="53" xfId="175" applyNumberFormat="1" applyFont="1" applyFill="1" applyBorder="1" applyAlignment="1">
      <alignment horizontal="center" vertical="center" wrapText="1"/>
    </xf>
    <xf numFmtId="0" fontId="15" fillId="0" borderId="0" xfId="12" applyFont="1" applyAlignment="1">
      <alignment horizontal="center" vertical="center"/>
    </xf>
    <xf numFmtId="0" fontId="15" fillId="52" borderId="65" xfId="12" applyFont="1" applyFill="1" applyBorder="1" applyAlignment="1">
      <alignment horizontal="center" vertical="center" wrapText="1"/>
    </xf>
    <xf numFmtId="1" fontId="6" fillId="0" borderId="0" xfId="12" applyNumberFormat="1" applyFont="1" applyAlignment="1">
      <alignment horizontal="center" vertical="center" wrapText="1"/>
    </xf>
    <xf numFmtId="1" fontId="6" fillId="0" borderId="0" xfId="12" applyNumberFormat="1" applyFont="1" applyAlignment="1">
      <alignment horizontal="left" vertical="center" wrapText="1"/>
    </xf>
    <xf numFmtId="3" fontId="6" fillId="0" borderId="0" xfId="12" applyNumberFormat="1" applyFont="1" applyAlignment="1">
      <alignment horizontal="center" vertical="center" wrapText="1"/>
    </xf>
    <xf numFmtId="168" fontId="54" fillId="0" borderId="54" xfId="175" applyNumberFormat="1" applyFont="1" applyBorder="1" applyAlignment="1">
      <alignment horizontal="center" vertical="center"/>
    </xf>
    <xf numFmtId="0" fontId="55" fillId="49" borderId="0" xfId="12" applyFont="1" applyFill="1" applyAlignment="1">
      <alignment horizontal="center" vertical="center"/>
    </xf>
    <xf numFmtId="0" fontId="55" fillId="49" borderId="0" xfId="12" applyFont="1" applyFill="1"/>
    <xf numFmtId="208" fontId="51" fillId="49" borderId="35" xfId="229" applyNumberFormat="1" applyFont="1" applyFill="1" applyBorder="1" applyAlignment="1">
      <alignment vertical="center"/>
    </xf>
    <xf numFmtId="170" fontId="55" fillId="49" borderId="0" xfId="3" applyFont="1" applyFill="1" applyBorder="1" applyAlignment="1">
      <alignment horizontal="center" vertical="center"/>
    </xf>
    <xf numFmtId="208" fontId="22" fillId="53" borderId="115" xfId="229" applyNumberFormat="1" applyFont="1" applyFill="1" applyBorder="1" applyAlignment="1">
      <alignment vertical="center"/>
    </xf>
    <xf numFmtId="209" fontId="56" fillId="49" borderId="0" xfId="12" applyNumberFormat="1" applyFont="1" applyFill="1" applyAlignment="1">
      <alignment horizontal="center" vertical="center"/>
    </xf>
    <xf numFmtId="210" fontId="56" fillId="49" borderId="0" xfId="192" applyNumberFormat="1" applyFont="1" applyFill="1" applyBorder="1"/>
    <xf numFmtId="0" fontId="56" fillId="49" borderId="0" xfId="12" applyFont="1" applyFill="1"/>
    <xf numFmtId="211" fontId="51" fillId="53" borderId="116" xfId="229" applyNumberFormat="1" applyFont="1" applyFill="1" applyBorder="1" applyAlignment="1">
      <alignment horizontal="center" vertical="center"/>
    </xf>
    <xf numFmtId="0" fontId="56" fillId="49" borderId="0" xfId="12" applyFont="1" applyFill="1" applyAlignment="1">
      <alignment horizontal="center" vertical="center"/>
    </xf>
    <xf numFmtId="170" fontId="22" fillId="49" borderId="82" xfId="3" applyFont="1" applyFill="1" applyBorder="1" applyAlignment="1">
      <alignment horizontal="right" vertical="center"/>
    </xf>
    <xf numFmtId="208" fontId="51" fillId="49" borderId="115" xfId="229" applyNumberFormat="1" applyFont="1" applyFill="1" applyBorder="1" applyAlignment="1">
      <alignment horizontal="center" vertical="center"/>
    </xf>
    <xf numFmtId="0" fontId="5" fillId="54" borderId="82" xfId="12" applyFont="1" applyFill="1" applyBorder="1" applyAlignment="1">
      <alignment horizontal="center" vertical="center"/>
    </xf>
    <xf numFmtId="0" fontId="5" fillId="54" borderId="46" xfId="12" applyFont="1" applyFill="1" applyBorder="1" applyAlignment="1">
      <alignment horizontal="center" vertical="center"/>
    </xf>
    <xf numFmtId="170" fontId="57" fillId="55" borderId="41" xfId="3" applyFont="1" applyFill="1" applyBorder="1" applyAlignment="1">
      <alignment horizontal="center" vertical="center" wrapText="1"/>
    </xf>
    <xf numFmtId="170" fontId="57" fillId="55" borderId="34" xfId="3" applyFont="1" applyFill="1" applyBorder="1" applyAlignment="1">
      <alignment horizontal="center" vertical="center" wrapText="1"/>
    </xf>
    <xf numFmtId="170" fontId="22" fillId="49" borderId="79" xfId="3" applyFont="1" applyFill="1" applyBorder="1" applyAlignment="1">
      <alignment horizontal="right" vertical="center"/>
    </xf>
    <xf numFmtId="3" fontId="51" fillId="56" borderId="117" xfId="12" applyNumberFormat="1" applyFont="1" applyFill="1" applyBorder="1" applyAlignment="1">
      <alignment horizontal="center" vertical="center"/>
    </xf>
    <xf numFmtId="210" fontId="51" fillId="56" borderId="61" xfId="192" applyNumberFormat="1" applyFont="1" applyFill="1" applyBorder="1" applyAlignment="1">
      <alignment horizontal="center" vertical="center"/>
    </xf>
    <xf numFmtId="170" fontId="57" fillId="55" borderId="35" xfId="3" applyFont="1" applyFill="1" applyBorder="1" applyAlignment="1">
      <alignment horizontal="center" vertical="center" wrapText="1"/>
    </xf>
    <xf numFmtId="170" fontId="57" fillId="55" borderId="118" xfId="3" applyFont="1" applyFill="1" applyBorder="1" applyAlignment="1">
      <alignment horizontal="center" vertical="center" wrapText="1"/>
    </xf>
    <xf numFmtId="170" fontId="22" fillId="49" borderId="80" xfId="3" applyFont="1" applyFill="1" applyBorder="1" applyAlignment="1">
      <alignment horizontal="right" vertical="center"/>
    </xf>
    <xf numFmtId="208" fontId="51" fillId="49" borderId="36" xfId="229" applyNumberFormat="1" applyFont="1" applyFill="1" applyBorder="1" applyAlignment="1">
      <alignment horizontal="center" vertical="center"/>
    </xf>
    <xf numFmtId="3" fontId="51" fillId="56" borderId="119" xfId="12" applyNumberFormat="1" applyFont="1" applyFill="1" applyBorder="1" applyAlignment="1">
      <alignment horizontal="center" vertical="center"/>
    </xf>
    <xf numFmtId="210" fontId="51" fillId="56" borderId="53" xfId="192" applyNumberFormat="1" applyFont="1" applyFill="1" applyBorder="1" applyAlignment="1">
      <alignment horizontal="center" vertical="center"/>
    </xf>
    <xf numFmtId="170" fontId="57" fillId="55" borderId="120" xfId="3" applyFont="1" applyFill="1" applyBorder="1" applyAlignment="1">
      <alignment horizontal="center" vertical="center" wrapText="1"/>
    </xf>
    <xf numFmtId="170" fontId="57" fillId="55" borderId="121" xfId="3" applyFont="1" applyFill="1" applyBorder="1" applyAlignment="1">
      <alignment horizontal="center" vertical="center" wrapText="1"/>
    </xf>
    <xf numFmtId="168" fontId="58" fillId="57" borderId="122" xfId="175" applyNumberFormat="1" applyFont="1" applyFill="1" applyBorder="1" applyAlignment="1">
      <alignment horizontal="center"/>
    </xf>
    <xf numFmtId="168" fontId="58" fillId="57" borderId="123" xfId="175" applyNumberFormat="1" applyFont="1" applyFill="1" applyBorder="1" applyAlignment="1">
      <alignment horizontal="center"/>
    </xf>
    <xf numFmtId="168" fontId="58" fillId="57" borderId="124" xfId="175" applyNumberFormat="1" applyFont="1" applyFill="1" applyBorder="1" applyAlignment="1">
      <alignment horizontal="center"/>
    </xf>
    <xf numFmtId="0" fontId="54" fillId="57" borderId="115" xfId="175" applyFont="1" applyFill="1" applyBorder="1" applyAlignment="1">
      <alignment horizontal="center" vertical="center" wrapText="1"/>
    </xf>
    <xf numFmtId="168" fontId="59" fillId="58" borderId="82" xfId="175" applyNumberFormat="1" applyFont="1" applyFill="1" applyBorder="1"/>
    <xf numFmtId="0" fontId="54" fillId="58" borderId="83" xfId="175" applyFont="1" applyFill="1" applyBorder="1" applyAlignment="1">
      <alignment horizontal="center" vertical="center"/>
    </xf>
    <xf numFmtId="0" fontId="54" fillId="58" borderId="46" xfId="175" applyFont="1" applyFill="1" applyBorder="1" applyAlignment="1">
      <alignment horizontal="center" vertical="center" wrapText="1"/>
    </xf>
    <xf numFmtId="0" fontId="54" fillId="57" borderId="103" xfId="175" applyFont="1" applyFill="1" applyBorder="1" applyAlignment="1">
      <alignment horizontal="center" vertical="center" wrapText="1"/>
    </xf>
    <xf numFmtId="0" fontId="58" fillId="58" borderId="79" xfId="175" applyFont="1" applyFill="1" applyBorder="1" applyAlignment="1">
      <alignment horizontal="center" vertical="center"/>
    </xf>
    <xf numFmtId="212" fontId="58" fillId="58" borderId="54" xfId="192" applyNumberFormat="1" applyFont="1" applyFill="1" applyBorder="1" applyAlignment="1">
      <alignment horizontal="center" vertical="center"/>
    </xf>
    <xf numFmtId="213" fontId="58" fillId="58" borderId="54" xfId="192" applyNumberFormat="1" applyFont="1" applyFill="1" applyBorder="1" applyAlignment="1">
      <alignment horizontal="center" vertical="center"/>
    </xf>
    <xf numFmtId="214" fontId="60" fillId="58" borderId="54" xfId="192" applyNumberFormat="1" applyFont="1" applyFill="1" applyBorder="1" applyAlignment="1">
      <alignment horizontal="center" vertical="center"/>
    </xf>
    <xf numFmtId="0" fontId="54" fillId="58" borderId="49" xfId="175" applyFont="1" applyFill="1" applyBorder="1" applyAlignment="1">
      <alignment horizontal="center" vertical="center" wrapText="1"/>
    </xf>
    <xf numFmtId="0" fontId="54" fillId="58" borderId="52" xfId="175" applyFont="1" applyFill="1" applyBorder="1" applyAlignment="1">
      <alignment horizontal="center" vertical="center" wrapText="1"/>
    </xf>
    <xf numFmtId="0" fontId="54" fillId="57" borderId="116" xfId="175" applyFont="1" applyFill="1" applyBorder="1" applyAlignment="1">
      <alignment horizontal="center" vertical="center" wrapText="1"/>
    </xf>
    <xf numFmtId="210" fontId="54" fillId="0" borderId="125" xfId="192" applyNumberFormat="1" applyFont="1" applyFill="1" applyBorder="1" applyAlignment="1">
      <alignment horizontal="center" vertical="center"/>
    </xf>
    <xf numFmtId="210" fontId="54" fillId="0" borderId="62" xfId="192" applyNumberFormat="1" applyFont="1" applyFill="1" applyBorder="1" applyAlignment="1">
      <alignment horizontal="center" vertical="center"/>
    </xf>
    <xf numFmtId="210" fontId="59" fillId="0" borderId="62" xfId="192" applyNumberFormat="1" applyFont="1" applyFill="1" applyBorder="1" applyAlignment="1">
      <alignment horizontal="center" vertical="center"/>
    </xf>
    <xf numFmtId="0" fontId="60" fillId="0" borderId="126" xfId="175" applyFont="1" applyBorder="1" applyAlignment="1">
      <alignment horizontal="center" vertical="center"/>
    </xf>
    <xf numFmtId="0" fontId="61" fillId="58" borderId="115" xfId="175" applyFont="1" applyFill="1" applyBorder="1" applyAlignment="1">
      <alignment horizontal="center" vertical="center" wrapText="1"/>
    </xf>
    <xf numFmtId="210" fontId="60" fillId="0" borderId="49" xfId="192" applyNumberFormat="1" applyFont="1" applyFill="1" applyBorder="1" applyAlignment="1">
      <alignment horizontal="center" vertical="center"/>
    </xf>
    <xf numFmtId="10" fontId="62" fillId="58" borderId="116" xfId="192" applyNumberFormat="1" applyFont="1" applyFill="1" applyBorder="1" applyAlignment="1">
      <alignment horizontal="center" vertical="center"/>
    </xf>
    <xf numFmtId="0" fontId="60" fillId="0" borderId="49" xfId="175" applyFont="1" applyBorder="1" applyAlignment="1">
      <alignment horizontal="center" vertical="center"/>
    </xf>
    <xf numFmtId="0" fontId="63" fillId="58" borderId="103" xfId="175" applyFont="1" applyFill="1" applyBorder="1" applyAlignment="1">
      <alignment horizontal="center" vertical="center" wrapText="1"/>
    </xf>
    <xf numFmtId="210" fontId="64" fillId="58" borderId="103" xfId="175" applyNumberFormat="1" applyFont="1" applyFill="1" applyBorder="1" applyAlignment="1">
      <alignment horizontal="center" vertical="center"/>
    </xf>
    <xf numFmtId="210" fontId="65" fillId="54" borderId="115" xfId="175" applyNumberFormat="1" applyFont="1" applyFill="1" applyBorder="1" applyAlignment="1">
      <alignment horizontal="center" vertical="center"/>
    </xf>
    <xf numFmtId="210" fontId="66" fillId="54" borderId="116" xfId="175" applyNumberFormat="1" applyFont="1" applyFill="1" applyBorder="1" applyAlignment="1">
      <alignment horizontal="center" vertical="center"/>
    </xf>
    <xf numFmtId="0" fontId="3" fillId="0" borderId="0" xfId="175"/>
    <xf numFmtId="0" fontId="3" fillId="0" borderId="0" xfId="12"/>
    <xf numFmtId="0" fontId="67" fillId="48" borderId="38" xfId="12" applyFont="1" applyFill="1" applyBorder="1" applyAlignment="1">
      <alignment horizontal="center" vertical="center" wrapText="1"/>
    </xf>
    <xf numFmtId="3" fontId="49" fillId="40" borderId="47" xfId="0" applyNumberFormat="1" applyFont="1" applyFill="1" applyBorder="1" applyAlignment="1" applyProtection="1">
      <alignment horizontal="centerContinuous" vertical="center"/>
      <protection hidden="1"/>
    </xf>
    <xf numFmtId="3" fontId="49" fillId="0" borderId="47" xfId="0" applyNumberFormat="1" applyFont="1" applyBorder="1" applyAlignment="1" applyProtection="1">
      <alignment horizontal="centerContinuous" vertical="center"/>
      <protection hidden="1"/>
    </xf>
    <xf numFmtId="3" fontId="3" fillId="0" borderId="48" xfId="7" applyNumberFormat="1" applyFont="1" applyFill="1" applyBorder="1" applyAlignment="1" applyProtection="1">
      <alignment horizontal="center" vertical="center"/>
      <protection hidden="1"/>
    </xf>
    <xf numFmtId="174" fontId="6" fillId="0" borderId="30" xfId="0" applyNumberFormat="1" applyFont="1" applyBorder="1" applyAlignment="1" applyProtection="1">
      <alignment horizontal="right" vertical="center"/>
      <protection hidden="1"/>
    </xf>
    <xf numFmtId="172" fontId="6" fillId="42" borderId="30" xfId="0" applyNumberFormat="1" applyFont="1" applyFill="1" applyBorder="1" applyAlignment="1" applyProtection="1">
      <alignment horizontal="right" vertical="center"/>
      <protection hidden="1"/>
    </xf>
    <xf numFmtId="0" fontId="3" fillId="0" borderId="127" xfId="11" applyBorder="1"/>
    <xf numFmtId="0" fontId="70" fillId="0" borderId="0" xfId="0" applyFont="1" applyAlignment="1" applyProtection="1">
      <alignment horizontal="center" vertical="center"/>
      <protection hidden="1"/>
    </xf>
    <xf numFmtId="1" fontId="7" fillId="0" borderId="128" xfId="0" applyNumberFormat="1" applyFont="1" applyBorder="1" applyAlignment="1" applyProtection="1">
      <alignment horizontal="center" vertical="center"/>
      <protection hidden="1"/>
    </xf>
    <xf numFmtId="1" fontId="71" fillId="0" borderId="0" xfId="12" applyNumberFormat="1" applyFont="1" applyAlignment="1">
      <alignment horizontal="centerContinuous" vertical="center" wrapText="1"/>
    </xf>
    <xf numFmtId="3" fontId="3" fillId="0" borderId="35" xfId="0" applyNumberFormat="1" applyFont="1" applyBorder="1" applyAlignment="1" applyProtection="1">
      <alignment horizontal="centerContinuous" vertical="center" wrapText="1"/>
      <protection hidden="1"/>
    </xf>
    <xf numFmtId="0" fontId="3" fillId="0" borderId="79" xfId="0" applyFont="1" applyBorder="1" applyAlignment="1" applyProtection="1">
      <alignment horizontal="center" vertical="center" wrapText="1"/>
      <protection hidden="1"/>
    </xf>
    <xf numFmtId="0" fontId="3" fillId="0" borderId="0" xfId="175" applyAlignment="1">
      <alignment horizontal="centerContinuous"/>
    </xf>
    <xf numFmtId="0" fontId="1" fillId="0" borderId="0" xfId="230"/>
    <xf numFmtId="0" fontId="73" fillId="0" borderId="130" xfId="230" applyFont="1" applyBorder="1"/>
    <xf numFmtId="0" fontId="1" fillId="0" borderId="11" xfId="230" applyBorder="1"/>
    <xf numFmtId="0" fontId="78" fillId="0" borderId="0" xfId="0" quotePrefix="1" applyFont="1" applyAlignment="1" applyProtection="1">
      <alignment vertical="center"/>
      <protection hidden="1"/>
    </xf>
    <xf numFmtId="0" fontId="79" fillId="0" borderId="0" xfId="0" quotePrefix="1" applyFont="1" applyAlignment="1" applyProtection="1">
      <alignment horizontal="center" vertical="center"/>
      <protection hidden="1"/>
    </xf>
    <xf numFmtId="0" fontId="6" fillId="0" borderId="54" xfId="12" applyFont="1" applyBorder="1" applyAlignment="1">
      <alignment horizontal="right" vertical="center"/>
    </xf>
    <xf numFmtId="0" fontId="6" fillId="0" borderId="51" xfId="12" applyFont="1" applyBorder="1" applyAlignment="1">
      <alignment horizontal="right" vertical="center"/>
    </xf>
    <xf numFmtId="0" fontId="50" fillId="0" borderId="28" xfId="0" applyFont="1" applyBorder="1" applyProtection="1">
      <protection hidden="1"/>
    </xf>
    <xf numFmtId="0" fontId="1" fillId="0" borderId="108" xfId="230" applyBorder="1"/>
    <xf numFmtId="1" fontId="74" fillId="0" borderId="131" xfId="230" applyNumberFormat="1" applyFont="1" applyBorder="1" applyAlignment="1">
      <alignment horizontal="center" wrapText="1"/>
    </xf>
    <xf numFmtId="170" fontId="50" fillId="61" borderId="0" xfId="3" applyFont="1" applyFill="1" applyAlignment="1">
      <alignment horizontal="center" vertical="center"/>
    </xf>
    <xf numFmtId="41" fontId="3" fillId="43" borderId="0" xfId="228" applyFont="1" applyFill="1" applyBorder="1"/>
    <xf numFmtId="0" fontId="53" fillId="43" borderId="0" xfId="12" applyFont="1" applyFill="1"/>
    <xf numFmtId="10" fontId="3" fillId="2" borderId="0" xfId="192" applyNumberFormat="1" applyFont="1" applyFill="1"/>
    <xf numFmtId="168" fontId="54" fillId="0" borderId="79" xfId="175" applyNumberFormat="1" applyFont="1" applyBorder="1" applyAlignment="1">
      <alignment horizontal="center" vertical="center"/>
    </xf>
    <xf numFmtId="9" fontId="80" fillId="0" borderId="54" xfId="192" applyFont="1" applyFill="1" applyBorder="1" applyAlignment="1">
      <alignment horizontal="center" vertical="center"/>
    </xf>
    <xf numFmtId="193" fontId="60" fillId="0" borderId="49" xfId="7" applyNumberFormat="1" applyFont="1" applyFill="1" applyBorder="1" applyAlignment="1">
      <alignment horizontal="center" vertical="center"/>
    </xf>
    <xf numFmtId="168" fontId="54" fillId="0" borderId="80" xfId="175" applyNumberFormat="1" applyFont="1" applyBorder="1" applyAlignment="1">
      <alignment horizontal="center" vertical="center"/>
    </xf>
    <xf numFmtId="9" fontId="80" fillId="0" borderId="12" xfId="192" applyFont="1" applyFill="1" applyBorder="1" applyAlignment="1">
      <alignment horizontal="center" vertical="center"/>
    </xf>
    <xf numFmtId="193" fontId="60" fillId="0" borderId="52" xfId="7" applyNumberFormat="1" applyFont="1" applyFill="1" applyBorder="1" applyAlignment="1">
      <alignment horizontal="center" vertical="center"/>
    </xf>
    <xf numFmtId="0" fontId="50" fillId="2" borderId="0" xfId="12" applyFont="1" applyFill="1" applyAlignment="1">
      <alignment horizontal="left" vertical="center"/>
    </xf>
    <xf numFmtId="0" fontId="3" fillId="2" borderId="0" xfId="12" applyFill="1" applyAlignment="1">
      <alignment horizontal="left" vertical="center"/>
    </xf>
    <xf numFmtId="3" fontId="6" fillId="62" borderId="26" xfId="11" applyNumberFormat="1" applyFont="1" applyFill="1" applyBorder="1" applyAlignment="1" applyProtection="1">
      <alignment horizontal="right"/>
      <protection hidden="1"/>
    </xf>
    <xf numFmtId="3" fontId="7" fillId="62" borderId="30" xfId="0" applyNumberFormat="1" applyFont="1" applyFill="1" applyBorder="1" applyAlignment="1">
      <alignment horizontal="center" vertical="center"/>
    </xf>
    <xf numFmtId="0" fontId="15" fillId="0" borderId="4" xfId="12" applyFont="1" applyBorder="1" applyAlignment="1">
      <alignment horizontal="center" vertical="center" wrapText="1"/>
    </xf>
    <xf numFmtId="0" fontId="15" fillId="0" borderId="4" xfId="12" applyFont="1" applyBorder="1" applyAlignment="1">
      <alignment horizontal="center" vertical="center"/>
    </xf>
    <xf numFmtId="0" fontId="15" fillId="0" borderId="34" xfId="12" applyFont="1" applyBorder="1" applyAlignment="1">
      <alignment horizontal="center" vertical="center" wrapText="1"/>
    </xf>
    <xf numFmtId="0" fontId="83" fillId="0" borderId="4" xfId="12" applyFont="1" applyBorder="1" applyAlignment="1">
      <alignment horizontal="center" vertical="center" wrapText="1"/>
    </xf>
    <xf numFmtId="0" fontId="7" fillId="0" borderId="0" xfId="0" applyFont="1" applyAlignment="1" applyProtection="1">
      <alignment horizontal="centerContinuous" wrapText="1"/>
      <protection hidden="1"/>
    </xf>
    <xf numFmtId="1" fontId="6" fillId="2" borderId="54" xfId="12" applyNumberFormat="1" applyFont="1" applyFill="1" applyBorder="1" applyAlignment="1">
      <alignment horizontal="left" vertical="center" wrapText="1"/>
    </xf>
    <xf numFmtId="1" fontId="6" fillId="2" borderId="79" xfId="12" applyNumberFormat="1" applyFont="1" applyFill="1" applyBorder="1" applyAlignment="1">
      <alignment horizontal="center" vertical="center" wrapText="1"/>
    </xf>
    <xf numFmtId="3" fontId="6" fillId="0" borderId="49" xfId="12" applyNumberFormat="1" applyFont="1" applyBorder="1" applyAlignment="1">
      <alignment horizontal="center" vertical="center" wrapText="1"/>
    </xf>
    <xf numFmtId="179" fontId="81" fillId="64" borderId="34" xfId="7" applyNumberFormat="1" applyFont="1" applyFill="1" applyBorder="1" applyAlignment="1" applyProtection="1">
      <alignment vertical="center" wrapText="1"/>
      <protection hidden="1"/>
    </xf>
    <xf numFmtId="0" fontId="6" fillId="64" borderId="44" xfId="0" applyFont="1" applyFill="1" applyBorder="1" applyAlignment="1" applyProtection="1">
      <alignment horizontal="right" vertical="center"/>
      <protection hidden="1"/>
    </xf>
    <xf numFmtId="0" fontId="81" fillId="64" borderId="45" xfId="0" applyFont="1" applyFill="1" applyBorder="1" applyAlignment="1" applyProtection="1">
      <alignment horizontal="right" vertical="center"/>
      <protection hidden="1"/>
    </xf>
    <xf numFmtId="0" fontId="81" fillId="64" borderId="45" xfId="0" quotePrefix="1" applyFont="1" applyFill="1" applyBorder="1" applyAlignment="1" applyProtection="1">
      <alignment horizontal="right" vertical="center"/>
      <protection hidden="1"/>
    </xf>
    <xf numFmtId="4" fontId="81" fillId="64" borderId="45" xfId="0" applyNumberFormat="1" applyFont="1" applyFill="1" applyBorder="1" applyAlignment="1" applyProtection="1">
      <alignment horizontal="right" vertical="center"/>
      <protection hidden="1"/>
    </xf>
    <xf numFmtId="4" fontId="81" fillId="64" borderId="46" xfId="7" applyNumberFormat="1" applyFont="1" applyFill="1" applyBorder="1" applyAlignment="1" applyProtection="1">
      <alignment horizontal="right" vertical="center"/>
      <protection hidden="1"/>
    </xf>
    <xf numFmtId="0" fontId="81" fillId="64" borderId="48" xfId="0" applyFont="1" applyFill="1" applyBorder="1" applyAlignment="1" applyProtection="1">
      <alignment horizontal="right" vertical="center"/>
      <protection hidden="1"/>
    </xf>
    <xf numFmtId="0" fontId="81" fillId="64" borderId="48" xfId="0" quotePrefix="1" applyFont="1" applyFill="1" applyBorder="1" applyAlignment="1" applyProtection="1">
      <alignment horizontal="right" vertical="center"/>
      <protection hidden="1"/>
    </xf>
    <xf numFmtId="4" fontId="81" fillId="64" borderId="48" xfId="0" applyNumberFormat="1" applyFont="1" applyFill="1" applyBorder="1" applyAlignment="1" applyProtection="1">
      <alignment horizontal="right" vertical="center"/>
      <protection hidden="1"/>
    </xf>
    <xf numFmtId="174" fontId="81" fillId="64" borderId="49" xfId="7" applyNumberFormat="1" applyFont="1" applyFill="1" applyBorder="1" applyAlignment="1" applyProtection="1">
      <alignment horizontal="right" vertical="center"/>
      <protection hidden="1"/>
    </xf>
    <xf numFmtId="4" fontId="81" fillId="64" borderId="49" xfId="7" applyNumberFormat="1" applyFont="1" applyFill="1" applyBorder="1" applyAlignment="1" applyProtection="1">
      <alignment horizontal="right" vertical="center"/>
      <protection hidden="1"/>
    </xf>
    <xf numFmtId="0" fontId="6" fillId="64" borderId="47" xfId="0" applyFont="1" applyFill="1" applyBorder="1" applyAlignment="1" applyProtection="1">
      <alignment horizontal="right" vertical="center"/>
      <protection hidden="1"/>
    </xf>
    <xf numFmtId="0" fontId="6" fillId="65" borderId="56" xfId="0" applyFont="1" applyFill="1" applyBorder="1" applyAlignment="1" applyProtection="1">
      <alignment horizontal="centerContinuous" vertical="center" wrapText="1"/>
      <protection hidden="1"/>
    </xf>
    <xf numFmtId="179" fontId="6" fillId="65" borderId="57" xfId="7" applyNumberFormat="1" applyFont="1" applyFill="1" applyBorder="1" applyAlignment="1" applyProtection="1">
      <alignment vertical="center" wrapText="1"/>
      <protection hidden="1"/>
    </xf>
    <xf numFmtId="0" fontId="6" fillId="65" borderId="111" xfId="0" applyFont="1" applyFill="1" applyBorder="1" applyAlignment="1" applyProtection="1">
      <alignment horizontal="centerContinuous" vertical="center" wrapText="1"/>
      <protection hidden="1"/>
    </xf>
    <xf numFmtId="4" fontId="6" fillId="65" borderId="46" xfId="7" applyNumberFormat="1" applyFont="1" applyFill="1" applyBorder="1" applyAlignment="1" applyProtection="1">
      <alignment horizontal="right" vertical="center"/>
      <protection hidden="1"/>
    </xf>
    <xf numFmtId="174" fontId="6" fillId="65" borderId="30" xfId="0" applyNumberFormat="1" applyFont="1" applyFill="1" applyBorder="1" applyAlignment="1" applyProtection="1">
      <alignment horizontal="right" vertical="center"/>
      <protection hidden="1"/>
    </xf>
    <xf numFmtId="4" fontId="6" fillId="65" borderId="30" xfId="7" applyNumberFormat="1" applyFont="1" applyFill="1" applyBorder="1" applyAlignment="1" applyProtection="1">
      <alignment horizontal="right" vertical="center"/>
      <protection hidden="1"/>
    </xf>
    <xf numFmtId="0" fontId="82" fillId="64" borderId="6" xfId="175" applyFont="1" applyFill="1" applyBorder="1" applyAlignment="1">
      <alignment horizontal="center" vertical="center" wrapText="1"/>
    </xf>
    <xf numFmtId="0" fontId="82" fillId="64" borderId="6" xfId="175" applyFont="1" applyFill="1" applyBorder="1" applyAlignment="1">
      <alignment vertical="center" wrapText="1"/>
    </xf>
    <xf numFmtId="218" fontId="72" fillId="65" borderId="7" xfId="175" applyNumberFormat="1" applyFont="1" applyFill="1" applyBorder="1" applyAlignment="1">
      <alignment horizontal="center" vertical="center" wrapText="1"/>
    </xf>
    <xf numFmtId="3" fontId="81" fillId="64" borderId="28" xfId="11" applyNumberFormat="1" applyFont="1" applyFill="1" applyBorder="1" applyAlignment="1" applyProtection="1">
      <alignment horizontal="right"/>
      <protection hidden="1"/>
    </xf>
    <xf numFmtId="0" fontId="81" fillId="64" borderId="7" xfId="11" applyFont="1" applyFill="1" applyBorder="1" applyAlignment="1" applyProtection="1">
      <alignment horizontal="center"/>
      <protection hidden="1"/>
    </xf>
    <xf numFmtId="0" fontId="83" fillId="66" borderId="84" xfId="12" applyFont="1" applyFill="1" applyBorder="1" applyAlignment="1">
      <alignment horizontal="center" vertical="center" wrapText="1"/>
    </xf>
    <xf numFmtId="215" fontId="85" fillId="66" borderId="59" xfId="12" applyNumberFormat="1" applyFont="1" applyFill="1" applyBorder="1" applyAlignment="1">
      <alignment horizontal="center"/>
    </xf>
    <xf numFmtId="0" fontId="83" fillId="64" borderId="60" xfId="12" applyFont="1" applyFill="1" applyBorder="1" applyAlignment="1">
      <alignment horizontal="center" vertical="center" wrapText="1"/>
    </xf>
    <xf numFmtId="0" fontId="83" fillId="64" borderId="61" xfId="12" applyFont="1" applyFill="1" applyBorder="1" applyAlignment="1">
      <alignment horizontal="center" vertical="center" wrapText="1"/>
    </xf>
    <xf numFmtId="0" fontId="83" fillId="64" borderId="33" xfId="12" applyFont="1" applyFill="1" applyBorder="1" applyAlignment="1">
      <alignment horizontal="center" vertical="center" wrapText="1"/>
    </xf>
    <xf numFmtId="0" fontId="83" fillId="64" borderId="33" xfId="12" applyFont="1" applyFill="1" applyBorder="1" applyAlignment="1">
      <alignment horizontal="center" vertical="center"/>
    </xf>
    <xf numFmtId="0" fontId="83" fillId="64" borderId="53" xfId="12" applyFont="1" applyFill="1" applyBorder="1" applyAlignment="1">
      <alignment horizontal="center" vertical="center"/>
    </xf>
    <xf numFmtId="217" fontId="22" fillId="67" borderId="59" xfId="12" applyNumberFormat="1" applyFont="1" applyFill="1" applyBorder="1" applyAlignment="1">
      <alignment horizontal="center"/>
    </xf>
    <xf numFmtId="0" fontId="6" fillId="67" borderId="85" xfId="12" applyFont="1" applyFill="1" applyBorder="1" applyAlignment="1">
      <alignment horizontal="center" vertical="center"/>
    </xf>
    <xf numFmtId="0" fontId="85" fillId="64" borderId="60" xfId="0" applyFont="1" applyFill="1" applyBorder="1" applyAlignment="1" applyProtection="1">
      <alignment horizontal="center" vertical="center" wrapText="1"/>
      <protection hidden="1"/>
    </xf>
    <xf numFmtId="0" fontId="85" fillId="64" borderId="60" xfId="0" applyFont="1" applyFill="1" applyBorder="1" applyAlignment="1" applyProtection="1">
      <alignment horizontal="center" vertical="center" wrapText="1"/>
      <protection locked="0"/>
    </xf>
    <xf numFmtId="0" fontId="82" fillId="64" borderId="60" xfId="175" applyFont="1" applyFill="1" applyBorder="1" applyAlignment="1">
      <alignment horizontal="center" vertical="center" wrapText="1"/>
    </xf>
    <xf numFmtId="2" fontId="85" fillId="64" borderId="62" xfId="3" applyNumberFormat="1" applyFont="1" applyFill="1" applyBorder="1" applyAlignment="1" applyProtection="1">
      <alignment horizontal="center" vertical="center"/>
      <protection locked="0"/>
    </xf>
    <xf numFmtId="2" fontId="85" fillId="64" borderId="62" xfId="0" applyNumberFormat="1" applyFont="1" applyFill="1" applyBorder="1" applyAlignment="1" applyProtection="1">
      <alignment horizontal="center" vertical="center"/>
      <protection hidden="1"/>
    </xf>
    <xf numFmtId="4" fontId="85" fillId="64" borderId="66" xfId="0" applyNumberFormat="1" applyFont="1" applyFill="1" applyBorder="1" applyAlignment="1" applyProtection="1">
      <alignment horizontal="center" vertical="center"/>
      <protection hidden="1"/>
    </xf>
    <xf numFmtId="0" fontId="85" fillId="64" borderId="62" xfId="0" applyFont="1" applyFill="1" applyBorder="1" applyAlignment="1" applyProtection="1">
      <alignment horizontal="center" vertical="center" wrapText="1"/>
      <protection hidden="1"/>
    </xf>
    <xf numFmtId="0" fontId="83" fillId="64" borderId="64" xfId="0" applyFont="1" applyFill="1" applyBorder="1" applyAlignment="1" applyProtection="1">
      <alignment horizontal="center"/>
      <protection hidden="1"/>
    </xf>
    <xf numFmtId="0" fontId="83" fillId="64" borderId="54" xfId="0" applyFont="1" applyFill="1" applyBorder="1" applyAlignment="1" applyProtection="1">
      <alignment horizontal="center"/>
      <protection hidden="1"/>
    </xf>
    <xf numFmtId="0" fontId="83" fillId="64" borderId="97" xfId="0" applyFont="1" applyFill="1" applyBorder="1" applyAlignment="1" applyProtection="1">
      <alignment horizontal="center"/>
      <protection hidden="1"/>
    </xf>
    <xf numFmtId="0" fontId="83" fillId="64" borderId="6" xfId="0" applyFont="1" applyFill="1" applyBorder="1" applyAlignment="1" applyProtection="1">
      <alignment horizontal="center"/>
      <protection hidden="1"/>
    </xf>
    <xf numFmtId="0" fontId="50" fillId="64" borderId="0" xfId="12" applyFont="1" applyFill="1"/>
    <xf numFmtId="0" fontId="83" fillId="64" borderId="53" xfId="12" applyFont="1" applyFill="1" applyBorder="1" applyAlignment="1">
      <alignment horizontal="center" vertical="center" wrapText="1"/>
    </xf>
    <xf numFmtId="168" fontId="87" fillId="64" borderId="116" xfId="175" applyNumberFormat="1" applyFont="1" applyFill="1" applyBorder="1" applyAlignment="1">
      <alignment horizontal="center" vertical="center" wrapText="1"/>
    </xf>
    <xf numFmtId="168" fontId="87" fillId="64" borderId="121" xfId="175" applyNumberFormat="1" applyFont="1" applyFill="1" applyBorder="1" applyAlignment="1">
      <alignment horizontal="center" vertical="center" wrapText="1"/>
    </xf>
    <xf numFmtId="208" fontId="22" fillId="67" borderId="115" xfId="229" applyNumberFormat="1" applyFont="1" applyFill="1" applyBorder="1" applyAlignment="1">
      <alignment horizontal="center" vertical="center"/>
    </xf>
    <xf numFmtId="211" fontId="51" fillId="67" borderId="116" xfId="229" applyNumberFormat="1" applyFont="1" applyFill="1" applyBorder="1" applyAlignment="1">
      <alignment horizontal="center" vertical="center"/>
    </xf>
    <xf numFmtId="219" fontId="4" fillId="65" borderId="36" xfId="12" applyNumberFormat="1" applyFont="1" applyFill="1" applyBorder="1" applyAlignment="1">
      <alignment horizontal="center" vertical="center"/>
    </xf>
    <xf numFmtId="174" fontId="6" fillId="0" borderId="110" xfId="0" applyNumberFormat="1" applyFont="1" applyBorder="1" applyAlignment="1" applyProtection="1">
      <alignment horizontal="right" vertical="center"/>
      <protection hidden="1"/>
    </xf>
    <xf numFmtId="0" fontId="6" fillId="2" borderId="52" xfId="12" applyFont="1" applyFill="1" applyBorder="1" applyAlignment="1">
      <alignment horizontal="center" vertical="center" wrapText="1"/>
    </xf>
    <xf numFmtId="3" fontId="6" fillId="5" borderId="27" xfId="11" applyNumberFormat="1" applyFont="1" applyFill="1" applyBorder="1" applyAlignment="1" applyProtection="1">
      <alignment horizontal="center" vertical="center"/>
      <protection hidden="1"/>
    </xf>
    <xf numFmtId="4" fontId="6" fillId="65" borderId="54" xfId="7" applyNumberFormat="1" applyFont="1" applyFill="1" applyBorder="1" applyAlignment="1" applyProtection="1">
      <alignment horizontal="right" vertical="center"/>
      <protection hidden="1"/>
    </xf>
    <xf numFmtId="4" fontId="3" fillId="0" borderId="62" xfId="0" applyNumberFormat="1" applyFont="1" applyBorder="1" applyAlignment="1" applyProtection="1">
      <alignment horizontal="right" vertical="center"/>
      <protection hidden="1"/>
    </xf>
    <xf numFmtId="4" fontId="6" fillId="65" borderId="36" xfId="7" applyNumberFormat="1" applyFont="1" applyFill="1" applyBorder="1" applyAlignment="1" applyProtection="1">
      <alignment horizontal="right" vertical="center"/>
      <protection hidden="1"/>
    </xf>
    <xf numFmtId="4" fontId="3" fillId="0" borderId="81" xfId="0" applyNumberFormat="1" applyFont="1" applyBorder="1" applyAlignment="1" applyProtection="1">
      <alignment horizontal="right" vertical="center"/>
      <protection hidden="1"/>
    </xf>
    <xf numFmtId="4" fontId="6" fillId="65" borderId="141" xfId="7" applyNumberFormat="1" applyFont="1" applyFill="1" applyBorder="1" applyAlignment="1" applyProtection="1">
      <alignment horizontal="right" vertical="center"/>
      <protection hidden="1"/>
    </xf>
    <xf numFmtId="4" fontId="6" fillId="65" borderId="60" xfId="7" applyNumberFormat="1" applyFont="1" applyFill="1" applyBorder="1" applyAlignment="1" applyProtection="1">
      <alignment horizontal="right" vertical="center"/>
      <protection hidden="1"/>
    </xf>
    <xf numFmtId="172" fontId="6" fillId="42" borderId="110" xfId="0" applyNumberFormat="1" applyFont="1" applyFill="1" applyBorder="1" applyAlignment="1" applyProtection="1">
      <alignment horizontal="right" vertical="center"/>
      <protection hidden="1"/>
    </xf>
    <xf numFmtId="0" fontId="7" fillId="40" borderId="30" xfId="0" applyFont="1" applyFill="1" applyBorder="1" applyAlignment="1" applyProtection="1">
      <alignment horizontal="center" vertical="center"/>
      <protection hidden="1"/>
    </xf>
    <xf numFmtId="0" fontId="7" fillId="40" borderId="102" xfId="0" applyFont="1" applyFill="1" applyBorder="1" applyAlignment="1" applyProtection="1">
      <alignment horizontal="center" vertical="center"/>
      <protection hidden="1"/>
    </xf>
    <xf numFmtId="1" fontId="74" fillId="40" borderId="131" xfId="230" applyNumberFormat="1" applyFont="1" applyFill="1" applyBorder="1" applyAlignment="1">
      <alignment horizontal="center" vertical="center" wrapText="1"/>
    </xf>
    <xf numFmtId="1" fontId="74" fillId="40" borderId="131" xfId="230" applyNumberFormat="1" applyFont="1" applyFill="1" applyBorder="1" applyAlignment="1">
      <alignment horizontal="center" wrapText="1"/>
    </xf>
    <xf numFmtId="4" fontId="88" fillId="0" borderId="54" xfId="231" applyNumberFormat="1" applyFont="1" applyBorder="1" applyAlignment="1">
      <alignment horizontal="center" vertical="center" wrapText="1"/>
    </xf>
    <xf numFmtId="4" fontId="88" fillId="0" borderId="54" xfId="176" applyNumberFormat="1" applyFont="1" applyBorder="1" applyAlignment="1">
      <alignment horizontal="center" vertical="center" wrapText="1"/>
    </xf>
    <xf numFmtId="4" fontId="3" fillId="0" borderId="109" xfId="0" applyNumberFormat="1" applyFont="1" applyBorder="1" applyAlignment="1" applyProtection="1">
      <alignment horizontal="right" vertical="center"/>
      <protection hidden="1"/>
    </xf>
    <xf numFmtId="2" fontId="90" fillId="0" borderId="83" xfId="237" applyNumberFormat="1" applyFont="1" applyBorder="1" applyAlignment="1">
      <alignment horizontal="center" vertical="center"/>
    </xf>
    <xf numFmtId="2" fontId="90" fillId="0" borderId="54" xfId="237" applyNumberFormat="1" applyFont="1" applyBorder="1" applyAlignment="1">
      <alignment horizontal="center" vertical="center"/>
    </xf>
    <xf numFmtId="4" fontId="90" fillId="0" borderId="54" xfId="231" applyNumberFormat="1" applyFont="1" applyBorder="1" applyAlignment="1">
      <alignment horizontal="center" vertical="center" wrapText="1"/>
    </xf>
    <xf numFmtId="4" fontId="91" fillId="0" borderId="54" xfId="176" applyNumberFormat="1" applyFont="1" applyBorder="1" applyAlignment="1">
      <alignment horizontal="center" vertical="center" wrapText="1"/>
    </xf>
    <xf numFmtId="4" fontId="91" fillId="0" borderId="12" xfId="176" applyNumberFormat="1" applyFont="1" applyBorder="1" applyAlignment="1">
      <alignment horizontal="center" vertical="center" wrapText="1"/>
    </xf>
    <xf numFmtId="0" fontId="3" fillId="0" borderId="130" xfId="0" applyFont="1" applyBorder="1" applyAlignment="1" applyProtection="1">
      <alignment horizontal="center"/>
      <protection hidden="1"/>
    </xf>
    <xf numFmtId="0" fontId="3" fillId="0" borderId="8" xfId="0" applyFont="1" applyBorder="1" applyProtection="1">
      <protection hidden="1"/>
    </xf>
    <xf numFmtId="0" fontId="3" fillId="0" borderId="108" xfId="0" applyFont="1" applyBorder="1" applyAlignment="1" applyProtection="1">
      <alignment horizontal="center"/>
      <protection hidden="1"/>
    </xf>
    <xf numFmtId="0" fontId="3" fillId="0" borderId="20" xfId="0" applyFont="1" applyBorder="1" applyAlignment="1" applyProtection="1">
      <alignment horizontal="center"/>
      <protection hidden="1"/>
    </xf>
    <xf numFmtId="0" fontId="3" fillId="0" borderId="21" xfId="0" applyFont="1" applyBorder="1" applyAlignment="1" applyProtection="1">
      <alignment horizontal="center"/>
      <protection hidden="1"/>
    </xf>
    <xf numFmtId="0" fontId="3" fillId="0" borderId="22" xfId="0" applyFont="1" applyBorder="1" applyAlignment="1" applyProtection="1">
      <alignment horizontal="center"/>
      <protection hidden="1"/>
    </xf>
    <xf numFmtId="0" fontId="3" fillId="0" borderId="8" xfId="0" applyFont="1" applyBorder="1" applyAlignment="1" applyProtection="1">
      <alignment horizontal="center"/>
      <protection hidden="1"/>
    </xf>
    <xf numFmtId="0" fontId="3" fillId="0" borderId="9" xfId="0" applyFont="1" applyBorder="1" applyAlignment="1" applyProtection="1">
      <alignment horizontal="center"/>
      <protection hidden="1"/>
    </xf>
    <xf numFmtId="0" fontId="3" fillId="0" borderId="10" xfId="0" applyFont="1" applyBorder="1" applyAlignment="1" applyProtection="1">
      <alignment horizontal="center"/>
      <protection hidden="1"/>
    </xf>
    <xf numFmtId="0" fontId="3" fillId="0" borderId="11" xfId="0" applyFont="1" applyBorder="1" applyAlignment="1" applyProtection="1">
      <alignment horizontal="center"/>
      <protection hidden="1"/>
    </xf>
    <xf numFmtId="0" fontId="3" fillId="0" borderId="1" xfId="0" applyFont="1" applyBorder="1" applyAlignment="1" applyProtection="1">
      <alignment horizontal="center"/>
      <protection hidden="1"/>
    </xf>
    <xf numFmtId="0" fontId="3" fillId="0" borderId="0" xfId="0" applyFont="1" applyAlignment="1" applyProtection="1">
      <alignment horizontal="centerContinuous" vertical="center" wrapText="1"/>
      <protection hidden="1"/>
    </xf>
    <xf numFmtId="0" fontId="3" fillId="0" borderId="0" xfId="0" applyFont="1" applyAlignment="1" applyProtection="1">
      <alignment horizontal="center" vertical="center" wrapText="1"/>
      <protection hidden="1"/>
    </xf>
    <xf numFmtId="1" fontId="3" fillId="0" borderId="0" xfId="0" applyNumberFormat="1" applyFont="1" applyProtection="1">
      <protection hidden="1"/>
    </xf>
    <xf numFmtId="0" fontId="3" fillId="0" borderId="108" xfId="0" applyFont="1" applyBorder="1" applyProtection="1">
      <protection hidden="1"/>
    </xf>
    <xf numFmtId="0" fontId="3" fillId="0" borderId="138" xfId="0" applyFont="1" applyBorder="1" applyProtection="1">
      <protection hidden="1"/>
    </xf>
    <xf numFmtId="173" fontId="7" fillId="0" borderId="30" xfId="0" applyNumberFormat="1" applyFont="1" applyBorder="1" applyAlignment="1" applyProtection="1">
      <alignment horizontal="left" vertical="center" wrapText="1"/>
      <protection locked="0"/>
    </xf>
    <xf numFmtId="170" fontId="6" fillId="40" borderId="54" xfId="3" applyFont="1" applyFill="1" applyBorder="1" applyAlignment="1" applyProtection="1">
      <alignment horizontal="center" vertical="center" wrapText="1"/>
    </xf>
    <xf numFmtId="3" fontId="6" fillId="65" borderId="36" xfId="7" applyNumberFormat="1" applyFont="1" applyFill="1" applyBorder="1" applyAlignment="1" applyProtection="1">
      <alignment horizontal="right" vertical="center"/>
      <protection hidden="1"/>
    </xf>
    <xf numFmtId="2" fontId="9" fillId="0" borderId="0" xfId="0" applyNumberFormat="1" applyFont="1" applyProtection="1">
      <protection hidden="1"/>
    </xf>
    <xf numFmtId="4" fontId="6" fillId="0" borderId="110" xfId="12" applyNumberFormat="1" applyFont="1" applyBorder="1" applyAlignment="1">
      <alignment horizontal="center" vertical="center" wrapText="1"/>
    </xf>
    <xf numFmtId="2" fontId="6" fillId="65" borderId="54" xfId="3" applyNumberFormat="1" applyFont="1" applyFill="1" applyBorder="1" applyAlignment="1" applyProtection="1">
      <alignment horizontal="right" vertical="center" wrapText="1"/>
    </xf>
    <xf numFmtId="44" fontId="6" fillId="2" borderId="49" xfId="7" applyNumberFormat="1" applyFont="1" applyFill="1" applyBorder="1" applyAlignment="1"/>
    <xf numFmtId="179" fontId="15" fillId="59" borderId="65" xfId="7" applyNumberFormat="1" applyFont="1" applyFill="1" applyBorder="1" applyAlignment="1">
      <alignment horizontal="center" vertical="center" wrapText="1"/>
    </xf>
    <xf numFmtId="4" fontId="6" fillId="0" borderId="43" xfId="12" applyNumberFormat="1" applyFont="1" applyBorder="1" applyAlignment="1">
      <alignment horizontal="center" vertical="center" wrapText="1"/>
    </xf>
    <xf numFmtId="167" fontId="6" fillId="0" borderId="55" xfId="6" applyNumberFormat="1" applyFont="1" applyFill="1" applyBorder="1" applyAlignment="1" applyProtection="1">
      <alignment vertical="center"/>
      <protection locked="0"/>
    </xf>
    <xf numFmtId="0" fontId="15" fillId="0" borderId="0" xfId="12" applyFont="1" applyAlignment="1">
      <alignment horizontal="center" vertical="center" wrapText="1"/>
    </xf>
    <xf numFmtId="0" fontId="15" fillId="0" borderId="0" xfId="12" applyFont="1" applyAlignment="1">
      <alignment horizontal="center" vertical="center"/>
    </xf>
    <xf numFmtId="1" fontId="4" fillId="0" borderId="0" xfId="12" applyNumberFormat="1" applyFont="1" applyAlignment="1">
      <alignment horizontal="center" vertical="center" wrapText="1"/>
    </xf>
    <xf numFmtId="1" fontId="6" fillId="0" borderId="0" xfId="12" applyNumberFormat="1" applyFont="1" applyAlignment="1">
      <alignment horizontal="center" vertical="center" wrapText="1"/>
    </xf>
    <xf numFmtId="0" fontId="81" fillId="64" borderId="20" xfId="11" applyFont="1" applyFill="1" applyBorder="1" applyAlignment="1" applyProtection="1">
      <alignment horizontal="center" vertical="center" wrapText="1"/>
      <protection hidden="1"/>
    </xf>
    <xf numFmtId="0" fontId="81" fillId="64" borderId="22" xfId="11" applyFont="1" applyFill="1" applyBorder="1" applyAlignment="1" applyProtection="1">
      <alignment horizontal="center" vertical="center" wrapText="1"/>
      <protection hidden="1"/>
    </xf>
    <xf numFmtId="0" fontId="81" fillId="64" borderId="8" xfId="11" applyFont="1" applyFill="1" applyBorder="1" applyAlignment="1" applyProtection="1">
      <alignment horizontal="center" vertical="center" wrapText="1"/>
      <protection hidden="1"/>
    </xf>
    <xf numFmtId="0" fontId="81" fillId="64" borderId="9" xfId="11" applyFont="1" applyFill="1" applyBorder="1" applyAlignment="1" applyProtection="1">
      <alignment horizontal="center" vertical="center" wrapText="1"/>
      <protection hidden="1"/>
    </xf>
    <xf numFmtId="0" fontId="81" fillId="64" borderId="10" xfId="11" applyFont="1" applyFill="1" applyBorder="1" applyAlignment="1" applyProtection="1">
      <alignment horizontal="center" vertical="center" wrapText="1"/>
      <protection hidden="1"/>
    </xf>
    <xf numFmtId="0" fontId="81" fillId="64" borderId="1" xfId="11" applyFont="1" applyFill="1" applyBorder="1" applyAlignment="1" applyProtection="1">
      <alignment horizontal="center" vertical="center" wrapText="1"/>
      <protection hidden="1"/>
    </xf>
    <xf numFmtId="0" fontId="81" fillId="64" borderId="69" xfId="0" applyFont="1" applyFill="1" applyBorder="1" applyAlignment="1" applyProtection="1">
      <alignment horizontal="center" vertical="center" wrapText="1"/>
      <protection hidden="1"/>
    </xf>
    <xf numFmtId="0" fontId="81" fillId="64" borderId="129" xfId="0" applyFont="1" applyFill="1" applyBorder="1" applyAlignment="1" applyProtection="1">
      <alignment horizontal="center" vertical="center" wrapText="1"/>
      <protection hidden="1"/>
    </xf>
    <xf numFmtId="0" fontId="81" fillId="64" borderId="70" xfId="0" applyFont="1" applyFill="1" applyBorder="1" applyAlignment="1" applyProtection="1">
      <alignment horizontal="center" vertical="center" wrapText="1"/>
      <protection hidden="1"/>
    </xf>
    <xf numFmtId="0" fontId="81" fillId="64" borderId="20" xfId="0" applyFont="1" applyFill="1" applyBorder="1" applyAlignment="1" applyProtection="1">
      <alignment horizontal="center" vertical="center" textRotation="90" wrapText="1"/>
      <protection hidden="1"/>
    </xf>
    <xf numFmtId="0" fontId="81" fillId="64" borderId="8" xfId="0" applyFont="1" applyFill="1" applyBorder="1" applyAlignment="1" applyProtection="1">
      <alignment horizontal="center" vertical="center" textRotation="90" wrapText="1"/>
      <protection hidden="1"/>
    </xf>
    <xf numFmtId="0" fontId="81" fillId="64" borderId="134" xfId="0" applyFont="1" applyFill="1" applyBorder="1" applyAlignment="1" applyProtection="1">
      <alignment horizontal="center" vertical="center" textRotation="90" wrapText="1"/>
      <protection hidden="1"/>
    </xf>
    <xf numFmtId="0" fontId="81" fillId="64" borderId="72" xfId="0" applyFont="1" applyFill="1" applyBorder="1" applyAlignment="1" applyProtection="1">
      <alignment horizontal="center" vertical="center" textRotation="90" wrapText="1"/>
      <protection hidden="1"/>
    </xf>
    <xf numFmtId="0" fontId="81" fillId="64" borderId="88" xfId="0" applyFont="1" applyFill="1" applyBorder="1" applyAlignment="1" applyProtection="1">
      <alignment horizontal="center" vertical="center" textRotation="90" wrapText="1"/>
      <protection hidden="1"/>
    </xf>
    <xf numFmtId="0" fontId="81" fillId="64" borderId="73" xfId="0" applyFont="1" applyFill="1" applyBorder="1" applyAlignment="1" applyProtection="1">
      <alignment horizontal="center" vertical="center" textRotation="90" wrapText="1"/>
      <protection hidden="1"/>
    </xf>
    <xf numFmtId="0" fontId="81" fillId="64" borderId="13" xfId="0" applyFont="1" applyFill="1" applyBorder="1" applyAlignment="1" applyProtection="1">
      <alignment horizontal="center" vertical="center" wrapText="1"/>
      <protection locked="0"/>
    </xf>
    <xf numFmtId="0" fontId="81" fillId="64" borderId="90" xfId="0" applyFont="1" applyFill="1" applyBorder="1" applyAlignment="1" applyProtection="1">
      <alignment horizontal="center" vertical="center" wrapText="1"/>
      <protection locked="0"/>
    </xf>
    <xf numFmtId="0" fontId="81" fillId="64" borderId="67" xfId="0" applyFont="1" applyFill="1" applyBorder="1" applyAlignment="1" applyProtection="1">
      <alignment horizontal="center" vertical="center" wrapText="1"/>
      <protection locked="0"/>
    </xf>
    <xf numFmtId="0" fontId="81" fillId="64" borderId="5" xfId="0" applyFont="1" applyFill="1" applyBorder="1" applyAlignment="1" applyProtection="1">
      <alignment horizontal="center" vertical="center" wrapText="1"/>
      <protection locked="0"/>
    </xf>
    <xf numFmtId="0" fontId="6" fillId="0" borderId="0" xfId="12" applyFont="1" applyAlignment="1">
      <alignment horizontal="center" vertical="center"/>
    </xf>
    <xf numFmtId="0" fontId="6" fillId="0" borderId="11" xfId="12" applyFont="1" applyBorder="1" applyAlignment="1">
      <alignment horizontal="center" vertical="center"/>
    </xf>
    <xf numFmtId="0" fontId="81" fillId="64" borderId="64" xfId="0" applyFont="1" applyFill="1" applyBorder="1" applyAlignment="1" applyProtection="1">
      <alignment horizontal="center" vertical="center" wrapText="1"/>
      <protection locked="0"/>
    </xf>
    <xf numFmtId="0" fontId="81" fillId="64" borderId="132" xfId="0" applyFont="1" applyFill="1" applyBorder="1" applyAlignment="1" applyProtection="1">
      <alignment horizontal="center" vertical="center" wrapText="1"/>
      <protection locked="0"/>
    </xf>
    <xf numFmtId="0" fontId="81" fillId="64" borderId="54" xfId="0" applyFont="1" applyFill="1" applyBorder="1" applyAlignment="1" applyProtection="1">
      <alignment horizontal="center" vertical="center" wrapText="1"/>
      <protection hidden="1"/>
    </xf>
    <xf numFmtId="0" fontId="81" fillId="64" borderId="133" xfId="0" applyFont="1" applyFill="1" applyBorder="1" applyAlignment="1" applyProtection="1">
      <alignment horizontal="center" vertical="center" wrapText="1"/>
      <protection hidden="1"/>
    </xf>
    <xf numFmtId="0" fontId="81" fillId="64" borderId="54" xfId="0" applyFont="1" applyFill="1" applyBorder="1" applyAlignment="1" applyProtection="1">
      <alignment horizontal="center" vertical="center" wrapText="1"/>
      <protection locked="0"/>
    </xf>
    <xf numFmtId="0" fontId="81" fillId="64" borderId="133" xfId="0" applyFont="1" applyFill="1" applyBorder="1" applyAlignment="1" applyProtection="1">
      <alignment horizontal="center" vertical="center" wrapText="1"/>
      <protection locked="0"/>
    </xf>
    <xf numFmtId="0" fontId="3" fillId="0" borderId="97" xfId="0" applyFont="1" applyBorder="1" applyAlignment="1" applyProtection="1">
      <alignment horizontal="right" vertical="center" wrapText="1"/>
      <protection hidden="1"/>
    </xf>
    <xf numFmtId="0" fontId="3" fillId="0" borderId="48" xfId="0" applyFont="1" applyBorder="1" applyAlignment="1" applyProtection="1">
      <alignment horizontal="right" vertical="center" wrapText="1"/>
      <protection hidden="1"/>
    </xf>
    <xf numFmtId="1" fontId="71" fillId="0" borderId="0" xfId="12" applyNumberFormat="1" applyFont="1" applyAlignment="1" applyProtection="1">
      <alignment horizontal="center" vertical="center" wrapText="1"/>
      <protection hidden="1"/>
    </xf>
    <xf numFmtId="1" fontId="6" fillId="0" borderId="0" xfId="12" applyNumberFormat="1" applyFont="1" applyAlignment="1" applyProtection="1">
      <alignment horizontal="center" vertical="center" wrapText="1"/>
      <protection hidden="1"/>
    </xf>
    <xf numFmtId="0" fontId="6" fillId="0" borderId="0" xfId="12" applyFont="1" applyAlignment="1" applyProtection="1">
      <alignment horizontal="center" vertical="center"/>
      <protection hidden="1"/>
    </xf>
    <xf numFmtId="0" fontId="81" fillId="64" borderId="44" xfId="0" applyFont="1" applyFill="1" applyBorder="1" applyAlignment="1" applyProtection="1">
      <alignment horizontal="center" vertical="center" wrapText="1"/>
      <protection hidden="1"/>
    </xf>
    <xf numFmtId="0" fontId="81" fillId="64" borderId="45" xfId="0" applyFont="1" applyFill="1" applyBorder="1" applyAlignment="1" applyProtection="1">
      <alignment horizontal="center" vertical="center" wrapText="1"/>
      <protection hidden="1"/>
    </xf>
    <xf numFmtId="1" fontId="4" fillId="0" borderId="0" xfId="12" applyNumberFormat="1" applyFont="1" applyAlignment="1" applyProtection="1">
      <alignment horizontal="center" vertical="center" wrapText="1"/>
      <protection hidden="1"/>
    </xf>
    <xf numFmtId="0" fontId="8" fillId="0" borderId="20" xfId="0" applyFont="1" applyBorder="1" applyAlignment="1" applyProtection="1">
      <alignment horizontal="justify" vertical="center" wrapText="1"/>
      <protection hidden="1"/>
    </xf>
    <xf numFmtId="0" fontId="8" fillId="0" borderId="21" xfId="0" applyFont="1" applyBorder="1" applyAlignment="1" applyProtection="1">
      <alignment horizontal="justify" vertical="center" wrapText="1"/>
      <protection hidden="1"/>
    </xf>
    <xf numFmtId="0" fontId="8" fillId="0" borderId="8" xfId="0" applyFont="1" applyBorder="1" applyAlignment="1" applyProtection="1">
      <alignment horizontal="justify" vertical="center" wrapText="1"/>
      <protection hidden="1"/>
    </xf>
    <xf numFmtId="0" fontId="8" fillId="0" borderId="0" xfId="0" applyFont="1" applyAlignment="1" applyProtection="1">
      <alignment horizontal="justify" vertical="center" wrapText="1"/>
      <protection hidden="1"/>
    </xf>
    <xf numFmtId="0" fontId="8" fillId="0" borderId="10" xfId="0" applyFont="1" applyBorder="1" applyAlignment="1" applyProtection="1">
      <alignment horizontal="justify" vertical="center" wrapText="1"/>
      <protection hidden="1"/>
    </xf>
    <xf numFmtId="0" fontId="8" fillId="0" borderId="11" xfId="0" applyFont="1" applyBorder="1" applyAlignment="1" applyProtection="1">
      <alignment horizontal="justify" vertical="center" wrapText="1"/>
      <protection hidden="1"/>
    </xf>
    <xf numFmtId="4" fontId="84" fillId="64" borderId="77" xfId="0" applyNumberFormat="1" applyFont="1" applyFill="1" applyBorder="1" applyAlignment="1" applyProtection="1">
      <alignment horizontal="center" vertical="center" wrapText="1"/>
      <protection hidden="1"/>
    </xf>
    <xf numFmtId="4" fontId="84" fillId="64" borderId="78" xfId="0" applyNumberFormat="1" applyFont="1" applyFill="1" applyBorder="1" applyAlignment="1" applyProtection="1">
      <alignment horizontal="center" vertical="center" wrapText="1"/>
      <protection hidden="1"/>
    </xf>
    <xf numFmtId="4" fontId="84" fillId="64" borderId="25" xfId="0" applyNumberFormat="1" applyFont="1" applyFill="1" applyBorder="1" applyAlignment="1" applyProtection="1">
      <alignment horizontal="center" vertical="center" wrapText="1"/>
      <protection hidden="1"/>
    </xf>
    <xf numFmtId="3" fontId="5" fillId="0" borderId="74" xfId="0" applyNumberFormat="1" applyFont="1" applyBorder="1" applyAlignment="1" applyProtection="1">
      <alignment horizontal="center" vertical="center"/>
      <protection hidden="1"/>
    </xf>
    <xf numFmtId="0" fontId="22" fillId="64" borderId="0" xfId="0" applyFont="1" applyFill="1" applyAlignment="1" applyProtection="1">
      <alignment horizontal="center" vertical="center" wrapText="1"/>
      <protection hidden="1"/>
    </xf>
    <xf numFmtId="0" fontId="5" fillId="0" borderId="2" xfId="0" applyFont="1" applyBorder="1" applyAlignment="1" applyProtection="1">
      <alignment horizontal="center" vertical="center"/>
      <protection hidden="1"/>
    </xf>
    <xf numFmtId="0" fontId="9" fillId="0" borderId="20" xfId="0" applyFont="1" applyBorder="1" applyAlignment="1" applyProtection="1">
      <alignment horizontal="justify" vertical="center" wrapText="1"/>
      <protection hidden="1"/>
    </xf>
    <xf numFmtId="0" fontId="9" fillId="0" borderId="21" xfId="0" applyFont="1" applyBorder="1" applyAlignment="1" applyProtection="1">
      <alignment horizontal="justify" vertical="center" wrapText="1"/>
      <protection hidden="1"/>
    </xf>
    <xf numFmtId="0" fontId="9" fillId="0" borderId="8" xfId="0" applyFont="1" applyBorder="1" applyAlignment="1" applyProtection="1">
      <alignment horizontal="justify" vertical="center" wrapText="1"/>
      <protection hidden="1"/>
    </xf>
    <xf numFmtId="0" fontId="9" fillId="0" borderId="0" xfId="0" applyFont="1" applyAlignment="1" applyProtection="1">
      <alignment horizontal="justify" vertical="center" wrapText="1"/>
      <protection hidden="1"/>
    </xf>
    <xf numFmtId="0" fontId="9" fillId="0" borderId="10" xfId="0" applyFont="1" applyBorder="1" applyAlignment="1" applyProtection="1">
      <alignment horizontal="justify" vertical="center" wrapText="1"/>
      <protection hidden="1"/>
    </xf>
    <xf numFmtId="0" fontId="9" fillId="0" borderId="11" xfId="0" applyFont="1" applyBorder="1" applyAlignment="1" applyProtection="1">
      <alignment horizontal="justify" vertical="center" wrapText="1"/>
      <protection hidden="1"/>
    </xf>
    <xf numFmtId="1" fontId="76" fillId="0" borderId="75" xfId="0" quotePrefix="1" applyNumberFormat="1" applyFont="1" applyBorder="1" applyAlignment="1" applyProtection="1">
      <alignment horizontal="center" vertical="center" wrapText="1"/>
      <protection hidden="1"/>
    </xf>
    <xf numFmtId="1" fontId="76" fillId="0" borderId="76" xfId="0" quotePrefix="1" applyNumberFormat="1" applyFont="1" applyBorder="1" applyAlignment="1" applyProtection="1">
      <alignment horizontal="center" vertical="center" wrapText="1"/>
      <protection hidden="1"/>
    </xf>
    <xf numFmtId="1" fontId="4" fillId="0" borderId="0" xfId="0" quotePrefix="1" applyNumberFormat="1" applyFont="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42" borderId="37" xfId="0" applyFont="1" applyFill="1" applyBorder="1" applyAlignment="1" applyProtection="1">
      <alignment horizontal="center" vertical="center"/>
      <protection hidden="1"/>
    </xf>
    <xf numFmtId="0" fontId="6" fillId="42" borderId="38" xfId="0" applyFont="1" applyFill="1" applyBorder="1" applyAlignment="1" applyProtection="1">
      <alignment horizontal="center" vertical="center"/>
      <protection hidden="1"/>
    </xf>
    <xf numFmtId="0" fontId="6" fillId="42" borderId="65" xfId="0" applyFont="1" applyFill="1" applyBorder="1" applyAlignment="1" applyProtection="1">
      <alignment horizontal="center" vertical="center"/>
      <protection hidden="1"/>
    </xf>
    <xf numFmtId="0" fontId="81" fillId="64" borderId="37" xfId="0" applyFont="1" applyFill="1" applyBorder="1" applyAlignment="1" applyProtection="1">
      <alignment horizontal="center" vertical="center" wrapText="1"/>
      <protection hidden="1"/>
    </xf>
    <xf numFmtId="0" fontId="81" fillId="64" borderId="38" xfId="0" applyFont="1" applyFill="1" applyBorder="1" applyAlignment="1" applyProtection="1">
      <alignment horizontal="center" vertical="center" wrapText="1"/>
      <protection hidden="1"/>
    </xf>
    <xf numFmtId="0" fontId="81" fillId="64" borderId="65" xfId="0" applyFont="1" applyFill="1" applyBorder="1" applyAlignment="1" applyProtection="1">
      <alignment horizontal="center" vertical="center" wrapText="1"/>
      <protection hidden="1"/>
    </xf>
    <xf numFmtId="0" fontId="81" fillId="64" borderId="37" xfId="0" quotePrefix="1" applyFont="1" applyFill="1" applyBorder="1" applyAlignment="1" applyProtection="1">
      <alignment horizontal="center" vertical="center"/>
      <protection hidden="1"/>
    </xf>
    <xf numFmtId="0" fontId="81" fillId="64" borderId="38" xfId="0" quotePrefix="1" applyFont="1" applyFill="1" applyBorder="1" applyAlignment="1" applyProtection="1">
      <alignment horizontal="center" vertical="center"/>
      <protection hidden="1"/>
    </xf>
    <xf numFmtId="1" fontId="68" fillId="0" borderId="75" xfId="0" quotePrefix="1" applyNumberFormat="1" applyFont="1" applyBorder="1" applyAlignment="1" applyProtection="1">
      <alignment horizontal="center" vertical="center" wrapText="1"/>
      <protection hidden="1"/>
    </xf>
    <xf numFmtId="1" fontId="68" fillId="0" borderId="76" xfId="0" quotePrefix="1" applyNumberFormat="1" applyFont="1" applyBorder="1" applyAlignment="1" applyProtection="1">
      <alignment horizontal="center" vertical="center" wrapText="1"/>
      <protection hidden="1"/>
    </xf>
    <xf numFmtId="0" fontId="77" fillId="0" borderId="0" xfId="12" applyFont="1" applyAlignment="1" applyProtection="1">
      <alignment horizontal="left" vertical="center"/>
      <protection hidden="1"/>
    </xf>
    <xf numFmtId="0" fontId="6" fillId="0" borderId="0" xfId="12" applyFont="1" applyAlignment="1">
      <alignment horizontal="center" vertical="center" wrapText="1"/>
    </xf>
    <xf numFmtId="1" fontId="71" fillId="0" borderId="0" xfId="12" applyNumberFormat="1" applyFont="1" applyAlignment="1">
      <alignment horizontal="center" vertical="center" wrapText="1"/>
    </xf>
    <xf numFmtId="4" fontId="6" fillId="2" borderId="79" xfId="12" applyNumberFormat="1" applyFont="1" applyFill="1" applyBorder="1" applyAlignment="1">
      <alignment horizontal="right" vertical="center" wrapText="1"/>
    </xf>
    <xf numFmtId="4" fontId="6" fillId="2" borderId="54" xfId="12" applyNumberFormat="1" applyFont="1" applyFill="1" applyBorder="1" applyAlignment="1">
      <alignment horizontal="right" vertical="center" wrapText="1"/>
    </xf>
    <xf numFmtId="0" fontId="6" fillId="2" borderId="47" xfId="12" applyFont="1" applyFill="1" applyBorder="1" applyAlignment="1">
      <alignment horizontal="right" vertical="center"/>
    </xf>
    <xf numFmtId="0" fontId="6" fillId="2" borderId="48" xfId="12" applyFont="1" applyFill="1" applyBorder="1" applyAlignment="1">
      <alignment horizontal="right" vertical="center"/>
    </xf>
    <xf numFmtId="4" fontId="6" fillId="2" borderId="80" xfId="12" applyNumberFormat="1" applyFont="1" applyFill="1" applyBorder="1" applyAlignment="1">
      <alignment horizontal="right" vertical="center" wrapText="1"/>
    </xf>
    <xf numFmtId="4" fontId="6" fillId="2" borderId="12" xfId="12" applyNumberFormat="1" applyFont="1" applyFill="1" applyBorder="1" applyAlignment="1">
      <alignment horizontal="right" vertical="center" wrapText="1"/>
    </xf>
    <xf numFmtId="0" fontId="83" fillId="64" borderId="79" xfId="12" applyFont="1" applyFill="1" applyBorder="1" applyAlignment="1">
      <alignment horizontal="center" vertical="center" textRotation="90" wrapText="1"/>
    </xf>
    <xf numFmtId="0" fontId="83" fillId="64" borderId="80" xfId="12" applyFont="1" applyFill="1" applyBorder="1" applyAlignment="1">
      <alignment horizontal="center" vertical="center" textRotation="90" wrapText="1"/>
    </xf>
    <xf numFmtId="0" fontId="83" fillId="64" borderId="54" xfId="12" applyFont="1" applyFill="1" applyBorder="1" applyAlignment="1">
      <alignment horizontal="center" vertical="center" wrapText="1"/>
    </xf>
    <xf numFmtId="0" fontId="83" fillId="64" borderId="12" xfId="12" applyFont="1" applyFill="1" applyBorder="1" applyAlignment="1">
      <alignment horizontal="center" vertical="center" wrapText="1"/>
    </xf>
    <xf numFmtId="0" fontId="83" fillId="64" borderId="54" xfId="12" applyFont="1" applyFill="1" applyBorder="1" applyAlignment="1">
      <alignment horizontal="center" vertical="center"/>
    </xf>
    <xf numFmtId="0" fontId="83" fillId="64" borderId="12" xfId="12" applyFont="1" applyFill="1" applyBorder="1" applyAlignment="1">
      <alignment horizontal="center" vertical="center"/>
    </xf>
    <xf numFmtId="179" fontId="22" fillId="59" borderId="38" xfId="7" applyNumberFormat="1" applyFont="1" applyFill="1" applyBorder="1" applyAlignment="1">
      <alignment horizontal="center" vertical="center" wrapText="1"/>
    </xf>
    <xf numFmtId="0" fontId="83" fillId="64" borderId="82" xfId="12" applyFont="1" applyFill="1" applyBorder="1" applyAlignment="1">
      <alignment horizontal="center" vertical="center" wrapText="1"/>
    </xf>
    <xf numFmtId="0" fontId="83" fillId="64" borderId="83" xfId="12" applyFont="1" applyFill="1" applyBorder="1" applyAlignment="1">
      <alignment horizontal="center" vertical="center" wrapText="1"/>
    </xf>
    <xf numFmtId="0" fontId="83" fillId="64" borderId="46" xfId="12" applyFont="1" applyFill="1" applyBorder="1" applyAlignment="1">
      <alignment horizontal="center" vertical="center" wrapText="1"/>
    </xf>
    <xf numFmtId="0" fontId="6" fillId="2" borderId="50" xfId="12" applyFont="1" applyFill="1" applyBorder="1" applyAlignment="1">
      <alignment horizontal="right" vertical="center"/>
    </xf>
    <xf numFmtId="0" fontId="6" fillId="2" borderId="51" xfId="12" applyFont="1" applyFill="1" applyBorder="1" applyAlignment="1">
      <alignment horizontal="right" vertical="center"/>
    </xf>
    <xf numFmtId="41" fontId="53" fillId="60" borderId="0" xfId="228" applyFont="1" applyFill="1" applyBorder="1" applyAlignment="1">
      <alignment horizontal="center" vertical="center"/>
    </xf>
    <xf numFmtId="0" fontId="53" fillId="40" borderId="0" xfId="12" applyFont="1" applyFill="1" applyAlignment="1">
      <alignment horizontal="center" vertical="center"/>
    </xf>
    <xf numFmtId="0" fontId="83" fillId="64" borderId="111" xfId="12" applyFont="1" applyFill="1" applyBorder="1" applyAlignment="1">
      <alignment horizontal="center" vertical="center" wrapText="1"/>
    </xf>
    <xf numFmtId="0" fontId="83" fillId="64" borderId="45" xfId="12" applyFont="1" applyFill="1" applyBorder="1" applyAlignment="1">
      <alignment horizontal="center" vertical="center" wrapText="1"/>
    </xf>
    <xf numFmtId="0" fontId="83" fillId="64" borderId="84" xfId="12" applyFont="1" applyFill="1" applyBorder="1" applyAlignment="1">
      <alignment horizontal="center" vertical="center" wrapText="1"/>
    </xf>
    <xf numFmtId="0" fontId="83" fillId="66" borderId="41" xfId="12" applyFont="1" applyFill="1" applyBorder="1" applyAlignment="1">
      <alignment horizontal="center" vertical="center" wrapText="1"/>
    </xf>
    <xf numFmtId="0" fontId="83" fillId="66" borderId="34" xfId="12" applyFont="1" applyFill="1" applyBorder="1" applyAlignment="1">
      <alignment horizontal="center" vertical="center" wrapText="1"/>
    </xf>
    <xf numFmtId="0" fontId="83" fillId="66" borderId="35" xfId="12" applyFont="1" applyFill="1" applyBorder="1" applyAlignment="1">
      <alignment horizontal="center" vertical="center" wrapText="1"/>
    </xf>
    <xf numFmtId="0" fontId="83" fillId="66" borderId="118" xfId="12" applyFont="1" applyFill="1" applyBorder="1" applyAlignment="1">
      <alignment horizontal="center" vertical="center" wrapText="1"/>
    </xf>
    <xf numFmtId="216" fontId="69" fillId="67" borderId="35" xfId="12" applyNumberFormat="1" applyFont="1" applyFill="1" applyBorder="1" applyAlignment="1">
      <alignment horizontal="center" vertical="center"/>
    </xf>
    <xf numFmtId="216" fontId="69" fillId="67" borderId="118" xfId="12" applyNumberFormat="1" applyFont="1" applyFill="1" applyBorder="1" applyAlignment="1">
      <alignment horizontal="center" vertical="center"/>
    </xf>
    <xf numFmtId="216" fontId="69" fillId="67" borderId="120" xfId="12" applyNumberFormat="1" applyFont="1" applyFill="1" applyBorder="1" applyAlignment="1">
      <alignment horizontal="center" vertical="center"/>
    </xf>
    <xf numFmtId="216" fontId="69" fillId="67" borderId="121" xfId="12" applyNumberFormat="1" applyFont="1" applyFill="1" applyBorder="1" applyAlignment="1">
      <alignment horizontal="center" vertical="center"/>
    </xf>
    <xf numFmtId="0" fontId="6" fillId="0" borderId="135" xfId="12" applyFont="1" applyBorder="1" applyAlignment="1">
      <alignment horizontal="center" vertical="center" wrapText="1"/>
    </xf>
    <xf numFmtId="0" fontId="6" fillId="0" borderId="136" xfId="12" applyFont="1" applyBorder="1" applyAlignment="1">
      <alignment horizontal="center" vertical="center" wrapText="1"/>
    </xf>
    <xf numFmtId="0" fontId="6" fillId="2" borderId="137" xfId="12" applyFont="1" applyFill="1" applyBorder="1" applyAlignment="1">
      <alignment horizontal="center" vertical="center"/>
    </xf>
    <xf numFmtId="0" fontId="6" fillId="2" borderId="85" xfId="12" applyFont="1" applyFill="1" applyBorder="1" applyAlignment="1">
      <alignment horizontal="center" vertical="center"/>
    </xf>
    <xf numFmtId="0" fontId="83" fillId="64" borderId="56" xfId="12" applyFont="1" applyFill="1" applyBorder="1" applyAlignment="1">
      <alignment horizontal="center" vertical="center" wrapText="1"/>
    </xf>
    <xf numFmtId="0" fontId="83" fillId="64" borderId="57" xfId="12" applyFont="1" applyFill="1" applyBorder="1" applyAlignment="1">
      <alignment horizontal="center" vertical="center" wrapText="1"/>
    </xf>
    <xf numFmtId="0" fontId="83" fillId="64" borderId="58" xfId="12" applyFont="1" applyFill="1" applyBorder="1" applyAlignment="1">
      <alignment horizontal="center" vertical="center" wrapText="1"/>
    </xf>
    <xf numFmtId="0" fontId="83" fillId="64" borderId="37" xfId="12" applyFont="1" applyFill="1" applyBorder="1" applyAlignment="1">
      <alignment horizontal="center" vertical="center" wrapText="1"/>
    </xf>
    <xf numFmtId="0" fontId="83" fillId="64" borderId="38" xfId="12" applyFont="1" applyFill="1" applyBorder="1" applyAlignment="1">
      <alignment horizontal="center" vertical="center" wrapText="1"/>
    </xf>
    <xf numFmtId="0" fontId="83" fillId="64" borderId="47" xfId="12" applyFont="1" applyFill="1" applyBorder="1" applyAlignment="1">
      <alignment horizontal="left" vertical="center" wrapText="1"/>
    </xf>
    <xf numFmtId="0" fontId="83" fillId="64" borderId="48" xfId="12" applyFont="1" applyFill="1" applyBorder="1" applyAlignment="1">
      <alignment horizontal="left" vertical="center" wrapText="1"/>
    </xf>
    <xf numFmtId="0" fontId="83" fillId="64" borderId="59" xfId="12" applyFont="1" applyFill="1" applyBorder="1" applyAlignment="1">
      <alignment horizontal="left" vertical="center" wrapText="1"/>
    </xf>
    <xf numFmtId="0" fontId="83" fillId="64" borderId="44" xfId="12" applyFont="1" applyFill="1" applyBorder="1" applyAlignment="1">
      <alignment horizontal="left" vertical="center" wrapText="1"/>
    </xf>
    <xf numFmtId="0" fontId="83" fillId="64" borderId="45" xfId="12" applyFont="1" applyFill="1" applyBorder="1" applyAlignment="1">
      <alignment horizontal="left" vertical="center" wrapText="1"/>
    </xf>
    <xf numFmtId="0" fontId="83" fillId="64" borderId="84" xfId="12" applyFont="1" applyFill="1" applyBorder="1" applyAlignment="1">
      <alignment horizontal="left" vertical="center" wrapText="1"/>
    </xf>
    <xf numFmtId="0" fontId="85" fillId="64" borderId="68" xfId="0" applyFont="1" applyFill="1" applyBorder="1" applyAlignment="1" applyProtection="1">
      <alignment horizontal="center" vertical="center" wrapText="1"/>
      <protection hidden="1"/>
    </xf>
    <xf numFmtId="0" fontId="85" fillId="64" borderId="81" xfId="0" applyFont="1" applyFill="1" applyBorder="1" applyAlignment="1" applyProtection="1">
      <alignment horizontal="center" vertical="center" wrapText="1"/>
      <protection hidden="1"/>
    </xf>
    <xf numFmtId="0" fontId="85" fillId="64" borderId="62" xfId="0" applyFont="1" applyFill="1" applyBorder="1" applyAlignment="1" applyProtection="1">
      <alignment horizontal="center" vertical="center" wrapText="1"/>
      <protection hidden="1"/>
    </xf>
    <xf numFmtId="0" fontId="85" fillId="64" borderId="72" xfId="0" applyFont="1" applyFill="1" applyBorder="1" applyAlignment="1" applyProtection="1">
      <alignment horizontal="center" vertical="center" wrapText="1"/>
      <protection hidden="1"/>
    </xf>
    <xf numFmtId="0" fontId="85" fillId="64" borderId="88" xfId="0" applyFont="1" applyFill="1" applyBorder="1" applyAlignment="1" applyProtection="1">
      <alignment horizontal="center" vertical="center" wrapText="1"/>
      <protection hidden="1"/>
    </xf>
    <xf numFmtId="0" fontId="85" fillId="64" borderId="89" xfId="0" applyFont="1" applyFill="1" applyBorder="1" applyAlignment="1" applyProtection="1">
      <alignment horizontal="center" vertical="center" wrapText="1"/>
      <protection hidden="1"/>
    </xf>
    <xf numFmtId="0" fontId="19" fillId="0" borderId="28" xfId="0" applyFont="1" applyBorder="1" applyAlignment="1" applyProtection="1">
      <alignment horizontal="center" vertical="center"/>
      <protection hidden="1"/>
    </xf>
    <xf numFmtId="0" fontId="19" fillId="0" borderId="108" xfId="0" applyFont="1" applyBorder="1" applyAlignment="1" applyProtection="1">
      <alignment horizontal="center" vertical="center"/>
      <protection hidden="1"/>
    </xf>
    <xf numFmtId="0" fontId="19" fillId="0" borderId="138" xfId="0" applyFont="1" applyBorder="1" applyAlignment="1" applyProtection="1">
      <alignment horizontal="center" vertical="center"/>
      <protection hidden="1"/>
    </xf>
    <xf numFmtId="0" fontId="3" fillId="0" borderId="0" xfId="0" applyFont="1" applyAlignment="1" applyProtection="1">
      <alignment horizontal="center" vertical="center" textRotation="90"/>
      <protection hidden="1"/>
    </xf>
    <xf numFmtId="0" fontId="83" fillId="64" borderId="13" xfId="0" applyFont="1" applyFill="1" applyBorder="1" applyAlignment="1" applyProtection="1">
      <alignment horizontal="center" vertical="center"/>
      <protection hidden="1"/>
    </xf>
    <xf numFmtId="0" fontId="83" fillId="64" borderId="90" xfId="0" applyFont="1" applyFill="1" applyBorder="1" applyAlignment="1" applyProtection="1">
      <alignment horizontal="center" vertical="center"/>
      <protection hidden="1"/>
    </xf>
    <xf numFmtId="0" fontId="83" fillId="64" borderId="67" xfId="0" applyFont="1" applyFill="1" applyBorder="1" applyAlignment="1" applyProtection="1">
      <alignment horizontal="center" vertical="center"/>
      <protection hidden="1"/>
    </xf>
    <xf numFmtId="0" fontId="83" fillId="64" borderId="5" xfId="0" applyFont="1" applyFill="1" applyBorder="1" applyAlignment="1" applyProtection="1">
      <alignment horizontal="center" vertical="center"/>
      <protection hidden="1"/>
    </xf>
    <xf numFmtId="175" fontId="86" fillId="64" borderId="64" xfId="0" applyNumberFormat="1" applyFont="1" applyFill="1" applyBorder="1" applyAlignment="1" applyProtection="1">
      <alignment horizontal="center" vertical="center"/>
      <protection hidden="1"/>
    </xf>
    <xf numFmtId="175" fontId="86" fillId="64" borderId="54" xfId="0" applyNumberFormat="1" applyFont="1" applyFill="1" applyBorder="1" applyAlignment="1" applyProtection="1">
      <alignment horizontal="center" vertical="center"/>
      <protection hidden="1"/>
    </xf>
    <xf numFmtId="175" fontId="86" fillId="64" borderId="97" xfId="0" applyNumberFormat="1" applyFont="1" applyFill="1" applyBorder="1" applyAlignment="1" applyProtection="1">
      <alignment horizontal="center" vertical="center"/>
      <protection hidden="1"/>
    </xf>
    <xf numFmtId="175" fontId="86" fillId="64" borderId="6" xfId="0" applyNumberFormat="1" applyFont="1" applyFill="1" applyBorder="1" applyAlignment="1" applyProtection="1">
      <alignment horizontal="center" vertical="center"/>
      <protection hidden="1"/>
    </xf>
    <xf numFmtId="0" fontId="8" fillId="63" borderId="22" xfId="0" applyFont="1" applyFill="1" applyBorder="1" applyAlignment="1" applyProtection="1">
      <alignment horizontal="center" vertical="center" wrapText="1"/>
      <protection hidden="1"/>
    </xf>
    <xf numFmtId="0" fontId="8" fillId="63" borderId="9" xfId="0" applyFont="1" applyFill="1" applyBorder="1" applyAlignment="1" applyProtection="1">
      <alignment horizontal="center" vertical="center" wrapText="1"/>
      <protection hidden="1"/>
    </xf>
    <xf numFmtId="0" fontId="8" fillId="63" borderId="86" xfId="0" applyFont="1" applyFill="1" applyBorder="1" applyAlignment="1" applyProtection="1">
      <alignment horizontal="center" vertical="center" wrapText="1"/>
      <protection hidden="1"/>
    </xf>
    <xf numFmtId="0" fontId="85" fillId="64" borderId="71" xfId="0" applyFont="1" applyFill="1" applyBorder="1" applyAlignment="1" applyProtection="1">
      <alignment horizontal="center" vertical="center" wrapText="1"/>
      <protection hidden="1"/>
    </xf>
    <xf numFmtId="0" fontId="85" fillId="64" borderId="87" xfId="0" applyFont="1" applyFill="1" applyBorder="1" applyAlignment="1" applyProtection="1">
      <alignment horizontal="center" vertical="center" wrapText="1"/>
      <protection hidden="1"/>
    </xf>
    <xf numFmtId="0" fontId="85" fillId="64" borderId="67" xfId="0" applyFont="1" applyFill="1" applyBorder="1" applyAlignment="1" applyProtection="1">
      <alignment horizontal="center" vertical="center" wrapText="1"/>
      <protection locked="0"/>
    </xf>
    <xf numFmtId="0" fontId="85" fillId="64" borderId="104" xfId="0" applyFont="1" applyFill="1" applyBorder="1" applyAlignment="1" applyProtection="1">
      <alignment horizontal="center" vertical="center" wrapText="1"/>
      <protection locked="0"/>
    </xf>
    <xf numFmtId="0" fontId="85" fillId="64" borderId="26" xfId="0" applyFont="1" applyFill="1" applyBorder="1" applyAlignment="1" applyProtection="1">
      <alignment horizontal="center" vertical="center" wrapText="1"/>
      <protection locked="0"/>
    </xf>
    <xf numFmtId="0" fontId="6" fillId="2" borderId="37" xfId="12" applyFont="1" applyFill="1" applyBorder="1" applyAlignment="1">
      <alignment horizontal="left" vertical="center" wrapText="1"/>
    </xf>
    <xf numFmtId="0" fontId="6" fillId="2" borderId="38" xfId="12" applyFont="1" applyFill="1" applyBorder="1" applyAlignment="1">
      <alignment horizontal="left" vertical="center" wrapText="1"/>
    </xf>
    <xf numFmtId="0" fontId="6" fillId="2" borderId="65" xfId="12" applyFont="1" applyFill="1" applyBorder="1" applyAlignment="1">
      <alignment horizontal="left" vertical="center" wrapText="1"/>
    </xf>
    <xf numFmtId="0" fontId="3" fillId="49" borderId="0" xfId="12" applyFill="1" applyAlignment="1">
      <alignment horizontal="center" vertical="center" wrapText="1"/>
    </xf>
    <xf numFmtId="0" fontId="3" fillId="2" borderId="0" xfId="12" applyFill="1" applyAlignment="1">
      <alignment horizontal="left" wrapText="1"/>
    </xf>
    <xf numFmtId="0" fontId="83" fillId="64" borderId="122" xfId="12" applyFont="1" applyFill="1" applyBorder="1" applyAlignment="1">
      <alignment horizontal="center" vertical="center" wrapText="1"/>
    </xf>
    <xf numFmtId="0" fontId="83" fillId="64" borderId="139" xfId="12" applyFont="1" applyFill="1" applyBorder="1" applyAlignment="1">
      <alignment horizontal="center" vertical="center" wrapText="1"/>
    </xf>
    <xf numFmtId="0" fontId="83" fillId="64" borderId="119" xfId="12" applyFont="1" applyFill="1" applyBorder="1" applyAlignment="1">
      <alignment horizontal="center" vertical="center" wrapText="1"/>
    </xf>
    <xf numFmtId="0" fontId="83" fillId="64" borderId="123" xfId="12" applyFont="1" applyFill="1" applyBorder="1" applyAlignment="1">
      <alignment horizontal="center" vertical="center"/>
    </xf>
    <xf numFmtId="0" fontId="83" fillId="64" borderId="81" xfId="12" applyFont="1" applyFill="1" applyBorder="1" applyAlignment="1">
      <alignment horizontal="center" vertical="center"/>
    </xf>
    <xf numFmtId="0" fontId="83" fillId="64" borderId="33" xfId="12" applyFont="1" applyFill="1" applyBorder="1" applyAlignment="1">
      <alignment horizontal="center" vertical="center"/>
    </xf>
    <xf numFmtId="0" fontId="83" fillId="64" borderId="124" xfId="12" applyFont="1" applyFill="1" applyBorder="1" applyAlignment="1">
      <alignment horizontal="center" vertical="center" wrapText="1"/>
    </xf>
    <xf numFmtId="0" fontId="83" fillId="64" borderId="140" xfId="12" applyFont="1" applyFill="1" applyBorder="1" applyAlignment="1">
      <alignment horizontal="center" vertical="center" wrapText="1"/>
    </xf>
    <xf numFmtId="168" fontId="87" fillId="64" borderId="115" xfId="175" applyNumberFormat="1" applyFont="1" applyFill="1" applyBorder="1" applyAlignment="1">
      <alignment horizontal="center" vertical="center" wrapText="1"/>
    </xf>
    <xf numFmtId="168" fontId="87" fillId="64" borderId="103" xfId="175" applyNumberFormat="1" applyFont="1" applyFill="1" applyBorder="1" applyAlignment="1">
      <alignment horizontal="center" vertical="center" wrapText="1"/>
    </xf>
    <xf numFmtId="1" fontId="6" fillId="2" borderId="82" xfId="12" applyNumberFormat="1" applyFont="1" applyFill="1" applyBorder="1" applyAlignment="1">
      <alignment horizontal="center" vertical="center" wrapText="1"/>
    </xf>
    <xf numFmtId="1" fontId="6" fillId="2" borderId="83" xfId="12" applyNumberFormat="1" applyFont="1" applyFill="1" applyBorder="1" applyAlignment="1">
      <alignment horizontal="center" vertical="center" wrapText="1"/>
    </xf>
    <xf numFmtId="1" fontId="6" fillId="2" borderId="46" xfId="12" applyNumberFormat="1" applyFont="1" applyFill="1" applyBorder="1" applyAlignment="1">
      <alignment horizontal="center" vertical="center" wrapText="1"/>
    </xf>
    <xf numFmtId="168" fontId="54" fillId="0" borderId="82" xfId="175" applyNumberFormat="1" applyFont="1" applyBorder="1" applyAlignment="1">
      <alignment horizontal="center" vertical="center"/>
    </xf>
    <xf numFmtId="168" fontId="54" fillId="0" borderId="83" xfId="175" applyNumberFormat="1" applyFont="1" applyBorder="1" applyAlignment="1">
      <alignment horizontal="center" vertical="center"/>
    </xf>
    <xf numFmtId="168" fontId="54" fillId="0" borderId="46" xfId="175" applyNumberFormat="1" applyFont="1" applyBorder="1" applyAlignment="1">
      <alignment horizontal="center" vertical="center"/>
    </xf>
    <xf numFmtId="1" fontId="6" fillId="2" borderId="50" xfId="12" applyNumberFormat="1" applyFont="1" applyFill="1" applyBorder="1" applyAlignment="1">
      <alignment horizontal="center" vertical="center" wrapText="1"/>
    </xf>
    <xf numFmtId="1" fontId="6" fillId="2" borderId="51" xfId="12" applyNumberFormat="1" applyFont="1" applyFill="1" applyBorder="1" applyAlignment="1">
      <alignment horizontal="center" vertical="center" wrapText="1"/>
    </xf>
    <xf numFmtId="1" fontId="6" fillId="2" borderId="85" xfId="12" applyNumberFormat="1" applyFont="1" applyFill="1" applyBorder="1" applyAlignment="1">
      <alignment horizontal="center" vertical="center" wrapText="1"/>
    </xf>
    <xf numFmtId="0" fontId="6" fillId="50" borderId="0" xfId="0" applyFont="1" applyFill="1" applyAlignment="1">
      <alignment horizontal="center" vertical="center"/>
    </xf>
  </cellXfs>
  <cellStyles count="238">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2-decimales" xfId="27" xr:uid="{00000000-0005-0000-0000-000006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54" xr:uid="{00000000-0005-0000-0000-000021000000}"/>
    <cellStyle name="Comma0" xfId="55" xr:uid="{00000000-0005-0000-0000-000022000000}"/>
    <cellStyle name="Comma0 - Modelo5" xfId="56" xr:uid="{00000000-0005-0000-0000-000023000000}"/>
    <cellStyle name="Comma1 - Modelo1" xfId="57" xr:uid="{00000000-0005-0000-0000-000024000000}"/>
    <cellStyle name="Curren - Modelo2" xfId="58" xr:uid="{00000000-0005-0000-0000-000025000000}"/>
    <cellStyle name="Currency" xfId="59" xr:uid="{00000000-0005-0000-0000-000026000000}"/>
    <cellStyle name="Currency0" xfId="60" xr:uid="{00000000-0005-0000-0000-000027000000}"/>
    <cellStyle name="Date" xfId="61" xr:uid="{00000000-0005-0000-0000-000028000000}"/>
    <cellStyle name="Énfasis 1" xfId="62" xr:uid="{00000000-0005-0000-0000-000029000000}"/>
    <cellStyle name="Énfasis 2" xfId="63" xr:uid="{00000000-0005-0000-0000-00002A000000}"/>
    <cellStyle name="Énfasis 3" xfId="64" xr:uid="{00000000-0005-0000-0000-00002B000000}"/>
    <cellStyle name="Énfasis1 - 20%" xfId="65" xr:uid="{00000000-0005-0000-0000-00002C000000}"/>
    <cellStyle name="Énfasis1 - 40%" xfId="66" xr:uid="{00000000-0005-0000-0000-00002D000000}"/>
    <cellStyle name="Énfasis1 - 60%" xfId="67" xr:uid="{00000000-0005-0000-0000-00002E000000}"/>
    <cellStyle name="Énfasis2 - 20%" xfId="68" xr:uid="{00000000-0005-0000-0000-00002F000000}"/>
    <cellStyle name="Énfasis2 - 40%" xfId="69" xr:uid="{00000000-0005-0000-0000-000030000000}"/>
    <cellStyle name="Énfasis2 - 60%" xfId="70" xr:uid="{00000000-0005-0000-0000-000031000000}"/>
    <cellStyle name="Énfasis3 - 20%" xfId="71" xr:uid="{00000000-0005-0000-0000-000032000000}"/>
    <cellStyle name="Énfasis3 - 40%" xfId="72" xr:uid="{00000000-0005-0000-0000-000033000000}"/>
    <cellStyle name="Énfasis3 - 60%" xfId="73" xr:uid="{00000000-0005-0000-0000-000034000000}"/>
    <cellStyle name="Énfasis4 - 20%" xfId="74" xr:uid="{00000000-0005-0000-0000-000035000000}"/>
    <cellStyle name="Énfasis4 - 40%" xfId="75" xr:uid="{00000000-0005-0000-0000-000036000000}"/>
    <cellStyle name="Énfasis4 - 60%" xfId="76" xr:uid="{00000000-0005-0000-0000-000037000000}"/>
    <cellStyle name="Énfasis5 - 20%" xfId="77" xr:uid="{00000000-0005-0000-0000-000038000000}"/>
    <cellStyle name="Énfasis5 - 40%" xfId="78" xr:uid="{00000000-0005-0000-0000-000039000000}"/>
    <cellStyle name="Énfasis5 - 60%" xfId="79" xr:uid="{00000000-0005-0000-0000-00003A000000}"/>
    <cellStyle name="Énfasis6 - 20%" xfId="80" xr:uid="{00000000-0005-0000-0000-00003B000000}"/>
    <cellStyle name="Énfasis6 - 40%" xfId="81" xr:uid="{00000000-0005-0000-0000-00003C000000}"/>
    <cellStyle name="Énfasis6 - 60%" xfId="82" xr:uid="{00000000-0005-0000-0000-00003D000000}"/>
    <cellStyle name="ENTERO" xfId="83" xr:uid="{00000000-0005-0000-0000-00003E000000}"/>
    <cellStyle name="Estilo 1" xfId="1" xr:uid="{00000000-0005-0000-0000-00003F000000}"/>
    <cellStyle name="Euro" xfId="2" xr:uid="{00000000-0005-0000-0000-000040000000}"/>
    <cellStyle name="Euro 2" xfId="84" xr:uid="{00000000-0005-0000-0000-000041000000}"/>
    <cellStyle name="Euro 3" xfId="212" xr:uid="{00000000-0005-0000-0000-000042000000}"/>
    <cellStyle name="Explanatory Text" xfId="85" xr:uid="{00000000-0005-0000-0000-000043000000}"/>
    <cellStyle name="F2" xfId="86" xr:uid="{00000000-0005-0000-0000-000044000000}"/>
    <cellStyle name="F3" xfId="87" xr:uid="{00000000-0005-0000-0000-000045000000}"/>
    <cellStyle name="F4" xfId="88" xr:uid="{00000000-0005-0000-0000-000046000000}"/>
    <cellStyle name="F5" xfId="89" xr:uid="{00000000-0005-0000-0000-000047000000}"/>
    <cellStyle name="F6" xfId="90" xr:uid="{00000000-0005-0000-0000-000048000000}"/>
    <cellStyle name="F7" xfId="91" xr:uid="{00000000-0005-0000-0000-000049000000}"/>
    <cellStyle name="F8" xfId="92" xr:uid="{00000000-0005-0000-0000-00004A000000}"/>
    <cellStyle name="Fixed" xfId="93" xr:uid="{00000000-0005-0000-0000-00004B000000}"/>
    <cellStyle name="Good" xfId="94" xr:uid="{00000000-0005-0000-0000-00004C000000}"/>
    <cellStyle name="GRADOSMINSEG" xfId="95" xr:uid="{00000000-0005-0000-0000-00004D000000}"/>
    <cellStyle name="Heading 1" xfId="96" xr:uid="{00000000-0005-0000-0000-00004E000000}"/>
    <cellStyle name="Heading 2" xfId="97" xr:uid="{00000000-0005-0000-0000-00004F000000}"/>
    <cellStyle name="Heading 3" xfId="98" xr:uid="{00000000-0005-0000-0000-000050000000}"/>
    <cellStyle name="Heading 4" xfId="99" xr:uid="{00000000-0005-0000-0000-000051000000}"/>
    <cellStyle name="Heading1" xfId="100" xr:uid="{00000000-0005-0000-0000-000052000000}"/>
    <cellStyle name="Heading2" xfId="101" xr:uid="{00000000-0005-0000-0000-000053000000}"/>
    <cellStyle name="Hipervínculo 2" xfId="102" xr:uid="{00000000-0005-0000-0000-000054000000}"/>
    <cellStyle name="Hipervínculo 2 2" xfId="235" xr:uid="{3217CC00-43E1-4501-8D74-F5478244DC10}"/>
    <cellStyle name="Input" xfId="103" xr:uid="{00000000-0005-0000-0000-000055000000}"/>
    <cellStyle name="Linked Cell" xfId="104" xr:uid="{00000000-0005-0000-0000-000056000000}"/>
    <cellStyle name="MILE DE MILLONES" xfId="105" xr:uid="{00000000-0005-0000-0000-000057000000}"/>
    <cellStyle name="MILES" xfId="106" xr:uid="{00000000-0005-0000-0000-000058000000}"/>
    <cellStyle name="Millares" xfId="3" builtinId="3"/>
    <cellStyle name="Millares [0]" xfId="228" builtinId="6"/>
    <cellStyle name="Millares [0] 2" xfId="107" xr:uid="{00000000-0005-0000-0000-00005B000000}"/>
    <cellStyle name="Millares [0] 2 2" xfId="214" xr:uid="{00000000-0005-0000-0000-00005C000000}"/>
    <cellStyle name="Millares [0] 3" xfId="108" xr:uid="{00000000-0005-0000-0000-00005D000000}"/>
    <cellStyle name="Millares [0] 3 2" xfId="109" xr:uid="{00000000-0005-0000-0000-00005E000000}"/>
    <cellStyle name="Millares [0] 4" xfId="110" xr:uid="{00000000-0005-0000-0000-00005F000000}"/>
    <cellStyle name="Millares [0] 4 2" xfId="111" xr:uid="{00000000-0005-0000-0000-000060000000}"/>
    <cellStyle name="Millares [0] 5" xfId="112" xr:uid="{00000000-0005-0000-0000-000061000000}"/>
    <cellStyle name="Millares [0] 5 2" xfId="113" xr:uid="{00000000-0005-0000-0000-000062000000}"/>
    <cellStyle name="Millares 10" xfId="114" xr:uid="{00000000-0005-0000-0000-000063000000}"/>
    <cellStyle name="Millares 10 2" xfId="115" xr:uid="{00000000-0005-0000-0000-000064000000}"/>
    <cellStyle name="Millares 10 3" xfId="116" xr:uid="{00000000-0005-0000-0000-000065000000}"/>
    <cellStyle name="Millares 10 4" xfId="117" xr:uid="{00000000-0005-0000-0000-000066000000}"/>
    <cellStyle name="Millares 10 5" xfId="118" xr:uid="{00000000-0005-0000-0000-000067000000}"/>
    <cellStyle name="Millares 10 6" xfId="119" xr:uid="{00000000-0005-0000-0000-000068000000}"/>
    <cellStyle name="Millares 11" xfId="120" xr:uid="{00000000-0005-0000-0000-000069000000}"/>
    <cellStyle name="Millares 12" xfId="121" xr:uid="{00000000-0005-0000-0000-00006A000000}"/>
    <cellStyle name="Millares 13" xfId="122" xr:uid="{00000000-0005-0000-0000-00006B000000}"/>
    <cellStyle name="Millares 14" xfId="123" xr:uid="{00000000-0005-0000-0000-00006C000000}"/>
    <cellStyle name="Millares 15" xfId="124" xr:uid="{00000000-0005-0000-0000-00006D000000}"/>
    <cellStyle name="Millares 16" xfId="125" xr:uid="{00000000-0005-0000-0000-00006E000000}"/>
    <cellStyle name="Millares 17" xfId="126" xr:uid="{00000000-0005-0000-0000-00006F000000}"/>
    <cellStyle name="Millares 18" xfId="127" xr:uid="{00000000-0005-0000-0000-000070000000}"/>
    <cellStyle name="Millares 19" xfId="128" xr:uid="{00000000-0005-0000-0000-000071000000}"/>
    <cellStyle name="Millares 2" xfId="4" xr:uid="{00000000-0005-0000-0000-000072000000}"/>
    <cellStyle name="Millares 2 2" xfId="129" xr:uid="{00000000-0005-0000-0000-000073000000}"/>
    <cellStyle name="Millares 2 2 2" xfId="217" xr:uid="{00000000-0005-0000-0000-000074000000}"/>
    <cellStyle name="Millares 2 3" xfId="130" xr:uid="{00000000-0005-0000-0000-000075000000}"/>
    <cellStyle name="Millares 2 4" xfId="19" xr:uid="{00000000-0005-0000-0000-000076000000}"/>
    <cellStyle name="Millares 2 5" xfId="216" xr:uid="{00000000-0005-0000-0000-000077000000}"/>
    <cellStyle name="Millares 20" xfId="131" xr:uid="{00000000-0005-0000-0000-000078000000}"/>
    <cellStyle name="Millares 21" xfId="132" xr:uid="{00000000-0005-0000-0000-000079000000}"/>
    <cellStyle name="Millares 22" xfId="133" xr:uid="{00000000-0005-0000-0000-00007A000000}"/>
    <cellStyle name="Millares 23" xfId="134" xr:uid="{00000000-0005-0000-0000-00007B000000}"/>
    <cellStyle name="Millares 24" xfId="135" xr:uid="{00000000-0005-0000-0000-00007C000000}"/>
    <cellStyle name="Millares 25" xfId="136" xr:uid="{00000000-0005-0000-0000-00007D000000}"/>
    <cellStyle name="Millares 26" xfId="137" xr:uid="{00000000-0005-0000-0000-00007E000000}"/>
    <cellStyle name="Millares 27" xfId="138" xr:uid="{00000000-0005-0000-0000-00007F000000}"/>
    <cellStyle name="Millares 28" xfId="139" xr:uid="{00000000-0005-0000-0000-000080000000}"/>
    <cellStyle name="Millares 29" xfId="140" xr:uid="{00000000-0005-0000-0000-000081000000}"/>
    <cellStyle name="Millares 3" xfId="5" xr:uid="{00000000-0005-0000-0000-000082000000}"/>
    <cellStyle name="Millares 3 2" xfId="142" xr:uid="{00000000-0005-0000-0000-000083000000}"/>
    <cellStyle name="Millares 3 3" xfId="143" xr:uid="{00000000-0005-0000-0000-000084000000}"/>
    <cellStyle name="Millares 3 4" xfId="141" xr:uid="{00000000-0005-0000-0000-000085000000}"/>
    <cellStyle name="Millares 3_6._Presupuesto General Señalización" xfId="144" xr:uid="{00000000-0005-0000-0000-000086000000}"/>
    <cellStyle name="Millares 30" xfId="145" xr:uid="{00000000-0005-0000-0000-000087000000}"/>
    <cellStyle name="Millares 31" xfId="146" xr:uid="{00000000-0005-0000-0000-000088000000}"/>
    <cellStyle name="Millares 32" xfId="147" xr:uid="{00000000-0005-0000-0000-000089000000}"/>
    <cellStyle name="Millares 33" xfId="148" xr:uid="{00000000-0005-0000-0000-00008A000000}"/>
    <cellStyle name="Millares 34" xfId="149" xr:uid="{00000000-0005-0000-0000-00008B000000}"/>
    <cellStyle name="Millares 35" xfId="150" xr:uid="{00000000-0005-0000-0000-00008C000000}"/>
    <cellStyle name="Millares 36" xfId="16" xr:uid="{00000000-0005-0000-0000-00008D000000}"/>
    <cellStyle name="Millares 37" xfId="184" xr:uid="{00000000-0005-0000-0000-00008E000000}"/>
    <cellStyle name="Millares 38" xfId="223" xr:uid="{00000000-0005-0000-0000-00008F000000}"/>
    <cellStyle name="Millares 39" xfId="213" xr:uid="{00000000-0005-0000-0000-000090000000}"/>
    <cellStyle name="Millares 4" xfId="151" xr:uid="{00000000-0005-0000-0000-000091000000}"/>
    <cellStyle name="Millares 4 2" xfId="152" xr:uid="{00000000-0005-0000-0000-000092000000}"/>
    <cellStyle name="Millares 40" xfId="215" xr:uid="{00000000-0005-0000-0000-000093000000}"/>
    <cellStyle name="Millares 5" xfId="153" xr:uid="{00000000-0005-0000-0000-000094000000}"/>
    <cellStyle name="Millares 5 2" xfId="154" xr:uid="{00000000-0005-0000-0000-000095000000}"/>
    <cellStyle name="Millares 6" xfId="155" xr:uid="{00000000-0005-0000-0000-000096000000}"/>
    <cellStyle name="Millares 6 2" xfId="156" xr:uid="{00000000-0005-0000-0000-000097000000}"/>
    <cellStyle name="Millares 7" xfId="157" xr:uid="{00000000-0005-0000-0000-000098000000}"/>
    <cellStyle name="Millares 7 2" xfId="218" xr:uid="{00000000-0005-0000-0000-000099000000}"/>
    <cellStyle name="Millares 8" xfId="158" xr:uid="{00000000-0005-0000-0000-00009A000000}"/>
    <cellStyle name="Millares 8 2" xfId="159" xr:uid="{00000000-0005-0000-0000-00009B000000}"/>
    <cellStyle name="Millares 8 3" xfId="160" xr:uid="{00000000-0005-0000-0000-00009C000000}"/>
    <cellStyle name="Millares 8 4" xfId="161" xr:uid="{00000000-0005-0000-0000-00009D000000}"/>
    <cellStyle name="Millares 8 5" xfId="162" xr:uid="{00000000-0005-0000-0000-00009E000000}"/>
    <cellStyle name="Millares 8 6" xfId="163" xr:uid="{00000000-0005-0000-0000-00009F000000}"/>
    <cellStyle name="Millares 8 7" xfId="164" xr:uid="{00000000-0005-0000-0000-0000A0000000}"/>
    <cellStyle name="Millares 9" xfId="165" xr:uid="{00000000-0005-0000-0000-0000A1000000}"/>
    <cellStyle name="Millares_PtosLicitacionesSRTaño03" xfId="6" xr:uid="{00000000-0005-0000-0000-0000A2000000}"/>
    <cellStyle name="MILLONES" xfId="166" xr:uid="{00000000-0005-0000-0000-0000A3000000}"/>
    <cellStyle name="Moneda" xfId="7" builtinId="4"/>
    <cellStyle name="Moneda [0] 2" xfId="229" xr:uid="{00000000-0005-0000-0000-0000A5000000}"/>
    <cellStyle name="Moneda [00]" xfId="167" xr:uid="{00000000-0005-0000-0000-0000A6000000}"/>
    <cellStyle name="Moneda [2]" xfId="168" xr:uid="{00000000-0005-0000-0000-0000A7000000}"/>
    <cellStyle name="Moneda 12" xfId="169" xr:uid="{00000000-0005-0000-0000-0000A8000000}"/>
    <cellStyle name="Moneda 2" xfId="8" xr:uid="{00000000-0005-0000-0000-0000A9000000}"/>
    <cellStyle name="Moneda 2 2" xfId="170" xr:uid="{00000000-0005-0000-0000-0000AA000000}"/>
    <cellStyle name="Moneda 2 2 2 2 2" xfId="236" xr:uid="{811161F6-30FC-4600-910A-6FCCB7B0B916}"/>
    <cellStyle name="Moneda 2 2 5" xfId="233" xr:uid="{4BA6F364-5D97-48D8-8724-DA6DD4951558}"/>
    <cellStyle name="Moneda 2 3" xfId="225" xr:uid="{00000000-0005-0000-0000-0000AB000000}"/>
    <cellStyle name="Moneda 3" xfId="171" xr:uid="{00000000-0005-0000-0000-0000AC000000}"/>
    <cellStyle name="Moneda 3 2" xfId="172" xr:uid="{00000000-0005-0000-0000-0000AD000000}"/>
    <cellStyle name="Moneda 3 3" xfId="220" xr:uid="{00000000-0005-0000-0000-0000AE000000}"/>
    <cellStyle name="Moneda 4" xfId="173" xr:uid="{00000000-0005-0000-0000-0000AF000000}"/>
    <cellStyle name="Moneda 5" xfId="17" xr:uid="{00000000-0005-0000-0000-0000B0000000}"/>
    <cellStyle name="Moneda 6" xfId="182" xr:uid="{00000000-0005-0000-0000-0000B1000000}"/>
    <cellStyle name="Moneda 7" xfId="222" xr:uid="{00000000-0005-0000-0000-0000B2000000}"/>
    <cellStyle name="Moneda 8" xfId="219" xr:uid="{00000000-0005-0000-0000-0000B3000000}"/>
    <cellStyle name="Moneda 9" xfId="211" xr:uid="{00000000-0005-0000-0000-0000B4000000}"/>
    <cellStyle name="Moneda_PtosLicitacionesSRTaño03" xfId="9" xr:uid="{00000000-0005-0000-0000-0000B5000000}"/>
    <cellStyle name="No. punto" xfId="174" xr:uid="{00000000-0005-0000-0000-0000B6000000}"/>
    <cellStyle name="Normal" xfId="0" builtinId="0"/>
    <cellStyle name="Normal 10" xfId="227" xr:uid="{00000000-0005-0000-0000-0000B8000000}"/>
    <cellStyle name="Normal 13" xfId="232" xr:uid="{C02B531C-EB4B-4296-876A-00BBAD405290}"/>
    <cellStyle name="Normal 14 2" xfId="231" xr:uid="{2C46B88D-8300-4F18-95D5-73AAAF22F87D}"/>
    <cellStyle name="Normal 2" xfId="10" xr:uid="{00000000-0005-0000-0000-0000B9000000}"/>
    <cellStyle name="Normal 2 10" xfId="175" xr:uid="{00000000-0005-0000-0000-0000BA000000}"/>
    <cellStyle name="Normal 2 10 2" xfId="176" xr:uid="{00000000-0005-0000-0000-0000BB000000}"/>
    <cellStyle name="Normal 2 10 2 2" xfId="234" xr:uid="{64EA6421-D409-4462-B28D-AD376EDE3485}"/>
    <cellStyle name="Normal 2 10 3" xfId="177" xr:uid="{00000000-0005-0000-0000-0000BC000000}"/>
    <cellStyle name="Normal 2 2" xfId="11" xr:uid="{00000000-0005-0000-0000-0000BD000000}"/>
    <cellStyle name="Normal 2 2 2" xfId="178" xr:uid="{00000000-0005-0000-0000-0000BE000000}"/>
    <cellStyle name="Normal 2 3" xfId="179" xr:uid="{00000000-0005-0000-0000-0000BF000000}"/>
    <cellStyle name="Normal 2 4" xfId="180" xr:uid="{00000000-0005-0000-0000-0000C0000000}"/>
    <cellStyle name="Normal 2_INFORME CTO. 52-2009 CONSORCIO H.L." xfId="181" xr:uid="{00000000-0005-0000-0000-0000C1000000}"/>
    <cellStyle name="Normal 3" xfId="12" xr:uid="{00000000-0005-0000-0000-0000C2000000}"/>
    <cellStyle name="Normal 3 2" xfId="183" xr:uid="{00000000-0005-0000-0000-0000C3000000}"/>
    <cellStyle name="Normal 4" xfId="13" xr:uid="{00000000-0005-0000-0000-0000C4000000}"/>
    <cellStyle name="Normal 4 10" xfId="230" xr:uid="{00000000-0005-0000-0000-0000C5000000}"/>
    <cellStyle name="Normal 4 2" xfId="221" xr:uid="{00000000-0005-0000-0000-0000C6000000}"/>
    <cellStyle name="Normal 5" xfId="185" xr:uid="{00000000-0005-0000-0000-0000C7000000}"/>
    <cellStyle name="Normal 5 2" xfId="186" xr:uid="{00000000-0005-0000-0000-0000C8000000}"/>
    <cellStyle name="Normal 5 3" xfId="187" xr:uid="{00000000-0005-0000-0000-0000C9000000}"/>
    <cellStyle name="Normal 6" xfId="15" xr:uid="{00000000-0005-0000-0000-0000CA000000}"/>
    <cellStyle name="Normal 7" xfId="20" xr:uid="{00000000-0005-0000-0000-0000CB000000}"/>
    <cellStyle name="Normal 8" xfId="224" xr:uid="{00000000-0005-0000-0000-0000CC000000}"/>
    <cellStyle name="Normal 9" xfId="226" xr:uid="{00000000-0005-0000-0000-0000CD000000}"/>
    <cellStyle name="Normal_modelo ACTA OBRA y MODIFICACION" xfId="237" xr:uid="{CDBB55FD-CEFA-4D39-A20F-1C91239C6585}"/>
    <cellStyle name="Note" xfId="188" xr:uid="{00000000-0005-0000-0000-0000CE000000}"/>
    <cellStyle name="Output" xfId="189" xr:uid="{00000000-0005-0000-0000-0000CF000000}"/>
    <cellStyle name="Percen - Modelo3" xfId="190" xr:uid="{00000000-0005-0000-0000-0000D0000000}"/>
    <cellStyle name="Percent" xfId="191" xr:uid="{00000000-0005-0000-0000-0000D1000000}"/>
    <cellStyle name="Porcentaje 2" xfId="192" xr:uid="{00000000-0005-0000-0000-0000D3000000}"/>
    <cellStyle name="Porcentaje 3" xfId="18" xr:uid="{00000000-0005-0000-0000-0000D4000000}"/>
    <cellStyle name="Porcentual 2" xfId="14" xr:uid="{00000000-0005-0000-0000-0000D5000000}"/>
    <cellStyle name="Porcentual 2 2" xfId="193" xr:uid="{00000000-0005-0000-0000-0000D6000000}"/>
    <cellStyle name="Porcentual 2 2 2" xfId="194" xr:uid="{00000000-0005-0000-0000-0000D7000000}"/>
    <cellStyle name="Porcentual 2 3" xfId="195" xr:uid="{00000000-0005-0000-0000-0000D8000000}"/>
    <cellStyle name="Porcentual 2 4" xfId="196" xr:uid="{00000000-0005-0000-0000-0000D9000000}"/>
    <cellStyle name="Porcentual 2 5" xfId="197" xr:uid="{00000000-0005-0000-0000-0000DA000000}"/>
    <cellStyle name="Porcentual 2 6" xfId="198" xr:uid="{00000000-0005-0000-0000-0000DB000000}"/>
    <cellStyle name="Porcentual 3" xfId="199" xr:uid="{00000000-0005-0000-0000-0000DC000000}"/>
    <cellStyle name="Porcentual 3 2" xfId="200" xr:uid="{00000000-0005-0000-0000-0000DD000000}"/>
    <cellStyle name="Porcentual 4" xfId="201" xr:uid="{00000000-0005-0000-0000-0000DE000000}"/>
    <cellStyle name="Porcentual 4 2" xfId="202" xr:uid="{00000000-0005-0000-0000-0000DF000000}"/>
    <cellStyle name="Porcentual 5" xfId="203" xr:uid="{00000000-0005-0000-0000-0000E0000000}"/>
    <cellStyle name="Porcentual 5 2" xfId="204" xr:uid="{00000000-0005-0000-0000-0000E1000000}"/>
    <cellStyle name="Porcentual 6" xfId="205" xr:uid="{00000000-0005-0000-0000-0000E2000000}"/>
    <cellStyle name="Porcentual 7" xfId="206" xr:uid="{00000000-0005-0000-0000-0000E3000000}"/>
    <cellStyle name="Title" xfId="207" xr:uid="{00000000-0005-0000-0000-0000E4000000}"/>
    <cellStyle name="TITULO" xfId="208" xr:uid="{00000000-0005-0000-0000-0000E5000000}"/>
    <cellStyle name="Título de hoja" xfId="209" xr:uid="{00000000-0005-0000-0000-0000E6000000}"/>
    <cellStyle name="Warning Text" xfId="210" xr:uid="{00000000-0005-0000-0000-0000E7000000}"/>
  </cellStyles>
  <dxfs count="621">
    <dxf>
      <font>
        <b/>
        <i val="0"/>
        <color rgb="FF0000FF"/>
      </font>
      <fill>
        <patternFill>
          <bgColor rgb="FF66FFFF"/>
        </patternFill>
      </fill>
    </dxf>
    <dxf>
      <font>
        <b/>
        <i val="0"/>
        <color rgb="FFFF0000"/>
      </font>
      <fill>
        <patternFill>
          <bgColor rgb="FFFFE1FF"/>
        </patternFill>
      </fill>
    </dxf>
    <dxf>
      <font>
        <b/>
        <i val="0"/>
      </font>
      <fill>
        <patternFill>
          <bgColor theme="8" tint="0.79998168889431442"/>
        </patternFill>
      </fill>
    </dxf>
    <dxf>
      <font>
        <b/>
        <i val="0"/>
        <color rgb="FF0000FF"/>
      </font>
      <fill>
        <patternFill>
          <bgColor rgb="FF66FFFF"/>
        </patternFill>
      </fill>
    </dxf>
    <dxf>
      <font>
        <b/>
        <i val="0"/>
        <color rgb="FFFF0000"/>
      </font>
      <fill>
        <patternFill>
          <bgColor rgb="FFFFE1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color auto="1"/>
        <name val="Cambria"/>
        <scheme val="none"/>
      </font>
      <fill>
        <patternFill>
          <bgColor rgb="FFFFEBFF"/>
        </patternFill>
      </fill>
    </dxf>
    <dxf>
      <font>
        <b/>
        <i val="0"/>
        <color rgb="FFFF0000"/>
      </font>
    </dxf>
    <dxf>
      <font>
        <b/>
        <i val="0"/>
        <color auto="1"/>
        <name val="Cambria"/>
        <scheme val="none"/>
      </font>
      <fill>
        <patternFill>
          <bgColor rgb="FF66FFFF"/>
        </patternFill>
      </fill>
    </dxf>
    <dxf>
      <fill>
        <patternFill>
          <bgColor rgb="FFFFEBFF"/>
        </patternFill>
      </fill>
    </dxf>
    <dxf>
      <font>
        <b/>
        <i val="0"/>
      </font>
      <fill>
        <patternFill>
          <bgColor rgb="FFFFEBFF"/>
        </patternFill>
      </fill>
    </dxf>
    <dxf>
      <font>
        <b/>
        <i val="0"/>
      </font>
      <fill>
        <patternFill>
          <bgColor rgb="FFC8BEBE"/>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color rgb="FF0000FF"/>
      </font>
      <fill>
        <patternFill>
          <bgColor rgb="FF00FF00"/>
        </patternFill>
      </fill>
    </dxf>
    <dxf>
      <font>
        <b/>
        <i val="0"/>
        <color rgb="FF0000FF"/>
      </font>
      <fill>
        <patternFill>
          <bgColor rgb="FFFF99FF"/>
        </patternFill>
      </fill>
    </dxf>
    <dxf>
      <font>
        <b/>
        <i val="0"/>
        <color theme="0"/>
      </font>
      <fill>
        <patternFill>
          <bgColor rgb="FF7030A0"/>
        </patternFill>
      </fill>
    </dxf>
    <dxf>
      <font>
        <b/>
        <i val="0"/>
        <color rgb="FF0000FF"/>
      </font>
      <fill>
        <patternFill>
          <bgColor rgb="FF00FFFF"/>
        </patternFill>
      </fill>
    </dxf>
    <dxf>
      <fill>
        <patternFill>
          <bgColor rgb="FFDCA184"/>
        </patternFill>
      </fill>
    </dxf>
    <dxf>
      <font>
        <b/>
        <i val="0"/>
        <color auto="1"/>
      </font>
      <fill>
        <patternFill>
          <bgColor rgb="FFCCFFFF"/>
        </patternFill>
      </fill>
    </dxf>
    <dxf>
      <fill>
        <patternFill>
          <bgColor theme="0" tint="-0.24994659260841701"/>
        </patternFill>
      </fill>
    </dxf>
    <dxf>
      <fill>
        <patternFill>
          <bgColor theme="0" tint="-0.24994659260841701"/>
        </patternFill>
      </fill>
    </dxf>
    <dxf>
      <font>
        <b/>
        <i val="0"/>
        <color auto="1"/>
      </font>
      <fill>
        <patternFill>
          <bgColor rgb="FFCC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auto="1"/>
      </font>
      <fill>
        <patternFill>
          <bgColor rgb="FFCC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auto="1"/>
      </font>
      <fill>
        <patternFill>
          <bgColor rgb="FFCCFFFF"/>
        </patternFill>
      </fill>
    </dxf>
    <dxf>
      <font>
        <b/>
        <i val="0"/>
        <color auto="1"/>
      </font>
      <fill>
        <patternFill>
          <bgColor rgb="FFCCFFFF"/>
        </patternFill>
      </fill>
    </dxf>
    <dxf>
      <font>
        <b/>
        <i val="0"/>
        <color theme="3" tint="-0.24994659260841701"/>
      </font>
      <fill>
        <patternFill>
          <bgColor rgb="FFDC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ill>
        <patternFill>
          <bgColor theme="0" tint="-0.24994659260841701"/>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ill>
        <patternFill>
          <bgColor theme="0" tint="-0.24994659260841701"/>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ont>
        <b/>
        <i val="0"/>
        <color auto="1"/>
      </font>
      <fill>
        <patternFill>
          <bgColor rgb="FFCCFFFF"/>
        </patternFill>
      </fill>
    </dxf>
    <dxf>
      <fill>
        <patternFill>
          <bgColor theme="0" tint="-0.24994659260841701"/>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ill>
        <patternFill>
          <bgColor theme="0" tint="-0.24994659260841701"/>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ont>
        <b/>
        <i val="0"/>
        <color auto="1"/>
      </font>
      <fill>
        <patternFill>
          <bgColor rgb="FFCCFFFF"/>
        </patternFill>
      </fill>
    </dxf>
    <dxf>
      <fill>
        <patternFill>
          <bgColor theme="0" tint="-0.24994659260841701"/>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ill>
        <patternFill>
          <bgColor theme="0" tint="-0.24994659260841701"/>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ont>
        <b/>
        <i val="0"/>
        <color auto="1"/>
      </font>
      <fill>
        <patternFill>
          <bgColor rgb="FFCCFFFF"/>
        </patternFill>
      </fill>
    </dxf>
    <dxf>
      <fill>
        <patternFill>
          <bgColor theme="0" tint="-0.24994659260841701"/>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ill>
        <patternFill>
          <bgColor theme="0" tint="-0.24994659260841701"/>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ill>
        <patternFill>
          <bgColor indexed="49"/>
        </patternFill>
      </fill>
    </dxf>
    <dxf>
      <font>
        <b/>
        <i val="0"/>
        <color rgb="FFFF0000"/>
      </font>
    </dxf>
    <dxf>
      <font>
        <b/>
        <i val="0"/>
        <color auto="1"/>
      </font>
      <fill>
        <patternFill>
          <bgColor rgb="FFC8BEBE"/>
        </patternFill>
      </fill>
    </dxf>
    <dxf>
      <font>
        <b/>
        <i val="0"/>
        <color rgb="FFFF0000"/>
      </font>
      <fill>
        <patternFill>
          <bgColor rgb="FFFF96CC"/>
        </patternFill>
      </fill>
    </dxf>
    <dxf>
      <font>
        <b/>
        <i val="0"/>
        <color rgb="FFFF0000"/>
      </font>
      <fill>
        <patternFill>
          <bgColor rgb="FFFF96CC"/>
        </patternFill>
      </fill>
    </dxf>
    <dxf>
      <font>
        <b/>
        <i val="0"/>
        <color rgb="FF0000FF"/>
      </font>
      <fill>
        <patternFill>
          <bgColor rgb="FFB7FFFF"/>
        </patternFill>
      </fill>
    </dxf>
    <dxf>
      <font>
        <b/>
        <i val="0"/>
      </font>
      <fill>
        <patternFill>
          <bgColor rgb="FFFFC8C8"/>
        </patternFill>
      </fill>
    </dxf>
    <dxf>
      <font>
        <b/>
        <i val="0"/>
        <color rgb="FF0000FF"/>
      </font>
    </dxf>
    <dxf>
      <font>
        <b/>
        <i val="0"/>
        <color rgb="FFFF0000"/>
      </font>
      <fill>
        <patternFill>
          <bgColor rgb="FFFFEBFF"/>
        </patternFill>
      </fill>
    </dxf>
    <dxf>
      <font>
        <b/>
        <i val="0"/>
        <color auto="1"/>
      </font>
      <fill>
        <patternFill>
          <bgColor rgb="FFC8BEBE"/>
        </patternFill>
      </fill>
    </dxf>
    <dxf>
      <font>
        <b/>
        <i val="0"/>
        <color auto="1"/>
      </font>
      <fill>
        <patternFill>
          <bgColor rgb="FFC8BEBE"/>
        </patternFill>
      </fill>
    </dxf>
    <dxf>
      <font>
        <b/>
        <i val="0"/>
        <color auto="1"/>
      </font>
      <fill>
        <patternFill>
          <bgColor rgb="FFC8BEBE"/>
        </patternFill>
      </fill>
    </dxf>
    <dxf>
      <font>
        <b/>
        <i val="0"/>
        <color auto="1"/>
      </font>
      <fill>
        <patternFill>
          <bgColor rgb="FFC8BEBE"/>
        </patternFill>
      </fill>
    </dxf>
    <dxf>
      <font>
        <b/>
        <i val="0"/>
        <color auto="1"/>
      </font>
      <fill>
        <patternFill>
          <bgColor rgb="FFC8BEBE"/>
        </patternFill>
      </fill>
    </dxf>
    <dxf>
      <font>
        <b/>
        <i val="0"/>
        <color rgb="FFFF0000"/>
      </font>
    </dxf>
    <dxf>
      <font>
        <b/>
        <i val="0"/>
        <color auto="1"/>
      </font>
      <fill>
        <patternFill>
          <bgColor rgb="FFC8BEBE"/>
        </patternFill>
      </fill>
    </dxf>
    <dxf>
      <font>
        <b/>
        <i val="0"/>
        <color rgb="FFFF0000"/>
      </font>
      <fill>
        <patternFill>
          <bgColor rgb="FFFF96CC"/>
        </patternFill>
      </fill>
    </dxf>
    <dxf>
      <font>
        <b/>
        <i val="0"/>
        <color rgb="FF0000FF"/>
      </font>
      <fill>
        <patternFill>
          <bgColor rgb="FFB7FFFF"/>
        </patternFill>
      </fill>
    </dxf>
    <dxf>
      <font>
        <b/>
        <i val="0"/>
      </font>
      <fill>
        <patternFill>
          <bgColor rgb="FFFFC8C8"/>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FFEBFF"/>
      <color rgb="FF644646"/>
      <color rgb="FFC8BEBE"/>
      <color rgb="FFD28660"/>
      <color rgb="FFE1EBFA"/>
      <color rgb="FFFFCCFF"/>
      <color rgb="FFB9B9FF"/>
      <color rgb="FFB7FFFF"/>
      <color rgb="FF0000FF"/>
      <color rgb="FF93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11</xdr:col>
      <xdr:colOff>268427</xdr:colOff>
      <xdr:row>12</xdr:row>
      <xdr:rowOff>25980</xdr:rowOff>
    </xdr:from>
    <xdr:to>
      <xdr:col>11</xdr:col>
      <xdr:colOff>917858</xdr:colOff>
      <xdr:row>13</xdr:row>
      <xdr:rowOff>84859</xdr:rowOff>
    </xdr:to>
    <xdr:sp macro="[0]!VERIFICAR" textlink="">
      <xdr:nvSpPr>
        <xdr:cNvPr id="17" name="UNO" hidden="1">
          <a:extLst>
            <a:ext uri="{FF2B5EF4-FFF2-40B4-BE49-F238E27FC236}">
              <a16:creationId xmlns:a16="http://schemas.microsoft.com/office/drawing/2014/main" id="{37306A00-9B80-43FB-A073-2ACBFA1C498B}"/>
            </a:ext>
          </a:extLst>
        </xdr:cNvPr>
        <xdr:cNvSpPr/>
      </xdr:nvSpPr>
      <xdr:spPr bwMode="auto">
        <a:xfrm>
          <a:off x="12209313" y="3377048"/>
          <a:ext cx="649431" cy="630379"/>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bg1"/>
              </a:solidFill>
              <a:effectLst/>
              <a:uLnTx/>
              <a:uFillTx/>
            </a:rPr>
            <a:t>VERIFICAR NOMBRES</a:t>
          </a:r>
        </a:p>
      </xdr:txBody>
    </xdr:sp>
    <xdr:clientData/>
  </xdr:twoCellAnchor>
  <xdr:twoCellAnchor>
    <xdr:from>
      <xdr:col>12</xdr:col>
      <xdr:colOff>259764</xdr:colOff>
      <xdr:row>12</xdr:row>
      <xdr:rowOff>25975</xdr:rowOff>
    </xdr:from>
    <xdr:to>
      <xdr:col>12</xdr:col>
      <xdr:colOff>909195</xdr:colOff>
      <xdr:row>13</xdr:row>
      <xdr:rowOff>102475</xdr:rowOff>
    </xdr:to>
    <xdr:sp macro="[0]!OCULTAR" textlink="">
      <xdr:nvSpPr>
        <xdr:cNvPr id="18" name="DOS">
          <a:extLst>
            <a:ext uri="{FF2B5EF4-FFF2-40B4-BE49-F238E27FC236}">
              <a16:creationId xmlns:a16="http://schemas.microsoft.com/office/drawing/2014/main" id="{F91C545E-1FFF-4A5C-AD9C-8C8F48BF8098}"/>
            </a:ext>
          </a:extLst>
        </xdr:cNvPr>
        <xdr:cNvSpPr/>
      </xdr:nvSpPr>
      <xdr:spPr bwMode="auto">
        <a:xfrm>
          <a:off x="12200650" y="3377043"/>
          <a:ext cx="649431" cy="648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twoCellAnchor>
    <xdr:from>
      <xdr:col>0</xdr:col>
      <xdr:colOff>11760</xdr:colOff>
      <xdr:row>0</xdr:row>
      <xdr:rowOff>1</xdr:rowOff>
    </xdr:from>
    <xdr:to>
      <xdr:col>0</xdr:col>
      <xdr:colOff>155760</xdr:colOff>
      <xdr:row>0</xdr:row>
      <xdr:rowOff>216001</xdr:rowOff>
    </xdr:to>
    <xdr:sp macro="[0]!ELIMINAR_FILAS" textlink="">
      <xdr:nvSpPr>
        <xdr:cNvPr id="4" name="Rectángulo 3">
          <a:extLst>
            <a:ext uri="{FF2B5EF4-FFF2-40B4-BE49-F238E27FC236}">
              <a16:creationId xmlns:a16="http://schemas.microsoft.com/office/drawing/2014/main" id="{FB5BEB7F-D5C4-405D-A5A2-35EF4089D721}"/>
            </a:ext>
          </a:extLst>
        </xdr:cNvPr>
        <xdr:cNvSpPr/>
      </xdr:nvSpPr>
      <xdr:spPr bwMode="auto">
        <a:xfrm>
          <a:off x="11760" y="1"/>
          <a:ext cx="144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79365</xdr:colOff>
      <xdr:row>12</xdr:row>
      <xdr:rowOff>74082</xdr:rowOff>
    </xdr:from>
    <xdr:to>
      <xdr:col>5</xdr:col>
      <xdr:colOff>275167</xdr:colOff>
      <xdr:row>12</xdr:row>
      <xdr:rowOff>228522</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11865" y="1682749"/>
          <a:ext cx="195802" cy="15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42578125" defaultRowHeight="12.75"/>
  <cols>
    <col min="1" max="1" width="2.7109375" style="22" customWidth="1"/>
    <col min="2" max="2" width="8.28515625" style="22" customWidth="1"/>
    <col min="3" max="3" width="44.28515625" style="22" customWidth="1"/>
    <col min="4" max="4" width="21.42578125" style="22" customWidth="1"/>
    <col min="5" max="5" width="1.7109375" style="22" customWidth="1"/>
    <col min="6" max="6" width="20.7109375" style="22" customWidth="1"/>
    <col min="7" max="11" width="40.7109375" style="22" customWidth="1"/>
    <col min="12" max="13" width="25.7109375" style="22" customWidth="1"/>
    <col min="14" max="16384" width="11.42578125" style="22"/>
  </cols>
  <sheetData>
    <row r="1" spans="1:15" ht="16.5" thickBot="1">
      <c r="A1" s="22">
        <v>1</v>
      </c>
      <c r="B1" s="27">
        <v>2</v>
      </c>
      <c r="C1" s="23">
        <v>3</v>
      </c>
      <c r="D1" s="23">
        <v>4</v>
      </c>
      <c r="E1" s="22">
        <v>5</v>
      </c>
    </row>
    <row r="2" spans="1:15" ht="15">
      <c r="B2" s="370"/>
      <c r="C2" s="370"/>
      <c r="D2" s="370"/>
      <c r="F2" s="161"/>
    </row>
    <row r="3" spans="1:15" ht="15" customHeight="1">
      <c r="B3" s="370"/>
      <c r="C3" s="371"/>
      <c r="D3" s="162"/>
      <c r="F3" s="163" t="s">
        <v>0</v>
      </c>
    </row>
    <row r="4" spans="1:15" ht="22.5" customHeight="1" thickBot="1">
      <c r="B4" s="370"/>
      <c r="C4" s="371"/>
      <c r="D4" s="162"/>
      <c r="F4" s="164"/>
    </row>
    <row r="5" spans="1:15" ht="6.75" customHeight="1" thickBot="1">
      <c r="B5" s="162"/>
      <c r="C5" s="165"/>
      <c r="D5" s="162"/>
      <c r="F5" s="166"/>
    </row>
    <row r="6" spans="1:15" ht="26.25" customHeight="1">
      <c r="B6" s="167"/>
      <c r="C6" s="168"/>
      <c r="D6" s="169"/>
      <c r="F6" s="170" t="e">
        <f>IF(D6&gt;$I$36,"PROPUESTA VALIDA","PROPUESTA BAJA")</f>
        <v>#NUM!</v>
      </c>
    </row>
    <row r="7" spans="1:15" ht="26.25" customHeight="1">
      <c r="B7" s="167"/>
      <c r="C7" s="168"/>
      <c r="D7" s="169"/>
      <c r="F7" s="170" t="e">
        <f t="shared" ref="F7:F70" si="0">IF(D7&gt;$I$36,"PROPUESTA VALIDA","PROPUESTA BAJA")</f>
        <v>#NUM!</v>
      </c>
    </row>
    <row r="8" spans="1:15" ht="26.25" customHeight="1">
      <c r="B8" s="167"/>
      <c r="C8" s="168"/>
      <c r="D8" s="169"/>
      <c r="F8" s="170" t="e">
        <f t="shared" si="0"/>
        <v>#NUM!</v>
      </c>
    </row>
    <row r="9" spans="1:15" ht="26.25" customHeight="1">
      <c r="B9" s="167"/>
      <c r="C9" s="168"/>
      <c r="D9" s="169"/>
      <c r="F9" s="170" t="e">
        <f t="shared" si="0"/>
        <v>#NUM!</v>
      </c>
    </row>
    <row r="10" spans="1:15" s="96" customFormat="1" ht="26.25" customHeight="1">
      <c r="A10" s="22"/>
      <c r="B10" s="167"/>
      <c r="C10" s="168"/>
      <c r="D10" s="169"/>
      <c r="F10" s="170" t="e">
        <f t="shared" si="0"/>
        <v>#NUM!</v>
      </c>
      <c r="G10" s="22"/>
      <c r="H10" s="22"/>
      <c r="I10" s="22"/>
      <c r="J10" s="22"/>
      <c r="K10" s="22"/>
      <c r="L10" s="22"/>
      <c r="M10" s="22"/>
      <c r="N10" s="22"/>
      <c r="O10" s="22"/>
    </row>
    <row r="11" spans="1:15" s="96" customFormat="1" ht="26.25" customHeight="1">
      <c r="A11" s="22"/>
      <c r="B11" s="167"/>
      <c r="C11" s="168"/>
      <c r="D11" s="169"/>
      <c r="F11" s="170" t="e">
        <f t="shared" si="0"/>
        <v>#NUM!</v>
      </c>
      <c r="G11" s="22"/>
      <c r="H11" s="22"/>
      <c r="I11" s="22"/>
      <c r="J11" s="22"/>
      <c r="K11" s="22"/>
      <c r="L11" s="22"/>
      <c r="M11" s="22"/>
      <c r="N11" s="22"/>
      <c r="O11" s="22"/>
    </row>
    <row r="12" spans="1:15" s="96" customFormat="1" ht="26.25" customHeight="1">
      <c r="A12" s="22"/>
      <c r="B12" s="167"/>
      <c r="C12" s="168"/>
      <c r="D12" s="169"/>
      <c r="F12" s="170" t="e">
        <f t="shared" si="0"/>
        <v>#NUM!</v>
      </c>
      <c r="G12" s="22"/>
      <c r="H12" s="22"/>
      <c r="I12" s="22"/>
      <c r="J12" s="22"/>
      <c r="K12" s="22"/>
      <c r="L12" s="22"/>
      <c r="M12" s="22"/>
      <c r="N12" s="22"/>
      <c r="O12" s="22"/>
    </row>
    <row r="13" spans="1:15" s="96" customFormat="1" ht="26.25" customHeight="1">
      <c r="A13" s="22"/>
      <c r="B13" s="167"/>
      <c r="C13" s="168"/>
      <c r="D13" s="169"/>
      <c r="F13" s="170" t="e">
        <f t="shared" si="0"/>
        <v>#NUM!</v>
      </c>
      <c r="G13" s="22"/>
      <c r="H13" s="22"/>
      <c r="I13" s="22"/>
      <c r="J13" s="22"/>
      <c r="K13" s="22"/>
      <c r="L13" s="22"/>
      <c r="M13" s="22"/>
      <c r="N13" s="22"/>
      <c r="O13" s="22"/>
    </row>
    <row r="14" spans="1:15" s="96" customFormat="1" ht="26.25" customHeight="1">
      <c r="A14" s="22"/>
      <c r="B14" s="167"/>
      <c r="C14" s="168"/>
      <c r="D14" s="169"/>
      <c r="F14" s="170" t="e">
        <f t="shared" si="0"/>
        <v>#NUM!</v>
      </c>
      <c r="G14" s="22"/>
      <c r="H14" s="22"/>
      <c r="I14" s="22"/>
      <c r="J14" s="22"/>
      <c r="K14" s="22"/>
      <c r="L14" s="22"/>
      <c r="M14" s="22"/>
      <c r="N14" s="22"/>
      <c r="O14" s="22"/>
    </row>
    <row r="15" spans="1:15" s="96" customFormat="1" ht="26.25" customHeight="1">
      <c r="A15" s="22"/>
      <c r="B15" s="167"/>
      <c r="C15" s="168"/>
      <c r="D15" s="169"/>
      <c r="F15" s="170" t="e">
        <f t="shared" si="0"/>
        <v>#NUM!</v>
      </c>
      <c r="G15" s="22"/>
      <c r="H15" s="22"/>
      <c r="I15" s="22"/>
      <c r="J15" s="22"/>
      <c r="K15" s="22"/>
      <c r="L15" s="22"/>
      <c r="M15" s="22"/>
      <c r="N15" s="22"/>
      <c r="O15" s="22"/>
    </row>
    <row r="16" spans="1:15" s="96" customFormat="1" ht="26.25" customHeight="1">
      <c r="A16" s="22"/>
      <c r="B16" s="167"/>
      <c r="C16" s="168"/>
      <c r="D16" s="169"/>
      <c r="F16" s="170" t="e">
        <f t="shared" si="0"/>
        <v>#NUM!</v>
      </c>
      <c r="G16" s="22"/>
      <c r="H16" s="22"/>
      <c r="I16" s="22"/>
      <c r="J16" s="22"/>
      <c r="K16" s="22"/>
      <c r="L16" s="22"/>
      <c r="M16" s="22"/>
      <c r="N16" s="22"/>
      <c r="O16" s="22"/>
    </row>
    <row r="17" spans="1:15" s="96" customFormat="1" ht="26.25" customHeight="1">
      <c r="A17" s="22"/>
      <c r="B17" s="167"/>
      <c r="C17" s="168"/>
      <c r="D17" s="169"/>
      <c r="F17" s="170" t="e">
        <f t="shared" si="0"/>
        <v>#NUM!</v>
      </c>
      <c r="G17" s="171"/>
      <c r="H17" s="171"/>
      <c r="I17" s="172"/>
      <c r="J17" s="172"/>
      <c r="K17" s="172"/>
      <c r="L17" s="172"/>
      <c r="M17" s="22"/>
      <c r="N17" s="22"/>
      <c r="O17" s="22"/>
    </row>
    <row r="18" spans="1:15" s="96" customFormat="1" ht="26.25" customHeight="1">
      <c r="A18" s="22"/>
      <c r="B18" s="167"/>
      <c r="C18" s="168"/>
      <c r="D18" s="169"/>
      <c r="F18" s="170" t="e">
        <f t="shared" si="0"/>
        <v>#NUM!</v>
      </c>
      <c r="G18" s="173"/>
      <c r="H18" s="171"/>
      <c r="I18" s="172"/>
      <c r="J18" s="172"/>
      <c r="K18" s="172"/>
      <c r="L18" s="172"/>
      <c r="M18" s="22"/>
      <c r="N18" s="22"/>
      <c r="O18" s="22"/>
    </row>
    <row r="19" spans="1:15" s="96" customFormat="1" ht="26.25" customHeight="1">
      <c r="A19" s="22"/>
      <c r="B19" s="167"/>
      <c r="C19" s="168"/>
      <c r="D19" s="169"/>
      <c r="F19" s="170" t="e">
        <f t="shared" si="0"/>
        <v>#NUM!</v>
      </c>
      <c r="G19" s="174">
        <v>12517051</v>
      </c>
      <c r="H19" s="174" t="s">
        <v>1</v>
      </c>
      <c r="I19" s="174" t="s">
        <v>1</v>
      </c>
      <c r="J19" s="174" t="s">
        <v>1</v>
      </c>
      <c r="K19" s="174">
        <v>0</v>
      </c>
      <c r="L19" s="174"/>
      <c r="M19" s="22"/>
      <c r="N19" s="22"/>
      <c r="O19" s="22"/>
    </row>
    <row r="20" spans="1:15" s="96" customFormat="1" ht="26.25" customHeight="1">
      <c r="A20" s="22"/>
      <c r="B20" s="167"/>
      <c r="C20" s="168"/>
      <c r="D20" s="169"/>
      <c r="F20" s="170" t="e">
        <f t="shared" si="0"/>
        <v>#NUM!</v>
      </c>
      <c r="G20" s="174">
        <v>19572440</v>
      </c>
      <c r="H20" s="174" t="s">
        <v>1</v>
      </c>
      <c r="I20" s="174" t="s">
        <v>1</v>
      </c>
      <c r="J20" s="174" t="s">
        <v>1</v>
      </c>
      <c r="K20" s="174">
        <v>0</v>
      </c>
      <c r="L20" s="174"/>
      <c r="M20" s="22"/>
      <c r="N20" s="22"/>
      <c r="O20" s="22"/>
    </row>
    <row r="21" spans="1:15" s="96" customFormat="1" ht="26.25" customHeight="1">
      <c r="A21" s="22"/>
      <c r="B21" s="167"/>
      <c r="C21" s="168"/>
      <c r="D21" s="169"/>
      <c r="F21" s="170" t="e">
        <f t="shared" si="0"/>
        <v>#NUM!</v>
      </c>
      <c r="G21" s="174">
        <v>8230777</v>
      </c>
      <c r="H21" s="174" t="s">
        <v>1</v>
      </c>
      <c r="I21" s="174" t="s">
        <v>1</v>
      </c>
      <c r="J21" s="174" t="s">
        <v>1</v>
      </c>
      <c r="K21" s="174">
        <v>0</v>
      </c>
      <c r="L21" s="174"/>
      <c r="M21" s="22"/>
      <c r="N21" s="22"/>
      <c r="O21" s="22"/>
    </row>
    <row r="22" spans="1:15" s="96" customFormat="1" ht="26.25" customHeight="1">
      <c r="A22" s="22"/>
      <c r="B22" s="167"/>
      <c r="C22" s="168"/>
      <c r="D22" s="169"/>
      <c r="F22" s="170" t="e">
        <f t="shared" si="0"/>
        <v>#NUM!</v>
      </c>
      <c r="G22" s="174">
        <v>8599889</v>
      </c>
      <c r="H22" s="174">
        <v>4100122</v>
      </c>
      <c r="I22" s="174" t="s">
        <v>1</v>
      </c>
      <c r="J22" s="174" t="s">
        <v>1</v>
      </c>
      <c r="K22" s="174">
        <v>0</v>
      </c>
      <c r="L22" s="174"/>
      <c r="M22" s="22"/>
      <c r="N22" s="22"/>
      <c r="O22" s="22"/>
    </row>
    <row r="23" spans="1:15" s="96" customFormat="1" ht="26.25" customHeight="1">
      <c r="A23" s="22"/>
      <c r="B23" s="167"/>
      <c r="C23" s="168"/>
      <c r="D23" s="169"/>
      <c r="F23" s="170" t="e">
        <f t="shared" si="0"/>
        <v>#NUM!</v>
      </c>
      <c r="G23" s="174">
        <v>13016907</v>
      </c>
      <c r="H23" s="174" t="s">
        <v>1</v>
      </c>
      <c r="I23" s="174" t="s">
        <v>1</v>
      </c>
      <c r="J23" s="174" t="s">
        <v>1</v>
      </c>
      <c r="K23" s="174">
        <v>-14846.380000114441</v>
      </c>
      <c r="L23" s="174"/>
      <c r="M23" s="22"/>
      <c r="N23" s="22"/>
      <c r="O23" s="22"/>
    </row>
    <row r="24" spans="1:15" s="96" customFormat="1" ht="26.25" customHeight="1">
      <c r="A24" s="22"/>
      <c r="B24" s="167"/>
      <c r="C24" s="168"/>
      <c r="D24" s="169"/>
      <c r="F24" s="170" t="e">
        <f t="shared" si="0"/>
        <v>#NUM!</v>
      </c>
      <c r="G24" s="174">
        <v>18624297</v>
      </c>
      <c r="H24" s="174">
        <v>8517140</v>
      </c>
      <c r="I24" s="174" t="s">
        <v>1</v>
      </c>
      <c r="J24" s="174" t="s">
        <v>1</v>
      </c>
      <c r="K24" s="174">
        <v>0</v>
      </c>
      <c r="L24" s="174"/>
      <c r="M24" s="22"/>
      <c r="N24" s="22"/>
      <c r="O24" s="22"/>
    </row>
    <row r="25" spans="1:15" s="96" customFormat="1" ht="26.25" customHeight="1">
      <c r="A25" s="22"/>
      <c r="B25" s="167"/>
      <c r="C25" s="168"/>
      <c r="D25" s="169"/>
      <c r="F25" s="170" t="e">
        <f t="shared" si="0"/>
        <v>#NUM!</v>
      </c>
      <c r="G25" s="174">
        <v>15366493</v>
      </c>
      <c r="H25" s="174" t="s">
        <v>1</v>
      </c>
      <c r="I25" s="174" t="s">
        <v>1</v>
      </c>
      <c r="J25" s="174" t="s">
        <v>1</v>
      </c>
      <c r="K25" s="174">
        <v>0</v>
      </c>
      <c r="L25" s="174"/>
    </row>
    <row r="26" spans="1:15" s="96" customFormat="1" ht="26.25" customHeight="1">
      <c r="A26" s="22"/>
      <c r="B26" s="167"/>
      <c r="C26" s="168"/>
      <c r="D26" s="169"/>
      <c r="F26" s="170" t="e">
        <f t="shared" si="0"/>
        <v>#NUM!</v>
      </c>
      <c r="G26" s="174">
        <v>0</v>
      </c>
      <c r="H26" s="174">
        <v>5259336</v>
      </c>
      <c r="I26" s="174" t="s">
        <v>1</v>
      </c>
      <c r="J26" s="174" t="s">
        <v>1</v>
      </c>
      <c r="K26" s="174">
        <v>-137385</v>
      </c>
      <c r="L26" s="174"/>
    </row>
    <row r="27" spans="1:15" s="96" customFormat="1" ht="26.25" customHeight="1">
      <c r="A27" s="22"/>
      <c r="B27" s="167"/>
      <c r="C27" s="168"/>
      <c r="D27" s="169"/>
      <c r="E27" s="96" t="str">
        <f>IF(COUNTIF(G27:J27,"&gt;"&amp;$L$32),B27,"")</f>
        <v/>
      </c>
      <c r="F27" s="170" t="e">
        <f t="shared" si="0"/>
        <v>#NUM!</v>
      </c>
      <c r="G27" s="174" t="e">
        <v>#VALUE!</v>
      </c>
      <c r="H27" s="174">
        <v>5259336</v>
      </c>
      <c r="I27" s="174" t="s">
        <v>1</v>
      </c>
      <c r="J27" s="174" t="s">
        <v>1</v>
      </c>
      <c r="K27" s="174">
        <v>-797969</v>
      </c>
      <c r="L27" s="174"/>
    </row>
    <row r="28" spans="1:15" s="96" customFormat="1" ht="26.25" customHeight="1">
      <c r="A28" s="22"/>
      <c r="B28" s="167"/>
      <c r="C28" s="168"/>
      <c r="D28" s="169"/>
      <c r="E28" s="96" t="str">
        <f t="shared" ref="E28:E70" si="1">IF(COUNTIF(G28:J28,"&gt;"&amp;$L$32),B28,"")</f>
        <v/>
      </c>
      <c r="F28" s="170" t="e">
        <f t="shared" si="0"/>
        <v>#NUM!</v>
      </c>
      <c r="G28" s="174">
        <v>142621754</v>
      </c>
      <c r="H28" s="174">
        <v>154733629</v>
      </c>
      <c r="I28" s="174" t="s">
        <v>1</v>
      </c>
      <c r="J28" s="174" t="s">
        <v>1</v>
      </c>
      <c r="K28" s="174">
        <v>0</v>
      </c>
      <c r="L28" s="174"/>
    </row>
    <row r="29" spans="1:15" s="96" customFormat="1" ht="26.25" customHeight="1">
      <c r="A29" s="22"/>
      <c r="B29" s="167"/>
      <c r="C29" s="168"/>
      <c r="D29" s="169"/>
      <c r="E29" s="96" t="str">
        <f t="shared" si="1"/>
        <v/>
      </c>
      <c r="F29" s="170" t="e">
        <f t="shared" si="0"/>
        <v>#NUM!</v>
      </c>
      <c r="G29" s="174">
        <v>47648676</v>
      </c>
      <c r="H29" s="174">
        <v>12111875</v>
      </c>
      <c r="I29" s="174" t="s">
        <v>1</v>
      </c>
      <c r="J29" s="174" t="s">
        <v>1</v>
      </c>
      <c r="K29" s="174">
        <v>0</v>
      </c>
      <c r="L29" s="174"/>
    </row>
    <row r="30" spans="1:15" s="96" customFormat="1" ht="26.25" customHeight="1">
      <c r="A30" s="22"/>
      <c r="B30" s="167"/>
      <c r="C30" s="168"/>
      <c r="D30" s="169"/>
      <c r="E30" s="96" t="str">
        <f t="shared" si="1"/>
        <v/>
      </c>
      <c r="F30" s="170" t="e">
        <f t="shared" si="0"/>
        <v>#NUM!</v>
      </c>
      <c r="G30" s="174" t="e">
        <v>#VALUE!</v>
      </c>
      <c r="H30" s="174" t="s">
        <v>1</v>
      </c>
      <c r="I30" s="174" t="s">
        <v>1</v>
      </c>
      <c r="J30" s="174" t="s">
        <v>1</v>
      </c>
      <c r="K30" s="174">
        <v>0</v>
      </c>
      <c r="L30" s="174"/>
    </row>
    <row r="31" spans="1:15" s="96" customFormat="1" ht="26.25" customHeight="1">
      <c r="A31" s="22"/>
      <c r="B31" s="167"/>
      <c r="C31" s="168"/>
      <c r="D31" s="169"/>
      <c r="E31" s="96" t="str">
        <f t="shared" si="1"/>
        <v/>
      </c>
      <c r="F31" s="170" t="e">
        <f t="shared" si="0"/>
        <v>#NUM!</v>
      </c>
      <c r="G31" s="174">
        <v>19036932</v>
      </c>
      <c r="H31" s="174">
        <v>51547085</v>
      </c>
      <c r="I31" s="174" t="s">
        <v>1</v>
      </c>
      <c r="J31" s="174" t="s">
        <v>1</v>
      </c>
      <c r="K31" s="174">
        <v>0</v>
      </c>
      <c r="L31" s="174"/>
    </row>
    <row r="32" spans="1:15" s="96" customFormat="1" ht="26.25" customHeight="1" thickBot="1">
      <c r="A32" s="22"/>
      <c r="B32" s="167"/>
      <c r="C32" s="168"/>
      <c r="D32" s="169"/>
      <c r="E32" s="96" t="str">
        <f t="shared" si="1"/>
        <v/>
      </c>
      <c r="F32" s="170" t="e">
        <f t="shared" si="0"/>
        <v>#NUM!</v>
      </c>
      <c r="G32" s="174" t="e">
        <v>#VALUE!</v>
      </c>
      <c r="H32" s="174">
        <v>32510153</v>
      </c>
      <c r="I32" s="174" t="s">
        <v>1</v>
      </c>
      <c r="J32" s="174" t="s">
        <v>1</v>
      </c>
      <c r="K32" s="174">
        <v>551258</v>
      </c>
      <c r="L32" s="174"/>
    </row>
    <row r="33" spans="1:15" s="96" customFormat="1" ht="26.25" customHeight="1">
      <c r="A33" s="22"/>
      <c r="B33" s="167"/>
      <c r="C33" s="168"/>
      <c r="D33" s="169"/>
      <c r="E33" s="96" t="str">
        <f t="shared" si="1"/>
        <v/>
      </c>
      <c r="F33" s="170" t="e">
        <f t="shared" si="0"/>
        <v>#NUM!</v>
      </c>
      <c r="G33" s="175" t="s">
        <v>2</v>
      </c>
      <c r="H33" s="176"/>
      <c r="I33" s="177"/>
      <c r="J33" s="178"/>
      <c r="K33" s="174">
        <v>0</v>
      </c>
      <c r="L33" s="174"/>
    </row>
    <row r="34" spans="1:15" s="96" customFormat="1" ht="26.25" customHeight="1" thickBot="1">
      <c r="A34" s="22"/>
      <c r="B34" s="167"/>
      <c r="C34" s="168"/>
      <c r="D34" s="169"/>
      <c r="E34" s="96" t="str">
        <f t="shared" si="1"/>
        <v/>
      </c>
      <c r="F34" s="170" t="e">
        <f t="shared" si="0"/>
        <v>#NUM!</v>
      </c>
      <c r="G34" s="179">
        <f>D5</f>
        <v>0</v>
      </c>
      <c r="H34" s="180"/>
      <c r="I34" s="178"/>
      <c r="J34" s="178"/>
      <c r="K34" s="174">
        <v>0</v>
      </c>
      <c r="L34" s="174"/>
    </row>
    <row r="35" spans="1:15" s="96" customFormat="1" ht="26.25" customHeight="1" thickBot="1">
      <c r="A35" s="22"/>
      <c r="B35" s="167"/>
      <c r="C35" s="168"/>
      <c r="D35" s="169"/>
      <c r="E35" s="96" t="str">
        <f t="shared" si="1"/>
        <v/>
      </c>
      <c r="F35" s="170" t="e">
        <f t="shared" si="0"/>
        <v>#NUM!</v>
      </c>
      <c r="G35" s="181" t="s">
        <v>3</v>
      </c>
      <c r="H35" s="182" t="e">
        <f>AVERAGE(D6:D35)</f>
        <v>#DIV/0!</v>
      </c>
      <c r="I35" s="183" t="s">
        <v>4</v>
      </c>
      <c r="J35" s="184" t="s">
        <v>5</v>
      </c>
      <c r="K35" s="185"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186"/>
    </row>
    <row r="36" spans="1:15" s="96" customFormat="1" ht="26.25" customHeight="1" thickBot="1">
      <c r="A36" s="22"/>
      <c r="B36" s="167"/>
      <c r="C36" s="168"/>
      <c r="D36" s="169"/>
      <c r="E36" s="96" t="str">
        <f t="shared" si="1"/>
        <v/>
      </c>
      <c r="F36" s="170" t="e">
        <f t="shared" si="0"/>
        <v>#NUM!</v>
      </c>
      <c r="G36" s="187" t="s">
        <v>6</v>
      </c>
      <c r="H36" s="182" t="e">
        <f>MEDIAN(D6:D35)</f>
        <v>#NUM!</v>
      </c>
      <c r="I36" s="188" t="e">
        <f>H36-H37</f>
        <v>#NUM!</v>
      </c>
      <c r="J36" s="189" t="e">
        <f>1-(I36/J41)</f>
        <v>#NUM!</v>
      </c>
      <c r="K36" s="190"/>
      <c r="L36" s="191"/>
    </row>
    <row r="37" spans="1:15" s="96" customFormat="1" ht="26.25" customHeight="1" thickBot="1">
      <c r="A37" s="22"/>
      <c r="B37" s="167"/>
      <c r="C37" s="168"/>
      <c r="D37" s="169"/>
      <c r="E37" s="96" t="str">
        <f t="shared" si="1"/>
        <v/>
      </c>
      <c r="F37" s="170" t="e">
        <f t="shared" si="0"/>
        <v>#NUM!</v>
      </c>
      <c r="G37" s="192" t="s">
        <v>7</v>
      </c>
      <c r="H37" s="193" t="e">
        <f>_xlfn.STDEV.P(D6:D35)</f>
        <v>#DIV/0!</v>
      </c>
      <c r="I37" s="194"/>
      <c r="J37" s="195"/>
      <c r="K37" s="196"/>
      <c r="L37" s="197"/>
    </row>
    <row r="38" spans="1:15" s="96" customFormat="1" ht="26.25" customHeight="1" thickBot="1">
      <c r="A38" s="22"/>
      <c r="B38" s="167"/>
      <c r="C38" s="168"/>
      <c r="D38" s="169"/>
      <c r="E38" s="96" t="str">
        <f t="shared" si="1"/>
        <v/>
      </c>
      <c r="F38" s="170" t="e">
        <f t="shared" si="0"/>
        <v>#NUM!</v>
      </c>
      <c r="G38" s="198" t="s">
        <v>8</v>
      </c>
      <c r="H38" s="199"/>
      <c r="I38" s="199"/>
      <c r="J38" s="199"/>
      <c r="K38" s="200"/>
      <c r="L38" s="201" t="s">
        <v>9</v>
      </c>
    </row>
    <row r="39" spans="1:15" s="96" customFormat="1" ht="26.25" customHeight="1">
      <c r="A39" s="22"/>
      <c r="B39" s="167"/>
      <c r="C39" s="168"/>
      <c r="D39" s="169"/>
      <c r="E39" s="96" t="str">
        <f t="shared" si="1"/>
        <v/>
      </c>
      <c r="F39" s="170" t="e">
        <f t="shared" si="0"/>
        <v>#NUM!</v>
      </c>
      <c r="G39" s="202"/>
      <c r="H39" s="203" t="s">
        <v>10</v>
      </c>
      <c r="I39" s="203" t="s">
        <v>11</v>
      </c>
      <c r="J39" s="203" t="s">
        <v>2</v>
      </c>
      <c r="K39" s="204" t="s">
        <v>12</v>
      </c>
      <c r="L39" s="205"/>
    </row>
    <row r="40" spans="1:15" s="96" customFormat="1" ht="26.25" customHeight="1">
      <c r="A40" s="22"/>
      <c r="B40" s="167"/>
      <c r="C40" s="168"/>
      <c r="D40" s="169"/>
      <c r="E40" s="96" t="str">
        <f t="shared" si="1"/>
        <v/>
      </c>
      <c r="F40" s="170" t="e">
        <f t="shared" si="0"/>
        <v>#NUM!</v>
      </c>
      <c r="G40" s="206" t="s">
        <v>13</v>
      </c>
      <c r="H40" s="207" t="e">
        <f>(J41-H41)/J41</f>
        <v>#DIV/0!</v>
      </c>
      <c r="I40" s="208" t="e">
        <f>(J41-I41)/J41</f>
        <v>#NUM!</v>
      </c>
      <c r="J40" s="209" t="e">
        <f>(J41-I36)/J41</f>
        <v>#NUM!</v>
      </c>
      <c r="K40" s="210"/>
      <c r="L40" s="205"/>
    </row>
    <row r="41" spans="1:15" s="96" customFormat="1" ht="26.25" customHeight="1" thickBot="1">
      <c r="A41" s="22"/>
      <c r="B41" s="167"/>
      <c r="C41" s="168"/>
      <c r="D41" s="169"/>
      <c r="E41" s="96" t="str">
        <f t="shared" si="1"/>
        <v/>
      </c>
      <c r="F41" s="170" t="e">
        <f t="shared" si="0"/>
        <v>#NUM!</v>
      </c>
      <c r="G41" s="179" t="e">
        <f>I36</f>
        <v>#NUM!</v>
      </c>
      <c r="H41" s="179" t="e">
        <f>H35</f>
        <v>#DIV/0!</v>
      </c>
      <c r="I41" s="179" t="e">
        <f>H36</f>
        <v>#NUM!</v>
      </c>
      <c r="J41" s="179">
        <f>G34</f>
        <v>0</v>
      </c>
      <c r="K41" s="211"/>
      <c r="L41" s="212"/>
    </row>
    <row r="42" spans="1:15" ht="26.25" customHeight="1">
      <c r="B42" s="167"/>
      <c r="C42" s="168"/>
      <c r="D42" s="169"/>
      <c r="E42" s="96" t="str">
        <f>IF(COUNTIF(G42:J42,"&gt;"&amp;$L$32),"No."&amp;B42&amp;",  ","")</f>
        <v/>
      </c>
      <c r="F42" s="170" t="e">
        <f t="shared" si="0"/>
        <v>#NUM!</v>
      </c>
      <c r="G42" s="213" t="e">
        <f>1-(D42/$G$41)</f>
        <v>#NUM!</v>
      </c>
      <c r="H42" s="214" t="e">
        <f>1-(D42/$H$41)</f>
        <v>#DIV/0!</v>
      </c>
      <c r="I42" s="215" t="e">
        <f>1-(D42/$I$41)</f>
        <v>#NUM!</v>
      </c>
      <c r="J42" s="215" t="e">
        <f>1-(D42/$J$41)</f>
        <v>#DIV/0!</v>
      </c>
      <c r="K42" s="216" t="s">
        <v>14</v>
      </c>
      <c r="L42" s="217" t="s">
        <v>15</v>
      </c>
      <c r="M42" s="96"/>
      <c r="N42" s="96"/>
      <c r="O42" s="96"/>
    </row>
    <row r="43" spans="1:15" ht="26.25" customHeight="1" thickBot="1">
      <c r="B43" s="167"/>
      <c r="C43" s="168"/>
      <c r="D43" s="169"/>
      <c r="E43" s="96" t="str">
        <f t="shared" ref="E43:E50" si="2">IF(COUNTIF(G43:J43,"&gt;"&amp;$L$32),"No."&amp;B43&amp;",  ","")</f>
        <v/>
      </c>
      <c r="F43" s="170" t="e">
        <f t="shared" si="0"/>
        <v>#NUM!</v>
      </c>
      <c r="G43" s="213" t="e">
        <f t="shared" ref="G43:G70" si="3">1-(D43/$G$41)</f>
        <v>#NUM!</v>
      </c>
      <c r="H43" s="214" t="e">
        <f t="shared" ref="H43:H70" si="4">1-(D43/$H$41)</f>
        <v>#DIV/0!</v>
      </c>
      <c r="I43" s="215" t="e">
        <f t="shared" ref="I43:I70" si="5">1-(D43/$I$41)</f>
        <v>#NUM!</v>
      </c>
      <c r="J43" s="215" t="e">
        <f t="shared" ref="J43:J70" si="6">1-(D43/$J$41)</f>
        <v>#DIV/0!</v>
      </c>
      <c r="K43" s="218">
        <v>0.113371142807664</v>
      </c>
      <c r="L43" s="219">
        <v>0.03</v>
      </c>
      <c r="M43" s="96"/>
      <c r="N43" s="96"/>
      <c r="O43" s="96"/>
    </row>
    <row r="44" spans="1:15" ht="26.25" customHeight="1">
      <c r="B44" s="167"/>
      <c r="C44" s="168"/>
      <c r="D44" s="169"/>
      <c r="E44" s="96" t="str">
        <f t="shared" si="2"/>
        <v/>
      </c>
      <c r="F44" s="170" t="e">
        <f t="shared" si="0"/>
        <v>#NUM!</v>
      </c>
      <c r="G44" s="213" t="e">
        <f t="shared" si="3"/>
        <v>#NUM!</v>
      </c>
      <c r="H44" s="214" t="e">
        <f t="shared" si="4"/>
        <v>#DIV/0!</v>
      </c>
      <c r="I44" s="215" t="e">
        <f t="shared" si="5"/>
        <v>#NUM!</v>
      </c>
      <c r="J44" s="215" t="e">
        <f t="shared" si="6"/>
        <v>#DIV/0!</v>
      </c>
      <c r="K44" s="220" t="s">
        <v>16</v>
      </c>
      <c r="L44" s="221" t="s">
        <v>9</v>
      </c>
      <c r="M44" s="96"/>
      <c r="N44" s="96"/>
      <c r="O44" s="96"/>
    </row>
    <row r="45" spans="1:15" ht="26.25" customHeight="1" thickBot="1">
      <c r="B45" s="167"/>
      <c r="C45" s="168"/>
      <c r="D45" s="169"/>
      <c r="E45" s="96" t="str">
        <f t="shared" si="2"/>
        <v/>
      </c>
      <c r="F45" s="170" t="e">
        <f t="shared" si="0"/>
        <v>#NUM!</v>
      </c>
      <c r="G45" s="213" t="e">
        <f t="shared" si="3"/>
        <v>#NUM!</v>
      </c>
      <c r="H45" s="214" t="e">
        <f t="shared" si="4"/>
        <v>#DIV/0!</v>
      </c>
      <c r="I45" s="215" t="e">
        <f t="shared" si="5"/>
        <v>#NUM!</v>
      </c>
      <c r="J45" s="215" t="e">
        <f t="shared" si="6"/>
        <v>#DIV/0!</v>
      </c>
      <c r="K45" s="218">
        <v>0.1157212157046858</v>
      </c>
      <c r="L45" s="222">
        <f>AVERAGE(K42:K47)</f>
        <v>0.12271663986972385</v>
      </c>
      <c r="M45" s="96"/>
      <c r="N45" s="96"/>
      <c r="O45" s="96"/>
    </row>
    <row r="46" spans="1:15" ht="26.25" customHeight="1">
      <c r="B46" s="167"/>
      <c r="C46" s="168"/>
      <c r="D46" s="169"/>
      <c r="E46" s="96" t="str">
        <f t="shared" si="2"/>
        <v/>
      </c>
      <c r="F46" s="170" t="e">
        <f t="shared" si="0"/>
        <v>#NUM!</v>
      </c>
      <c r="G46" s="213" t="e">
        <f t="shared" si="3"/>
        <v>#NUM!</v>
      </c>
      <c r="H46" s="214" t="e">
        <f t="shared" si="4"/>
        <v>#DIV/0!</v>
      </c>
      <c r="I46" s="215" t="e">
        <f t="shared" si="5"/>
        <v>#NUM!</v>
      </c>
      <c r="J46" s="215" t="e">
        <f t="shared" si="6"/>
        <v>#DIV/0!</v>
      </c>
      <c r="K46" s="218" t="s">
        <v>17</v>
      </c>
      <c r="L46" s="223" t="s">
        <v>18</v>
      </c>
      <c r="M46" s="96"/>
      <c r="N46" s="96"/>
      <c r="O46" s="96"/>
    </row>
    <row r="47" spans="1:15" ht="26.25" customHeight="1" thickBot="1">
      <c r="B47" s="167"/>
      <c r="C47" s="168"/>
      <c r="D47" s="169"/>
      <c r="E47" s="96" t="str">
        <f t="shared" si="2"/>
        <v/>
      </c>
      <c r="F47" s="170" t="e">
        <f t="shared" si="0"/>
        <v>#NUM!</v>
      </c>
      <c r="G47" s="213" t="e">
        <f t="shared" si="3"/>
        <v>#NUM!</v>
      </c>
      <c r="H47" s="214" t="e">
        <f t="shared" si="4"/>
        <v>#DIV/0!</v>
      </c>
      <c r="I47" s="215" t="e">
        <f t="shared" si="5"/>
        <v>#NUM!</v>
      </c>
      <c r="J47" s="215" t="e">
        <f t="shared" si="6"/>
        <v>#DIV/0!</v>
      </c>
      <c r="K47" s="218">
        <v>0.13905756109682174</v>
      </c>
      <c r="L47" s="224">
        <f>L43+L45</f>
        <v>0.15271663986972384</v>
      </c>
      <c r="M47" s="96"/>
      <c r="N47" s="96"/>
      <c r="O47" s="96"/>
    </row>
    <row r="48" spans="1:15" ht="26.25" customHeight="1">
      <c r="B48" s="167"/>
      <c r="C48" s="168"/>
      <c r="D48" s="169"/>
      <c r="E48" s="96" t="str">
        <f t="shared" si="2"/>
        <v/>
      </c>
      <c r="F48" s="170" t="e">
        <f t="shared" si="0"/>
        <v>#NUM!</v>
      </c>
      <c r="G48" s="213" t="e">
        <f t="shared" si="3"/>
        <v>#NUM!</v>
      </c>
      <c r="H48" s="214" t="e">
        <f t="shared" si="4"/>
        <v>#DIV/0!</v>
      </c>
      <c r="I48" s="215" t="e">
        <f t="shared" si="5"/>
        <v>#NUM!</v>
      </c>
      <c r="J48" s="215" t="e">
        <f t="shared" si="6"/>
        <v>#DIV/0!</v>
      </c>
      <c r="K48" s="174">
        <v>0</v>
      </c>
      <c r="L48" s="174"/>
      <c r="M48" s="96"/>
      <c r="N48" s="96"/>
      <c r="O48" s="96"/>
    </row>
    <row r="49" spans="1:15" ht="26.25" customHeight="1">
      <c r="B49" s="167"/>
      <c r="C49" s="168"/>
      <c r="D49" s="169"/>
      <c r="E49" s="96" t="str">
        <f t="shared" si="2"/>
        <v/>
      </c>
      <c r="F49" s="170" t="e">
        <f t="shared" si="0"/>
        <v>#NUM!</v>
      </c>
      <c r="G49" s="213" t="e">
        <f t="shared" si="3"/>
        <v>#NUM!</v>
      </c>
      <c r="H49" s="214" t="e">
        <f t="shared" si="4"/>
        <v>#DIV/0!</v>
      </c>
      <c r="I49" s="215" t="e">
        <f t="shared" si="5"/>
        <v>#NUM!</v>
      </c>
      <c r="J49" s="215" t="e">
        <f t="shared" si="6"/>
        <v>#DIV/0!</v>
      </c>
      <c r="K49" s="174">
        <v>0</v>
      </c>
      <c r="L49" s="174"/>
      <c r="M49" s="96"/>
      <c r="N49" s="96"/>
      <c r="O49" s="96"/>
    </row>
    <row r="50" spans="1:15" ht="26.25" customHeight="1">
      <c r="B50" s="167"/>
      <c r="C50" s="168"/>
      <c r="D50" s="169"/>
      <c r="E50" s="96" t="str">
        <f t="shared" si="2"/>
        <v/>
      </c>
      <c r="F50" s="170" t="e">
        <f t="shared" si="0"/>
        <v>#NUM!</v>
      </c>
      <c r="G50" s="213" t="e">
        <f t="shared" si="3"/>
        <v>#NUM!</v>
      </c>
      <c r="H50" s="214" t="e">
        <f t="shared" si="4"/>
        <v>#DIV/0!</v>
      </c>
      <c r="I50" s="215" t="e">
        <f t="shared" si="5"/>
        <v>#NUM!</v>
      </c>
      <c r="J50" s="215" t="e">
        <f t="shared" si="6"/>
        <v>#DIV/0!</v>
      </c>
      <c r="K50" s="174">
        <v>0</v>
      </c>
      <c r="L50" s="174"/>
      <c r="M50" s="96"/>
      <c r="N50" s="96"/>
      <c r="O50" s="96"/>
    </row>
    <row r="51" spans="1:15" s="225" customFormat="1" ht="6.75" customHeight="1">
      <c r="B51" s="167"/>
      <c r="C51" s="168"/>
      <c r="D51" s="169"/>
      <c r="E51" s="96" t="str">
        <f t="shared" si="1"/>
        <v/>
      </c>
      <c r="F51" s="170" t="e">
        <f t="shared" si="0"/>
        <v>#NUM!</v>
      </c>
      <c r="G51" s="213" t="e">
        <f t="shared" si="3"/>
        <v>#NUM!</v>
      </c>
      <c r="H51" s="214" t="e">
        <f t="shared" si="4"/>
        <v>#DIV/0!</v>
      </c>
      <c r="I51" s="215" t="e">
        <f t="shared" si="5"/>
        <v>#NUM!</v>
      </c>
      <c r="J51" s="215" t="e">
        <f t="shared" si="6"/>
        <v>#DIV/0!</v>
      </c>
      <c r="K51" s="22"/>
      <c r="L51" s="22"/>
      <c r="M51" s="96"/>
      <c r="N51" s="96"/>
      <c r="O51" s="96"/>
    </row>
    <row r="52" spans="1:15" ht="15">
      <c r="B52" s="167"/>
      <c r="C52" s="168"/>
      <c r="D52" s="169"/>
      <c r="E52" s="96" t="str">
        <f t="shared" si="1"/>
        <v/>
      </c>
      <c r="F52" s="170" t="e">
        <f t="shared" si="0"/>
        <v>#NUM!</v>
      </c>
      <c r="G52" s="213" t="e">
        <f t="shared" si="3"/>
        <v>#NUM!</v>
      </c>
      <c r="H52" s="214" t="e">
        <f t="shared" si="4"/>
        <v>#DIV/0!</v>
      </c>
      <c r="I52" s="215" t="e">
        <f t="shared" si="5"/>
        <v>#NUM!</v>
      </c>
      <c r="J52" s="215" t="e">
        <f t="shared" si="6"/>
        <v>#DIV/0!</v>
      </c>
      <c r="M52" s="96"/>
      <c r="N52" s="96"/>
      <c r="O52" s="96"/>
    </row>
    <row r="53" spans="1:15" ht="15">
      <c r="B53" s="167"/>
      <c r="C53" s="168"/>
      <c r="D53" s="169"/>
      <c r="E53" s="96" t="str">
        <f t="shared" si="1"/>
        <v/>
      </c>
      <c r="F53" s="170" t="e">
        <f t="shared" si="0"/>
        <v>#NUM!</v>
      </c>
      <c r="G53" s="213" t="e">
        <f t="shared" si="3"/>
        <v>#NUM!</v>
      </c>
      <c r="H53" s="214" t="e">
        <f t="shared" si="4"/>
        <v>#DIV/0!</v>
      </c>
      <c r="I53" s="215" t="e">
        <f t="shared" si="5"/>
        <v>#NUM!</v>
      </c>
      <c r="J53" s="215" t="e">
        <f t="shared" si="6"/>
        <v>#DIV/0!</v>
      </c>
      <c r="M53" s="96"/>
      <c r="N53" s="96"/>
      <c r="O53" s="96"/>
    </row>
    <row r="54" spans="1:15" ht="15">
      <c r="B54" s="167"/>
      <c r="C54" s="168"/>
      <c r="D54" s="169"/>
      <c r="E54" s="96" t="str">
        <f t="shared" si="1"/>
        <v/>
      </c>
      <c r="F54" s="170" t="e">
        <f t="shared" si="0"/>
        <v>#NUM!</v>
      </c>
      <c r="G54" s="213" t="e">
        <f t="shared" si="3"/>
        <v>#NUM!</v>
      </c>
      <c r="H54" s="214" t="e">
        <f t="shared" si="4"/>
        <v>#DIV/0!</v>
      </c>
      <c r="I54" s="215" t="e">
        <f t="shared" si="5"/>
        <v>#NUM!</v>
      </c>
      <c r="J54" s="215" t="e">
        <f t="shared" si="6"/>
        <v>#DIV/0!</v>
      </c>
      <c r="M54" s="96"/>
      <c r="N54" s="96"/>
      <c r="O54" s="96"/>
    </row>
    <row r="55" spans="1:15" s="106" customFormat="1" ht="15">
      <c r="A55" s="22"/>
      <c r="B55" s="167"/>
      <c r="C55" s="168"/>
      <c r="D55" s="169"/>
      <c r="E55" s="96" t="str">
        <f t="shared" si="1"/>
        <v/>
      </c>
      <c r="F55" s="170" t="e">
        <f t="shared" si="0"/>
        <v>#NUM!</v>
      </c>
      <c r="G55" s="213" t="e">
        <f t="shared" si="3"/>
        <v>#NUM!</v>
      </c>
      <c r="H55" s="214" t="e">
        <f t="shared" si="4"/>
        <v>#DIV/0!</v>
      </c>
      <c r="I55" s="215" t="e">
        <f t="shared" si="5"/>
        <v>#NUM!</v>
      </c>
      <c r="J55" s="215" t="e">
        <f t="shared" si="6"/>
        <v>#DIV/0!</v>
      </c>
      <c r="K55" s="22"/>
      <c r="L55" s="22"/>
      <c r="M55" s="96"/>
      <c r="N55" s="96"/>
      <c r="O55" s="96"/>
    </row>
    <row r="56" spans="1:15" s="106" customFormat="1" ht="15">
      <c r="A56" s="22"/>
      <c r="B56" s="167"/>
      <c r="C56" s="168"/>
      <c r="D56" s="169"/>
      <c r="E56" s="96" t="str">
        <f t="shared" si="1"/>
        <v/>
      </c>
      <c r="F56" s="170" t="e">
        <f t="shared" si="0"/>
        <v>#NUM!</v>
      </c>
      <c r="G56" s="213" t="e">
        <f t="shared" si="3"/>
        <v>#NUM!</v>
      </c>
      <c r="H56" s="214" t="e">
        <f t="shared" si="4"/>
        <v>#DIV/0!</v>
      </c>
      <c r="I56" s="215" t="e">
        <f t="shared" si="5"/>
        <v>#NUM!</v>
      </c>
      <c r="J56" s="215" t="e">
        <f t="shared" si="6"/>
        <v>#DIV/0!</v>
      </c>
      <c r="K56" s="22"/>
      <c r="L56" s="22"/>
      <c r="M56" s="96"/>
      <c r="N56" s="96"/>
      <c r="O56" s="96"/>
    </row>
    <row r="57" spans="1:15" s="106" customFormat="1" ht="15">
      <c r="A57" s="22"/>
      <c r="B57" s="167"/>
      <c r="C57" s="168"/>
      <c r="D57" s="169"/>
      <c r="E57" s="96" t="str">
        <f t="shared" si="1"/>
        <v/>
      </c>
      <c r="F57" s="170" t="e">
        <f t="shared" si="0"/>
        <v>#NUM!</v>
      </c>
      <c r="G57" s="213" t="e">
        <f t="shared" si="3"/>
        <v>#NUM!</v>
      </c>
      <c r="H57" s="214" t="e">
        <f t="shared" si="4"/>
        <v>#DIV/0!</v>
      </c>
      <c r="I57" s="215" t="e">
        <f t="shared" si="5"/>
        <v>#NUM!</v>
      </c>
      <c r="J57" s="215" t="e">
        <f t="shared" si="6"/>
        <v>#DIV/0!</v>
      </c>
      <c r="K57" s="22"/>
      <c r="L57" s="22"/>
      <c r="M57" s="22"/>
      <c r="N57" s="22"/>
      <c r="O57" s="22"/>
    </row>
    <row r="58" spans="1:15" s="106" customFormat="1" ht="15">
      <c r="A58" s="22"/>
      <c r="B58" s="167"/>
      <c r="C58" s="168"/>
      <c r="D58" s="169"/>
      <c r="E58" s="96" t="str">
        <f t="shared" si="1"/>
        <v/>
      </c>
      <c r="F58" s="170" t="e">
        <f t="shared" si="0"/>
        <v>#NUM!</v>
      </c>
      <c r="G58" s="213" t="e">
        <f t="shared" si="3"/>
        <v>#NUM!</v>
      </c>
      <c r="H58" s="214" t="e">
        <f t="shared" si="4"/>
        <v>#DIV/0!</v>
      </c>
      <c r="I58" s="215" t="e">
        <f t="shared" si="5"/>
        <v>#NUM!</v>
      </c>
      <c r="J58" s="215" t="e">
        <f t="shared" si="6"/>
        <v>#DIV/0!</v>
      </c>
      <c r="K58" s="22"/>
      <c r="L58" s="22"/>
      <c r="M58" s="22"/>
      <c r="N58" s="22"/>
      <c r="O58" s="22"/>
    </row>
    <row r="59" spans="1:15" s="106" customFormat="1" ht="15">
      <c r="A59" s="22"/>
      <c r="B59" s="167"/>
      <c r="C59" s="168"/>
      <c r="D59" s="169"/>
      <c r="E59" s="96" t="str">
        <f t="shared" si="1"/>
        <v/>
      </c>
      <c r="F59" s="170" t="e">
        <f t="shared" si="0"/>
        <v>#NUM!</v>
      </c>
      <c r="G59" s="213" t="e">
        <f t="shared" si="3"/>
        <v>#NUM!</v>
      </c>
      <c r="H59" s="214" t="e">
        <f t="shared" si="4"/>
        <v>#DIV/0!</v>
      </c>
      <c r="I59" s="215" t="e">
        <f t="shared" si="5"/>
        <v>#NUM!</v>
      </c>
      <c r="J59" s="215" t="e">
        <f t="shared" si="6"/>
        <v>#DIV/0!</v>
      </c>
      <c r="K59" s="22"/>
      <c r="L59" s="22"/>
      <c r="M59" s="22"/>
      <c r="N59" s="22"/>
      <c r="O59" s="22"/>
    </row>
    <row r="60" spans="1:15" s="106" customFormat="1" ht="15">
      <c r="A60" s="22"/>
      <c r="B60" s="167"/>
      <c r="C60" s="168"/>
      <c r="D60" s="169"/>
      <c r="E60" s="96" t="str">
        <f t="shared" si="1"/>
        <v/>
      </c>
      <c r="F60" s="170" t="e">
        <f t="shared" si="0"/>
        <v>#NUM!</v>
      </c>
      <c r="G60" s="213" t="e">
        <f t="shared" si="3"/>
        <v>#NUM!</v>
      </c>
      <c r="H60" s="214" t="e">
        <f t="shared" si="4"/>
        <v>#DIV/0!</v>
      </c>
      <c r="I60" s="215" t="e">
        <f t="shared" si="5"/>
        <v>#NUM!</v>
      </c>
      <c r="J60" s="215" t="e">
        <f t="shared" si="6"/>
        <v>#DIV/0!</v>
      </c>
      <c r="K60" s="22"/>
      <c r="L60" s="22"/>
      <c r="M60" s="22"/>
      <c r="N60" s="22"/>
      <c r="O60" s="22"/>
    </row>
    <row r="61" spans="1:15" s="106" customFormat="1" ht="15">
      <c r="A61" s="22"/>
      <c r="B61" s="167"/>
      <c r="C61" s="168"/>
      <c r="D61" s="169"/>
      <c r="E61" s="96" t="str">
        <f t="shared" si="1"/>
        <v/>
      </c>
      <c r="F61" s="170" t="e">
        <f t="shared" si="0"/>
        <v>#NUM!</v>
      </c>
      <c r="G61" s="213" t="e">
        <f t="shared" si="3"/>
        <v>#NUM!</v>
      </c>
      <c r="H61" s="214" t="e">
        <f t="shared" si="4"/>
        <v>#DIV/0!</v>
      </c>
      <c r="I61" s="215" t="e">
        <f t="shared" si="5"/>
        <v>#NUM!</v>
      </c>
      <c r="J61" s="215" t="e">
        <f t="shared" si="6"/>
        <v>#DIV/0!</v>
      </c>
      <c r="K61" s="22"/>
      <c r="L61" s="22"/>
      <c r="M61" s="22"/>
      <c r="N61" s="22"/>
      <c r="O61" s="22"/>
    </row>
    <row r="62" spans="1:15" ht="15">
      <c r="B62" s="167"/>
      <c r="C62" s="168"/>
      <c r="D62" s="169"/>
      <c r="E62" s="96" t="str">
        <f t="shared" si="1"/>
        <v/>
      </c>
      <c r="F62" s="170" t="e">
        <f t="shared" si="0"/>
        <v>#NUM!</v>
      </c>
      <c r="G62" s="213" t="e">
        <f t="shared" si="3"/>
        <v>#NUM!</v>
      </c>
      <c r="H62" s="214" t="e">
        <f t="shared" si="4"/>
        <v>#DIV/0!</v>
      </c>
      <c r="I62" s="215" t="e">
        <f t="shared" si="5"/>
        <v>#NUM!</v>
      </c>
      <c r="J62" s="215" t="e">
        <f t="shared" si="6"/>
        <v>#DIV/0!</v>
      </c>
    </row>
    <row r="63" spans="1:15" ht="15">
      <c r="B63" s="167"/>
      <c r="C63" s="168"/>
      <c r="D63" s="169"/>
      <c r="E63" s="96" t="str">
        <f t="shared" si="1"/>
        <v/>
      </c>
      <c r="F63" s="170" t="e">
        <f t="shared" si="0"/>
        <v>#NUM!</v>
      </c>
      <c r="G63" s="213" t="e">
        <f t="shared" si="3"/>
        <v>#NUM!</v>
      </c>
      <c r="H63" s="214" t="e">
        <f t="shared" si="4"/>
        <v>#DIV/0!</v>
      </c>
      <c r="I63" s="215" t="e">
        <f t="shared" si="5"/>
        <v>#NUM!</v>
      </c>
      <c r="J63" s="215" t="e">
        <f t="shared" si="6"/>
        <v>#DIV/0!</v>
      </c>
    </row>
    <row r="64" spans="1:15" ht="15">
      <c r="B64" s="167"/>
      <c r="C64" s="168"/>
      <c r="D64" s="169"/>
      <c r="E64" s="96" t="str">
        <f t="shared" si="1"/>
        <v/>
      </c>
      <c r="F64" s="170" t="e">
        <f t="shared" si="0"/>
        <v>#NUM!</v>
      </c>
      <c r="G64" s="213" t="e">
        <f t="shared" si="3"/>
        <v>#NUM!</v>
      </c>
      <c r="H64" s="214" t="e">
        <f t="shared" si="4"/>
        <v>#DIV/0!</v>
      </c>
      <c r="I64" s="215" t="e">
        <f t="shared" si="5"/>
        <v>#NUM!</v>
      </c>
      <c r="J64" s="215" t="e">
        <f t="shared" si="6"/>
        <v>#DIV/0!</v>
      </c>
    </row>
    <row r="65" spans="2:15" ht="15">
      <c r="B65" s="167"/>
      <c r="C65" s="168"/>
      <c r="D65" s="169"/>
      <c r="E65" s="96" t="str">
        <f t="shared" si="1"/>
        <v/>
      </c>
      <c r="F65" s="170" t="e">
        <f t="shared" si="0"/>
        <v>#NUM!</v>
      </c>
      <c r="G65" s="213" t="e">
        <f t="shared" si="3"/>
        <v>#NUM!</v>
      </c>
      <c r="H65" s="214" t="e">
        <f t="shared" si="4"/>
        <v>#DIV/0!</v>
      </c>
      <c r="I65" s="215" t="e">
        <f t="shared" si="5"/>
        <v>#NUM!</v>
      </c>
      <c r="J65" s="215" t="e">
        <f t="shared" si="6"/>
        <v>#DIV/0!</v>
      </c>
    </row>
    <row r="66" spans="2:15" ht="15">
      <c r="B66" s="167"/>
      <c r="C66" s="168"/>
      <c r="D66" s="169"/>
      <c r="E66" s="96" t="str">
        <f t="shared" si="1"/>
        <v/>
      </c>
      <c r="F66" s="170" t="e">
        <f t="shared" si="0"/>
        <v>#NUM!</v>
      </c>
      <c r="G66" s="213" t="e">
        <f t="shared" si="3"/>
        <v>#NUM!</v>
      </c>
      <c r="H66" s="214" t="e">
        <f t="shared" si="4"/>
        <v>#DIV/0!</v>
      </c>
      <c r="I66" s="215" t="e">
        <f t="shared" si="5"/>
        <v>#NUM!</v>
      </c>
      <c r="J66" s="215" t="e">
        <f t="shared" si="6"/>
        <v>#DIV/0!</v>
      </c>
      <c r="M66" s="225"/>
      <c r="N66" s="225"/>
      <c r="O66" s="225"/>
    </row>
    <row r="67" spans="2:15" ht="15">
      <c r="B67" s="167"/>
      <c r="C67" s="168"/>
      <c r="D67" s="169"/>
      <c r="E67" s="96" t="str">
        <f t="shared" si="1"/>
        <v/>
      </c>
      <c r="F67" s="170" t="e">
        <f t="shared" si="0"/>
        <v>#NUM!</v>
      </c>
      <c r="G67" s="213" t="e">
        <f t="shared" si="3"/>
        <v>#NUM!</v>
      </c>
      <c r="H67" s="214" t="e">
        <f t="shared" si="4"/>
        <v>#DIV/0!</v>
      </c>
      <c r="I67" s="215" t="e">
        <f t="shared" si="5"/>
        <v>#NUM!</v>
      </c>
      <c r="J67" s="215" t="e">
        <f t="shared" si="6"/>
        <v>#DIV/0!</v>
      </c>
    </row>
    <row r="68" spans="2:15" ht="15">
      <c r="B68" s="167"/>
      <c r="C68" s="168"/>
      <c r="D68" s="169"/>
      <c r="E68" s="96" t="str">
        <f t="shared" si="1"/>
        <v/>
      </c>
      <c r="F68" s="170" t="e">
        <f t="shared" si="0"/>
        <v>#NUM!</v>
      </c>
      <c r="G68" s="213" t="e">
        <f t="shared" si="3"/>
        <v>#NUM!</v>
      </c>
      <c r="H68" s="214" t="e">
        <f t="shared" si="4"/>
        <v>#DIV/0!</v>
      </c>
      <c r="I68" s="215" t="e">
        <f t="shared" si="5"/>
        <v>#NUM!</v>
      </c>
      <c r="J68" s="215" t="e">
        <f t="shared" si="6"/>
        <v>#DIV/0!</v>
      </c>
    </row>
    <row r="69" spans="2:15" ht="15">
      <c r="B69" s="167"/>
      <c r="C69" s="168"/>
      <c r="D69" s="169"/>
      <c r="E69" s="96" t="str">
        <f t="shared" si="1"/>
        <v/>
      </c>
      <c r="F69" s="170" t="e">
        <f t="shared" si="0"/>
        <v>#NUM!</v>
      </c>
      <c r="G69" s="213" t="e">
        <f t="shared" si="3"/>
        <v>#NUM!</v>
      </c>
      <c r="H69" s="214" t="e">
        <f t="shared" si="4"/>
        <v>#DIV/0!</v>
      </c>
      <c r="I69" s="215" t="e">
        <f t="shared" si="5"/>
        <v>#NUM!</v>
      </c>
      <c r="J69" s="215" t="e">
        <f t="shared" si="6"/>
        <v>#DIV/0!</v>
      </c>
    </row>
    <row r="70" spans="2:15" ht="15">
      <c r="B70" s="167"/>
      <c r="C70" s="168"/>
      <c r="D70" s="169"/>
      <c r="E70" s="96" t="str">
        <f t="shared" si="1"/>
        <v/>
      </c>
      <c r="F70" s="170" t="e">
        <f t="shared" si="0"/>
        <v>#NUM!</v>
      </c>
      <c r="G70" s="213" t="e">
        <f t="shared" si="3"/>
        <v>#NUM!</v>
      </c>
      <c r="H70" s="214" t="e">
        <f t="shared" si="4"/>
        <v>#DIV/0!</v>
      </c>
      <c r="I70" s="215" t="e">
        <f t="shared" si="5"/>
        <v>#NUM!</v>
      </c>
      <c r="J70" s="215" t="e">
        <f t="shared" si="6"/>
        <v>#DIV/0!</v>
      </c>
      <c r="M70" s="106"/>
      <c r="N70" s="106"/>
      <c r="O70" s="106"/>
    </row>
    <row r="71" spans="2:15">
      <c r="B71" s="226"/>
      <c r="C71" s="226"/>
      <c r="D71" s="226"/>
      <c r="M71" s="106"/>
      <c r="N71" s="106"/>
      <c r="O71" s="106"/>
    </row>
    <row r="72" spans="2:15">
      <c r="B72" s="226"/>
      <c r="C72" s="226"/>
      <c r="D72" s="226"/>
      <c r="M72" s="106"/>
      <c r="N72" s="106"/>
      <c r="O72" s="106"/>
    </row>
    <row r="73" spans="2:15">
      <c r="B73" s="226"/>
      <c r="C73" s="226"/>
      <c r="D73" s="226"/>
      <c r="M73" s="106"/>
      <c r="N73" s="106"/>
      <c r="O73" s="106"/>
    </row>
    <row r="74" spans="2:15">
      <c r="B74" s="226"/>
      <c r="C74" s="226"/>
      <c r="D74" s="226"/>
      <c r="M74" s="106"/>
      <c r="N74" s="106"/>
      <c r="O74" s="106"/>
    </row>
    <row r="75" spans="2:15">
      <c r="B75" s="226"/>
      <c r="C75" s="226"/>
      <c r="D75" s="226"/>
      <c r="M75" s="106"/>
      <c r="N75" s="106"/>
      <c r="O75" s="106"/>
    </row>
    <row r="76" spans="2:15">
      <c r="B76" s="226"/>
      <c r="C76" s="226"/>
      <c r="D76" s="226"/>
      <c r="M76" s="106"/>
      <c r="N76" s="106"/>
      <c r="O76" s="106"/>
    </row>
  </sheetData>
  <sheetProtection selectLockedCells="1"/>
  <dataConsolidate link="1"/>
  <mergeCells count="3">
    <mergeCell ref="B2:D2"/>
    <mergeCell ref="B3:B4"/>
    <mergeCell ref="C3:C4"/>
  </mergeCells>
  <conditionalFormatting sqref="B6:D70">
    <cfRule type="expression" dxfId="620" priority="8" stopIfTrue="1">
      <formula>MOD(ROW(),2)</formula>
    </cfRule>
  </conditionalFormatting>
  <conditionalFormatting sqref="D6:D70">
    <cfRule type="cellIs" dxfId="619" priority="7" stopIfTrue="1" operator="equal">
      <formula>"NO ADMISIBLE"</formula>
    </cfRule>
  </conditionalFormatting>
  <conditionalFormatting sqref="D6:D70">
    <cfRule type="cellIs" dxfId="618" priority="6" stopIfTrue="1" operator="equal">
      <formula>"DESCARTADO"</formula>
    </cfRule>
  </conditionalFormatting>
  <conditionalFormatting sqref="D6:D70">
    <cfRule type="cellIs" dxfId="617" priority="5" stopIfTrue="1" operator="equal">
      <formula>"NO ADMISIBLE"</formula>
    </cfRule>
  </conditionalFormatting>
  <conditionalFormatting sqref="D6:D70">
    <cfRule type="cellIs" dxfId="616" priority="4" stopIfTrue="1" operator="equal">
      <formula>"DESCARTADO"</formula>
    </cfRule>
  </conditionalFormatting>
  <conditionalFormatting sqref="F6:F70">
    <cfRule type="cellIs" dxfId="615" priority="2" operator="equal">
      <formula>"PROPUESTA BAJA"</formula>
    </cfRule>
    <cfRule type="cellIs" dxfId="614" priority="3" operator="equal">
      <formula>"PROPUESTA VALIDA"</formula>
    </cfRule>
  </conditionalFormatting>
  <conditionalFormatting sqref="G42:J70">
    <cfRule type="cellIs" dxfId="613"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27"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tabColor rgb="FFFFFF00"/>
  </sheetPr>
  <dimension ref="A1:R30"/>
  <sheetViews>
    <sheetView showGridLines="0" tabSelected="1" topLeftCell="A6" zoomScaleNormal="100" workbookViewId="0">
      <selection activeCell="A6" sqref="A1:XFD1048576"/>
    </sheetView>
  </sheetViews>
  <sheetFormatPr baseColWidth="10" defaultColWidth="0" defaultRowHeight="15"/>
  <cols>
    <col min="1" max="1" width="3" style="2" customWidth="1"/>
    <col min="2" max="2" width="7.140625" style="2" customWidth="1"/>
    <col min="3" max="3" width="7" style="2" customWidth="1"/>
    <col min="4" max="4" width="40.7109375" style="2" customWidth="1"/>
    <col min="5" max="5" width="15.7109375" style="2" customWidth="1"/>
    <col min="6" max="7" width="13.5703125" style="13" customWidth="1"/>
    <col min="8" max="9" width="21.42578125" style="13" customWidth="1"/>
    <col min="10" max="11" width="17.7109375" style="240" customWidth="1"/>
    <col min="12" max="12" width="17.42578125" style="2" hidden="1" customWidth="1"/>
    <col min="13" max="13" width="17.7109375" style="2" customWidth="1"/>
    <col min="14" max="16" width="11.42578125" style="2" customWidth="1"/>
    <col min="17" max="18" width="0" style="2" hidden="1" customWidth="1"/>
    <col min="19" max="16384" width="11.42578125" style="2" hidden="1"/>
  </cols>
  <sheetData>
    <row r="1" spans="1:13" s="16" customFormat="1" ht="20.100000000000001" customHeight="1">
      <c r="B1" s="372" t="s">
        <v>19</v>
      </c>
      <c r="C1" s="372"/>
      <c r="D1" s="372"/>
      <c r="E1" s="372"/>
      <c r="F1" s="372"/>
      <c r="G1" s="372"/>
      <c r="H1" s="372"/>
      <c r="I1" s="372"/>
      <c r="J1" s="372"/>
      <c r="K1" s="372"/>
    </row>
    <row r="2" spans="1:13" s="16" customFormat="1" ht="20.100000000000001" customHeight="1">
      <c r="B2" s="373" t="s">
        <v>195</v>
      </c>
      <c r="C2" s="373"/>
      <c r="D2" s="373"/>
      <c r="E2" s="373"/>
      <c r="F2" s="373"/>
      <c r="G2" s="373"/>
      <c r="H2" s="373"/>
      <c r="I2" s="373"/>
      <c r="J2" s="373"/>
      <c r="K2" s="373"/>
    </row>
    <row r="3" spans="1:13" s="16" customFormat="1" ht="20.100000000000001" hidden="1" customHeight="1">
      <c r="B3" s="373"/>
      <c r="C3" s="373"/>
      <c r="D3" s="373"/>
      <c r="E3" s="373"/>
      <c r="F3" s="373"/>
      <c r="G3" s="373"/>
      <c r="H3" s="373"/>
      <c r="I3" s="373"/>
      <c r="J3" s="373"/>
      <c r="K3" s="373"/>
    </row>
    <row r="4" spans="1:13" s="16" customFormat="1" ht="18" hidden="1">
      <c r="B4" s="373"/>
      <c r="C4" s="373"/>
      <c r="D4" s="373"/>
      <c r="E4" s="373"/>
      <c r="F4" s="373"/>
      <c r="G4" s="373"/>
      <c r="H4" s="373"/>
      <c r="I4" s="373"/>
      <c r="J4" s="373"/>
      <c r="K4" s="373"/>
    </row>
    <row r="5" spans="1:13" s="16" customFormat="1" ht="25.5" customHeight="1">
      <c r="A5" s="19"/>
      <c r="B5" s="373" t="s">
        <v>23</v>
      </c>
      <c r="C5" s="373"/>
      <c r="D5" s="373"/>
      <c r="E5" s="373"/>
      <c r="F5" s="373"/>
      <c r="G5" s="373"/>
      <c r="H5" s="373"/>
      <c r="I5" s="373"/>
      <c r="J5" s="373"/>
      <c r="K5" s="373"/>
    </row>
    <row r="6" spans="1:13" s="16" customFormat="1" ht="18.75">
      <c r="A6" s="19"/>
      <c r="B6" s="236" t="s">
        <v>24</v>
      </c>
      <c r="C6" s="26"/>
      <c r="D6" s="25"/>
      <c r="E6" s="25"/>
      <c r="F6" s="25"/>
      <c r="G6" s="25"/>
      <c r="H6" s="25"/>
      <c r="I6" s="25"/>
      <c r="J6" s="25"/>
      <c r="K6" s="25"/>
    </row>
    <row r="7" spans="1:13" s="16" customFormat="1" ht="53.25" customHeight="1">
      <c r="A7" s="19"/>
      <c r="B7" s="373" t="s">
        <v>25</v>
      </c>
      <c r="C7" s="373"/>
      <c r="D7" s="373"/>
      <c r="E7" s="373"/>
      <c r="F7" s="373"/>
      <c r="G7" s="373"/>
      <c r="H7" s="373"/>
      <c r="I7" s="373"/>
      <c r="J7" s="373"/>
      <c r="K7" s="373"/>
    </row>
    <row r="8" spans="1:13" s="16" customFormat="1" ht="18.75">
      <c r="A8" s="19"/>
      <c r="B8" s="26"/>
      <c r="C8" s="26"/>
      <c r="D8" s="25"/>
      <c r="E8" s="25"/>
      <c r="F8" s="25"/>
      <c r="G8" s="25"/>
      <c r="H8" s="25"/>
      <c r="I8" s="25"/>
      <c r="J8" s="239"/>
      <c r="K8" s="239"/>
    </row>
    <row r="9" spans="1:13" s="16" customFormat="1" ht="18.75">
      <c r="A9" s="19"/>
      <c r="B9" s="26"/>
      <c r="C9" s="26"/>
      <c r="D9" s="25"/>
      <c r="E9" s="25"/>
      <c r="F9" s="25"/>
      <c r="G9" s="25"/>
      <c r="H9" s="25"/>
      <c r="I9" s="25"/>
      <c r="J9" s="25"/>
      <c r="K9" s="25"/>
    </row>
    <row r="10" spans="1:13" ht="13.5" customHeight="1">
      <c r="A10" s="20"/>
      <c r="B10" s="393" t="s">
        <v>26</v>
      </c>
      <c r="C10" s="393"/>
      <c r="D10" s="393"/>
      <c r="E10" s="393"/>
      <c r="F10" s="393"/>
      <c r="G10" s="393"/>
      <c r="H10" s="393"/>
      <c r="I10" s="393"/>
      <c r="J10" s="393"/>
      <c r="K10" s="393"/>
      <c r="L10" s="20"/>
      <c r="M10" s="20"/>
    </row>
    <row r="11" spans="1:13" ht="13.5" customHeight="1" thickBot="1">
      <c r="A11" s="20"/>
      <c r="B11" s="394" t="s">
        <v>27</v>
      </c>
      <c r="C11" s="394"/>
      <c r="D11" s="394"/>
      <c r="E11" s="394"/>
      <c r="F11" s="394"/>
      <c r="G11" s="394"/>
      <c r="H11" s="394"/>
      <c r="I11" s="394"/>
      <c r="J11" s="394"/>
      <c r="K11" s="394"/>
      <c r="L11" s="20"/>
      <c r="M11" s="20"/>
    </row>
    <row r="12" spans="1:13" ht="24" customHeight="1" thickTop="1">
      <c r="A12" s="20"/>
      <c r="B12" s="383" t="s">
        <v>28</v>
      </c>
      <c r="C12" s="386" t="s">
        <v>29</v>
      </c>
      <c r="D12" s="380" t="s">
        <v>30</v>
      </c>
      <c r="E12" s="380" t="s">
        <v>31</v>
      </c>
      <c r="F12" s="389" t="s">
        <v>32</v>
      </c>
      <c r="G12" s="390"/>
      <c r="H12" s="390"/>
      <c r="I12" s="390"/>
      <c r="J12" s="391"/>
      <c r="K12" s="392"/>
      <c r="L12" s="20"/>
      <c r="M12" s="20"/>
    </row>
    <row r="13" spans="1:13" ht="45" customHeight="1">
      <c r="A13" s="20"/>
      <c r="B13" s="384"/>
      <c r="C13" s="387"/>
      <c r="D13" s="381"/>
      <c r="E13" s="381"/>
      <c r="F13" s="395" t="s">
        <v>33</v>
      </c>
      <c r="G13" s="397" t="s">
        <v>34</v>
      </c>
      <c r="H13" s="399" t="s">
        <v>35</v>
      </c>
      <c r="I13" s="399" t="s">
        <v>36</v>
      </c>
      <c r="J13" s="291" t="s">
        <v>37</v>
      </c>
      <c r="K13" s="290" t="s">
        <v>38</v>
      </c>
      <c r="L13" s="20"/>
      <c r="M13" s="20"/>
    </row>
    <row r="14" spans="1:13" ht="16.5" customHeight="1" thickBot="1">
      <c r="A14" s="20"/>
      <c r="B14" s="385"/>
      <c r="C14" s="388"/>
      <c r="D14" s="382"/>
      <c r="E14" s="382"/>
      <c r="F14" s="396"/>
      <c r="G14" s="398"/>
      <c r="H14" s="400"/>
      <c r="I14" s="400"/>
      <c r="J14" s="292" t="s">
        <v>39</v>
      </c>
      <c r="K14" s="292" t="s">
        <v>40</v>
      </c>
      <c r="L14" s="20"/>
      <c r="M14" s="20"/>
    </row>
    <row r="15" spans="1:13" ht="4.5" customHeight="1">
      <c r="A15" s="20"/>
      <c r="B15" s="28"/>
      <c r="C15" s="41"/>
      <c r="D15" s="29"/>
      <c r="E15" s="29"/>
      <c r="F15" s="153"/>
      <c r="G15" s="153"/>
      <c r="H15" s="344"/>
      <c r="I15" s="344"/>
      <c r="J15" s="241"/>
      <c r="K15" s="241"/>
      <c r="L15" s="345"/>
      <c r="M15" s="20"/>
    </row>
    <row r="16" spans="1:13" ht="12.75">
      <c r="A16" s="20"/>
      <c r="B16" s="235">
        <v>1</v>
      </c>
      <c r="C16" s="80">
        <v>1</v>
      </c>
      <c r="D16" s="360" t="s">
        <v>196</v>
      </c>
      <c r="E16" s="81" t="s">
        <v>41</v>
      </c>
      <c r="F16" s="332">
        <v>20</v>
      </c>
      <c r="G16" s="332">
        <v>20</v>
      </c>
      <c r="H16" s="333">
        <v>0.25</v>
      </c>
      <c r="I16" s="333">
        <v>0.25</v>
      </c>
      <c r="J16" s="334">
        <v>0</v>
      </c>
      <c r="K16" s="335" t="s">
        <v>42</v>
      </c>
      <c r="L16" s="345"/>
      <c r="M16" s="131" t="s">
        <v>207</v>
      </c>
    </row>
    <row r="17" spans="2:13" ht="12.75">
      <c r="B17" s="235">
        <v>2</v>
      </c>
      <c r="C17" s="80">
        <v>2</v>
      </c>
      <c r="D17" s="360" t="s">
        <v>197</v>
      </c>
      <c r="E17" s="81" t="s">
        <v>41</v>
      </c>
      <c r="F17" s="332">
        <v>20</v>
      </c>
      <c r="G17" s="332">
        <v>20</v>
      </c>
      <c r="H17" s="333">
        <v>0.25</v>
      </c>
      <c r="I17" s="333">
        <v>0.25</v>
      </c>
      <c r="J17" s="334">
        <v>0</v>
      </c>
      <c r="K17" s="249" t="s">
        <v>42</v>
      </c>
      <c r="L17" s="345"/>
      <c r="M17" s="131" t="s">
        <v>207</v>
      </c>
    </row>
    <row r="18" spans="2:13" ht="12.75">
      <c r="B18" s="235">
        <v>3</v>
      </c>
      <c r="C18" s="80">
        <v>3</v>
      </c>
      <c r="D18" s="360" t="s">
        <v>198</v>
      </c>
      <c r="E18" s="81" t="s">
        <v>41</v>
      </c>
      <c r="F18" s="332">
        <v>20</v>
      </c>
      <c r="G18" s="332">
        <v>20</v>
      </c>
      <c r="H18" s="333">
        <v>0.25</v>
      </c>
      <c r="I18" s="333">
        <v>0.25</v>
      </c>
      <c r="J18" s="334">
        <v>0</v>
      </c>
      <c r="K18" s="249" t="s">
        <v>42</v>
      </c>
      <c r="L18" s="345"/>
      <c r="M18" s="131" t="s">
        <v>207</v>
      </c>
    </row>
    <row r="19" spans="2:13" ht="12.75">
      <c r="B19" s="235">
        <v>4</v>
      </c>
      <c r="C19" s="80">
        <v>4</v>
      </c>
      <c r="D19" s="360" t="s">
        <v>199</v>
      </c>
      <c r="E19" s="81" t="s">
        <v>45</v>
      </c>
      <c r="F19" s="332"/>
      <c r="G19" s="332"/>
      <c r="H19" s="333"/>
      <c r="I19" s="333"/>
      <c r="J19" s="334"/>
      <c r="K19" s="249"/>
      <c r="L19" s="345"/>
      <c r="M19" s="131" t="s">
        <v>207</v>
      </c>
    </row>
    <row r="20" spans="2:13" ht="12.75">
      <c r="B20" s="235">
        <v>5</v>
      </c>
      <c r="C20" s="80">
        <v>5</v>
      </c>
      <c r="D20" s="360" t="s">
        <v>200</v>
      </c>
      <c r="E20" s="81" t="s">
        <v>41</v>
      </c>
      <c r="F20" s="332">
        <v>20</v>
      </c>
      <c r="G20" s="332">
        <v>20</v>
      </c>
      <c r="H20" s="333">
        <v>0.25</v>
      </c>
      <c r="I20" s="333">
        <v>0.25</v>
      </c>
      <c r="J20" s="334">
        <v>0</v>
      </c>
      <c r="K20" s="249" t="s">
        <v>42</v>
      </c>
      <c r="L20" s="345"/>
      <c r="M20" s="131" t="s">
        <v>207</v>
      </c>
    </row>
    <row r="21" spans="2:13" ht="12.75">
      <c r="B21" s="235">
        <v>6</v>
      </c>
      <c r="C21" s="80">
        <v>6</v>
      </c>
      <c r="D21" s="360" t="s">
        <v>201</v>
      </c>
      <c r="E21" s="81" t="s">
        <v>41</v>
      </c>
      <c r="F21" s="332">
        <v>20</v>
      </c>
      <c r="G21" s="332">
        <v>20</v>
      </c>
      <c r="H21" s="333">
        <v>0.25</v>
      </c>
      <c r="I21" s="333">
        <v>0.25</v>
      </c>
      <c r="J21" s="334">
        <v>0</v>
      </c>
      <c r="K21" s="249" t="s">
        <v>42</v>
      </c>
      <c r="L21" s="345"/>
      <c r="M21" s="131" t="s">
        <v>207</v>
      </c>
    </row>
    <row r="22" spans="2:13" ht="12.75">
      <c r="B22" s="235">
        <v>7</v>
      </c>
      <c r="C22" s="80">
        <v>7</v>
      </c>
      <c r="D22" s="360" t="s">
        <v>202</v>
      </c>
      <c r="E22" s="81" t="s">
        <v>45</v>
      </c>
      <c r="F22" s="332"/>
      <c r="G22" s="332"/>
      <c r="H22" s="333"/>
      <c r="I22" s="333"/>
      <c r="J22" s="334"/>
      <c r="K22" s="249"/>
      <c r="L22" s="345"/>
      <c r="M22" s="131" t="s">
        <v>207</v>
      </c>
    </row>
    <row r="23" spans="2:13" ht="12.75">
      <c r="B23" s="235">
        <v>8</v>
      </c>
      <c r="C23" s="80">
        <v>8</v>
      </c>
      <c r="D23" s="360" t="s">
        <v>203</v>
      </c>
      <c r="E23" s="81" t="s">
        <v>41</v>
      </c>
      <c r="F23" s="332">
        <v>20</v>
      </c>
      <c r="G23" s="332">
        <v>20</v>
      </c>
      <c r="H23" s="333">
        <v>0.25</v>
      </c>
      <c r="I23" s="333">
        <v>0.25</v>
      </c>
      <c r="J23" s="334">
        <v>0</v>
      </c>
      <c r="K23" s="249" t="s">
        <v>42</v>
      </c>
      <c r="L23" s="345"/>
      <c r="M23" s="131" t="s">
        <v>207</v>
      </c>
    </row>
    <row r="24" spans="2:13" ht="12.75">
      <c r="B24" s="235">
        <v>9</v>
      </c>
      <c r="C24" s="80">
        <v>9</v>
      </c>
      <c r="D24" s="360" t="s">
        <v>204</v>
      </c>
      <c r="E24" s="81" t="s">
        <v>41</v>
      </c>
      <c r="F24" s="332">
        <v>20</v>
      </c>
      <c r="G24" s="332">
        <v>20</v>
      </c>
      <c r="H24" s="333">
        <v>0.25</v>
      </c>
      <c r="I24" s="333">
        <v>0.25</v>
      </c>
      <c r="J24" s="334">
        <v>0</v>
      </c>
      <c r="K24" s="249" t="s">
        <v>42</v>
      </c>
      <c r="L24" s="345"/>
      <c r="M24" s="131" t="s">
        <v>207</v>
      </c>
    </row>
    <row r="25" spans="2:13" ht="21" customHeight="1" thickBot="1">
      <c r="B25" s="141"/>
      <c r="C25" s="346"/>
      <c r="D25" s="346"/>
      <c r="E25" s="346"/>
      <c r="F25" s="346"/>
      <c r="G25" s="346"/>
      <c r="H25" s="346"/>
      <c r="I25" s="346"/>
      <c r="J25" s="242"/>
      <c r="K25" s="242"/>
      <c r="L25" s="345"/>
      <c r="M25" s="20"/>
    </row>
    <row r="26" spans="2:13" ht="13.5" thickTop="1">
      <c r="B26" s="374" t="s">
        <v>43</v>
      </c>
      <c r="C26" s="375"/>
      <c r="D26" s="262" t="s">
        <v>41</v>
      </c>
      <c r="E26" s="263">
        <v>7</v>
      </c>
      <c r="F26" s="347"/>
      <c r="G26" s="348"/>
      <c r="H26" s="348"/>
      <c r="I26" s="348"/>
      <c r="J26" s="349"/>
      <c r="K26" s="349"/>
      <c r="L26" s="153"/>
      <c r="M26" s="20"/>
    </row>
    <row r="27" spans="2:13" ht="12.75">
      <c r="B27" s="376"/>
      <c r="C27" s="377"/>
      <c r="D27" s="82" t="s">
        <v>44</v>
      </c>
      <c r="E27" s="132">
        <v>0</v>
      </c>
      <c r="F27" s="350"/>
      <c r="G27" s="153"/>
      <c r="H27" s="153"/>
      <c r="I27" s="153"/>
      <c r="J27" s="351"/>
      <c r="K27" s="351"/>
      <c r="L27" s="153"/>
      <c r="M27" s="20"/>
    </row>
    <row r="28" spans="2:13" ht="12.75">
      <c r="B28" s="376"/>
      <c r="C28" s="377"/>
      <c r="D28" s="83" t="s">
        <v>45</v>
      </c>
      <c r="E28" s="324">
        <v>2</v>
      </c>
      <c r="F28" s="350"/>
      <c r="G28" s="153"/>
      <c r="H28" s="153"/>
      <c r="I28" s="153"/>
      <c r="J28" s="351"/>
      <c r="K28" s="351"/>
      <c r="L28" s="153"/>
      <c r="M28" s="20"/>
    </row>
    <row r="29" spans="2:13" ht="13.5" thickBot="1">
      <c r="B29" s="378"/>
      <c r="C29" s="379"/>
      <c r="D29" s="293" t="s">
        <v>46</v>
      </c>
      <c r="E29" s="294">
        <v>9</v>
      </c>
      <c r="F29" s="352"/>
      <c r="G29" s="353"/>
      <c r="H29" s="353"/>
      <c r="I29" s="353"/>
      <c r="J29" s="354"/>
      <c r="K29" s="354"/>
      <c r="L29" s="153"/>
      <c r="M29" s="20"/>
    </row>
    <row r="30" spans="2:13" ht="3" customHeight="1" thickTop="1">
      <c r="B30" s="130" t="s">
        <v>47</v>
      </c>
      <c r="C30" s="20"/>
      <c r="D30" s="20"/>
      <c r="E30" s="20"/>
      <c r="F30" s="153"/>
      <c r="G30" s="153"/>
      <c r="H30" s="153"/>
      <c r="I30" s="153"/>
      <c r="L30" s="20"/>
      <c r="M30" s="20"/>
    </row>
  </sheetData>
  <sheetProtection selectLockedCells="1"/>
  <mergeCells count="18">
    <mergeCell ref="B26:C29"/>
    <mergeCell ref="B4:K4"/>
    <mergeCell ref="D12:D14"/>
    <mergeCell ref="B12:B14"/>
    <mergeCell ref="E12:E14"/>
    <mergeCell ref="C12:C14"/>
    <mergeCell ref="F12:K12"/>
    <mergeCell ref="B10:K10"/>
    <mergeCell ref="B11:K11"/>
    <mergeCell ref="F13:F14"/>
    <mergeCell ref="G13:G14"/>
    <mergeCell ref="I13:I14"/>
    <mergeCell ref="H13:H14"/>
    <mergeCell ref="B1:K1"/>
    <mergeCell ref="B2:K2"/>
    <mergeCell ref="B3:K3"/>
    <mergeCell ref="B5:K5"/>
    <mergeCell ref="B7:K7"/>
  </mergeCells>
  <phoneticPr fontId="0" type="noConversion"/>
  <conditionalFormatting sqref="D26:E26">
    <cfRule type="cellIs" dxfId="612" priority="917" operator="equal">
      <formula>"NO ADMISIBLE"</formula>
    </cfRule>
    <cfRule type="cellIs" dxfId="611" priority="918" stopIfTrue="1" operator="equal">
      <formula>"ADMISIBLE"</formula>
    </cfRule>
  </conditionalFormatting>
  <conditionalFormatting sqref="D28">
    <cfRule type="cellIs" dxfId="610" priority="916" operator="equal">
      <formula>"RECHAZO"</formula>
    </cfRule>
  </conditionalFormatting>
  <conditionalFormatting sqref="B16:I16 K16:K24 F17:I24">
    <cfRule type="expression" dxfId="609" priority="714">
      <formula>MOD(ROW(),2)</formula>
    </cfRule>
  </conditionalFormatting>
  <conditionalFormatting sqref="K16:K24 F16:I24">
    <cfRule type="cellIs" dxfId="608" priority="708" operator="equal">
      <formula>0</formula>
    </cfRule>
  </conditionalFormatting>
  <conditionalFormatting sqref="B24">
    <cfRule type="expression" dxfId="607" priority="49">
      <formula>MOD(ROW(),2)</formula>
    </cfRule>
  </conditionalFormatting>
  <conditionalFormatting sqref="B22:B23">
    <cfRule type="expression" dxfId="606" priority="42">
      <formula>MOD(ROW(),2)</formula>
    </cfRule>
  </conditionalFormatting>
  <conditionalFormatting sqref="B20:B21">
    <cfRule type="expression" dxfId="605" priority="35">
      <formula>MOD(ROW(),2)</formula>
    </cfRule>
  </conditionalFormatting>
  <conditionalFormatting sqref="B18:B19">
    <cfRule type="expression" dxfId="604" priority="28">
      <formula>MOD(ROW(),2)</formula>
    </cfRule>
  </conditionalFormatting>
  <conditionalFormatting sqref="C18:D24 B17:D17 E17:E24">
    <cfRule type="expression" dxfId="603" priority="21">
      <formula>MOD(ROW(),2)</formula>
    </cfRule>
  </conditionalFormatting>
  <conditionalFormatting sqref="M16:M24">
    <cfRule type="cellIs" dxfId="602" priority="16" operator="notEqual">
      <formula>"CORRECTO"</formula>
    </cfRule>
    <cfRule type="cellIs" dxfId="601" priority="17" operator="equal">
      <formula>"CORRECTO"</formula>
    </cfRule>
  </conditionalFormatting>
  <conditionalFormatting sqref="E16:E24">
    <cfRule type="cellIs" dxfId="600" priority="19" operator="equal">
      <formula>"NO HÁBIL"</formula>
    </cfRule>
    <cfRule type="cellIs" dxfId="599" priority="20" stopIfTrue="1" operator="equal">
      <formula>"HÁBIL"</formula>
    </cfRule>
  </conditionalFormatting>
  <conditionalFormatting sqref="E16:E24">
    <cfRule type="cellIs" dxfId="598" priority="18" operator="equal">
      <formula>"RECHAZO"</formula>
    </cfRule>
  </conditionalFormatting>
  <conditionalFormatting sqref="E28">
    <cfRule type="cellIs" dxfId="597" priority="14" operator="equal">
      <formula>"RECHAZO"</formula>
    </cfRule>
  </conditionalFormatting>
  <conditionalFormatting sqref="J16:J24">
    <cfRule type="expression" dxfId="596" priority="13">
      <formula>MOD(ROW(),2)</formula>
    </cfRule>
  </conditionalFormatting>
  <conditionalFormatting sqref="J16:J24">
    <cfRule type="cellIs" dxfId="595" priority="12" operator="equal">
      <formula>0</formula>
    </cfRule>
  </conditionalFormatting>
  <dataValidations count="4">
    <dataValidation type="list" allowBlank="1" showInputMessage="1" showErrorMessage="1" sqref="E16:E24" xr:uid="{00000000-0002-0000-0100-000001000000}">
      <formula1>RESULTADO</formula1>
    </dataValidation>
    <dataValidation type="whole" allowBlank="1" showInputMessage="1" showErrorMessage="1" errorTitle="RNOCI" error="! DEBES DIGITAR CERO ( 0 ) ó MENOS UNO ( -1 ) !!" sqref="J16:J24" xr:uid="{00000000-0002-0000-0100-000002000000}">
      <formula1>-1</formula1>
      <formula2>0</formula2>
    </dataValidation>
    <dataValidation type="list" allowBlank="1" showInputMessage="1" showErrorMessage="1" errorTitle="RNOCI" error="! DEBES DIGITAR CERO ( 0 ) ó MENOS UNO ( -1 ) !!" sqref="K16:K24" xr:uid="{00000000-0002-0000-0100-000003000000}">
      <formula1>"SI,NO,VERIFICAR"</formula1>
    </dataValidation>
    <dataValidation type="list" allowBlank="1" showInputMessage="1" showErrorMessage="1" sqref="B3:K4" xr:uid="{00000000-0002-0000-0100-000000000000}">
      <formula1>DEPENDENCIAS</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
    <tabColor theme="9" tint="-0.249977111117893"/>
  </sheetPr>
  <dimension ref="A1:DW193"/>
  <sheetViews>
    <sheetView showGridLines="0" topLeftCell="A11" zoomScale="70" zoomScaleNormal="70" zoomScaleSheetLayoutView="93" workbookViewId="0">
      <pane ySplit="1" topLeftCell="A12" activePane="bottomLeft" state="frozen"/>
      <selection activeCell="A11" sqref="A11"/>
      <selection pane="bottomLeft" activeCell="A11" sqref="A1:XFD1048576"/>
    </sheetView>
  </sheetViews>
  <sheetFormatPr baseColWidth="10" defaultColWidth="11.42578125" defaultRowHeight="12.75" zeroHeight="1"/>
  <cols>
    <col min="1" max="1" width="2.7109375" style="2" customWidth="1"/>
    <col min="2" max="2" width="5.140625" style="11" customWidth="1"/>
    <col min="3" max="3" width="9.5703125" style="11" customWidth="1"/>
    <col min="4" max="4" width="56.28515625" style="2" customWidth="1"/>
    <col min="5" max="5" width="10.140625" style="2" customWidth="1"/>
    <col min="6" max="6" width="17" style="2" customWidth="1"/>
    <col min="7" max="7" width="18" style="9" customWidth="1"/>
    <col min="8" max="8" width="22.140625" style="2" customWidth="1"/>
    <col min="9" max="10" width="21.7109375" style="9" customWidth="1"/>
    <col min="11" max="11" width="21.7109375" style="12" customWidth="1"/>
    <col min="12" max="115" width="21.7109375" customWidth="1"/>
    <col min="125" max="16384" width="11.42578125" style="2"/>
  </cols>
  <sheetData>
    <row r="1" spans="2:124" s="16" customFormat="1" ht="20.100000000000001" customHeight="1">
      <c r="B1" s="408" t="s">
        <v>19</v>
      </c>
      <c r="C1" s="408"/>
      <c r="D1" s="408"/>
      <c r="E1" s="408"/>
      <c r="F1" s="408"/>
      <c r="G1" s="408"/>
      <c r="H1" s="408"/>
      <c r="I1" s="17"/>
      <c r="K1" s="18"/>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row>
    <row r="2" spans="2:124" s="16" customFormat="1" ht="20.100000000000001" customHeight="1">
      <c r="B2" s="404" t="s">
        <v>195</v>
      </c>
      <c r="C2" s="404"/>
      <c r="D2" s="404"/>
      <c r="E2" s="404"/>
      <c r="F2" s="404"/>
      <c r="G2" s="404"/>
      <c r="H2" s="404"/>
      <c r="I2" s="17"/>
      <c r="K2" s="18"/>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row>
    <row r="3" spans="2:124" s="16" customFormat="1" ht="20.100000000000001" customHeight="1">
      <c r="B3" s="404">
        <v>0</v>
      </c>
      <c r="C3" s="404"/>
      <c r="D3" s="404"/>
      <c r="E3" s="404"/>
      <c r="F3" s="404"/>
      <c r="G3" s="404"/>
      <c r="H3" s="404"/>
      <c r="I3" s="17"/>
      <c r="J3" s="89"/>
      <c r="K3" s="18"/>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row>
    <row r="4" spans="2:124" s="16" customFormat="1" ht="20.100000000000001" customHeight="1">
      <c r="B4" s="404">
        <v>0</v>
      </c>
      <c r="C4" s="404"/>
      <c r="D4" s="404"/>
      <c r="E4" s="404"/>
      <c r="F4" s="404"/>
      <c r="G4" s="404"/>
      <c r="H4" s="404"/>
      <c r="I4" s="17"/>
      <c r="J4" s="90"/>
      <c r="K4" s="18"/>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row>
    <row r="5" spans="2:124" s="16" customFormat="1" ht="20.100000000000001" customHeight="1">
      <c r="B5" s="404" t="s">
        <v>23</v>
      </c>
      <c r="C5" s="404"/>
      <c r="D5" s="404"/>
      <c r="E5" s="404"/>
      <c r="F5" s="404"/>
      <c r="G5" s="404"/>
      <c r="H5" s="404"/>
      <c r="I5" s="17"/>
      <c r="K5" s="18"/>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row>
    <row r="6" spans="2:124" s="16" customFormat="1" ht="25.5" customHeight="1">
      <c r="B6" s="403" t="s">
        <v>24</v>
      </c>
      <c r="C6" s="403"/>
      <c r="D6" s="403"/>
      <c r="E6" s="403"/>
      <c r="F6" s="403"/>
      <c r="G6" s="403"/>
      <c r="H6" s="403"/>
      <c r="I6" s="17"/>
      <c r="K6" s="18"/>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row>
    <row r="7" spans="2:124" s="16" customFormat="1" ht="28.5" customHeight="1" thickBot="1">
      <c r="B7" s="404" t="s">
        <v>25</v>
      </c>
      <c r="C7" s="404"/>
      <c r="D7" s="404"/>
      <c r="E7" s="404"/>
      <c r="F7" s="404"/>
      <c r="G7" s="404"/>
      <c r="H7" s="404"/>
      <c r="I7" s="243">
        <v>1</v>
      </c>
      <c r="K7" s="18"/>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row>
    <row r="8" spans="2:124" s="16" customFormat="1" ht="18.75" hidden="1" thickBot="1">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row>
    <row r="9" spans="2:124" s="13" customFormat="1" ht="13.5" hidden="1" thickBot="1">
      <c r="B9" s="405" t="s">
        <v>48</v>
      </c>
      <c r="C9" s="405"/>
      <c r="D9" s="405"/>
      <c r="E9" s="405"/>
      <c r="F9" s="405"/>
      <c r="G9" s="405"/>
      <c r="H9" s="405"/>
      <c r="I9" s="244">
        <v>1</v>
      </c>
      <c r="J9" s="12"/>
      <c r="K9" s="12"/>
      <c r="L9" s="244">
        <v>2</v>
      </c>
      <c r="M9" s="12"/>
      <c r="N9" s="12"/>
      <c r="O9" s="244">
        <v>3</v>
      </c>
      <c r="P9" s="12"/>
      <c r="Q9" s="12"/>
      <c r="R9" s="244">
        <v>4</v>
      </c>
      <c r="S9" s="12"/>
      <c r="T9" s="12"/>
      <c r="U9" s="244">
        <v>5</v>
      </c>
      <c r="V9" s="12"/>
      <c r="W9" s="12"/>
      <c r="X9" s="244">
        <v>6</v>
      </c>
      <c r="Y9" s="12"/>
      <c r="Z9" s="12"/>
      <c r="AA9" s="244">
        <v>7</v>
      </c>
      <c r="AB9" s="12"/>
      <c r="AC9" s="12"/>
      <c r="AD9" s="244">
        <v>8</v>
      </c>
      <c r="AE9" s="12"/>
      <c r="AF9" s="12"/>
      <c r="AG9" s="244">
        <v>9</v>
      </c>
      <c r="AH9" s="12"/>
      <c r="AI9" s="12"/>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row>
    <row r="10" spans="2:124" ht="20.100000000000001" customHeight="1" thickTop="1" thickBot="1">
      <c r="B10" s="441" t="s">
        <v>49</v>
      </c>
      <c r="C10" s="441"/>
      <c r="D10" s="441"/>
      <c r="E10" s="14"/>
      <c r="F10" s="14"/>
      <c r="G10" s="133" t="s">
        <v>50</v>
      </c>
      <c r="H10" s="134" t="s">
        <v>51</v>
      </c>
      <c r="I10" s="418" t="s">
        <v>41</v>
      </c>
      <c r="J10" s="418"/>
      <c r="K10" s="418"/>
      <c r="L10" s="418" t="s">
        <v>41</v>
      </c>
      <c r="M10" s="418"/>
      <c r="N10" s="418"/>
      <c r="O10" s="418" t="s">
        <v>41</v>
      </c>
      <c r="P10" s="418"/>
      <c r="Q10" s="418"/>
      <c r="R10" s="418" t="s">
        <v>45</v>
      </c>
      <c r="S10" s="418"/>
      <c r="T10" s="418"/>
      <c r="U10" s="418" t="s">
        <v>41</v>
      </c>
      <c r="V10" s="418"/>
      <c r="W10" s="418"/>
      <c r="X10" s="418" t="s">
        <v>41</v>
      </c>
      <c r="Y10" s="418"/>
      <c r="Z10" s="418"/>
      <c r="AA10" s="418" t="s">
        <v>45</v>
      </c>
      <c r="AB10" s="418"/>
      <c r="AC10" s="418"/>
      <c r="AD10" s="418" t="s">
        <v>41</v>
      </c>
      <c r="AE10" s="418"/>
      <c r="AF10" s="418"/>
      <c r="AG10" s="418" t="s">
        <v>41</v>
      </c>
      <c r="AH10" s="418"/>
      <c r="AI10" s="418"/>
    </row>
    <row r="11" spans="2:124" s="7" customFormat="1" ht="20.25" customHeight="1" thickTop="1">
      <c r="B11" s="419"/>
      <c r="C11" s="419"/>
      <c r="D11" s="419"/>
      <c r="E11" s="419"/>
      <c r="F11" s="419"/>
      <c r="G11" s="419"/>
      <c r="H11" s="419"/>
      <c r="I11" s="429" t="s">
        <v>196</v>
      </c>
      <c r="J11" s="429"/>
      <c r="K11" s="429"/>
      <c r="L11" s="429" t="s">
        <v>197</v>
      </c>
      <c r="M11" s="429"/>
      <c r="N11" s="429"/>
      <c r="O11" s="429" t="s">
        <v>198</v>
      </c>
      <c r="P11" s="429"/>
      <c r="Q11" s="429"/>
      <c r="R11" s="429" t="s">
        <v>199</v>
      </c>
      <c r="S11" s="429"/>
      <c r="T11" s="429"/>
      <c r="U11" s="429" t="s">
        <v>200</v>
      </c>
      <c r="V11" s="429"/>
      <c r="W11" s="429"/>
      <c r="X11" s="429" t="s">
        <v>201</v>
      </c>
      <c r="Y11" s="429"/>
      <c r="Z11" s="429"/>
      <c r="AA11" s="429" t="s">
        <v>202</v>
      </c>
      <c r="AB11" s="429"/>
      <c r="AC11" s="429"/>
      <c r="AD11" s="429" t="s">
        <v>203</v>
      </c>
      <c r="AE11" s="429"/>
      <c r="AF11" s="429"/>
      <c r="AG11" s="429" t="s">
        <v>204</v>
      </c>
      <c r="AH11" s="429"/>
      <c r="AI11" s="429"/>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row>
    <row r="12" spans="2:124" s="8" customFormat="1" ht="17.25" customHeight="1" thickBot="1">
      <c r="B12" s="420" t="s">
        <v>2</v>
      </c>
      <c r="C12" s="420"/>
      <c r="D12" s="420"/>
      <c r="E12" s="420"/>
      <c r="F12" s="420"/>
      <c r="G12" s="420"/>
      <c r="H12" s="420"/>
      <c r="I12" s="430" t="s">
        <v>196</v>
      </c>
      <c r="J12" s="430"/>
      <c r="K12" s="430"/>
      <c r="L12" s="430" t="s">
        <v>197</v>
      </c>
      <c r="M12" s="430"/>
      <c r="N12" s="430"/>
      <c r="O12" s="430" t="s">
        <v>198</v>
      </c>
      <c r="P12" s="430"/>
      <c r="Q12" s="430"/>
      <c r="R12" s="430" t="s">
        <v>199</v>
      </c>
      <c r="S12" s="430"/>
      <c r="T12" s="430"/>
      <c r="U12" s="430" t="s">
        <v>200</v>
      </c>
      <c r="V12" s="430"/>
      <c r="W12" s="430"/>
      <c r="X12" s="430" t="s">
        <v>201</v>
      </c>
      <c r="Y12" s="430"/>
      <c r="Z12" s="430"/>
      <c r="AA12" s="430" t="s">
        <v>202</v>
      </c>
      <c r="AB12" s="430"/>
      <c r="AC12" s="430"/>
      <c r="AD12" s="430" t="s">
        <v>203</v>
      </c>
      <c r="AE12" s="430"/>
      <c r="AF12" s="430"/>
      <c r="AG12" s="430" t="s">
        <v>204</v>
      </c>
      <c r="AH12" s="430"/>
      <c r="AI12" s="430"/>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row>
    <row r="13" spans="2:124" ht="30.6" customHeight="1" thickBot="1">
      <c r="B13" s="434"/>
      <c r="C13" s="435"/>
      <c r="D13" s="435"/>
      <c r="E13" s="435"/>
      <c r="F13" s="435"/>
      <c r="G13" s="435"/>
      <c r="H13" s="436"/>
      <c r="I13" s="437"/>
      <c r="J13" s="438"/>
      <c r="K13" s="438"/>
      <c r="L13" s="437"/>
      <c r="M13" s="438"/>
      <c r="N13" s="438"/>
      <c r="O13" s="437"/>
      <c r="P13" s="438"/>
      <c r="Q13" s="438"/>
      <c r="R13" s="437"/>
      <c r="S13" s="438"/>
      <c r="T13" s="438"/>
      <c r="U13" s="437"/>
      <c r="V13" s="438"/>
      <c r="W13" s="438"/>
      <c r="X13" s="437"/>
      <c r="Y13" s="438"/>
      <c r="Z13" s="438"/>
      <c r="AA13" s="437"/>
      <c r="AB13" s="438"/>
      <c r="AC13" s="438"/>
      <c r="AD13" s="437"/>
      <c r="AE13" s="438"/>
      <c r="AF13" s="438"/>
      <c r="AG13" s="437"/>
      <c r="AH13" s="438"/>
      <c r="AI13" s="438"/>
    </row>
    <row r="14" spans="2:124" ht="36" customHeight="1" thickBot="1">
      <c r="B14" s="114" t="s">
        <v>52</v>
      </c>
      <c r="C14" s="115" t="s">
        <v>53</v>
      </c>
      <c r="D14" s="91" t="s">
        <v>54</v>
      </c>
      <c r="E14" s="91" t="s">
        <v>55</v>
      </c>
      <c r="F14" s="92" t="s">
        <v>56</v>
      </c>
      <c r="G14" s="91" t="s">
        <v>57</v>
      </c>
      <c r="H14" s="93" t="s">
        <v>58</v>
      </c>
      <c r="I14" s="94" t="s">
        <v>57</v>
      </c>
      <c r="J14" s="91" t="s">
        <v>59</v>
      </c>
      <c r="K14" s="150" t="s">
        <v>60</v>
      </c>
      <c r="L14" s="94" t="s">
        <v>57</v>
      </c>
      <c r="M14" s="91" t="s">
        <v>59</v>
      </c>
      <c r="N14" s="150" t="s">
        <v>60</v>
      </c>
      <c r="O14" s="94" t="s">
        <v>57</v>
      </c>
      <c r="P14" s="91" t="s">
        <v>59</v>
      </c>
      <c r="Q14" s="150" t="s">
        <v>60</v>
      </c>
      <c r="R14" s="94" t="s">
        <v>57</v>
      </c>
      <c r="S14" s="91" t="s">
        <v>59</v>
      </c>
      <c r="T14" s="150" t="s">
        <v>60</v>
      </c>
      <c r="U14" s="94" t="s">
        <v>57</v>
      </c>
      <c r="V14" s="91" t="s">
        <v>59</v>
      </c>
      <c r="W14" s="150" t="s">
        <v>60</v>
      </c>
      <c r="X14" s="94" t="s">
        <v>57</v>
      </c>
      <c r="Y14" s="91" t="s">
        <v>59</v>
      </c>
      <c r="Z14" s="150" t="s">
        <v>60</v>
      </c>
      <c r="AA14" s="94" t="s">
        <v>57</v>
      </c>
      <c r="AB14" s="91" t="s">
        <v>59</v>
      </c>
      <c r="AC14" s="150" t="s">
        <v>60</v>
      </c>
      <c r="AD14" s="94" t="s">
        <v>57</v>
      </c>
      <c r="AE14" s="91" t="s">
        <v>59</v>
      </c>
      <c r="AF14" s="150" t="s">
        <v>60</v>
      </c>
      <c r="AG14" s="94" t="s">
        <v>57</v>
      </c>
      <c r="AH14" s="91" t="s">
        <v>59</v>
      </c>
      <c r="AI14" s="150" t="s">
        <v>60</v>
      </c>
    </row>
    <row r="15" spans="2:124" ht="20.45" customHeight="1">
      <c r="B15" s="406" t="s">
        <v>61</v>
      </c>
      <c r="C15" s="407"/>
      <c r="D15" s="407"/>
      <c r="E15" s="407"/>
      <c r="F15" s="407"/>
      <c r="G15" s="407"/>
      <c r="H15" s="272">
        <v>176208270.40000001</v>
      </c>
      <c r="I15" s="284"/>
      <c r="J15" s="285">
        <v>170110624</v>
      </c>
      <c r="K15" s="286"/>
      <c r="L15" s="284"/>
      <c r="M15" s="285">
        <v>170041316</v>
      </c>
      <c r="N15" s="286"/>
      <c r="O15" s="284"/>
      <c r="P15" s="285">
        <v>167007721</v>
      </c>
      <c r="Q15" s="286"/>
      <c r="R15" s="284"/>
      <c r="S15" s="285">
        <v>0</v>
      </c>
      <c r="T15" s="286"/>
      <c r="U15" s="284"/>
      <c r="V15" s="285">
        <v>166229416</v>
      </c>
      <c r="W15" s="286"/>
      <c r="X15" s="284"/>
      <c r="Y15" s="285">
        <v>170041316</v>
      </c>
      <c r="Z15" s="286"/>
      <c r="AA15" s="284"/>
      <c r="AB15" s="285">
        <v>0</v>
      </c>
      <c r="AC15" s="286"/>
      <c r="AD15" s="284"/>
      <c r="AE15" s="285">
        <v>167396713</v>
      </c>
      <c r="AF15" s="286"/>
      <c r="AG15" s="284"/>
      <c r="AH15" s="285">
        <v>168541821</v>
      </c>
      <c r="AI15" s="286"/>
    </row>
    <row r="16" spans="2:124" ht="30.6" customHeight="1">
      <c r="B16" s="116">
        <v>1</v>
      </c>
      <c r="C16" s="117" t="s">
        <v>62</v>
      </c>
      <c r="D16" s="118" t="s">
        <v>63</v>
      </c>
      <c r="E16" s="336" t="s">
        <v>64</v>
      </c>
      <c r="F16" s="119">
        <v>352</v>
      </c>
      <c r="G16" s="119">
        <v>14416</v>
      </c>
      <c r="H16" s="120">
        <v>5074432</v>
      </c>
      <c r="I16" s="119">
        <v>14410</v>
      </c>
      <c r="J16" s="120">
        <v>5072320</v>
      </c>
      <c r="K16" s="151" t="s">
        <v>208</v>
      </c>
      <c r="L16" s="121">
        <v>13911</v>
      </c>
      <c r="M16" s="120">
        <v>4896672</v>
      </c>
      <c r="N16" s="151" t="s">
        <v>208</v>
      </c>
      <c r="O16" s="121">
        <v>13663</v>
      </c>
      <c r="P16" s="120">
        <v>4809376</v>
      </c>
      <c r="Q16" s="151" t="s">
        <v>208</v>
      </c>
      <c r="R16" s="121"/>
      <c r="S16" s="120">
        <v>0</v>
      </c>
      <c r="T16" s="151" t="s">
        <v>209</v>
      </c>
      <c r="U16" s="121">
        <v>13600</v>
      </c>
      <c r="V16" s="120">
        <v>4787200</v>
      </c>
      <c r="W16" s="151" t="s">
        <v>208</v>
      </c>
      <c r="X16" s="121">
        <v>13911</v>
      </c>
      <c r="Y16" s="120">
        <v>4896672</v>
      </c>
      <c r="Z16" s="151" t="s">
        <v>208</v>
      </c>
      <c r="AA16" s="121"/>
      <c r="AB16" s="120">
        <v>0</v>
      </c>
      <c r="AC16" s="151" t="s">
        <v>209</v>
      </c>
      <c r="AD16" s="121">
        <v>13695</v>
      </c>
      <c r="AE16" s="120">
        <v>4820640</v>
      </c>
      <c r="AF16" s="151" t="s">
        <v>208</v>
      </c>
      <c r="AG16" s="121">
        <v>14416</v>
      </c>
      <c r="AH16" s="120">
        <v>5074432</v>
      </c>
      <c r="AI16" s="151" t="s">
        <v>208</v>
      </c>
    </row>
    <row r="17" spans="2:35" ht="30.6" customHeight="1">
      <c r="B17" s="116">
        <v>2</v>
      </c>
      <c r="C17" s="117"/>
      <c r="D17" s="118" t="s">
        <v>65</v>
      </c>
      <c r="E17" s="336" t="s">
        <v>64</v>
      </c>
      <c r="F17" s="119">
        <v>200</v>
      </c>
      <c r="G17" s="119">
        <v>23309</v>
      </c>
      <c r="H17" s="120">
        <v>4661800</v>
      </c>
      <c r="I17" s="119">
        <v>23300</v>
      </c>
      <c r="J17" s="120">
        <v>4660000</v>
      </c>
      <c r="K17" s="151" t="s">
        <v>208</v>
      </c>
      <c r="L17" s="121">
        <v>22493</v>
      </c>
      <c r="M17" s="120">
        <v>4498600</v>
      </c>
      <c r="N17" s="151" t="s">
        <v>208</v>
      </c>
      <c r="O17" s="121">
        <v>22092</v>
      </c>
      <c r="P17" s="120">
        <v>4418400</v>
      </c>
      <c r="Q17" s="151" t="s">
        <v>208</v>
      </c>
      <c r="R17" s="121"/>
      <c r="S17" s="120">
        <v>0</v>
      </c>
      <c r="T17" s="151" t="s">
        <v>209</v>
      </c>
      <c r="U17" s="121">
        <v>21989</v>
      </c>
      <c r="V17" s="120">
        <v>4397800</v>
      </c>
      <c r="W17" s="151" t="s">
        <v>208</v>
      </c>
      <c r="X17" s="121">
        <v>22493</v>
      </c>
      <c r="Y17" s="120">
        <v>4498600</v>
      </c>
      <c r="Z17" s="151" t="s">
        <v>208</v>
      </c>
      <c r="AA17" s="121"/>
      <c r="AB17" s="120">
        <v>0</v>
      </c>
      <c r="AC17" s="151" t="s">
        <v>209</v>
      </c>
      <c r="AD17" s="121">
        <v>22144</v>
      </c>
      <c r="AE17" s="120">
        <v>4428800</v>
      </c>
      <c r="AF17" s="151" t="s">
        <v>208</v>
      </c>
      <c r="AG17" s="121">
        <v>23309</v>
      </c>
      <c r="AH17" s="120">
        <v>4661800</v>
      </c>
      <c r="AI17" s="151" t="s">
        <v>208</v>
      </c>
    </row>
    <row r="18" spans="2:35" ht="30.6" customHeight="1">
      <c r="B18" s="116">
        <v>3</v>
      </c>
      <c r="C18" s="117" t="s">
        <v>66</v>
      </c>
      <c r="D18" s="118" t="s">
        <v>67</v>
      </c>
      <c r="E18" s="336" t="s">
        <v>64</v>
      </c>
      <c r="F18" s="119">
        <v>62.4</v>
      </c>
      <c r="G18" s="119">
        <v>1159788</v>
      </c>
      <c r="H18" s="120">
        <v>72370771.200000003</v>
      </c>
      <c r="I18" s="119">
        <v>1159700</v>
      </c>
      <c r="J18" s="120">
        <v>72365280</v>
      </c>
      <c r="K18" s="151" t="s">
        <v>208</v>
      </c>
      <c r="L18" s="121">
        <v>1119195</v>
      </c>
      <c r="M18" s="120">
        <v>69837768</v>
      </c>
      <c r="N18" s="151" t="s">
        <v>208</v>
      </c>
      <c r="O18" s="121">
        <v>1099224</v>
      </c>
      <c r="P18" s="120">
        <v>68591578</v>
      </c>
      <c r="Q18" s="151" t="s">
        <v>208</v>
      </c>
      <c r="R18" s="121"/>
      <c r="S18" s="120">
        <v>0</v>
      </c>
      <c r="T18" s="151" t="s">
        <v>209</v>
      </c>
      <c r="U18" s="121">
        <v>1094109</v>
      </c>
      <c r="V18" s="120">
        <v>68272402</v>
      </c>
      <c r="W18" s="151" t="s">
        <v>208</v>
      </c>
      <c r="X18" s="121">
        <v>1119195</v>
      </c>
      <c r="Y18" s="120">
        <v>69837768</v>
      </c>
      <c r="Z18" s="151" t="s">
        <v>208</v>
      </c>
      <c r="AA18" s="121"/>
      <c r="AB18" s="120">
        <v>0</v>
      </c>
      <c r="AC18" s="151" t="s">
        <v>209</v>
      </c>
      <c r="AD18" s="121">
        <v>1101799</v>
      </c>
      <c r="AE18" s="120">
        <v>68752258</v>
      </c>
      <c r="AF18" s="151" t="s">
        <v>208</v>
      </c>
      <c r="AG18" s="121">
        <v>1086813</v>
      </c>
      <c r="AH18" s="120">
        <v>67817131</v>
      </c>
      <c r="AI18" s="151" t="s">
        <v>208</v>
      </c>
    </row>
    <row r="19" spans="2:35" ht="30.6" customHeight="1">
      <c r="B19" s="116">
        <v>4</v>
      </c>
      <c r="C19" s="117" t="s">
        <v>68</v>
      </c>
      <c r="D19" s="118" t="s">
        <v>69</v>
      </c>
      <c r="E19" s="336" t="s">
        <v>64</v>
      </c>
      <c r="F19" s="119">
        <v>6.4</v>
      </c>
      <c r="G19" s="119">
        <v>1006058</v>
      </c>
      <c r="H19" s="120">
        <v>6438771.2000000002</v>
      </c>
      <c r="I19" s="119">
        <v>1006000</v>
      </c>
      <c r="J19" s="120">
        <v>6438400</v>
      </c>
      <c r="K19" s="151" t="s">
        <v>208</v>
      </c>
      <c r="L19" s="121">
        <v>970846</v>
      </c>
      <c r="M19" s="120">
        <v>6213414</v>
      </c>
      <c r="N19" s="151" t="s">
        <v>208</v>
      </c>
      <c r="O19" s="121">
        <v>953522</v>
      </c>
      <c r="P19" s="120">
        <v>6102541</v>
      </c>
      <c r="Q19" s="151" t="s">
        <v>208</v>
      </c>
      <c r="R19" s="121"/>
      <c r="S19" s="120">
        <v>0</v>
      </c>
      <c r="T19" s="151" t="s">
        <v>209</v>
      </c>
      <c r="U19" s="121">
        <v>949085</v>
      </c>
      <c r="V19" s="120">
        <v>6074144</v>
      </c>
      <c r="W19" s="151" t="s">
        <v>208</v>
      </c>
      <c r="X19" s="121">
        <v>970846</v>
      </c>
      <c r="Y19" s="120">
        <v>6213414</v>
      </c>
      <c r="Z19" s="151" t="s">
        <v>208</v>
      </c>
      <c r="AA19" s="121"/>
      <c r="AB19" s="120">
        <v>0</v>
      </c>
      <c r="AC19" s="151" t="s">
        <v>209</v>
      </c>
      <c r="AD19" s="121">
        <v>955755</v>
      </c>
      <c r="AE19" s="120">
        <v>6116832</v>
      </c>
      <c r="AF19" s="151" t="s">
        <v>208</v>
      </c>
      <c r="AG19" s="121">
        <v>999445</v>
      </c>
      <c r="AH19" s="120">
        <v>6396448</v>
      </c>
      <c r="AI19" s="151" t="s">
        <v>208</v>
      </c>
    </row>
    <row r="20" spans="2:35" ht="30.6" customHeight="1">
      <c r="B20" s="116">
        <v>5</v>
      </c>
      <c r="C20" s="117" t="s">
        <v>70</v>
      </c>
      <c r="D20" s="118" t="s">
        <v>71</v>
      </c>
      <c r="E20" s="336" t="s">
        <v>72</v>
      </c>
      <c r="F20" s="119">
        <v>4631.2</v>
      </c>
      <c r="G20" s="119">
        <v>8775</v>
      </c>
      <c r="H20" s="120">
        <v>40638780</v>
      </c>
      <c r="I20" s="119">
        <v>8770</v>
      </c>
      <c r="J20" s="120">
        <v>40615624</v>
      </c>
      <c r="K20" s="151" t="s">
        <v>208</v>
      </c>
      <c r="L20" s="121">
        <v>8468</v>
      </c>
      <c r="M20" s="120">
        <v>39217002</v>
      </c>
      <c r="N20" s="151" t="s">
        <v>208</v>
      </c>
      <c r="O20" s="121">
        <v>8317</v>
      </c>
      <c r="P20" s="120">
        <v>38517690</v>
      </c>
      <c r="Q20" s="151" t="s">
        <v>208</v>
      </c>
      <c r="R20" s="121"/>
      <c r="S20" s="120">
        <v>0</v>
      </c>
      <c r="T20" s="151" t="s">
        <v>209</v>
      </c>
      <c r="U20" s="121">
        <v>8278</v>
      </c>
      <c r="V20" s="120">
        <v>38337074</v>
      </c>
      <c r="W20" s="151" t="s">
        <v>208</v>
      </c>
      <c r="X20" s="121">
        <v>8468</v>
      </c>
      <c r="Y20" s="120">
        <v>39217002</v>
      </c>
      <c r="Z20" s="151" t="s">
        <v>208</v>
      </c>
      <c r="AA20" s="121"/>
      <c r="AB20" s="120">
        <v>0</v>
      </c>
      <c r="AC20" s="151" t="s">
        <v>209</v>
      </c>
      <c r="AD20" s="121">
        <v>8336</v>
      </c>
      <c r="AE20" s="120">
        <v>38605683</v>
      </c>
      <c r="AF20" s="151" t="s">
        <v>208</v>
      </c>
      <c r="AG20" s="121">
        <v>8112</v>
      </c>
      <c r="AH20" s="120">
        <v>37568294</v>
      </c>
      <c r="AI20" s="151" t="s">
        <v>208</v>
      </c>
    </row>
    <row r="21" spans="2:35" ht="30.6" customHeight="1">
      <c r="B21" s="116">
        <v>6</v>
      </c>
      <c r="C21" s="117" t="s">
        <v>73</v>
      </c>
      <c r="D21" s="118" t="s">
        <v>74</v>
      </c>
      <c r="E21" s="337" t="s">
        <v>75</v>
      </c>
      <c r="F21" s="119">
        <v>48</v>
      </c>
      <c r="G21" s="119">
        <v>976342</v>
      </c>
      <c r="H21" s="120">
        <v>46864416</v>
      </c>
      <c r="I21" s="119">
        <v>850000</v>
      </c>
      <c r="J21" s="120">
        <v>40800000</v>
      </c>
      <c r="K21" s="151" t="s">
        <v>208</v>
      </c>
      <c r="L21" s="121">
        <v>942170</v>
      </c>
      <c r="M21" s="120">
        <v>45224160</v>
      </c>
      <c r="N21" s="151" t="s">
        <v>208</v>
      </c>
      <c r="O21" s="121">
        <v>925357</v>
      </c>
      <c r="P21" s="120">
        <v>44417136</v>
      </c>
      <c r="Q21" s="151" t="s">
        <v>208</v>
      </c>
      <c r="R21" s="121"/>
      <c r="S21" s="120">
        <v>0</v>
      </c>
      <c r="T21" s="151" t="s">
        <v>209</v>
      </c>
      <c r="U21" s="121">
        <v>921052</v>
      </c>
      <c r="V21" s="120">
        <v>44210496</v>
      </c>
      <c r="W21" s="151" t="s">
        <v>208</v>
      </c>
      <c r="X21" s="121">
        <v>942170</v>
      </c>
      <c r="Y21" s="120">
        <v>45224160</v>
      </c>
      <c r="Z21" s="151" t="s">
        <v>208</v>
      </c>
      <c r="AA21" s="121"/>
      <c r="AB21" s="120">
        <v>0</v>
      </c>
      <c r="AC21" s="151" t="s">
        <v>209</v>
      </c>
      <c r="AD21" s="121">
        <v>927525</v>
      </c>
      <c r="AE21" s="120">
        <v>44521200</v>
      </c>
      <c r="AF21" s="151" t="s">
        <v>208</v>
      </c>
      <c r="AG21" s="121">
        <v>976342</v>
      </c>
      <c r="AH21" s="120">
        <v>46864416</v>
      </c>
      <c r="AI21" s="151" t="s">
        <v>208</v>
      </c>
    </row>
    <row r="22" spans="2:35" ht="30.6" customHeight="1" thickBot="1">
      <c r="B22" s="116">
        <v>7</v>
      </c>
      <c r="C22" s="117"/>
      <c r="D22" s="118" t="s">
        <v>76</v>
      </c>
      <c r="E22" s="337" t="s">
        <v>77</v>
      </c>
      <c r="F22" s="119">
        <v>100</v>
      </c>
      <c r="G22" s="119">
        <v>1593</v>
      </c>
      <c r="H22" s="120">
        <v>159300</v>
      </c>
      <c r="I22" s="119">
        <v>1590</v>
      </c>
      <c r="J22" s="120">
        <v>159000</v>
      </c>
      <c r="K22" s="151" t="s">
        <v>208</v>
      </c>
      <c r="L22" s="121">
        <v>1537</v>
      </c>
      <c r="M22" s="120">
        <v>153700</v>
      </c>
      <c r="N22" s="151" t="s">
        <v>208</v>
      </c>
      <c r="O22" s="121">
        <v>1510</v>
      </c>
      <c r="P22" s="120">
        <v>151000</v>
      </c>
      <c r="Q22" s="151" t="s">
        <v>208</v>
      </c>
      <c r="R22" s="121"/>
      <c r="S22" s="120">
        <v>0</v>
      </c>
      <c r="T22" s="151" t="s">
        <v>209</v>
      </c>
      <c r="U22" s="121">
        <v>1503</v>
      </c>
      <c r="V22" s="120">
        <v>150300</v>
      </c>
      <c r="W22" s="151" t="s">
        <v>208</v>
      </c>
      <c r="X22" s="121">
        <v>1537</v>
      </c>
      <c r="Y22" s="120">
        <v>153700</v>
      </c>
      <c r="Z22" s="151" t="s">
        <v>208</v>
      </c>
      <c r="AA22" s="121"/>
      <c r="AB22" s="120">
        <v>0</v>
      </c>
      <c r="AC22" s="151" t="s">
        <v>209</v>
      </c>
      <c r="AD22" s="121">
        <v>1513</v>
      </c>
      <c r="AE22" s="120">
        <v>151300</v>
      </c>
      <c r="AF22" s="151" t="s">
        <v>208</v>
      </c>
      <c r="AG22" s="121">
        <v>1593</v>
      </c>
      <c r="AH22" s="120">
        <v>159300</v>
      </c>
      <c r="AI22" s="151" t="s">
        <v>208</v>
      </c>
    </row>
    <row r="23" spans="2:35" ht="20.45" customHeight="1" thickBot="1">
      <c r="B23" s="406" t="s">
        <v>78</v>
      </c>
      <c r="C23" s="407"/>
      <c r="D23" s="407"/>
      <c r="E23" s="407"/>
      <c r="F23" s="407"/>
      <c r="G23" s="407"/>
      <c r="H23" s="272">
        <v>999496598.12070966</v>
      </c>
      <c r="I23" s="272"/>
      <c r="J23" s="272">
        <v>943597530</v>
      </c>
      <c r="K23" s="272"/>
      <c r="L23" s="272"/>
      <c r="M23" s="272">
        <v>964499409</v>
      </c>
      <c r="N23" s="272"/>
      <c r="O23" s="272"/>
      <c r="P23" s="272">
        <v>947295630</v>
      </c>
      <c r="Q23" s="272"/>
      <c r="R23" s="272"/>
      <c r="S23" s="272">
        <v>0</v>
      </c>
      <c r="T23" s="272"/>
      <c r="U23" s="272"/>
      <c r="V23" s="272">
        <v>942901380</v>
      </c>
      <c r="W23" s="272"/>
      <c r="X23" s="272"/>
      <c r="Y23" s="272">
        <v>964224185</v>
      </c>
      <c r="Z23" s="272"/>
      <c r="AA23" s="272"/>
      <c r="AB23" s="272">
        <v>0</v>
      </c>
      <c r="AC23" s="272"/>
      <c r="AD23" s="272"/>
      <c r="AE23" s="272">
        <v>949531560</v>
      </c>
      <c r="AF23" s="272"/>
      <c r="AG23" s="272"/>
      <c r="AH23" s="272">
        <v>956020972</v>
      </c>
      <c r="AI23" s="272"/>
    </row>
    <row r="24" spans="2:35" ht="30.6" customHeight="1">
      <c r="B24" s="116">
        <v>8</v>
      </c>
      <c r="C24" s="117" t="s">
        <v>62</v>
      </c>
      <c r="D24" s="118" t="s">
        <v>79</v>
      </c>
      <c r="E24" s="339" t="s">
        <v>64</v>
      </c>
      <c r="F24" s="119">
        <v>502.99273089846372</v>
      </c>
      <c r="G24" s="119">
        <v>14416</v>
      </c>
      <c r="H24" s="120">
        <v>7251143.2086322531</v>
      </c>
      <c r="I24" s="121">
        <v>14410</v>
      </c>
      <c r="J24" s="120">
        <v>7248125</v>
      </c>
      <c r="K24" s="151" t="s">
        <v>208</v>
      </c>
      <c r="L24" s="121">
        <v>13911</v>
      </c>
      <c r="M24" s="120">
        <v>6997132</v>
      </c>
      <c r="N24" s="151" t="s">
        <v>208</v>
      </c>
      <c r="O24" s="121">
        <v>13663</v>
      </c>
      <c r="P24" s="120">
        <v>6872390</v>
      </c>
      <c r="Q24" s="151" t="s">
        <v>208</v>
      </c>
      <c r="R24" s="121"/>
      <c r="S24" s="120">
        <v>0</v>
      </c>
      <c r="T24" s="151" t="s">
        <v>209</v>
      </c>
      <c r="U24" s="121">
        <v>13600</v>
      </c>
      <c r="V24" s="120">
        <v>6840701</v>
      </c>
      <c r="W24" s="151" t="s">
        <v>208</v>
      </c>
      <c r="X24" s="121">
        <v>13911</v>
      </c>
      <c r="Y24" s="120">
        <v>6997132</v>
      </c>
      <c r="Z24" s="151" t="s">
        <v>208</v>
      </c>
      <c r="AA24" s="121"/>
      <c r="AB24" s="120">
        <v>0</v>
      </c>
      <c r="AC24" s="151" t="s">
        <v>209</v>
      </c>
      <c r="AD24" s="121">
        <v>13695</v>
      </c>
      <c r="AE24" s="120">
        <v>6888485</v>
      </c>
      <c r="AF24" s="151" t="s">
        <v>208</v>
      </c>
      <c r="AG24" s="121">
        <v>14416</v>
      </c>
      <c r="AH24" s="120">
        <v>7251143</v>
      </c>
      <c r="AI24" s="151" t="s">
        <v>208</v>
      </c>
    </row>
    <row r="25" spans="2:35" ht="30.6" customHeight="1">
      <c r="B25" s="116">
        <v>9</v>
      </c>
      <c r="C25" s="117" t="s">
        <v>80</v>
      </c>
      <c r="D25" s="118" t="s">
        <v>81</v>
      </c>
      <c r="E25" s="340" t="s">
        <v>64</v>
      </c>
      <c r="F25" s="119">
        <v>446.80002002000003</v>
      </c>
      <c r="G25" s="119">
        <v>434266</v>
      </c>
      <c r="H25" s="120">
        <v>194030057.49400532</v>
      </c>
      <c r="I25" s="121">
        <v>434000</v>
      </c>
      <c r="J25" s="120">
        <v>193911209</v>
      </c>
      <c r="K25" s="151" t="s">
        <v>208</v>
      </c>
      <c r="L25" s="121">
        <v>419067</v>
      </c>
      <c r="M25" s="120">
        <v>187239144</v>
      </c>
      <c r="N25" s="151" t="s">
        <v>208</v>
      </c>
      <c r="O25" s="121">
        <v>411589</v>
      </c>
      <c r="P25" s="120">
        <v>183897973</v>
      </c>
      <c r="Q25" s="151" t="s">
        <v>208</v>
      </c>
      <c r="R25" s="121"/>
      <c r="S25" s="120">
        <v>0</v>
      </c>
      <c r="T25" s="151" t="s">
        <v>209</v>
      </c>
      <c r="U25" s="121">
        <v>409674</v>
      </c>
      <c r="V25" s="120">
        <v>183042351</v>
      </c>
      <c r="W25" s="151" t="s">
        <v>208</v>
      </c>
      <c r="X25" s="121">
        <v>419067</v>
      </c>
      <c r="Y25" s="120">
        <v>187239144</v>
      </c>
      <c r="Z25" s="151" t="s">
        <v>208</v>
      </c>
      <c r="AA25" s="121"/>
      <c r="AB25" s="120">
        <v>0</v>
      </c>
      <c r="AC25" s="151" t="s">
        <v>209</v>
      </c>
      <c r="AD25" s="121">
        <v>412553</v>
      </c>
      <c r="AE25" s="120">
        <v>184328689</v>
      </c>
      <c r="AF25" s="151" t="s">
        <v>208</v>
      </c>
      <c r="AG25" s="121">
        <v>426906</v>
      </c>
      <c r="AH25" s="120">
        <v>190741609</v>
      </c>
      <c r="AI25" s="151" t="s">
        <v>208</v>
      </c>
    </row>
    <row r="26" spans="2:35" ht="30.6" customHeight="1">
      <c r="B26" s="116">
        <v>10</v>
      </c>
      <c r="C26" s="117" t="s">
        <v>66</v>
      </c>
      <c r="D26" s="118" t="s">
        <v>67</v>
      </c>
      <c r="E26" s="340" t="s">
        <v>64</v>
      </c>
      <c r="F26" s="119">
        <v>333.06</v>
      </c>
      <c r="G26" s="119">
        <v>1159788</v>
      </c>
      <c r="H26" s="120">
        <v>386278991.28000003</v>
      </c>
      <c r="I26" s="121">
        <v>1159000</v>
      </c>
      <c r="J26" s="120">
        <v>386016540</v>
      </c>
      <c r="K26" s="151" t="s">
        <v>208</v>
      </c>
      <c r="L26" s="121">
        <v>1119195</v>
      </c>
      <c r="M26" s="120">
        <v>372759087</v>
      </c>
      <c r="N26" s="151" t="s">
        <v>208</v>
      </c>
      <c r="O26" s="121">
        <v>1099224</v>
      </c>
      <c r="P26" s="120">
        <v>366107545</v>
      </c>
      <c r="Q26" s="151" t="s">
        <v>208</v>
      </c>
      <c r="R26" s="121"/>
      <c r="S26" s="120">
        <v>0</v>
      </c>
      <c r="T26" s="151" t="s">
        <v>209</v>
      </c>
      <c r="U26" s="121">
        <v>1094109</v>
      </c>
      <c r="V26" s="120">
        <v>364403944</v>
      </c>
      <c r="W26" s="151" t="s">
        <v>208</v>
      </c>
      <c r="X26" s="121">
        <v>1119195</v>
      </c>
      <c r="Y26" s="120">
        <v>372759087</v>
      </c>
      <c r="Z26" s="151" t="s">
        <v>208</v>
      </c>
      <c r="AA26" s="121"/>
      <c r="AB26" s="120">
        <v>0</v>
      </c>
      <c r="AC26" s="151" t="s">
        <v>209</v>
      </c>
      <c r="AD26" s="121">
        <v>1101799</v>
      </c>
      <c r="AE26" s="120">
        <v>366965175</v>
      </c>
      <c r="AF26" s="151" t="s">
        <v>208</v>
      </c>
      <c r="AG26" s="121">
        <v>1086813</v>
      </c>
      <c r="AH26" s="120">
        <v>361973938</v>
      </c>
      <c r="AI26" s="151" t="s">
        <v>208</v>
      </c>
    </row>
    <row r="27" spans="2:35" ht="30.6" customHeight="1">
      <c r="B27" s="116">
        <v>11</v>
      </c>
      <c r="C27" s="117" t="s">
        <v>82</v>
      </c>
      <c r="D27" s="118" t="s">
        <v>83</v>
      </c>
      <c r="E27" s="340" t="s">
        <v>64</v>
      </c>
      <c r="F27" s="119">
        <v>155.60999999999999</v>
      </c>
      <c r="G27" s="119">
        <v>1006058</v>
      </c>
      <c r="H27" s="120">
        <v>156552685.38</v>
      </c>
      <c r="I27" s="121">
        <v>650000</v>
      </c>
      <c r="J27" s="120">
        <v>101146500</v>
      </c>
      <c r="K27" s="151" t="s">
        <v>208</v>
      </c>
      <c r="L27" s="121">
        <v>970846</v>
      </c>
      <c r="M27" s="120">
        <v>151073346</v>
      </c>
      <c r="N27" s="151" t="s">
        <v>208</v>
      </c>
      <c r="O27" s="121">
        <v>953522</v>
      </c>
      <c r="P27" s="120">
        <v>148377558</v>
      </c>
      <c r="Q27" s="151" t="s">
        <v>208</v>
      </c>
      <c r="R27" s="121"/>
      <c r="S27" s="120">
        <v>0</v>
      </c>
      <c r="T27" s="151" t="s">
        <v>209</v>
      </c>
      <c r="U27" s="121">
        <v>949085</v>
      </c>
      <c r="V27" s="120">
        <v>147687117</v>
      </c>
      <c r="W27" s="151" t="s">
        <v>208</v>
      </c>
      <c r="X27" s="121">
        <v>970846</v>
      </c>
      <c r="Y27" s="120">
        <v>151073346</v>
      </c>
      <c r="Z27" s="151" t="s">
        <v>208</v>
      </c>
      <c r="AA27" s="121"/>
      <c r="AB27" s="120">
        <v>0</v>
      </c>
      <c r="AC27" s="151" t="s">
        <v>209</v>
      </c>
      <c r="AD27" s="121">
        <v>955755</v>
      </c>
      <c r="AE27" s="120">
        <v>148725036</v>
      </c>
      <c r="AF27" s="151" t="s">
        <v>208</v>
      </c>
      <c r="AG27" s="121">
        <v>999445</v>
      </c>
      <c r="AH27" s="120">
        <v>155523636</v>
      </c>
      <c r="AI27" s="151" t="s">
        <v>208</v>
      </c>
    </row>
    <row r="28" spans="2:35" ht="30.6" customHeight="1">
      <c r="B28" s="116">
        <v>12</v>
      </c>
      <c r="C28" s="117" t="s">
        <v>84</v>
      </c>
      <c r="D28" s="118" t="s">
        <v>71</v>
      </c>
      <c r="E28" s="341" t="s">
        <v>72</v>
      </c>
      <c r="F28" s="119">
        <v>15870.4</v>
      </c>
      <c r="G28" s="119">
        <v>8775</v>
      </c>
      <c r="H28" s="120">
        <v>139262760</v>
      </c>
      <c r="I28" s="121">
        <v>8770</v>
      </c>
      <c r="J28" s="120">
        <v>139183408</v>
      </c>
      <c r="K28" s="151" t="s">
        <v>208</v>
      </c>
      <c r="L28" s="121">
        <v>8468</v>
      </c>
      <c r="M28" s="120">
        <v>134390547</v>
      </c>
      <c r="N28" s="151" t="s">
        <v>208</v>
      </c>
      <c r="O28" s="121">
        <v>8317</v>
      </c>
      <c r="P28" s="120">
        <v>131994117</v>
      </c>
      <c r="Q28" s="151" t="s">
        <v>208</v>
      </c>
      <c r="R28" s="121"/>
      <c r="S28" s="120">
        <v>0</v>
      </c>
      <c r="T28" s="151" t="s">
        <v>209</v>
      </c>
      <c r="U28" s="121">
        <v>8278</v>
      </c>
      <c r="V28" s="120">
        <v>131375171</v>
      </c>
      <c r="W28" s="151" t="s">
        <v>208</v>
      </c>
      <c r="X28" s="121">
        <v>8468</v>
      </c>
      <c r="Y28" s="120">
        <v>134390547</v>
      </c>
      <c r="Z28" s="151" t="s">
        <v>208</v>
      </c>
      <c r="AA28" s="121"/>
      <c r="AB28" s="120">
        <v>0</v>
      </c>
      <c r="AC28" s="151" t="s">
        <v>209</v>
      </c>
      <c r="AD28" s="121">
        <v>8336</v>
      </c>
      <c r="AE28" s="120">
        <v>132295654</v>
      </c>
      <c r="AF28" s="151" t="s">
        <v>208</v>
      </c>
      <c r="AG28" s="121">
        <v>8112</v>
      </c>
      <c r="AH28" s="120">
        <v>128740685</v>
      </c>
      <c r="AI28" s="151" t="s">
        <v>208</v>
      </c>
    </row>
    <row r="29" spans="2:35" ht="30.6" customHeight="1">
      <c r="B29" s="116">
        <v>13</v>
      </c>
      <c r="C29" s="117"/>
      <c r="D29" s="118" t="s">
        <v>85</v>
      </c>
      <c r="E29" s="340" t="s">
        <v>64</v>
      </c>
      <c r="F29" s="119">
        <v>98.28</v>
      </c>
      <c r="G29" s="119">
        <v>23309</v>
      </c>
      <c r="H29" s="120">
        <v>2290808.52</v>
      </c>
      <c r="I29" s="121">
        <v>23300</v>
      </c>
      <c r="J29" s="120">
        <v>2289924</v>
      </c>
      <c r="K29" s="151" t="s">
        <v>208</v>
      </c>
      <c r="L29" s="121">
        <v>22493</v>
      </c>
      <c r="M29" s="120">
        <v>2210612</v>
      </c>
      <c r="N29" s="151" t="s">
        <v>208</v>
      </c>
      <c r="O29" s="121">
        <v>22092</v>
      </c>
      <c r="P29" s="120">
        <v>2171202</v>
      </c>
      <c r="Q29" s="151" t="s">
        <v>208</v>
      </c>
      <c r="R29" s="121"/>
      <c r="S29" s="120">
        <v>0</v>
      </c>
      <c r="T29" s="151" t="s">
        <v>209</v>
      </c>
      <c r="U29" s="121">
        <v>21989</v>
      </c>
      <c r="V29" s="120">
        <v>2161079</v>
      </c>
      <c r="W29" s="151" t="s">
        <v>208</v>
      </c>
      <c r="X29" s="121">
        <v>22300</v>
      </c>
      <c r="Y29" s="120">
        <v>2191644</v>
      </c>
      <c r="Z29" s="151" t="s">
        <v>208</v>
      </c>
      <c r="AA29" s="121"/>
      <c r="AB29" s="120">
        <v>0</v>
      </c>
      <c r="AC29" s="151" t="s">
        <v>209</v>
      </c>
      <c r="AD29" s="121">
        <v>22144</v>
      </c>
      <c r="AE29" s="120">
        <v>2176312</v>
      </c>
      <c r="AF29" s="151" t="s">
        <v>208</v>
      </c>
      <c r="AG29" s="121">
        <v>23309</v>
      </c>
      <c r="AH29" s="120">
        <v>2290809</v>
      </c>
      <c r="AI29" s="151" t="s">
        <v>208</v>
      </c>
    </row>
    <row r="30" spans="2:35" ht="30.6" customHeight="1">
      <c r="B30" s="116">
        <v>14</v>
      </c>
      <c r="C30" s="117"/>
      <c r="D30" s="118" t="s">
        <v>86</v>
      </c>
      <c r="E30" s="341" t="s">
        <v>75</v>
      </c>
      <c r="F30" s="119">
        <v>4003.9978159999996</v>
      </c>
      <c r="G30" s="119">
        <v>7217</v>
      </c>
      <c r="H30" s="120">
        <v>28896852.238071997</v>
      </c>
      <c r="I30" s="121">
        <v>7210</v>
      </c>
      <c r="J30" s="120">
        <v>28868824</v>
      </c>
      <c r="K30" s="151" t="s">
        <v>208</v>
      </c>
      <c r="L30" s="121">
        <v>6964</v>
      </c>
      <c r="M30" s="120">
        <v>27883841</v>
      </c>
      <c r="N30" s="151" t="s">
        <v>208</v>
      </c>
      <c r="O30" s="121">
        <v>6840</v>
      </c>
      <c r="P30" s="120">
        <v>27387345</v>
      </c>
      <c r="Q30" s="151" t="s">
        <v>208</v>
      </c>
      <c r="R30" s="121"/>
      <c r="S30" s="120">
        <v>0</v>
      </c>
      <c r="T30" s="151" t="s">
        <v>209</v>
      </c>
      <c r="U30" s="121">
        <v>6808</v>
      </c>
      <c r="V30" s="120">
        <v>27259217</v>
      </c>
      <c r="W30" s="151" t="s">
        <v>208</v>
      </c>
      <c r="X30" s="121">
        <v>6900</v>
      </c>
      <c r="Y30" s="120">
        <v>27627585</v>
      </c>
      <c r="Z30" s="151" t="s">
        <v>208</v>
      </c>
      <c r="AA30" s="121"/>
      <c r="AB30" s="120">
        <v>0</v>
      </c>
      <c r="AC30" s="151" t="s">
        <v>209</v>
      </c>
      <c r="AD30" s="121">
        <v>6856</v>
      </c>
      <c r="AE30" s="120">
        <v>27451409</v>
      </c>
      <c r="AF30" s="151" t="s">
        <v>208</v>
      </c>
      <c r="AG30" s="121">
        <v>7217</v>
      </c>
      <c r="AH30" s="120">
        <v>28896852</v>
      </c>
      <c r="AI30" s="151" t="s">
        <v>208</v>
      </c>
    </row>
    <row r="31" spans="2:35" ht="30.6" customHeight="1">
      <c r="B31" s="116">
        <v>15</v>
      </c>
      <c r="C31" s="117"/>
      <c r="D31" s="118" t="s">
        <v>87</v>
      </c>
      <c r="E31" s="342" t="s">
        <v>77</v>
      </c>
      <c r="F31" s="119">
        <v>100</v>
      </c>
      <c r="G31" s="119">
        <v>1593</v>
      </c>
      <c r="H31" s="120">
        <v>159300</v>
      </c>
      <c r="I31" s="338">
        <v>1590</v>
      </c>
      <c r="J31" s="120">
        <v>159000</v>
      </c>
      <c r="K31" s="151" t="s">
        <v>208</v>
      </c>
      <c r="L31" s="338">
        <v>1537</v>
      </c>
      <c r="M31" s="120">
        <v>153700</v>
      </c>
      <c r="N31" s="151" t="s">
        <v>208</v>
      </c>
      <c r="O31" s="338">
        <v>1510</v>
      </c>
      <c r="P31" s="120">
        <v>151000</v>
      </c>
      <c r="Q31" s="151" t="s">
        <v>208</v>
      </c>
      <c r="R31" s="338"/>
      <c r="S31" s="120">
        <v>0</v>
      </c>
      <c r="T31" s="151" t="s">
        <v>209</v>
      </c>
      <c r="U31" s="338">
        <v>1503</v>
      </c>
      <c r="V31" s="120">
        <v>150300</v>
      </c>
      <c r="W31" s="151" t="s">
        <v>208</v>
      </c>
      <c r="X31" s="121">
        <v>1537</v>
      </c>
      <c r="Y31" s="120">
        <v>153700</v>
      </c>
      <c r="Z31" s="151" t="s">
        <v>208</v>
      </c>
      <c r="AA31" s="338"/>
      <c r="AB31" s="120">
        <v>0</v>
      </c>
      <c r="AC31" s="151" t="s">
        <v>209</v>
      </c>
      <c r="AD31" s="338">
        <v>1513</v>
      </c>
      <c r="AE31" s="120">
        <v>151300</v>
      </c>
      <c r="AF31" s="151" t="s">
        <v>208</v>
      </c>
      <c r="AG31" s="338">
        <v>1593</v>
      </c>
      <c r="AH31" s="120">
        <v>159300</v>
      </c>
      <c r="AI31" s="151" t="s">
        <v>208</v>
      </c>
    </row>
    <row r="32" spans="2:35" ht="30.6" customHeight="1" thickBot="1">
      <c r="B32" s="116">
        <v>16</v>
      </c>
      <c r="C32" s="117" t="s">
        <v>88</v>
      </c>
      <c r="D32" s="118" t="s">
        <v>89</v>
      </c>
      <c r="E32" s="343" t="s">
        <v>90</v>
      </c>
      <c r="F32" s="119">
        <v>35500</v>
      </c>
      <c r="G32" s="119">
        <v>2388</v>
      </c>
      <c r="H32" s="120">
        <v>84774000</v>
      </c>
      <c r="I32" s="338">
        <v>2388</v>
      </c>
      <c r="J32" s="120">
        <v>84774000</v>
      </c>
      <c r="K32" s="151" t="s">
        <v>208</v>
      </c>
      <c r="L32" s="338">
        <v>2304</v>
      </c>
      <c r="M32" s="120">
        <v>81792000</v>
      </c>
      <c r="N32" s="151" t="s">
        <v>208</v>
      </c>
      <c r="O32" s="338">
        <v>2263</v>
      </c>
      <c r="P32" s="120">
        <v>80336500</v>
      </c>
      <c r="Q32" s="151" t="s">
        <v>208</v>
      </c>
      <c r="R32" s="338"/>
      <c r="S32" s="120">
        <v>0</v>
      </c>
      <c r="T32" s="151" t="s">
        <v>209</v>
      </c>
      <c r="U32" s="338">
        <v>2253</v>
      </c>
      <c r="V32" s="120">
        <v>79981500</v>
      </c>
      <c r="W32" s="151" t="s">
        <v>208</v>
      </c>
      <c r="X32" s="121">
        <v>2304</v>
      </c>
      <c r="Y32" s="120">
        <v>81792000</v>
      </c>
      <c r="Z32" s="151" t="s">
        <v>208</v>
      </c>
      <c r="AA32" s="338"/>
      <c r="AB32" s="120">
        <v>0</v>
      </c>
      <c r="AC32" s="151" t="s">
        <v>209</v>
      </c>
      <c r="AD32" s="338">
        <v>2269</v>
      </c>
      <c r="AE32" s="120">
        <v>80549500</v>
      </c>
      <c r="AF32" s="151" t="s">
        <v>208</v>
      </c>
      <c r="AG32" s="338">
        <v>2266</v>
      </c>
      <c r="AH32" s="120">
        <v>80443000</v>
      </c>
      <c r="AI32" s="151" t="s">
        <v>208</v>
      </c>
    </row>
    <row r="33" spans="2:127" s="20" customFormat="1" ht="30" customHeight="1" thickBot="1">
      <c r="B33" s="273"/>
      <c r="C33" s="274"/>
      <c r="D33" s="275"/>
      <c r="E33" s="274"/>
      <c r="F33" s="276"/>
      <c r="G33" s="276" t="s">
        <v>91</v>
      </c>
      <c r="H33" s="277">
        <v>1175704868.5207098</v>
      </c>
      <c r="I33" s="122"/>
      <c r="J33" s="362">
        <v>1113708154</v>
      </c>
      <c r="K33" s="327"/>
      <c r="L33" s="327"/>
      <c r="M33" s="327">
        <v>1134540725</v>
      </c>
      <c r="N33" s="327"/>
      <c r="O33" s="327">
        <v>0</v>
      </c>
      <c r="P33" s="327">
        <v>1114303351</v>
      </c>
      <c r="Q33" s="327"/>
      <c r="R33" s="327"/>
      <c r="S33" s="327">
        <v>0</v>
      </c>
      <c r="T33" s="327"/>
      <c r="U33" s="327"/>
      <c r="V33" s="327">
        <v>1109130796</v>
      </c>
      <c r="W33" s="327"/>
      <c r="X33" s="327"/>
      <c r="Y33" s="327">
        <v>1134265501</v>
      </c>
      <c r="Z33" s="327"/>
      <c r="AA33" s="327"/>
      <c r="AB33" s="327">
        <v>0</v>
      </c>
      <c r="AC33" s="327"/>
      <c r="AD33" s="327"/>
      <c r="AE33" s="327">
        <v>1116928273</v>
      </c>
      <c r="AF33" s="327"/>
      <c r="AG33" s="327"/>
      <c r="AH33" s="327">
        <v>1124562793</v>
      </c>
      <c r="AI33" s="152"/>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row>
    <row r="34" spans="2:127" s="20" customFormat="1" ht="30" customHeight="1" thickBot="1">
      <c r="B34" s="238"/>
      <c r="C34" s="401" t="s">
        <v>92</v>
      </c>
      <c r="D34" s="402"/>
      <c r="E34" s="402"/>
      <c r="F34" s="402"/>
      <c r="G34" s="402"/>
      <c r="H34" s="123">
        <v>1413115</v>
      </c>
      <c r="I34" s="228" t="s">
        <v>93</v>
      </c>
      <c r="J34" s="328">
        <v>1413115</v>
      </c>
      <c r="K34" s="230" t="s">
        <v>208</v>
      </c>
      <c r="L34" s="228" t="s">
        <v>93</v>
      </c>
      <c r="M34" s="121">
        <v>1413115</v>
      </c>
      <c r="N34" s="230" t="s">
        <v>208</v>
      </c>
      <c r="O34" s="228" t="s">
        <v>93</v>
      </c>
      <c r="P34" s="121">
        <v>1413115</v>
      </c>
      <c r="Q34" s="230" t="s">
        <v>208</v>
      </c>
      <c r="R34" s="228" t="s">
        <v>93</v>
      </c>
      <c r="S34" s="121"/>
      <c r="T34" s="230" t="s">
        <v>209</v>
      </c>
      <c r="U34" s="228" t="s">
        <v>93</v>
      </c>
      <c r="V34" s="121">
        <v>1413115</v>
      </c>
      <c r="W34" s="230" t="s">
        <v>208</v>
      </c>
      <c r="X34" s="228" t="s">
        <v>93</v>
      </c>
      <c r="Y34" s="121">
        <v>1413115</v>
      </c>
      <c r="Z34" s="230" t="s">
        <v>208</v>
      </c>
      <c r="AA34" s="228" t="s">
        <v>93</v>
      </c>
      <c r="AB34" s="121"/>
      <c r="AC34" s="230" t="s">
        <v>209</v>
      </c>
      <c r="AD34" s="228" t="s">
        <v>93</v>
      </c>
      <c r="AE34" s="121">
        <v>1413115</v>
      </c>
      <c r="AF34" s="230" t="s">
        <v>208</v>
      </c>
      <c r="AG34" s="228" t="s">
        <v>93</v>
      </c>
      <c r="AH34" s="121">
        <v>1413115</v>
      </c>
      <c r="AI34" s="230" t="s">
        <v>208</v>
      </c>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row>
    <row r="35" spans="2:127" ht="30" customHeight="1">
      <c r="B35" s="273"/>
      <c r="C35" s="274"/>
      <c r="D35" s="275"/>
      <c r="E35" s="274"/>
      <c r="F35" s="276"/>
      <c r="G35" s="276" t="s">
        <v>94</v>
      </c>
      <c r="H35" s="277">
        <v>1177117984</v>
      </c>
      <c r="I35" s="122"/>
      <c r="J35" s="277">
        <v>1115121269</v>
      </c>
      <c r="K35" s="152"/>
      <c r="L35" s="122"/>
      <c r="M35" s="277">
        <v>1135953840</v>
      </c>
      <c r="N35" s="152"/>
      <c r="O35" s="122"/>
      <c r="P35" s="277">
        <v>1115716466</v>
      </c>
      <c r="Q35" s="152"/>
      <c r="R35" s="122"/>
      <c r="S35" s="277">
        <v>0</v>
      </c>
      <c r="T35" s="152"/>
      <c r="U35" s="122"/>
      <c r="V35" s="277">
        <v>1110543911</v>
      </c>
      <c r="W35" s="152"/>
      <c r="X35" s="122"/>
      <c r="Y35" s="277">
        <v>1135678616</v>
      </c>
      <c r="Z35" s="152"/>
      <c r="AA35" s="122"/>
      <c r="AB35" s="277">
        <v>0</v>
      </c>
      <c r="AC35" s="152"/>
      <c r="AD35" s="122"/>
      <c r="AE35" s="277">
        <v>1118341388</v>
      </c>
      <c r="AF35" s="152"/>
      <c r="AG35" s="122"/>
      <c r="AH35" s="277">
        <v>1125975908</v>
      </c>
      <c r="AI35" s="152"/>
      <c r="DU35" s="20"/>
      <c r="DV35" s="20"/>
      <c r="DW35" s="20"/>
    </row>
    <row r="36" spans="2:127" s="20" customFormat="1" ht="32.25" customHeight="1">
      <c r="B36" s="283"/>
      <c r="C36" s="278"/>
      <c r="D36" s="279"/>
      <c r="E36" s="278"/>
      <c r="F36" s="280"/>
      <c r="G36" s="280" t="s">
        <v>95</v>
      </c>
      <c r="H36" s="281">
        <v>0.2</v>
      </c>
      <c r="I36" s="124"/>
      <c r="J36" s="281">
        <v>0.24</v>
      </c>
      <c r="K36" s="153"/>
      <c r="L36" s="124"/>
      <c r="M36" s="322">
        <v>0.2</v>
      </c>
      <c r="N36" s="153"/>
      <c r="O36" s="124"/>
      <c r="P36" s="322">
        <v>0.2</v>
      </c>
      <c r="Q36" s="153"/>
      <c r="R36" s="124"/>
      <c r="S36" s="322"/>
      <c r="T36" s="153"/>
      <c r="U36" s="124"/>
      <c r="V36" s="322">
        <v>0.2</v>
      </c>
      <c r="W36" s="153"/>
      <c r="X36" s="124"/>
      <c r="Y36" s="322">
        <v>0.2</v>
      </c>
      <c r="Z36" s="153"/>
      <c r="AA36" s="124"/>
      <c r="AB36" s="322"/>
      <c r="AC36" s="153"/>
      <c r="AD36" s="124"/>
      <c r="AE36" s="322">
        <v>0.2</v>
      </c>
      <c r="AF36" s="153"/>
      <c r="AG36" s="124"/>
      <c r="AH36" s="322">
        <v>0.2</v>
      </c>
      <c r="AI36" s="153"/>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row>
    <row r="37" spans="2:127" s="20" customFormat="1" ht="32.25" customHeight="1">
      <c r="B37" s="283"/>
      <c r="C37" s="278"/>
      <c r="D37" s="279"/>
      <c r="E37" s="278"/>
      <c r="F37" s="280"/>
      <c r="G37" s="280" t="s">
        <v>96</v>
      </c>
      <c r="H37" s="281">
        <v>0.05</v>
      </c>
      <c r="I37" s="229"/>
      <c r="J37" s="281">
        <v>0.01</v>
      </c>
      <c r="K37" s="230"/>
      <c r="L37" s="229"/>
      <c r="M37" s="231">
        <v>0.05</v>
      </c>
      <c r="N37" s="230"/>
      <c r="O37" s="229"/>
      <c r="P37" s="231">
        <v>0.05</v>
      </c>
      <c r="Q37" s="230"/>
      <c r="R37" s="229"/>
      <c r="S37" s="231"/>
      <c r="T37" s="230"/>
      <c r="U37" s="229"/>
      <c r="V37" s="231">
        <v>0.05</v>
      </c>
      <c r="W37" s="230"/>
      <c r="X37" s="229"/>
      <c r="Y37" s="231">
        <v>0.05</v>
      </c>
      <c r="Z37" s="230"/>
      <c r="AA37" s="229"/>
      <c r="AB37" s="231"/>
      <c r="AC37" s="230"/>
      <c r="AD37" s="229"/>
      <c r="AE37" s="231">
        <v>0.05</v>
      </c>
      <c r="AF37" s="230"/>
      <c r="AG37" s="229"/>
      <c r="AH37" s="231">
        <v>0.05</v>
      </c>
      <c r="AI37" s="230"/>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row>
    <row r="38" spans="2:127" s="20" customFormat="1" ht="32.25" customHeight="1">
      <c r="B38" s="283"/>
      <c r="C38" s="278"/>
      <c r="D38" s="279"/>
      <c r="E38" s="278"/>
      <c r="F38" s="280"/>
      <c r="G38" s="280" t="s">
        <v>97</v>
      </c>
      <c r="H38" s="281">
        <v>0.05</v>
      </c>
      <c r="I38" s="125"/>
      <c r="J38" s="281">
        <v>0.05</v>
      </c>
      <c r="K38" s="154"/>
      <c r="L38" s="125"/>
      <c r="M38" s="231">
        <v>0.05</v>
      </c>
      <c r="N38" s="154"/>
      <c r="O38" s="125"/>
      <c r="P38" s="231">
        <v>0.05</v>
      </c>
      <c r="Q38" s="154"/>
      <c r="R38" s="125"/>
      <c r="S38" s="231"/>
      <c r="T38" s="154"/>
      <c r="U38" s="125"/>
      <c r="V38" s="231">
        <v>0.05</v>
      </c>
      <c r="W38" s="154"/>
      <c r="X38" s="125"/>
      <c r="Y38" s="231">
        <v>0.05</v>
      </c>
      <c r="Z38" s="154"/>
      <c r="AA38" s="125"/>
      <c r="AB38" s="231"/>
      <c r="AC38" s="154"/>
      <c r="AD38" s="125"/>
      <c r="AE38" s="231">
        <v>0.05</v>
      </c>
      <c r="AF38" s="154"/>
      <c r="AG38" s="125"/>
      <c r="AH38" s="231">
        <v>0.05</v>
      </c>
      <c r="AI38" s="154"/>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row>
    <row r="39" spans="2:127" s="20" customFormat="1" ht="32.25" customHeight="1">
      <c r="B39" s="283"/>
      <c r="C39" s="278"/>
      <c r="D39" s="279"/>
      <c r="E39" s="278"/>
      <c r="F39" s="280"/>
      <c r="G39" s="280" t="s">
        <v>98</v>
      </c>
      <c r="H39" s="281">
        <v>0.3</v>
      </c>
      <c r="I39" s="125"/>
      <c r="J39" s="288">
        <v>0.3</v>
      </c>
      <c r="K39" s="230" t="s">
        <v>208</v>
      </c>
      <c r="L39" s="125"/>
      <c r="M39" s="288">
        <v>0.3</v>
      </c>
      <c r="N39" s="230" t="s">
        <v>208</v>
      </c>
      <c r="O39" s="125"/>
      <c r="P39" s="288">
        <v>0.3</v>
      </c>
      <c r="Q39" s="230" t="s">
        <v>208</v>
      </c>
      <c r="R39" s="125"/>
      <c r="S39" s="288">
        <v>0</v>
      </c>
      <c r="T39" s="230" t="s">
        <v>209</v>
      </c>
      <c r="U39" s="125"/>
      <c r="V39" s="288">
        <v>0.3</v>
      </c>
      <c r="W39" s="230" t="s">
        <v>208</v>
      </c>
      <c r="X39" s="125"/>
      <c r="Y39" s="288">
        <v>0.3</v>
      </c>
      <c r="Z39" s="230" t="s">
        <v>208</v>
      </c>
      <c r="AA39" s="125"/>
      <c r="AB39" s="288">
        <v>0</v>
      </c>
      <c r="AC39" s="230" t="s">
        <v>209</v>
      </c>
      <c r="AD39" s="125"/>
      <c r="AE39" s="288">
        <v>0.3</v>
      </c>
      <c r="AF39" s="230" t="s">
        <v>208</v>
      </c>
      <c r="AG39" s="125"/>
      <c r="AH39" s="288">
        <v>0.3</v>
      </c>
      <c r="AI39" s="230" t="s">
        <v>208</v>
      </c>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row>
    <row r="40" spans="2:127" s="20" customFormat="1" ht="32.25" customHeight="1" thickBot="1">
      <c r="B40" s="283"/>
      <c r="C40" s="278"/>
      <c r="D40" s="279"/>
      <c r="E40" s="278"/>
      <c r="F40" s="280"/>
      <c r="G40" s="280" t="s">
        <v>99</v>
      </c>
      <c r="H40" s="282">
        <v>8602016</v>
      </c>
      <c r="I40" s="124"/>
      <c r="J40" s="329">
        <v>8148963</v>
      </c>
      <c r="K40" s="155"/>
      <c r="L40" s="124"/>
      <c r="M40" s="329">
        <v>8301201</v>
      </c>
      <c r="N40" s="155"/>
      <c r="O40" s="124"/>
      <c r="P40" s="289">
        <v>8153313</v>
      </c>
      <c r="Q40" s="155"/>
      <c r="R40" s="124"/>
      <c r="S40" s="289">
        <v>0</v>
      </c>
      <c r="T40" s="155"/>
      <c r="U40" s="124"/>
      <c r="V40" s="289">
        <v>8115513</v>
      </c>
      <c r="W40" s="155"/>
      <c r="X40" s="124"/>
      <c r="Y40" s="289">
        <v>8299190</v>
      </c>
      <c r="Z40" s="155"/>
      <c r="AA40" s="124"/>
      <c r="AB40" s="289">
        <v>0</v>
      </c>
      <c r="AC40" s="155"/>
      <c r="AD40" s="124"/>
      <c r="AE40" s="289">
        <v>8172495</v>
      </c>
      <c r="AF40" s="155"/>
      <c r="AG40" s="124"/>
      <c r="AH40" s="289">
        <v>8228285</v>
      </c>
      <c r="AI40" s="155"/>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row>
    <row r="41" spans="2:127" ht="30" customHeight="1" thickBot="1">
      <c r="B41" s="273"/>
      <c r="C41" s="274"/>
      <c r="D41" s="275"/>
      <c r="E41" s="274"/>
      <c r="F41" s="276"/>
      <c r="G41" s="276" t="s">
        <v>94</v>
      </c>
      <c r="H41" s="277">
        <v>1185720000</v>
      </c>
      <c r="I41" s="122"/>
      <c r="J41" s="327">
        <v>1123270232</v>
      </c>
      <c r="K41" s="152"/>
      <c r="L41" s="122"/>
      <c r="M41" s="287">
        <v>1144255041</v>
      </c>
      <c r="N41" s="152"/>
      <c r="O41" s="122"/>
      <c r="P41" s="287">
        <v>1123869779</v>
      </c>
      <c r="Q41" s="152"/>
      <c r="R41" s="122"/>
      <c r="S41" s="287">
        <v>0</v>
      </c>
      <c r="T41" s="152"/>
      <c r="U41" s="122"/>
      <c r="V41" s="287">
        <v>1118659424</v>
      </c>
      <c r="W41" s="152"/>
      <c r="X41" s="122"/>
      <c r="Y41" s="287">
        <v>1143977806</v>
      </c>
      <c r="Z41" s="152"/>
      <c r="AA41" s="122"/>
      <c r="AB41" s="287">
        <v>0</v>
      </c>
      <c r="AC41" s="152"/>
      <c r="AD41" s="122"/>
      <c r="AE41" s="287">
        <v>1126513883</v>
      </c>
      <c r="AF41" s="152"/>
      <c r="AG41" s="122"/>
      <c r="AH41" s="287">
        <v>1134204193</v>
      </c>
      <c r="AI41" s="152"/>
      <c r="DU41" s="20"/>
      <c r="DV41" s="20"/>
      <c r="DW41" s="20"/>
    </row>
    <row r="42" spans="2:127" s="20" customFormat="1" ht="30" customHeight="1" thickBot="1">
      <c r="B42" s="238">
        <v>11</v>
      </c>
      <c r="C42" s="401" t="s">
        <v>100</v>
      </c>
      <c r="D42" s="402"/>
      <c r="E42" s="402"/>
      <c r="F42" s="402"/>
      <c r="G42" s="402"/>
      <c r="H42" s="123">
        <v>12000000</v>
      </c>
      <c r="I42" s="228" t="s">
        <v>93</v>
      </c>
      <c r="J42" s="326">
        <v>12000000</v>
      </c>
      <c r="K42" s="230" t="s">
        <v>208</v>
      </c>
      <c r="L42" s="228" t="s">
        <v>93</v>
      </c>
      <c r="M42" s="121">
        <v>12000000</v>
      </c>
      <c r="N42" s="230" t="s">
        <v>208</v>
      </c>
      <c r="O42" s="228" t="s">
        <v>93</v>
      </c>
      <c r="P42" s="121">
        <v>12000000</v>
      </c>
      <c r="Q42" s="230" t="s">
        <v>208</v>
      </c>
      <c r="R42" s="228" t="s">
        <v>93</v>
      </c>
      <c r="S42" s="121"/>
      <c r="T42" s="230" t="s">
        <v>209</v>
      </c>
      <c r="U42" s="228" t="s">
        <v>93</v>
      </c>
      <c r="V42" s="121">
        <v>12000000</v>
      </c>
      <c r="W42" s="230" t="s">
        <v>208</v>
      </c>
      <c r="X42" s="228" t="s">
        <v>93</v>
      </c>
      <c r="Y42" s="121">
        <v>12000000</v>
      </c>
      <c r="Z42" s="230" t="s">
        <v>208</v>
      </c>
      <c r="AA42" s="228" t="s">
        <v>93</v>
      </c>
      <c r="AB42" s="121"/>
      <c r="AC42" s="230" t="s">
        <v>209</v>
      </c>
      <c r="AD42" s="228" t="s">
        <v>93</v>
      </c>
      <c r="AE42" s="121">
        <v>12000000</v>
      </c>
      <c r="AF42" s="230" t="s">
        <v>208</v>
      </c>
      <c r="AG42" s="228" t="s">
        <v>93</v>
      </c>
      <c r="AH42" s="121">
        <v>12000000</v>
      </c>
      <c r="AI42" s="230" t="s">
        <v>208</v>
      </c>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row>
    <row r="43" spans="2:127" s="20" customFormat="1" ht="30" customHeight="1" thickBot="1">
      <c r="B43" s="238">
        <v>12</v>
      </c>
      <c r="C43" s="401" t="s">
        <v>101</v>
      </c>
      <c r="D43" s="402"/>
      <c r="E43" s="402"/>
      <c r="F43" s="402"/>
      <c r="G43" s="402"/>
      <c r="H43" s="123">
        <v>2280000</v>
      </c>
      <c r="I43" s="228" t="s">
        <v>93</v>
      </c>
      <c r="J43" s="325">
        <v>2280000</v>
      </c>
      <c r="K43" s="230" t="s">
        <v>208</v>
      </c>
      <c r="L43" s="228" t="s">
        <v>93</v>
      </c>
      <c r="M43" s="287">
        <v>2280000</v>
      </c>
      <c r="N43" s="230" t="s">
        <v>208</v>
      </c>
      <c r="O43" s="228" t="s">
        <v>93</v>
      </c>
      <c r="P43" s="287">
        <v>2280000</v>
      </c>
      <c r="Q43" s="230" t="s">
        <v>208</v>
      </c>
      <c r="R43" s="228" t="s">
        <v>93</v>
      </c>
      <c r="S43" s="287">
        <v>0</v>
      </c>
      <c r="T43" s="230" t="s">
        <v>209</v>
      </c>
      <c r="U43" s="228" t="s">
        <v>93</v>
      </c>
      <c r="V43" s="287">
        <v>2280000</v>
      </c>
      <c r="W43" s="230" t="s">
        <v>208</v>
      </c>
      <c r="X43" s="228" t="s">
        <v>93</v>
      </c>
      <c r="Y43" s="287">
        <v>2280000</v>
      </c>
      <c r="Z43" s="230" t="s">
        <v>208</v>
      </c>
      <c r="AA43" s="228" t="s">
        <v>93</v>
      </c>
      <c r="AB43" s="287"/>
      <c r="AC43" s="230" t="s">
        <v>209</v>
      </c>
      <c r="AD43" s="228" t="s">
        <v>93</v>
      </c>
      <c r="AE43" s="287">
        <v>2280000</v>
      </c>
      <c r="AF43" s="230" t="s">
        <v>208</v>
      </c>
      <c r="AG43" s="228" t="s">
        <v>93</v>
      </c>
      <c r="AH43" s="287">
        <v>2280000</v>
      </c>
      <c r="AI43" s="230" t="s">
        <v>208</v>
      </c>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row>
    <row r="44" spans="2:127" s="20" customFormat="1" ht="47.25" customHeight="1">
      <c r="B44" s="238">
        <v>13</v>
      </c>
      <c r="C44" s="401" t="s">
        <v>102</v>
      </c>
      <c r="D44" s="402"/>
      <c r="E44" s="402"/>
      <c r="F44" s="402"/>
      <c r="G44" s="402"/>
      <c r="H44" s="123">
        <v>14280000</v>
      </c>
      <c r="I44" s="228" t="s">
        <v>93</v>
      </c>
      <c r="J44" s="330">
        <v>14280000</v>
      </c>
      <c r="K44" s="230" t="s">
        <v>208</v>
      </c>
      <c r="L44" s="228" t="s">
        <v>93</v>
      </c>
      <c r="M44" s="287">
        <v>14280000</v>
      </c>
      <c r="N44" s="230" t="s">
        <v>208</v>
      </c>
      <c r="O44" s="228" t="s">
        <v>93</v>
      </c>
      <c r="P44" s="287">
        <v>14280000</v>
      </c>
      <c r="Q44" s="230" t="s">
        <v>208</v>
      </c>
      <c r="R44" s="228" t="s">
        <v>93</v>
      </c>
      <c r="S44" s="287">
        <v>0</v>
      </c>
      <c r="T44" s="230" t="s">
        <v>209</v>
      </c>
      <c r="U44" s="228" t="s">
        <v>93</v>
      </c>
      <c r="V44" s="287">
        <v>14280000</v>
      </c>
      <c r="W44" s="230" t="s">
        <v>208</v>
      </c>
      <c r="X44" s="228" t="s">
        <v>93</v>
      </c>
      <c r="Y44" s="287">
        <v>14280000</v>
      </c>
      <c r="Z44" s="230" t="s">
        <v>208</v>
      </c>
      <c r="AA44" s="228" t="s">
        <v>93</v>
      </c>
      <c r="AB44" s="287"/>
      <c r="AC44" s="230" t="s">
        <v>209</v>
      </c>
      <c r="AD44" s="228" t="s">
        <v>93</v>
      </c>
      <c r="AE44" s="287">
        <v>14280000</v>
      </c>
      <c r="AF44" s="230" t="s">
        <v>208</v>
      </c>
      <c r="AG44" s="228" t="s">
        <v>93</v>
      </c>
      <c r="AH44" s="287">
        <v>14280000</v>
      </c>
      <c r="AI44" s="230" t="s">
        <v>208</v>
      </c>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row>
    <row r="45" spans="2:127" s="20" customFormat="1" ht="32.25" customHeight="1" thickBot="1">
      <c r="B45" s="283"/>
      <c r="C45" s="278"/>
      <c r="D45" s="279"/>
      <c r="E45" s="278"/>
      <c r="F45" s="280"/>
      <c r="G45" s="280" t="s">
        <v>103</v>
      </c>
      <c r="H45" s="282">
        <v>1200000000</v>
      </c>
      <c r="I45" s="124"/>
      <c r="J45" s="282">
        <v>1137550232</v>
      </c>
      <c r="K45" s="155"/>
      <c r="L45" s="124"/>
      <c r="M45" s="289">
        <v>1158535041</v>
      </c>
      <c r="N45" s="155"/>
      <c r="O45" s="124"/>
      <c r="P45" s="289">
        <v>1138149779</v>
      </c>
      <c r="Q45" s="155"/>
      <c r="R45" s="124"/>
      <c r="S45" s="289">
        <v>0</v>
      </c>
      <c r="T45" s="155"/>
      <c r="U45" s="124"/>
      <c r="V45" s="289">
        <v>1132939424</v>
      </c>
      <c r="W45" s="155"/>
      <c r="X45" s="124"/>
      <c r="Y45" s="289">
        <v>1158257806</v>
      </c>
      <c r="Z45" s="155"/>
      <c r="AA45" s="124"/>
      <c r="AB45" s="289">
        <v>0</v>
      </c>
      <c r="AC45" s="155"/>
      <c r="AD45" s="124"/>
      <c r="AE45" s="289">
        <v>1140793883</v>
      </c>
      <c r="AF45" s="155"/>
      <c r="AG45" s="124"/>
      <c r="AH45" s="289">
        <v>1148484193</v>
      </c>
      <c r="AI45" s="15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row>
    <row r="46" spans="2:127" s="20" customFormat="1" ht="39.950000000000003" customHeight="1" thickBot="1">
      <c r="B46" s="431" t="s">
        <v>104</v>
      </c>
      <c r="C46" s="432"/>
      <c r="D46" s="432"/>
      <c r="E46" s="432"/>
      <c r="F46" s="432"/>
      <c r="G46" s="432"/>
      <c r="H46" s="433"/>
      <c r="I46" s="237" t="s">
        <v>210</v>
      </c>
      <c r="J46" s="331">
        <v>1137550200</v>
      </c>
      <c r="K46" s="155"/>
      <c r="L46" s="237" t="s">
        <v>1</v>
      </c>
      <c r="M46" s="232">
        <v>1158535041</v>
      </c>
      <c r="N46" s="155"/>
      <c r="O46" s="237" t="s">
        <v>1</v>
      </c>
      <c r="P46" s="232">
        <v>1138149779</v>
      </c>
      <c r="Q46" s="155"/>
      <c r="R46" s="237" t="s">
        <v>1</v>
      </c>
      <c r="S46" s="232"/>
      <c r="T46" s="155"/>
      <c r="U46" s="237" t="s">
        <v>1</v>
      </c>
      <c r="V46" s="232">
        <v>1132939424</v>
      </c>
      <c r="W46" s="155"/>
      <c r="X46" s="237" t="s">
        <v>1</v>
      </c>
      <c r="Y46" s="232">
        <v>1158257806</v>
      </c>
      <c r="Z46" s="155"/>
      <c r="AA46" s="237" t="s">
        <v>1</v>
      </c>
      <c r="AB46" s="232"/>
      <c r="AC46" s="155"/>
      <c r="AD46" s="237" t="s">
        <v>1</v>
      </c>
      <c r="AE46" s="232">
        <v>1140793883</v>
      </c>
      <c r="AF46" s="155"/>
      <c r="AG46" s="237" t="s">
        <v>210</v>
      </c>
      <c r="AH46" s="232">
        <v>1148484194</v>
      </c>
      <c r="AI46" s="155"/>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row>
    <row r="47" spans="2:127" s="20" customFormat="1" ht="32.25" customHeight="1" thickBot="1">
      <c r="B47" s="126" t="s">
        <v>2</v>
      </c>
      <c r="C47" s="127"/>
      <c r="D47" s="128"/>
      <c r="E47" s="84"/>
      <c r="F47" s="129"/>
      <c r="G47" s="129"/>
      <c r="H47" s="149">
        <v>1200000000</v>
      </c>
      <c r="I47" s="156"/>
      <c r="J47" s="157">
        <v>1137550232</v>
      </c>
      <c r="K47" s="158" t="s">
        <v>208</v>
      </c>
      <c r="L47" s="156"/>
      <c r="M47" s="157">
        <v>1158535041</v>
      </c>
      <c r="N47" s="158" t="s">
        <v>208</v>
      </c>
      <c r="O47" s="156"/>
      <c r="P47" s="157">
        <v>1138149779</v>
      </c>
      <c r="Q47" s="158" t="s">
        <v>208</v>
      </c>
      <c r="R47" s="156"/>
      <c r="S47" s="157" t="s">
        <v>45</v>
      </c>
      <c r="T47" s="158" t="s">
        <v>209</v>
      </c>
      <c r="U47" s="156"/>
      <c r="V47" s="157">
        <v>1132939424</v>
      </c>
      <c r="W47" s="158" t="s">
        <v>208</v>
      </c>
      <c r="X47" s="156"/>
      <c r="Y47" s="157">
        <v>1158257806</v>
      </c>
      <c r="Z47" s="158" t="s">
        <v>208</v>
      </c>
      <c r="AA47" s="156"/>
      <c r="AB47" s="157" t="s">
        <v>45</v>
      </c>
      <c r="AC47" s="158" t="s">
        <v>209</v>
      </c>
      <c r="AD47" s="156"/>
      <c r="AE47" s="157">
        <v>1140793883</v>
      </c>
      <c r="AF47" s="158" t="s">
        <v>208</v>
      </c>
      <c r="AG47" s="156"/>
      <c r="AH47" s="157">
        <v>1148484193</v>
      </c>
      <c r="AI47" s="158" t="s">
        <v>208</v>
      </c>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row>
    <row r="48" spans="2:127" s="7" customFormat="1" ht="24.95" customHeight="1" thickTop="1" thickBot="1">
      <c r="B48" s="10"/>
      <c r="C48" s="10"/>
      <c r="D48" s="1"/>
      <c r="E48" s="1"/>
      <c r="F48" s="1"/>
      <c r="G48" s="15"/>
      <c r="H48" s="15"/>
      <c r="I48" s="439" t="s">
        <v>196</v>
      </c>
      <c r="J48" s="440"/>
      <c r="K48" s="440"/>
      <c r="L48" s="439" t="s">
        <v>197</v>
      </c>
      <c r="M48" s="440"/>
      <c r="N48" s="440"/>
      <c r="O48" s="439" t="s">
        <v>198</v>
      </c>
      <c r="P48" s="440"/>
      <c r="Q48" s="440"/>
      <c r="R48" s="439" t="s">
        <v>199</v>
      </c>
      <c r="S48" s="440"/>
      <c r="T48" s="440"/>
      <c r="U48" s="439" t="s">
        <v>200</v>
      </c>
      <c r="V48" s="440"/>
      <c r="W48" s="440"/>
      <c r="X48" s="439" t="s">
        <v>201</v>
      </c>
      <c r="Y48" s="440"/>
      <c r="Z48" s="440"/>
      <c r="AA48" s="439" t="s">
        <v>202</v>
      </c>
      <c r="AB48" s="440"/>
      <c r="AC48" s="440"/>
      <c r="AD48" s="439" t="s">
        <v>203</v>
      </c>
      <c r="AE48" s="440"/>
      <c r="AF48" s="440"/>
      <c r="AG48" s="439" t="s">
        <v>204</v>
      </c>
      <c r="AH48" s="440"/>
      <c r="AI48" s="440"/>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row>
    <row r="49" spans="1:124" s="7" customFormat="1" ht="24.95" customHeight="1" thickTop="1" thickBot="1">
      <c r="B49" s="10"/>
      <c r="C49" s="10"/>
      <c r="D49" s="1"/>
      <c r="E49" s="1"/>
      <c r="F49" s="1"/>
      <c r="G49" s="15"/>
      <c r="H49" s="15"/>
      <c r="I49" s="427" t="s">
        <v>196</v>
      </c>
      <c r="J49" s="428"/>
      <c r="K49" s="428"/>
      <c r="L49" s="427" t="s">
        <v>197</v>
      </c>
      <c r="M49" s="428"/>
      <c r="N49" s="428"/>
      <c r="O49" s="427" t="s">
        <v>198</v>
      </c>
      <c r="P49" s="428"/>
      <c r="Q49" s="428"/>
      <c r="R49" s="427" t="s">
        <v>199</v>
      </c>
      <c r="S49" s="428"/>
      <c r="T49" s="428"/>
      <c r="U49" s="427" t="s">
        <v>200</v>
      </c>
      <c r="V49" s="428"/>
      <c r="W49" s="428"/>
      <c r="X49" s="427" t="s">
        <v>201</v>
      </c>
      <c r="Y49" s="428"/>
      <c r="Z49" s="428"/>
      <c r="AA49" s="427" t="s">
        <v>202</v>
      </c>
      <c r="AB49" s="428"/>
      <c r="AC49" s="428"/>
      <c r="AD49" s="427" t="s">
        <v>203</v>
      </c>
      <c r="AE49" s="428"/>
      <c r="AF49" s="428"/>
      <c r="AG49" s="427" t="s">
        <v>204</v>
      </c>
      <c r="AH49" s="428"/>
      <c r="AI49" s="428"/>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row>
    <row r="50" spans="1:124" ht="18.75" customHeight="1" thickTop="1">
      <c r="A50" s="20"/>
      <c r="D50" s="20"/>
      <c r="E50" s="20"/>
      <c r="F50" s="20"/>
      <c r="H50" s="415" t="s">
        <v>105</v>
      </c>
      <c r="I50" s="421"/>
      <c r="J50" s="422"/>
      <c r="K50" s="422"/>
      <c r="L50" s="421"/>
      <c r="M50" s="422"/>
      <c r="N50" s="422"/>
      <c r="O50" s="421"/>
      <c r="P50" s="422"/>
      <c r="Q50" s="422"/>
      <c r="R50" s="421"/>
      <c r="S50" s="422"/>
      <c r="T50" s="422"/>
      <c r="U50" s="421"/>
      <c r="V50" s="422"/>
      <c r="W50" s="422"/>
      <c r="X50" s="421"/>
      <c r="Y50" s="422"/>
      <c r="Z50" s="422"/>
      <c r="AA50" s="421"/>
      <c r="AB50" s="422"/>
      <c r="AC50" s="422"/>
      <c r="AD50" s="421"/>
      <c r="AE50" s="422"/>
      <c r="AF50" s="422"/>
      <c r="AG50" s="421"/>
      <c r="AH50" s="422"/>
      <c r="AI50" s="422"/>
    </row>
    <row r="51" spans="1:124" ht="18.75" customHeight="1">
      <c r="A51" s="20"/>
      <c r="D51" s="20"/>
      <c r="E51" s="20"/>
      <c r="F51" s="20"/>
      <c r="H51" s="416"/>
      <c r="I51" s="423"/>
      <c r="J51" s="424"/>
      <c r="K51" s="424"/>
      <c r="L51" s="423"/>
      <c r="M51" s="424"/>
      <c r="N51" s="424"/>
      <c r="O51" s="423"/>
      <c r="P51" s="424"/>
      <c r="Q51" s="424"/>
      <c r="R51" s="423"/>
      <c r="S51" s="424"/>
      <c r="T51" s="424"/>
      <c r="U51" s="423"/>
      <c r="V51" s="424"/>
      <c r="W51" s="424"/>
      <c r="X51" s="423"/>
      <c r="Y51" s="424"/>
      <c r="Z51" s="424"/>
      <c r="AA51" s="423"/>
      <c r="AB51" s="424"/>
      <c r="AC51" s="424"/>
      <c r="AD51" s="423"/>
      <c r="AE51" s="424"/>
      <c r="AF51" s="424"/>
      <c r="AG51" s="423"/>
      <c r="AH51" s="424"/>
      <c r="AI51" s="424"/>
    </row>
    <row r="52" spans="1:124" ht="18.75" customHeight="1">
      <c r="A52" s="20"/>
      <c r="D52" s="20"/>
      <c r="E52" s="20"/>
      <c r="F52" s="20"/>
      <c r="H52" s="416"/>
      <c r="I52" s="423"/>
      <c r="J52" s="424"/>
      <c r="K52" s="424"/>
      <c r="L52" s="423"/>
      <c r="M52" s="424"/>
      <c r="N52" s="424"/>
      <c r="O52" s="423"/>
      <c r="P52" s="424"/>
      <c r="Q52" s="424"/>
      <c r="R52" s="423"/>
      <c r="S52" s="424"/>
      <c r="T52" s="424"/>
      <c r="U52" s="423"/>
      <c r="V52" s="424"/>
      <c r="W52" s="424"/>
      <c r="X52" s="423"/>
      <c r="Y52" s="424"/>
      <c r="Z52" s="424"/>
      <c r="AA52" s="423"/>
      <c r="AB52" s="424"/>
      <c r="AC52" s="424"/>
      <c r="AD52" s="423"/>
      <c r="AE52" s="424"/>
      <c r="AF52" s="424"/>
      <c r="AG52" s="423"/>
      <c r="AH52" s="424"/>
      <c r="AI52" s="424"/>
    </row>
    <row r="53" spans="1:124" ht="18.75" customHeight="1" thickBot="1">
      <c r="A53" s="20"/>
      <c r="D53" s="20"/>
      <c r="E53" s="20"/>
      <c r="F53" s="20"/>
      <c r="H53" s="417"/>
      <c r="I53" s="425"/>
      <c r="J53" s="426"/>
      <c r="K53" s="426"/>
      <c r="L53" s="425"/>
      <c r="M53" s="426"/>
      <c r="N53" s="426"/>
      <c r="O53" s="425"/>
      <c r="P53" s="426"/>
      <c r="Q53" s="426"/>
      <c r="R53" s="425"/>
      <c r="S53" s="426"/>
      <c r="T53" s="426"/>
      <c r="U53" s="425"/>
      <c r="V53" s="426"/>
      <c r="W53" s="426"/>
      <c r="X53" s="425"/>
      <c r="Y53" s="426"/>
      <c r="Z53" s="426"/>
      <c r="AA53" s="425"/>
      <c r="AB53" s="426"/>
      <c r="AC53" s="426"/>
      <c r="AD53" s="425"/>
      <c r="AE53" s="426"/>
      <c r="AF53" s="426"/>
      <c r="AG53" s="425"/>
      <c r="AH53" s="426"/>
      <c r="AI53" s="426"/>
    </row>
    <row r="54" spans="1:124" ht="18.75" customHeight="1" thickTop="1">
      <c r="A54" s="20"/>
      <c r="B54" s="20"/>
      <c r="C54" s="20"/>
      <c r="D54" s="20"/>
      <c r="E54" s="20"/>
      <c r="F54" s="20"/>
      <c r="G54" s="20"/>
      <c r="H54" s="415" t="s">
        <v>106</v>
      </c>
      <c r="I54" s="409" t="s">
        <v>206</v>
      </c>
      <c r="J54" s="410"/>
      <c r="K54" s="410"/>
      <c r="L54" s="421"/>
      <c r="M54" s="422"/>
      <c r="N54" s="422"/>
      <c r="O54" s="421"/>
      <c r="P54" s="422"/>
      <c r="Q54" s="422"/>
      <c r="R54" s="421"/>
      <c r="S54" s="422"/>
      <c r="T54" s="422"/>
      <c r="U54" s="421"/>
      <c r="V54" s="422"/>
      <c r="W54" s="422"/>
      <c r="X54" s="421"/>
      <c r="Y54" s="422"/>
      <c r="Z54" s="422"/>
      <c r="AA54" s="421"/>
      <c r="AB54" s="422"/>
      <c r="AC54" s="422"/>
      <c r="AD54" s="421"/>
      <c r="AE54" s="422"/>
      <c r="AF54" s="422"/>
      <c r="AG54" s="409" t="s">
        <v>205</v>
      </c>
      <c r="AH54" s="410"/>
      <c r="AI54" s="410"/>
    </row>
    <row r="55" spans="1:124" ht="18.75" customHeight="1">
      <c r="A55" s="20"/>
      <c r="D55" s="20"/>
      <c r="E55" s="20"/>
      <c r="F55" s="20"/>
      <c r="H55" s="416"/>
      <c r="I55" s="411"/>
      <c r="J55" s="412"/>
      <c r="K55" s="412"/>
      <c r="L55" s="423"/>
      <c r="M55" s="424"/>
      <c r="N55" s="424"/>
      <c r="O55" s="423"/>
      <c r="P55" s="424"/>
      <c r="Q55" s="424"/>
      <c r="R55" s="423"/>
      <c r="S55" s="424"/>
      <c r="T55" s="424"/>
      <c r="U55" s="423"/>
      <c r="V55" s="424"/>
      <c r="W55" s="424"/>
      <c r="X55" s="423"/>
      <c r="Y55" s="424"/>
      <c r="Z55" s="424"/>
      <c r="AA55" s="423"/>
      <c r="AB55" s="424"/>
      <c r="AC55" s="424"/>
      <c r="AD55" s="423"/>
      <c r="AE55" s="424"/>
      <c r="AF55" s="424"/>
      <c r="AG55" s="411"/>
      <c r="AH55" s="412"/>
      <c r="AI55" s="412"/>
    </row>
    <row r="56" spans="1:124" ht="18.75" customHeight="1">
      <c r="A56" s="20"/>
      <c r="D56" s="20"/>
      <c r="E56" s="20"/>
      <c r="F56" s="20"/>
      <c r="H56" s="416"/>
      <c r="I56" s="411"/>
      <c r="J56" s="412"/>
      <c r="K56" s="412"/>
      <c r="L56" s="423"/>
      <c r="M56" s="424"/>
      <c r="N56" s="424"/>
      <c r="O56" s="423"/>
      <c r="P56" s="424"/>
      <c r="Q56" s="424"/>
      <c r="R56" s="423"/>
      <c r="S56" s="424"/>
      <c r="T56" s="424"/>
      <c r="U56" s="423"/>
      <c r="V56" s="424"/>
      <c r="W56" s="424"/>
      <c r="X56" s="423"/>
      <c r="Y56" s="424"/>
      <c r="Z56" s="424"/>
      <c r="AA56" s="423"/>
      <c r="AB56" s="424"/>
      <c r="AC56" s="424"/>
      <c r="AD56" s="423"/>
      <c r="AE56" s="424"/>
      <c r="AF56" s="424"/>
      <c r="AG56" s="411"/>
      <c r="AH56" s="412"/>
      <c r="AI56" s="412"/>
    </row>
    <row r="57" spans="1:124" ht="18.75" customHeight="1" thickBot="1">
      <c r="A57" s="20"/>
      <c r="B57" s="20"/>
      <c r="C57" s="20"/>
      <c r="D57" s="20"/>
      <c r="E57" s="20"/>
      <c r="F57" s="20"/>
      <c r="G57" s="20"/>
      <c r="H57" s="417"/>
      <c r="I57" s="413"/>
      <c r="J57" s="414"/>
      <c r="K57" s="414"/>
      <c r="L57" s="425"/>
      <c r="M57" s="426"/>
      <c r="N57" s="426"/>
      <c r="O57" s="425"/>
      <c r="P57" s="426"/>
      <c r="Q57" s="426"/>
      <c r="R57" s="425"/>
      <c r="S57" s="426"/>
      <c r="T57" s="426"/>
      <c r="U57" s="425"/>
      <c r="V57" s="426"/>
      <c r="W57" s="426"/>
      <c r="X57" s="425"/>
      <c r="Y57" s="426"/>
      <c r="Z57" s="426"/>
      <c r="AA57" s="425"/>
      <c r="AB57" s="426"/>
      <c r="AC57" s="426"/>
      <c r="AD57" s="425"/>
      <c r="AE57" s="426"/>
      <c r="AF57" s="426"/>
      <c r="AG57" s="413"/>
      <c r="AH57" s="414"/>
      <c r="AI57" s="414"/>
    </row>
    <row r="58" spans="1:124" s="85" customFormat="1" ht="13.5" hidden="1" thickTop="1">
      <c r="A58" s="131"/>
      <c r="B58" s="131"/>
      <c r="C58" s="131"/>
      <c r="D58" s="131"/>
      <c r="E58" s="131"/>
      <c r="F58" s="131"/>
      <c r="G58" s="131"/>
      <c r="H58" s="234" t="s">
        <v>47</v>
      </c>
      <c r="I58" s="131"/>
      <c r="J58" s="131"/>
      <c r="K58" s="131"/>
      <c r="L58" s="131"/>
      <c r="M58" s="131"/>
      <c r="N58" s="131"/>
      <c r="O58" s="131"/>
      <c r="P58" s="131"/>
      <c r="Q58" s="131"/>
      <c r="R58" s="131"/>
      <c r="S58" s="131"/>
      <c r="T58" s="131"/>
      <c r="U58" s="131"/>
      <c r="V58" s="131"/>
      <c r="W58" s="131"/>
      <c r="X58" s="131"/>
      <c r="Y58" s="131"/>
      <c r="Z58" s="131"/>
      <c r="AA58" s="131"/>
      <c r="AB58" s="131"/>
      <c r="AC58" s="131"/>
      <c r="AD58" s="131"/>
      <c r="AE58" s="131"/>
      <c r="AF58" s="131"/>
      <c r="AG58" s="131"/>
      <c r="AH58" s="131"/>
      <c r="AI58" s="131"/>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row>
    <row r="59" spans="1:124" ht="13.5" hidden="1" thickTop="1">
      <c r="A59" s="20"/>
      <c r="D59" s="20"/>
      <c r="E59" s="20"/>
      <c r="F59" s="20"/>
      <c r="H59" s="20"/>
      <c r="L59" s="9"/>
      <c r="M59" s="9"/>
      <c r="N59" s="12"/>
      <c r="O59" s="9"/>
      <c r="P59" s="9"/>
      <c r="Q59" s="12"/>
      <c r="R59" s="9"/>
      <c r="S59" s="9"/>
      <c r="T59" s="12"/>
      <c r="U59" s="9"/>
      <c r="V59" s="9"/>
      <c r="W59" s="12"/>
      <c r="X59" s="9"/>
      <c r="Y59" s="9"/>
      <c r="Z59" s="12"/>
      <c r="AA59" s="9"/>
      <c r="AB59" s="9"/>
      <c r="AC59" s="12"/>
      <c r="AD59" s="9"/>
      <c r="AE59" s="9"/>
      <c r="AF59" s="12"/>
      <c r="AG59" s="9"/>
      <c r="AH59" s="9"/>
      <c r="AI59" s="12"/>
    </row>
    <row r="60" spans="1:124" ht="13.5" hidden="1" thickTop="1">
      <c r="A60" s="20"/>
      <c r="D60" s="20"/>
      <c r="E60" s="20"/>
      <c r="F60" s="20"/>
      <c r="H60" s="20"/>
      <c r="L60" s="9"/>
      <c r="M60" s="9"/>
      <c r="N60" s="12"/>
      <c r="O60" s="9"/>
      <c r="P60" s="9"/>
      <c r="Q60" s="12"/>
      <c r="R60" s="9"/>
      <c r="S60" s="9"/>
      <c r="T60" s="12"/>
      <c r="U60" s="9"/>
      <c r="V60" s="9"/>
      <c r="W60" s="12"/>
      <c r="X60" s="9"/>
      <c r="Y60" s="9"/>
      <c r="Z60" s="12"/>
      <c r="AA60" s="9"/>
      <c r="AB60" s="9"/>
      <c r="AC60" s="12"/>
      <c r="AD60" s="9"/>
      <c r="AE60" s="9"/>
      <c r="AF60" s="12"/>
      <c r="AG60" s="9"/>
      <c r="AH60" s="9"/>
      <c r="AI60" s="12"/>
    </row>
    <row r="61" spans="1:124" ht="13.5" hidden="1" thickTop="1">
      <c r="A61" s="20"/>
      <c r="D61" s="20"/>
      <c r="E61" s="20"/>
      <c r="F61" s="20"/>
      <c r="H61" s="20"/>
      <c r="L61" s="9"/>
      <c r="M61" s="9"/>
      <c r="N61" s="12"/>
      <c r="O61" s="9"/>
      <c r="P61" s="9"/>
      <c r="Q61" s="12"/>
      <c r="R61" s="9"/>
      <c r="S61" s="9"/>
      <c r="T61" s="12"/>
      <c r="U61" s="9"/>
      <c r="V61" s="9"/>
      <c r="W61" s="12"/>
      <c r="X61" s="9"/>
      <c r="Y61" s="9"/>
      <c r="Z61" s="12"/>
      <c r="AA61" s="9"/>
      <c r="AB61" s="9"/>
      <c r="AC61" s="12"/>
      <c r="AD61" s="9"/>
      <c r="AE61" s="9"/>
      <c r="AF61" s="12"/>
      <c r="AG61" s="9"/>
      <c r="AH61" s="9"/>
      <c r="AI61" s="12"/>
    </row>
    <row r="62" spans="1:124" ht="13.5" hidden="1" thickTop="1">
      <c r="A62" s="20"/>
      <c r="D62" s="20"/>
      <c r="E62" s="20"/>
      <c r="F62" s="20"/>
      <c r="H62" s="20"/>
      <c r="L62" s="9"/>
      <c r="M62" s="9"/>
      <c r="N62" s="12"/>
      <c r="O62" s="9"/>
      <c r="P62" s="9"/>
      <c r="Q62" s="12"/>
      <c r="R62" s="9"/>
      <c r="S62" s="9"/>
      <c r="T62" s="12"/>
      <c r="U62" s="9"/>
      <c r="V62" s="9"/>
      <c r="W62" s="12"/>
      <c r="X62" s="9"/>
      <c r="Y62" s="9"/>
      <c r="Z62" s="12"/>
      <c r="AA62" s="9"/>
      <c r="AB62" s="9"/>
      <c r="AC62" s="12"/>
      <c r="AD62" s="9"/>
      <c r="AE62" s="9"/>
      <c r="AF62" s="12"/>
      <c r="AG62" s="9"/>
      <c r="AH62" s="9"/>
      <c r="AI62" s="12"/>
    </row>
    <row r="63" spans="1:124" ht="13.5" hidden="1" thickTop="1">
      <c r="A63" s="20"/>
      <c r="D63" s="20"/>
      <c r="E63" s="20"/>
      <c r="F63" s="20"/>
      <c r="H63" s="20"/>
      <c r="L63" s="9"/>
      <c r="M63" s="9"/>
      <c r="N63" s="12"/>
      <c r="O63" s="9"/>
      <c r="P63" s="9"/>
      <c r="Q63" s="12"/>
      <c r="R63" s="9"/>
      <c r="S63" s="9"/>
      <c r="T63" s="12"/>
      <c r="U63" s="9"/>
      <c r="V63" s="9"/>
      <c r="W63" s="12"/>
      <c r="X63" s="9"/>
      <c r="Y63" s="9"/>
      <c r="Z63" s="12"/>
      <c r="AA63" s="9"/>
      <c r="AB63" s="9"/>
      <c r="AC63" s="12"/>
      <c r="AD63" s="9"/>
      <c r="AE63" s="9"/>
      <c r="AF63" s="12"/>
      <c r="AG63" s="9"/>
      <c r="AH63" s="9"/>
      <c r="AI63" s="12"/>
    </row>
    <row r="64" spans="1:124" ht="13.5" hidden="1" thickTop="1">
      <c r="A64" s="20"/>
      <c r="D64" s="20"/>
      <c r="E64" s="20"/>
      <c r="F64" s="20"/>
      <c r="H64" s="20"/>
      <c r="L64" s="9"/>
      <c r="M64" s="9"/>
      <c r="N64" s="12"/>
      <c r="O64" s="9"/>
      <c r="P64" s="9"/>
      <c r="Q64" s="12"/>
      <c r="R64" s="9"/>
      <c r="S64" s="9"/>
      <c r="T64" s="12"/>
      <c r="U64" s="9"/>
      <c r="V64" s="9"/>
      <c r="W64" s="12"/>
      <c r="X64" s="9"/>
      <c r="Y64" s="9"/>
      <c r="Z64" s="12"/>
      <c r="AA64" s="9"/>
      <c r="AB64" s="9"/>
      <c r="AC64" s="12"/>
      <c r="AD64" s="9"/>
      <c r="AE64" s="9"/>
      <c r="AF64" s="12"/>
      <c r="AG64" s="9"/>
      <c r="AH64" s="9"/>
      <c r="AI64" s="12"/>
    </row>
    <row r="65" ht="13.5" hidden="1" thickTop="1"/>
    <row r="66" ht="13.5" hidden="1" thickTop="1"/>
    <row r="67" ht="13.5" hidden="1" thickTop="1"/>
    <row r="68" ht="13.5" hidden="1" thickTop="1"/>
    <row r="69" ht="13.5" hidden="1" thickTop="1"/>
    <row r="70" ht="13.5" hidden="1" thickTop="1"/>
    <row r="71" ht="13.5" hidden="1" thickTop="1"/>
    <row r="72" ht="13.5" hidden="1" thickTop="1"/>
    <row r="73" ht="13.5" hidden="1" thickTop="1"/>
    <row r="74" ht="13.5" hidden="1" thickTop="1"/>
    <row r="75" ht="13.5" hidden="1" thickTop="1"/>
    <row r="76" ht="13.5" hidden="1" thickTop="1"/>
    <row r="77" ht="13.5" hidden="1" thickTop="1"/>
    <row r="78" ht="13.5" hidden="1" thickTop="1"/>
    <row r="79" ht="13.5" hidden="1" thickTop="1"/>
    <row r="80" ht="13.5" hidden="1" thickTop="1"/>
    <row r="81" ht="13.5" hidden="1" thickTop="1"/>
    <row r="82" ht="13.5" hidden="1" thickTop="1"/>
    <row r="83" ht="13.5" hidden="1" thickTop="1"/>
    <row r="84" ht="13.5" hidden="1" thickTop="1"/>
    <row r="85" ht="13.5" hidden="1" thickTop="1"/>
    <row r="86" ht="13.5" hidden="1" thickTop="1"/>
    <row r="87" ht="13.5" hidden="1" thickTop="1"/>
    <row r="88" ht="13.5" hidden="1" thickTop="1"/>
    <row r="89" ht="13.5" hidden="1" thickTop="1"/>
    <row r="90" ht="13.5" hidden="1" thickTop="1"/>
    <row r="91" ht="13.5" hidden="1" thickTop="1"/>
    <row r="92" ht="13.5" hidden="1" thickTop="1"/>
    <row r="93" ht="13.5" hidden="1" thickTop="1"/>
    <row r="94" ht="13.5" hidden="1" thickTop="1"/>
    <row r="95" ht="13.5" hidden="1" thickTop="1"/>
    <row r="96" ht="13.5" hidden="1" thickTop="1"/>
    <row r="97" ht="13.5" hidden="1" thickTop="1"/>
    <row r="98" ht="13.5" hidden="1" thickTop="1"/>
    <row r="99" ht="13.5" hidden="1" thickTop="1"/>
    <row r="100" ht="13.5" hidden="1" thickTop="1"/>
    <row r="101" ht="13.5" hidden="1" thickTop="1"/>
    <row r="102" ht="13.5" hidden="1" thickTop="1"/>
    <row r="103" ht="13.5" hidden="1" thickTop="1"/>
    <row r="104" ht="13.5" hidden="1" thickTop="1"/>
    <row r="105" ht="13.5" hidden="1" thickTop="1"/>
    <row r="106" ht="13.5" hidden="1" thickTop="1"/>
    <row r="107" ht="13.5" hidden="1" thickTop="1"/>
    <row r="108" ht="13.5" hidden="1" thickTop="1"/>
    <row r="109" ht="13.5" hidden="1" thickTop="1"/>
    <row r="110" ht="13.5" hidden="1" thickTop="1"/>
    <row r="111" ht="13.5" hidden="1" thickTop="1"/>
    <row r="112" ht="13.5" hidden="1" thickTop="1"/>
    <row r="113" ht="13.5" hidden="1" thickTop="1"/>
    <row r="114" ht="13.5" hidden="1" thickTop="1"/>
    <row r="115" ht="13.5" hidden="1" thickTop="1"/>
    <row r="116" ht="13.5" hidden="1" thickTop="1"/>
    <row r="117" ht="13.5" hidden="1" thickTop="1"/>
    <row r="118" ht="13.5" hidden="1" thickTop="1"/>
    <row r="119" ht="13.5" hidden="1" thickTop="1"/>
    <row r="120" ht="13.5" hidden="1" thickTop="1"/>
    <row r="121" ht="13.5" hidden="1" thickTop="1"/>
    <row r="122" ht="13.5" hidden="1" thickTop="1"/>
    <row r="123" ht="13.5" hidden="1" thickTop="1"/>
    <row r="124" ht="13.5" hidden="1" thickTop="1"/>
    <row r="125" ht="13.5" hidden="1" thickTop="1"/>
    <row r="126" ht="13.5" hidden="1" thickTop="1"/>
    <row r="127" ht="13.5" hidden="1" thickTop="1"/>
    <row r="128" ht="13.5" hidden="1" thickTop="1"/>
    <row r="129" ht="13.5" hidden="1" thickTop="1"/>
    <row r="130" ht="13.5" hidden="1" thickTop="1"/>
    <row r="131" ht="13.5" hidden="1" thickTop="1"/>
    <row r="132" ht="13.5" hidden="1" thickTop="1"/>
    <row r="133" ht="13.5" hidden="1" thickTop="1"/>
    <row r="134" ht="13.5" hidden="1" thickTop="1"/>
    <row r="135" ht="13.5" hidden="1" thickTop="1"/>
    <row r="136" ht="13.5" hidden="1" thickTop="1"/>
    <row r="137" ht="13.5" hidden="1" thickTop="1"/>
    <row r="138" ht="13.5" hidden="1" thickTop="1"/>
    <row r="139" ht="13.5" hidden="1" thickTop="1"/>
    <row r="140" ht="13.5" hidden="1" thickTop="1"/>
    <row r="141" ht="13.5" hidden="1" thickTop="1"/>
    <row r="142" ht="13.5" hidden="1" thickTop="1"/>
    <row r="143" ht="13.5" hidden="1" thickTop="1"/>
    <row r="144" ht="13.5" hidden="1" thickTop="1"/>
    <row r="145" ht="13.5" hidden="1" thickTop="1"/>
    <row r="146" ht="13.5" hidden="1" thickTop="1"/>
    <row r="147" ht="13.5" hidden="1" thickTop="1"/>
    <row r="148" ht="13.5" hidden="1" thickTop="1"/>
    <row r="149" ht="13.5" hidden="1" thickTop="1"/>
    <row r="150" ht="13.5" hidden="1" thickTop="1"/>
    <row r="151" ht="13.5" hidden="1" thickTop="1"/>
    <row r="152" ht="13.5" hidden="1" thickTop="1"/>
    <row r="153" ht="13.5" hidden="1" thickTop="1"/>
    <row r="154" ht="13.5" hidden="1" thickTop="1"/>
    <row r="155" ht="13.5" hidden="1" thickTop="1"/>
    <row r="156" ht="13.5" hidden="1" thickTop="1"/>
    <row r="157" ht="13.5" hidden="1" thickTop="1"/>
    <row r="158" ht="13.5" hidden="1" thickTop="1"/>
    <row r="159" ht="13.5" hidden="1" thickTop="1"/>
    <row r="160" ht="13.5" hidden="1" thickTop="1"/>
    <row r="161" ht="13.5" hidden="1" thickTop="1"/>
    <row r="162" ht="13.5" hidden="1" thickTop="1"/>
    <row r="163" ht="13.5" hidden="1" thickTop="1"/>
    <row r="164" ht="13.5" hidden="1" thickTop="1"/>
    <row r="165" ht="13.5" hidden="1" thickTop="1"/>
    <row r="166" ht="13.5" hidden="1" thickTop="1"/>
    <row r="167" ht="13.5" hidden="1" thickTop="1"/>
    <row r="168" ht="13.5" hidden="1" thickTop="1"/>
    <row r="169" ht="13.5" hidden="1" thickTop="1"/>
    <row r="170" ht="13.5" hidden="1" thickTop="1"/>
    <row r="171" ht="13.5" hidden="1" thickTop="1"/>
    <row r="172" ht="13.5" hidden="1" thickTop="1"/>
    <row r="173" ht="13.5" hidden="1" thickTop="1"/>
    <row r="174" ht="13.5" hidden="1" thickTop="1"/>
    <row r="175" ht="13.5" hidden="1" thickTop="1"/>
    <row r="176" ht="13.5" hidden="1" thickTop="1"/>
    <row r="177" spans="9:9" ht="13.5" hidden="1" thickTop="1"/>
    <row r="178" spans="9:9" ht="13.5" hidden="1" thickTop="1"/>
    <row r="179" spans="9:9" ht="13.5" hidden="1" thickTop="1"/>
    <row r="180" spans="9:9" ht="13.5" hidden="1" thickTop="1"/>
    <row r="181" spans="9:9" ht="13.5" hidden="1" thickTop="1"/>
    <row r="182" spans="9:9" ht="13.5" hidden="1" thickTop="1"/>
    <row r="183" spans="9:9" ht="13.5" thickTop="1"/>
    <row r="184" spans="9:9"/>
    <row r="185" spans="9:9">
      <c r="I185" s="363"/>
    </row>
    <row r="186" spans="9:9">
      <c r="I186" s="363"/>
    </row>
    <row r="187" spans="9:9"/>
    <row r="188" spans="9:9"/>
    <row r="189" spans="9:9"/>
    <row r="190" spans="9:9"/>
    <row r="191" spans="9:9"/>
    <row r="192" spans="9:9"/>
    <row r="193"/>
  </sheetData>
  <sheetProtection formatRows="0" insertRows="0" selectLockedCells="1"/>
  <protectedRanges>
    <protectedRange password="F692" sqref="C46:H46 B36:H40 B15:C15 E15:H15 B23:C23 J36:J38 E23:AI23 B16:J22 J24:J32 B24:H32 M16:M22 M24:M32 P16:P22 P24:P32 S16:S22 S24:S32 V16:V22 V24:V32 Y16:Y22 Y24:Y32 AB16:AB22 AB24:AB32 AE16:AE22 AE24:AE32 AH16:AH22 AH24:AH32" name="Rango1_1_1_2"/>
    <protectedRange password="F692" sqref="J40 J46 BN46 CU46 BQ40 BQ46 DG40 BT40 BT46 CX40 BW40 BW46 CR46 BH40 CX46 BH46 DJ40 BZ40 BK40 BK46 BZ46 CU40 BN40 DG46 CC40 CC46 DA40 CF40 CF46 DA46 CI40 CI46 DJ46 AJ40 AJ46 CL40 AM40 AM46 CL46 AP40 AP46 DD40 AS40 AS46 CO40 AV40 AV46 CO46 AY40 AY46 DD46 BB40 BB46 CR40 BE40 BE46 M46 P40 P46 S40 S46 V40 V46 Y40 Y46 AB40 AB46 AE40 AE46 AH40 AH46 M40" name="Rango1_1_1_3"/>
    <protectedRange password="F692" sqref="B45:H45 J45" name="Rango1_1_1_2_2"/>
    <protectedRange password="F692" sqref="DA45 DD45 DG45 DJ45 AJ45 AM45 AP45 AS45 AV45 AY45 BB45 BE45 BH45 BK45 BN45 BQ45 BT45 BW45 BZ45 CC45 CF45 CI45 CL45 CO45 CR45 CU45 CX45 M45 P45 S45 V45 Y45 AB45 AE45 AH45" name="Rango1_1_1_3_2"/>
    <protectedRange password="F692" sqref="DA41 B41:H41 BZ41 J41 AP41 DG41 AS41 CC41 AV41 CU41 AY41 CF41 DD41 BB41 BW41 BE41 AJ41 M41 AB41 P41 S41 V41 AE41 Y41 AH41 B35:H35 BZ35 AP35 DG35 AS35 CC35 AV35 CU35 AY35 CF35 BB35 DD35 CI41 BE35 CR41 CI35 BH41 BH35 AM41 CX35 BK35 CL35 BN35 DJ35 BQ35 CO35 BT35 DA35 BW35 AJ35 CR35 AM35 CX41 BK41 CL41 BN41 DJ41 BQ41 CO41 BT41 J35 M35 P35 S35 V35 Y35 AB35 AE35 AH35" name="Rango1_1_1_2_6"/>
    <protectedRange password="F692" sqref="BQ42:BQ44 BT42:BT44 BW42:BW44 BZ42:BZ44 AJ34 AM34 AP34 AS34 AV34 AY34 BB34 BE34 BH34 BK34 BN34 BQ34 BT34 BW34 BZ34 CC34 CF34 CI34 CL34 CO34 CR34 CU34 CX34 DA34 DD34 DG34 DJ34 J34 CC42:CC44 CF42:CF44 CI42:CI44 CL42:CL44 CO42:CO44 CR42:CR44 CU42:CU44 CX42:CX44 DA42:DA44 DD42:DD44 DG42:DG44 DJ42:DJ44 J42:J44 AJ42:AJ44 AM42:AM44 AP42:AP44 AS42:AS44 AV42:AV44 AY42:AY44 BB42:BB44 BE42:BE44 BH42:BH44 BK42:BK44 BN42:BN44 M34 M42:M44 P34 P42:P44 S34 V34 AB34 S42:S44 V42:V44 Y34 Y42:Y44 AB42:AB44 AE34 AE42:AE44 AH34 AH42:AH44" name="Rango1_1_1_3_6_1"/>
    <protectedRange password="F692" sqref="H34 H42:H44" name="Rango1_1_1_2_2_1_1"/>
    <protectedRange password="F692" sqref="E34:G34 E42:G44" name="Rango1_1_1_1_1_1_1_1"/>
    <protectedRange password="F692" sqref="CC33 AS33 DJ33 AV33 CF33 AY33 CX33 BB33 CI33 BE33 DG33 BH33 CL33 BK33 DA33 BN33 CO33 BQ33 DM33 BT33 CR33 BW33 DD33 BZ33 AM33 CU33 AP33 B33:H33 AK33 J33:AH33" name="Rango1_1_1_2_6_1"/>
  </protectedRanges>
  <mergeCells count="93">
    <mergeCell ref="AD49:AF49"/>
    <mergeCell ref="AD50:AF53"/>
    <mergeCell ref="AD54:AF57"/>
    <mergeCell ref="AG10:AI10"/>
    <mergeCell ref="AG11:AI11"/>
    <mergeCell ref="AG12:AI12"/>
    <mergeCell ref="AG13:AI13"/>
    <mergeCell ref="AG48:AI48"/>
    <mergeCell ref="AG49:AI49"/>
    <mergeCell ref="AG50:AI53"/>
    <mergeCell ref="AG54:AI57"/>
    <mergeCell ref="AD10:AF10"/>
    <mergeCell ref="AD11:AF11"/>
    <mergeCell ref="AD12:AF12"/>
    <mergeCell ref="AD13:AF13"/>
    <mergeCell ref="AD48:AF48"/>
    <mergeCell ref="X49:Z49"/>
    <mergeCell ref="X50:Z53"/>
    <mergeCell ref="X54:Z57"/>
    <mergeCell ref="AA10:AC10"/>
    <mergeCell ref="AA11:AC11"/>
    <mergeCell ref="AA12:AC12"/>
    <mergeCell ref="AA13:AC13"/>
    <mergeCell ref="AA48:AC48"/>
    <mergeCell ref="AA49:AC49"/>
    <mergeCell ref="AA50:AC53"/>
    <mergeCell ref="AA54:AC57"/>
    <mergeCell ref="X10:Z10"/>
    <mergeCell ref="X11:Z11"/>
    <mergeCell ref="X12:Z12"/>
    <mergeCell ref="X13:Z13"/>
    <mergeCell ref="X48:Z48"/>
    <mergeCell ref="R49:T49"/>
    <mergeCell ref="R50:T53"/>
    <mergeCell ref="R54:T57"/>
    <mergeCell ref="U10:W10"/>
    <mergeCell ref="U11:W11"/>
    <mergeCell ref="U12:W12"/>
    <mergeCell ref="U13:W13"/>
    <mergeCell ref="U48:W48"/>
    <mergeCell ref="U49:W49"/>
    <mergeCell ref="U50:W53"/>
    <mergeCell ref="U54:W57"/>
    <mergeCell ref="R10:T10"/>
    <mergeCell ref="R11:T11"/>
    <mergeCell ref="R12:T12"/>
    <mergeCell ref="R13:T13"/>
    <mergeCell ref="R48:T48"/>
    <mergeCell ref="L49:N49"/>
    <mergeCell ref="L50:N53"/>
    <mergeCell ref="L54:N57"/>
    <mergeCell ref="O10:Q10"/>
    <mergeCell ref="O11:Q11"/>
    <mergeCell ref="O12:Q12"/>
    <mergeCell ref="O13:Q13"/>
    <mergeCell ref="O48:Q48"/>
    <mergeCell ref="O49:Q49"/>
    <mergeCell ref="O50:Q53"/>
    <mergeCell ref="O54:Q57"/>
    <mergeCell ref="L10:N10"/>
    <mergeCell ref="L11:N11"/>
    <mergeCell ref="L12:N12"/>
    <mergeCell ref="L13:N13"/>
    <mergeCell ref="L48:N48"/>
    <mergeCell ref="I54:K57"/>
    <mergeCell ref="H54:H57"/>
    <mergeCell ref="I10:K10"/>
    <mergeCell ref="H50:H53"/>
    <mergeCell ref="B11:H11"/>
    <mergeCell ref="B12:H12"/>
    <mergeCell ref="I50:K53"/>
    <mergeCell ref="I49:K49"/>
    <mergeCell ref="I11:K11"/>
    <mergeCell ref="I12:K12"/>
    <mergeCell ref="B46:H46"/>
    <mergeCell ref="B13:H13"/>
    <mergeCell ref="I13:K13"/>
    <mergeCell ref="I48:K48"/>
    <mergeCell ref="B10:D10"/>
    <mergeCell ref="C43:G43"/>
    <mergeCell ref="B1:H1"/>
    <mergeCell ref="B2:H2"/>
    <mergeCell ref="B3:H3"/>
    <mergeCell ref="B4:H4"/>
    <mergeCell ref="B5:H5"/>
    <mergeCell ref="C44:G44"/>
    <mergeCell ref="B6:H6"/>
    <mergeCell ref="B7:H7"/>
    <mergeCell ref="B9:H9"/>
    <mergeCell ref="C34:G34"/>
    <mergeCell ref="C42:G42"/>
    <mergeCell ref="B23:G23"/>
    <mergeCell ref="B15:G15"/>
  </mergeCells>
  <phoneticPr fontId="4" type="noConversion"/>
  <conditionalFormatting sqref="H47">
    <cfRule type="cellIs" dxfId="594" priority="127322" operator="notEqual">
      <formula>""</formula>
    </cfRule>
  </conditionalFormatting>
  <conditionalFormatting sqref="K49:K57 K14:K15 K36:K40 K45:K47 K34 N34 Q34 T34 W34 Z34 AC34 AF34 AI34">
    <cfRule type="cellIs" dxfId="593" priority="127204" operator="equal">
      <formula>"VÁLIDA"</formula>
    </cfRule>
  </conditionalFormatting>
  <conditionalFormatting sqref="J47">
    <cfRule type="cellIs" dxfId="592" priority="127139" operator="notBetween">
      <formula>"RECHAZO"</formula>
      <formula>"NO ADMISIBLE"</formula>
    </cfRule>
  </conditionalFormatting>
  <conditionalFormatting sqref="J46:K46 I47:K47 I49:K57 I15:K15 I39:K40 I45 I36:I38 K36:K38 K45">
    <cfRule type="expression" dxfId="591" priority="105817" stopIfTrue="1">
      <formula>AND(ROW()=CELL("ROW"),COLUMN()=CELL("COL"))</formula>
    </cfRule>
  </conditionalFormatting>
  <conditionalFormatting sqref="J15 J39:J40">
    <cfRule type="cellIs" dxfId="590" priority="57700" operator="greaterThan">
      <formula>0</formula>
    </cfRule>
  </conditionalFormatting>
  <conditionalFormatting sqref="I10:K10">
    <cfRule type="cellIs" dxfId="589" priority="75751" operator="equal">
      <formula>"HÁBIL"</formula>
    </cfRule>
    <cfRule type="cellIs" dxfId="588" priority="139648" operator="equal">
      <formula>"NO HÁBIL"</formula>
    </cfRule>
    <cfRule type="cellIs" dxfId="587" priority="139649" operator="equal">
      <formula>"RECHAZO"</formula>
    </cfRule>
  </conditionalFormatting>
  <conditionalFormatting sqref="I46">
    <cfRule type="cellIs" dxfId="586" priority="10735" operator="notEqual">
      <formula>""</formula>
    </cfRule>
  </conditionalFormatting>
  <conditionalFormatting sqref="K14:K15 K36:K40 K45:K47 K34 N34 Q34 T34 W34 Z34 AC34 AF34 AI34">
    <cfRule type="cellIs" dxfId="585" priority="127203" operator="equal">
      <formula>"NO VÁLIDA"</formula>
    </cfRule>
  </conditionalFormatting>
  <conditionalFormatting sqref="K48">
    <cfRule type="cellIs" dxfId="584" priority="9401" operator="equal">
      <formula>"VÁLIDA"</formula>
    </cfRule>
  </conditionalFormatting>
  <conditionalFormatting sqref="I48:K48">
    <cfRule type="expression" dxfId="583" priority="9400" stopIfTrue="1">
      <formula>AND(ROW()=CELL("ROW"),COLUMN()=CELL("COL"))</formula>
    </cfRule>
  </conditionalFormatting>
  <conditionalFormatting sqref="K16">
    <cfRule type="cellIs" dxfId="582" priority="9294" operator="equal">
      <formula>"VÁLIDA"</formula>
    </cfRule>
  </conditionalFormatting>
  <conditionalFormatting sqref="K16">
    <cfRule type="cellIs" dxfId="581" priority="9292" operator="equal">
      <formula>"NO VÁLIDA"</formula>
    </cfRule>
  </conditionalFormatting>
  <conditionalFormatting sqref="J34">
    <cfRule type="cellIs" dxfId="580" priority="2327" operator="equal">
      <formula>0</formula>
    </cfRule>
  </conditionalFormatting>
  <conditionalFormatting sqref="K35">
    <cfRule type="cellIs" dxfId="579" priority="2179" operator="equal">
      <formula>"VÁLIDA"</formula>
    </cfRule>
  </conditionalFormatting>
  <conditionalFormatting sqref="I35 K35">
    <cfRule type="expression" dxfId="578" priority="2178" stopIfTrue="1">
      <formula>AND(ROW()=CELL("ROW"),COLUMN()=CELL("COL"))</formula>
    </cfRule>
  </conditionalFormatting>
  <conditionalFormatting sqref="K35">
    <cfRule type="cellIs" dxfId="577" priority="2177" operator="equal">
      <formula>"NO VÁLIDA"</formula>
    </cfRule>
  </conditionalFormatting>
  <conditionalFormatting sqref="K22">
    <cfRule type="cellIs" dxfId="576" priority="2159" operator="equal">
      <formula>"VÁLIDA"</formula>
    </cfRule>
  </conditionalFormatting>
  <conditionalFormatting sqref="K22">
    <cfRule type="cellIs" dxfId="575" priority="2157" operator="equal">
      <formula>"NO VÁLIDA"</formula>
    </cfRule>
  </conditionalFormatting>
  <conditionalFormatting sqref="K21">
    <cfRule type="cellIs" dxfId="574" priority="2156" operator="equal">
      <formula>"VÁLIDA"</formula>
    </cfRule>
  </conditionalFormatting>
  <conditionalFormatting sqref="K21">
    <cfRule type="cellIs" dxfId="573" priority="2154" operator="equal">
      <formula>"NO VÁLIDA"</formula>
    </cfRule>
  </conditionalFormatting>
  <conditionalFormatting sqref="K18">
    <cfRule type="cellIs" dxfId="572" priority="2150" operator="equal">
      <formula>"VÁLIDA"</formula>
    </cfRule>
  </conditionalFormatting>
  <conditionalFormatting sqref="K18">
    <cfRule type="cellIs" dxfId="571" priority="2148" operator="equal">
      <formula>"NO VÁLIDA"</formula>
    </cfRule>
  </conditionalFormatting>
  <conditionalFormatting sqref="K17">
    <cfRule type="cellIs" dxfId="570" priority="2147" operator="equal">
      <formula>"VÁLIDA"</formula>
    </cfRule>
  </conditionalFormatting>
  <conditionalFormatting sqref="K17">
    <cfRule type="cellIs" dxfId="569" priority="2145" operator="equal">
      <formula>"NO VÁLIDA"</formula>
    </cfRule>
  </conditionalFormatting>
  <conditionalFormatting sqref="K20">
    <cfRule type="cellIs" dxfId="568" priority="2144" operator="equal">
      <formula>"VÁLIDA"</formula>
    </cfRule>
  </conditionalFormatting>
  <conditionalFormatting sqref="K20">
    <cfRule type="cellIs" dxfId="567" priority="2142" operator="equal">
      <formula>"NO VÁLIDA"</formula>
    </cfRule>
  </conditionalFormatting>
  <conditionalFormatting sqref="K19">
    <cfRule type="cellIs" dxfId="566" priority="2141" operator="equal">
      <formula>"VÁLIDA"</formula>
    </cfRule>
  </conditionalFormatting>
  <conditionalFormatting sqref="K19">
    <cfRule type="cellIs" dxfId="565" priority="2139" operator="equal">
      <formula>"NO VÁLIDA"</formula>
    </cfRule>
  </conditionalFormatting>
  <conditionalFormatting sqref="K42:K44">
    <cfRule type="cellIs" dxfId="564" priority="1059" operator="equal">
      <formula>"VÁLIDA"</formula>
    </cfRule>
  </conditionalFormatting>
  <conditionalFormatting sqref="K41">
    <cfRule type="cellIs" dxfId="563" priority="1027" operator="equal">
      <formula>"NO VÁLIDA"</formula>
    </cfRule>
  </conditionalFormatting>
  <conditionalFormatting sqref="K24">
    <cfRule type="cellIs" dxfId="562" priority="1585" operator="equal">
      <formula>"VÁLIDA"</formula>
    </cfRule>
  </conditionalFormatting>
  <conditionalFormatting sqref="I24">
    <cfRule type="cellIs" dxfId="561" priority="1584" operator="equal">
      <formula>0</formula>
    </cfRule>
  </conditionalFormatting>
  <conditionalFormatting sqref="K24">
    <cfRule type="cellIs" dxfId="560" priority="1583" operator="equal">
      <formula>"NO VÁLIDA"</formula>
    </cfRule>
  </conditionalFormatting>
  <conditionalFormatting sqref="K30:K32">
    <cfRule type="cellIs" dxfId="559" priority="1582" operator="equal">
      <formula>"VÁLIDA"</formula>
    </cfRule>
  </conditionalFormatting>
  <conditionalFormatting sqref="I30:I32">
    <cfRule type="cellIs" dxfId="558" priority="1581" operator="equal">
      <formula>0</formula>
    </cfRule>
  </conditionalFormatting>
  <conditionalFormatting sqref="K30:K32">
    <cfRule type="cellIs" dxfId="557" priority="1580" operator="equal">
      <formula>"NO VÁLIDA"</formula>
    </cfRule>
  </conditionalFormatting>
  <conditionalFormatting sqref="K29">
    <cfRule type="cellIs" dxfId="556" priority="1579" operator="equal">
      <formula>"VÁLIDA"</formula>
    </cfRule>
  </conditionalFormatting>
  <conditionalFormatting sqref="I29">
    <cfRule type="cellIs" dxfId="555" priority="1578" operator="equal">
      <formula>0</formula>
    </cfRule>
  </conditionalFormatting>
  <conditionalFormatting sqref="K29">
    <cfRule type="cellIs" dxfId="554" priority="1577" operator="equal">
      <formula>"NO VÁLIDA"</formula>
    </cfRule>
  </conditionalFormatting>
  <conditionalFormatting sqref="K26">
    <cfRule type="cellIs" dxfId="553" priority="1576" operator="equal">
      <formula>"VÁLIDA"</formula>
    </cfRule>
  </conditionalFormatting>
  <conditionalFormatting sqref="I26">
    <cfRule type="cellIs" dxfId="552" priority="1575" operator="equal">
      <formula>0</formula>
    </cfRule>
  </conditionalFormatting>
  <conditionalFormatting sqref="K26">
    <cfRule type="cellIs" dxfId="551" priority="1574" operator="equal">
      <formula>"NO VÁLIDA"</formula>
    </cfRule>
  </conditionalFormatting>
  <conditionalFormatting sqref="K25">
    <cfRule type="cellIs" dxfId="550" priority="1573" operator="equal">
      <formula>"VÁLIDA"</formula>
    </cfRule>
  </conditionalFormatting>
  <conditionalFormatting sqref="I25">
    <cfRule type="cellIs" dxfId="549" priority="1572" operator="equal">
      <formula>0</formula>
    </cfRule>
  </conditionalFormatting>
  <conditionalFormatting sqref="K25">
    <cfRule type="cellIs" dxfId="548" priority="1571" operator="equal">
      <formula>"NO VÁLIDA"</formula>
    </cfRule>
  </conditionalFormatting>
  <conditionalFormatting sqref="K28">
    <cfRule type="cellIs" dxfId="547" priority="1570" operator="equal">
      <formula>"VÁLIDA"</formula>
    </cfRule>
  </conditionalFormatting>
  <conditionalFormatting sqref="I28">
    <cfRule type="cellIs" dxfId="546" priority="1569" operator="equal">
      <formula>0</formula>
    </cfRule>
  </conditionalFormatting>
  <conditionalFormatting sqref="K28">
    <cfRule type="cellIs" dxfId="545" priority="1568" operator="equal">
      <formula>"NO VÁLIDA"</formula>
    </cfRule>
  </conditionalFormatting>
  <conditionalFormatting sqref="K27">
    <cfRule type="cellIs" dxfId="544" priority="1567" operator="equal">
      <formula>"VÁLIDA"</formula>
    </cfRule>
  </conditionalFormatting>
  <conditionalFormatting sqref="I27">
    <cfRule type="cellIs" dxfId="543" priority="1566" operator="equal">
      <formula>0</formula>
    </cfRule>
  </conditionalFormatting>
  <conditionalFormatting sqref="K27">
    <cfRule type="cellIs" dxfId="542" priority="1565" operator="equal">
      <formula>"NO VÁLIDA"</formula>
    </cfRule>
  </conditionalFormatting>
  <conditionalFormatting sqref="K41">
    <cfRule type="cellIs" dxfId="541" priority="1029" operator="equal">
      <formula>"VÁLIDA"</formula>
    </cfRule>
  </conditionalFormatting>
  <conditionalFormatting sqref="K42:K44">
    <cfRule type="cellIs" dxfId="540" priority="1058" operator="equal">
      <formula>"NO VÁLIDA"</formula>
    </cfRule>
  </conditionalFormatting>
  <conditionalFormatting sqref="J42">
    <cfRule type="cellIs" dxfId="539" priority="1057" operator="equal">
      <formula>0</formula>
    </cfRule>
  </conditionalFormatting>
  <conditionalFormatting sqref="I41 K41">
    <cfRule type="expression" dxfId="538" priority="1028" stopIfTrue="1">
      <formula>AND(ROW()=CELL("ROW"),COLUMN()=CELL("COL"))</formula>
    </cfRule>
  </conditionalFormatting>
  <conditionalFormatting sqref="N49:N57 N14:N15 N36:N40 N45:N47">
    <cfRule type="cellIs" dxfId="537" priority="999" operator="equal">
      <formula>"VÁLIDA"</formula>
    </cfRule>
  </conditionalFormatting>
  <conditionalFormatting sqref="M47">
    <cfRule type="cellIs" dxfId="536" priority="998" operator="notBetween">
      <formula>"RECHAZO"</formula>
      <formula>"NO ADMISIBLE"</formula>
    </cfRule>
  </conditionalFormatting>
  <conditionalFormatting sqref="M46:N46 L47:N47 L49:N57 L15:N15 L36:N39 L45:N45 L40 N40">
    <cfRule type="expression" dxfId="535" priority="997" stopIfTrue="1">
      <formula>AND(ROW()=CELL("ROW"),COLUMN()=CELL("COL"))</formula>
    </cfRule>
  </conditionalFormatting>
  <conditionalFormatting sqref="M15 M39 M45">
    <cfRule type="cellIs" dxfId="534" priority="996" operator="greaterThan">
      <formula>0</formula>
    </cfRule>
  </conditionalFormatting>
  <conditionalFormatting sqref="M36:M38">
    <cfRule type="cellIs" dxfId="533" priority="995" operator="equal">
      <formula>0</formula>
    </cfRule>
  </conditionalFormatting>
  <conditionalFormatting sqref="L10:N10">
    <cfRule type="cellIs" dxfId="532" priority="992" operator="equal">
      <formula>"HÁBIL"</formula>
    </cfRule>
    <cfRule type="cellIs" dxfId="531" priority="993" operator="equal">
      <formula>"NO HÁBIL"</formula>
    </cfRule>
    <cfRule type="cellIs" dxfId="530" priority="994" operator="equal">
      <formula>"RECHAZO"</formula>
    </cfRule>
  </conditionalFormatting>
  <conditionalFormatting sqref="L46">
    <cfRule type="cellIs" dxfId="529" priority="991" operator="notEqual">
      <formula>""</formula>
    </cfRule>
  </conditionalFormatting>
  <conditionalFormatting sqref="N14:N15 N36:N40 N45:N47">
    <cfRule type="cellIs" dxfId="528" priority="990" operator="equal">
      <formula>"NO VÁLIDA"</formula>
    </cfRule>
  </conditionalFormatting>
  <conditionalFormatting sqref="N48">
    <cfRule type="cellIs" dxfId="527" priority="989" operator="equal">
      <formula>"VÁLIDA"</formula>
    </cfRule>
  </conditionalFormatting>
  <conditionalFormatting sqref="L48:N48">
    <cfRule type="expression" dxfId="526" priority="988" stopIfTrue="1">
      <formula>AND(ROW()=CELL("ROW"),COLUMN()=CELL("COL"))</formula>
    </cfRule>
  </conditionalFormatting>
  <conditionalFormatting sqref="N16">
    <cfRule type="cellIs" dxfId="525" priority="987" operator="equal">
      <formula>"VÁLIDA"</formula>
    </cfRule>
  </conditionalFormatting>
  <conditionalFormatting sqref="L16">
    <cfRule type="cellIs" dxfId="524" priority="986" operator="equal">
      <formula>0</formula>
    </cfRule>
  </conditionalFormatting>
  <conditionalFormatting sqref="N16">
    <cfRule type="cellIs" dxfId="523" priority="985" operator="equal">
      <formula>"NO VÁLIDA"</formula>
    </cfRule>
  </conditionalFormatting>
  <conditionalFormatting sqref="M34">
    <cfRule type="cellIs" dxfId="522" priority="984" operator="equal">
      <formula>0</formula>
    </cfRule>
  </conditionalFormatting>
  <conditionalFormatting sqref="N35">
    <cfRule type="cellIs" dxfId="521" priority="983" operator="equal">
      <formula>"VÁLIDA"</formula>
    </cfRule>
  </conditionalFormatting>
  <conditionalFormatting sqref="L35 N35">
    <cfRule type="expression" dxfId="520" priority="982" stopIfTrue="1">
      <formula>AND(ROW()=CELL("ROW"),COLUMN()=CELL("COL"))</formula>
    </cfRule>
  </conditionalFormatting>
  <conditionalFormatting sqref="N35">
    <cfRule type="cellIs" dxfId="519" priority="981" operator="equal">
      <formula>"NO VÁLIDA"</formula>
    </cfRule>
  </conditionalFormatting>
  <conditionalFormatting sqref="N22">
    <cfRule type="cellIs" dxfId="518" priority="980" operator="equal">
      <formula>"VÁLIDA"</formula>
    </cfRule>
  </conditionalFormatting>
  <conditionalFormatting sqref="L22">
    <cfRule type="cellIs" dxfId="517" priority="979" operator="equal">
      <formula>0</formula>
    </cfRule>
  </conditionalFormatting>
  <conditionalFormatting sqref="N22">
    <cfRule type="cellIs" dxfId="516" priority="978" operator="equal">
      <formula>"NO VÁLIDA"</formula>
    </cfRule>
  </conditionalFormatting>
  <conditionalFormatting sqref="N21">
    <cfRule type="cellIs" dxfId="515" priority="977" operator="equal">
      <formula>"VÁLIDA"</formula>
    </cfRule>
  </conditionalFormatting>
  <conditionalFormatting sqref="L21">
    <cfRule type="cellIs" dxfId="514" priority="976" operator="equal">
      <formula>0</formula>
    </cfRule>
  </conditionalFormatting>
  <conditionalFormatting sqref="N21">
    <cfRule type="cellIs" dxfId="513" priority="975" operator="equal">
      <formula>"NO VÁLIDA"</formula>
    </cfRule>
  </conditionalFormatting>
  <conditionalFormatting sqref="N18">
    <cfRule type="cellIs" dxfId="512" priority="971" operator="equal">
      <formula>"VÁLIDA"</formula>
    </cfRule>
  </conditionalFormatting>
  <conditionalFormatting sqref="L18">
    <cfRule type="cellIs" dxfId="511" priority="970" operator="equal">
      <formula>0</formula>
    </cfRule>
  </conditionalFormatting>
  <conditionalFormatting sqref="N18">
    <cfRule type="cellIs" dxfId="510" priority="969" operator="equal">
      <formula>"NO VÁLIDA"</formula>
    </cfRule>
  </conditionalFormatting>
  <conditionalFormatting sqref="N17">
    <cfRule type="cellIs" dxfId="509" priority="968" operator="equal">
      <formula>"VÁLIDA"</formula>
    </cfRule>
  </conditionalFormatting>
  <conditionalFormatting sqref="L17">
    <cfRule type="cellIs" dxfId="508" priority="967" operator="equal">
      <formula>0</formula>
    </cfRule>
  </conditionalFormatting>
  <conditionalFormatting sqref="N17">
    <cfRule type="cellIs" dxfId="507" priority="966" operator="equal">
      <formula>"NO VÁLIDA"</formula>
    </cfRule>
  </conditionalFormatting>
  <conditionalFormatting sqref="N20">
    <cfRule type="cellIs" dxfId="506" priority="965" operator="equal">
      <formula>"VÁLIDA"</formula>
    </cfRule>
  </conditionalFormatting>
  <conditionalFormatting sqref="L20">
    <cfRule type="cellIs" dxfId="505" priority="964" operator="equal">
      <formula>0</formula>
    </cfRule>
  </conditionalFormatting>
  <conditionalFormatting sqref="N20">
    <cfRule type="cellIs" dxfId="504" priority="963" operator="equal">
      <formula>"NO VÁLIDA"</formula>
    </cfRule>
  </conditionalFormatting>
  <conditionalFormatting sqref="N19">
    <cfRule type="cellIs" dxfId="503" priority="962" operator="equal">
      <formula>"VÁLIDA"</formula>
    </cfRule>
  </conditionalFormatting>
  <conditionalFormatting sqref="L19">
    <cfRule type="cellIs" dxfId="502" priority="961" operator="equal">
      <formula>0</formula>
    </cfRule>
  </conditionalFormatting>
  <conditionalFormatting sqref="N19">
    <cfRule type="cellIs" dxfId="501" priority="960" operator="equal">
      <formula>"NO VÁLIDA"</formula>
    </cfRule>
  </conditionalFormatting>
  <conditionalFormatting sqref="N42:N44">
    <cfRule type="cellIs" dxfId="500" priority="959" operator="equal">
      <formula>"VÁLIDA"</formula>
    </cfRule>
  </conditionalFormatting>
  <conditionalFormatting sqref="N41">
    <cfRule type="cellIs" dxfId="499" priority="958" operator="equal">
      <formula>"NO VÁLIDA"</formula>
    </cfRule>
  </conditionalFormatting>
  <conditionalFormatting sqref="N24">
    <cfRule type="cellIs" dxfId="498" priority="953" operator="equal">
      <formula>"VÁLIDA"</formula>
    </cfRule>
  </conditionalFormatting>
  <conditionalFormatting sqref="L24">
    <cfRule type="cellIs" dxfId="497" priority="952" operator="equal">
      <formula>0</formula>
    </cfRule>
  </conditionalFormatting>
  <conditionalFormatting sqref="N24">
    <cfRule type="cellIs" dxfId="496" priority="951" operator="equal">
      <formula>"NO VÁLIDA"</formula>
    </cfRule>
  </conditionalFormatting>
  <conditionalFormatting sqref="N30:N32">
    <cfRule type="cellIs" dxfId="495" priority="950" operator="equal">
      <formula>"VÁLIDA"</formula>
    </cfRule>
  </conditionalFormatting>
  <conditionalFormatting sqref="L30:L32">
    <cfRule type="cellIs" dxfId="494" priority="949" operator="equal">
      <formula>0</formula>
    </cfRule>
  </conditionalFormatting>
  <conditionalFormatting sqref="N30:N32">
    <cfRule type="cellIs" dxfId="493" priority="948" operator="equal">
      <formula>"NO VÁLIDA"</formula>
    </cfRule>
  </conditionalFormatting>
  <conditionalFormatting sqref="N29">
    <cfRule type="cellIs" dxfId="492" priority="947" operator="equal">
      <formula>"VÁLIDA"</formula>
    </cfRule>
  </conditionalFormatting>
  <conditionalFormatting sqref="L29">
    <cfRule type="cellIs" dxfId="491" priority="946" operator="equal">
      <formula>0</formula>
    </cfRule>
  </conditionalFormatting>
  <conditionalFormatting sqref="N29">
    <cfRule type="cellIs" dxfId="490" priority="945" operator="equal">
      <formula>"NO VÁLIDA"</formula>
    </cfRule>
  </conditionalFormatting>
  <conditionalFormatting sqref="N26">
    <cfRule type="cellIs" dxfId="489" priority="944" operator="equal">
      <formula>"VÁLIDA"</formula>
    </cfRule>
  </conditionalFormatting>
  <conditionalFormatting sqref="L26">
    <cfRule type="cellIs" dxfId="488" priority="943" operator="equal">
      <formula>0</formula>
    </cfRule>
  </conditionalFormatting>
  <conditionalFormatting sqref="N26">
    <cfRule type="cellIs" dxfId="487" priority="942" operator="equal">
      <formula>"NO VÁLIDA"</formula>
    </cfRule>
  </conditionalFormatting>
  <conditionalFormatting sqref="N25">
    <cfRule type="cellIs" dxfId="486" priority="941" operator="equal">
      <formula>"VÁLIDA"</formula>
    </cfRule>
  </conditionalFormatting>
  <conditionalFormatting sqref="L25">
    <cfRule type="cellIs" dxfId="485" priority="940" operator="equal">
      <formula>0</formula>
    </cfRule>
  </conditionalFormatting>
  <conditionalFormatting sqref="N25">
    <cfRule type="cellIs" dxfId="484" priority="939" operator="equal">
      <formula>"NO VÁLIDA"</formula>
    </cfRule>
  </conditionalFormatting>
  <conditionalFormatting sqref="N28">
    <cfRule type="cellIs" dxfId="483" priority="938" operator="equal">
      <formula>"VÁLIDA"</formula>
    </cfRule>
  </conditionalFormatting>
  <conditionalFormatting sqref="L28">
    <cfRule type="cellIs" dxfId="482" priority="937" operator="equal">
      <formula>0</formula>
    </cfRule>
  </conditionalFormatting>
  <conditionalFormatting sqref="N28">
    <cfRule type="cellIs" dxfId="481" priority="936" operator="equal">
      <formula>"NO VÁLIDA"</formula>
    </cfRule>
  </conditionalFormatting>
  <conditionalFormatting sqref="N27">
    <cfRule type="cellIs" dxfId="480" priority="935" operator="equal">
      <formula>"VÁLIDA"</formula>
    </cfRule>
  </conditionalFormatting>
  <conditionalFormatting sqref="L27">
    <cfRule type="cellIs" dxfId="479" priority="934" operator="equal">
      <formula>0</formula>
    </cfRule>
  </conditionalFormatting>
  <conditionalFormatting sqref="N27">
    <cfRule type="cellIs" dxfId="478" priority="933" operator="equal">
      <formula>"NO VÁLIDA"</formula>
    </cfRule>
  </conditionalFormatting>
  <conditionalFormatting sqref="N41">
    <cfRule type="cellIs" dxfId="477" priority="904" operator="equal">
      <formula>"VÁLIDA"</formula>
    </cfRule>
  </conditionalFormatting>
  <conditionalFormatting sqref="N42:N44">
    <cfRule type="cellIs" dxfId="476" priority="903" operator="equal">
      <formula>"NO VÁLIDA"</formula>
    </cfRule>
  </conditionalFormatting>
  <conditionalFormatting sqref="M42">
    <cfRule type="cellIs" dxfId="475" priority="902" operator="equal">
      <formula>0</formula>
    </cfRule>
  </conditionalFormatting>
  <conditionalFormatting sqref="L41 N41">
    <cfRule type="expression" dxfId="474" priority="901" stopIfTrue="1">
      <formula>AND(ROW()=CELL("ROW"),COLUMN()=CELL("COL"))</formula>
    </cfRule>
  </conditionalFormatting>
  <conditionalFormatting sqref="Q49:Q57 Q14:Q15 Q36:Q40 Q45:Q47">
    <cfRule type="cellIs" dxfId="473" priority="900" operator="equal">
      <formula>"VÁLIDA"</formula>
    </cfRule>
  </conditionalFormatting>
  <conditionalFormatting sqref="P47">
    <cfRule type="cellIs" dxfId="472" priority="899" operator="notBetween">
      <formula>"RECHAZO"</formula>
      <formula>"NO ADMISIBLE"</formula>
    </cfRule>
  </conditionalFormatting>
  <conditionalFormatting sqref="P46:Q46 O47:Q47 O49:Q57 O15:Q15 O36:Q40 O45:Q45">
    <cfRule type="expression" dxfId="471" priority="898" stopIfTrue="1">
      <formula>AND(ROW()=CELL("ROW"),COLUMN()=CELL("COL"))</formula>
    </cfRule>
  </conditionalFormatting>
  <conditionalFormatting sqref="P15 P39:P40 P45">
    <cfRule type="cellIs" dxfId="470" priority="897" operator="greaterThan">
      <formula>0</formula>
    </cfRule>
  </conditionalFormatting>
  <conditionalFormatting sqref="P36:P38">
    <cfRule type="cellIs" dxfId="469" priority="896" operator="equal">
      <formula>0</formula>
    </cfRule>
  </conditionalFormatting>
  <conditionalFormatting sqref="O10:Q10">
    <cfRule type="cellIs" dxfId="468" priority="893" operator="equal">
      <formula>"HÁBIL"</formula>
    </cfRule>
    <cfRule type="cellIs" dxfId="467" priority="894" operator="equal">
      <formula>"NO HÁBIL"</formula>
    </cfRule>
    <cfRule type="cellIs" dxfId="466" priority="895" operator="equal">
      <formula>"RECHAZO"</formula>
    </cfRule>
  </conditionalFormatting>
  <conditionalFormatting sqref="O46">
    <cfRule type="cellIs" dxfId="465" priority="892" operator="notEqual">
      <formula>""</formula>
    </cfRule>
  </conditionalFormatting>
  <conditionalFormatting sqref="Q14:Q15 Q36:Q40 Q45:Q47">
    <cfRule type="cellIs" dxfId="464" priority="891" operator="equal">
      <formula>"NO VÁLIDA"</formula>
    </cfRule>
  </conditionalFormatting>
  <conditionalFormatting sqref="Q48">
    <cfRule type="cellIs" dxfId="463" priority="890" operator="equal">
      <formula>"VÁLIDA"</formula>
    </cfRule>
  </conditionalFormatting>
  <conditionalFormatting sqref="O48:Q48">
    <cfRule type="expression" dxfId="462" priority="889" stopIfTrue="1">
      <formula>AND(ROW()=CELL("ROW"),COLUMN()=CELL("COL"))</formula>
    </cfRule>
  </conditionalFormatting>
  <conditionalFormatting sqref="Q16">
    <cfRule type="cellIs" dxfId="461" priority="888" operator="equal">
      <formula>"VÁLIDA"</formula>
    </cfRule>
  </conditionalFormatting>
  <conditionalFormatting sqref="O16">
    <cfRule type="cellIs" dxfId="460" priority="887" operator="equal">
      <formula>0</formula>
    </cfRule>
  </conditionalFormatting>
  <conditionalFormatting sqref="Q16">
    <cfRule type="cellIs" dxfId="459" priority="886" operator="equal">
      <formula>"NO VÁLIDA"</formula>
    </cfRule>
  </conditionalFormatting>
  <conditionalFormatting sqref="P34">
    <cfRule type="cellIs" dxfId="458" priority="885" operator="equal">
      <formula>0</formula>
    </cfRule>
  </conditionalFormatting>
  <conditionalFormatting sqref="Q35">
    <cfRule type="cellIs" dxfId="457" priority="884" operator="equal">
      <formula>"VÁLIDA"</formula>
    </cfRule>
  </conditionalFormatting>
  <conditionalFormatting sqref="O35 Q35">
    <cfRule type="expression" dxfId="456" priority="883" stopIfTrue="1">
      <formula>AND(ROW()=CELL("ROW"),COLUMN()=CELL("COL"))</formula>
    </cfRule>
  </conditionalFormatting>
  <conditionalFormatting sqref="Q35">
    <cfRule type="cellIs" dxfId="455" priority="882" operator="equal">
      <formula>"NO VÁLIDA"</formula>
    </cfRule>
  </conditionalFormatting>
  <conditionalFormatting sqref="Q22">
    <cfRule type="cellIs" dxfId="454" priority="881" operator="equal">
      <formula>"VÁLIDA"</formula>
    </cfRule>
  </conditionalFormatting>
  <conditionalFormatting sqref="O22">
    <cfRule type="cellIs" dxfId="453" priority="880" operator="equal">
      <formula>0</formula>
    </cfRule>
  </conditionalFormatting>
  <conditionalFormatting sqref="Q22">
    <cfRule type="cellIs" dxfId="452" priority="879" operator="equal">
      <formula>"NO VÁLIDA"</formula>
    </cfRule>
  </conditionalFormatting>
  <conditionalFormatting sqref="Q21">
    <cfRule type="cellIs" dxfId="451" priority="878" operator="equal">
      <formula>"VÁLIDA"</formula>
    </cfRule>
  </conditionalFormatting>
  <conditionalFormatting sqref="O21">
    <cfRule type="cellIs" dxfId="450" priority="877" operator="equal">
      <formula>0</formula>
    </cfRule>
  </conditionalFormatting>
  <conditionalFormatting sqref="Q21">
    <cfRule type="cellIs" dxfId="449" priority="876" operator="equal">
      <formula>"NO VÁLIDA"</formula>
    </cfRule>
  </conditionalFormatting>
  <conditionalFormatting sqref="Q18">
    <cfRule type="cellIs" dxfId="448" priority="872" operator="equal">
      <formula>"VÁLIDA"</formula>
    </cfRule>
  </conditionalFormatting>
  <conditionalFormatting sqref="O18">
    <cfRule type="cellIs" dxfId="447" priority="871" operator="equal">
      <formula>0</formula>
    </cfRule>
  </conditionalFormatting>
  <conditionalFormatting sqref="Q18">
    <cfRule type="cellIs" dxfId="446" priority="870" operator="equal">
      <formula>"NO VÁLIDA"</formula>
    </cfRule>
  </conditionalFormatting>
  <conditionalFormatting sqref="Q17">
    <cfRule type="cellIs" dxfId="445" priority="869" operator="equal">
      <formula>"VÁLIDA"</formula>
    </cfRule>
  </conditionalFormatting>
  <conditionalFormatting sqref="O17">
    <cfRule type="cellIs" dxfId="444" priority="868" operator="equal">
      <formula>0</formula>
    </cfRule>
  </conditionalFormatting>
  <conditionalFormatting sqref="Q17">
    <cfRule type="cellIs" dxfId="443" priority="867" operator="equal">
      <formula>"NO VÁLIDA"</formula>
    </cfRule>
  </conditionalFormatting>
  <conditionalFormatting sqref="Q20">
    <cfRule type="cellIs" dxfId="442" priority="866" operator="equal">
      <formula>"VÁLIDA"</formula>
    </cfRule>
  </conditionalFormatting>
  <conditionalFormatting sqref="O20">
    <cfRule type="cellIs" dxfId="441" priority="865" operator="equal">
      <formula>0</formula>
    </cfRule>
  </conditionalFormatting>
  <conditionalFormatting sqref="Q20">
    <cfRule type="cellIs" dxfId="440" priority="864" operator="equal">
      <formula>"NO VÁLIDA"</formula>
    </cfRule>
  </conditionalFormatting>
  <conditionalFormatting sqref="Q19">
    <cfRule type="cellIs" dxfId="439" priority="863" operator="equal">
      <formula>"VÁLIDA"</formula>
    </cfRule>
  </conditionalFormatting>
  <conditionalFormatting sqref="O19">
    <cfRule type="cellIs" dxfId="438" priority="862" operator="equal">
      <formula>0</formula>
    </cfRule>
  </conditionalFormatting>
  <conditionalFormatting sqref="Q19">
    <cfRule type="cellIs" dxfId="437" priority="861" operator="equal">
      <formula>"NO VÁLIDA"</formula>
    </cfRule>
  </conditionalFormatting>
  <conditionalFormatting sqref="Q42:Q44">
    <cfRule type="cellIs" dxfId="436" priority="860" operator="equal">
      <formula>"VÁLIDA"</formula>
    </cfRule>
  </conditionalFormatting>
  <conditionalFormatting sqref="Q41">
    <cfRule type="cellIs" dxfId="435" priority="859" operator="equal">
      <formula>"NO VÁLIDA"</formula>
    </cfRule>
  </conditionalFormatting>
  <conditionalFormatting sqref="Q24">
    <cfRule type="cellIs" dxfId="434" priority="854" operator="equal">
      <formula>"VÁLIDA"</formula>
    </cfRule>
  </conditionalFormatting>
  <conditionalFormatting sqref="O24">
    <cfRule type="cellIs" dxfId="433" priority="853" operator="equal">
      <formula>0</formula>
    </cfRule>
  </conditionalFormatting>
  <conditionalFormatting sqref="Q24">
    <cfRule type="cellIs" dxfId="432" priority="852" operator="equal">
      <formula>"NO VÁLIDA"</formula>
    </cfRule>
  </conditionalFormatting>
  <conditionalFormatting sqref="Q30:Q32">
    <cfRule type="cellIs" dxfId="431" priority="851" operator="equal">
      <formula>"VÁLIDA"</formula>
    </cfRule>
  </conditionalFormatting>
  <conditionalFormatting sqref="O30:O32">
    <cfRule type="cellIs" dxfId="430" priority="850" operator="equal">
      <formula>0</formula>
    </cfRule>
  </conditionalFormatting>
  <conditionalFormatting sqref="Q30:Q32">
    <cfRule type="cellIs" dxfId="429" priority="849" operator="equal">
      <formula>"NO VÁLIDA"</formula>
    </cfRule>
  </conditionalFormatting>
  <conditionalFormatting sqref="Q29">
    <cfRule type="cellIs" dxfId="428" priority="848" operator="equal">
      <formula>"VÁLIDA"</formula>
    </cfRule>
  </conditionalFormatting>
  <conditionalFormatting sqref="O29">
    <cfRule type="cellIs" dxfId="427" priority="847" operator="equal">
      <formula>0</formula>
    </cfRule>
  </conditionalFormatting>
  <conditionalFormatting sqref="Q29">
    <cfRule type="cellIs" dxfId="426" priority="846" operator="equal">
      <formula>"NO VÁLIDA"</formula>
    </cfRule>
  </conditionalFormatting>
  <conditionalFormatting sqref="Q26">
    <cfRule type="cellIs" dxfId="425" priority="845" operator="equal">
      <formula>"VÁLIDA"</formula>
    </cfRule>
  </conditionalFormatting>
  <conditionalFormatting sqref="O26">
    <cfRule type="cellIs" dxfId="424" priority="844" operator="equal">
      <formula>0</formula>
    </cfRule>
  </conditionalFormatting>
  <conditionalFormatting sqref="Q26">
    <cfRule type="cellIs" dxfId="423" priority="843" operator="equal">
      <formula>"NO VÁLIDA"</formula>
    </cfRule>
  </conditionalFormatting>
  <conditionalFormatting sqref="Q25">
    <cfRule type="cellIs" dxfId="422" priority="842" operator="equal">
      <formula>"VÁLIDA"</formula>
    </cfRule>
  </conditionalFormatting>
  <conditionalFormatting sqref="O25">
    <cfRule type="cellIs" dxfId="421" priority="841" operator="equal">
      <formula>0</formula>
    </cfRule>
  </conditionalFormatting>
  <conditionalFormatting sqref="Q25">
    <cfRule type="cellIs" dxfId="420" priority="840" operator="equal">
      <formula>"NO VÁLIDA"</formula>
    </cfRule>
  </conditionalFormatting>
  <conditionalFormatting sqref="Q28">
    <cfRule type="cellIs" dxfId="419" priority="839" operator="equal">
      <formula>"VÁLIDA"</formula>
    </cfRule>
  </conditionalFormatting>
  <conditionalFormatting sqref="O28">
    <cfRule type="cellIs" dxfId="418" priority="838" operator="equal">
      <formula>0</formula>
    </cfRule>
  </conditionalFormatting>
  <conditionalFormatting sqref="Q28">
    <cfRule type="cellIs" dxfId="417" priority="837" operator="equal">
      <formula>"NO VÁLIDA"</formula>
    </cfRule>
  </conditionalFormatting>
  <conditionalFormatting sqref="Q27">
    <cfRule type="cellIs" dxfId="416" priority="836" operator="equal">
      <formula>"VÁLIDA"</formula>
    </cfRule>
  </conditionalFormatting>
  <conditionalFormatting sqref="O27">
    <cfRule type="cellIs" dxfId="415" priority="835" operator="equal">
      <formula>0</formula>
    </cfRule>
  </conditionalFormatting>
  <conditionalFormatting sqref="Q27">
    <cfRule type="cellIs" dxfId="414" priority="834" operator="equal">
      <formula>"NO VÁLIDA"</formula>
    </cfRule>
  </conditionalFormatting>
  <conditionalFormatting sqref="Q41">
    <cfRule type="cellIs" dxfId="413" priority="805" operator="equal">
      <formula>"VÁLIDA"</formula>
    </cfRule>
  </conditionalFormatting>
  <conditionalFormatting sqref="Q42:Q44">
    <cfRule type="cellIs" dxfId="412" priority="804" operator="equal">
      <formula>"NO VÁLIDA"</formula>
    </cfRule>
  </conditionalFormatting>
  <conditionalFormatting sqref="P42">
    <cfRule type="cellIs" dxfId="411" priority="803" operator="equal">
      <formula>0</formula>
    </cfRule>
  </conditionalFormatting>
  <conditionalFormatting sqref="O41 Q41">
    <cfRule type="expression" dxfId="410" priority="802" stopIfTrue="1">
      <formula>AND(ROW()=CELL("ROW"),COLUMN()=CELL("COL"))</formula>
    </cfRule>
  </conditionalFormatting>
  <conditionalFormatting sqref="T49 T14:T15 T36:T40 T45:T47">
    <cfRule type="cellIs" dxfId="409" priority="801" operator="equal">
      <formula>"VÁLIDA"</formula>
    </cfRule>
  </conditionalFormatting>
  <conditionalFormatting sqref="S47">
    <cfRule type="cellIs" dxfId="408" priority="800" operator="notBetween">
      <formula>"RECHAZO"</formula>
      <formula>"NO ADMISIBLE"</formula>
    </cfRule>
  </conditionalFormatting>
  <conditionalFormatting sqref="S46:T46 R47:T47 R49:T49 R15:T15 R36:T40 R45:T45">
    <cfRule type="expression" dxfId="407" priority="799" stopIfTrue="1">
      <formula>AND(ROW()=CELL("ROW"),COLUMN()=CELL("COL"))</formula>
    </cfRule>
  </conditionalFormatting>
  <conditionalFormatting sqref="S15 S39:S40 S45">
    <cfRule type="cellIs" dxfId="406" priority="798" operator="greaterThan">
      <formula>0</formula>
    </cfRule>
  </conditionalFormatting>
  <conditionalFormatting sqref="S36:S38">
    <cfRule type="cellIs" dxfId="405" priority="797" operator="equal">
      <formula>0</formula>
    </cfRule>
  </conditionalFormatting>
  <conditionalFormatting sqref="R10:T10">
    <cfRule type="cellIs" dxfId="404" priority="794" operator="equal">
      <formula>"HÁBIL"</formula>
    </cfRule>
    <cfRule type="cellIs" dxfId="403" priority="795" operator="equal">
      <formula>"NO HÁBIL"</formula>
    </cfRule>
    <cfRule type="cellIs" dxfId="402" priority="796" operator="equal">
      <formula>"RECHAZO"</formula>
    </cfRule>
  </conditionalFormatting>
  <conditionalFormatting sqref="R46">
    <cfRule type="cellIs" dxfId="401" priority="793" operator="notEqual">
      <formula>""</formula>
    </cfRule>
  </conditionalFormatting>
  <conditionalFormatting sqref="T14:T15 T36:T40 T45:T47">
    <cfRule type="cellIs" dxfId="400" priority="792" operator="equal">
      <formula>"NO VÁLIDA"</formula>
    </cfRule>
  </conditionalFormatting>
  <conditionalFormatting sqref="T48">
    <cfRule type="cellIs" dxfId="399" priority="791" operator="equal">
      <formula>"VÁLIDA"</formula>
    </cfRule>
  </conditionalFormatting>
  <conditionalFormatting sqref="R48:T48">
    <cfRule type="expression" dxfId="398" priority="790" stopIfTrue="1">
      <formula>AND(ROW()=CELL("ROW"),COLUMN()=CELL("COL"))</formula>
    </cfRule>
  </conditionalFormatting>
  <conditionalFormatting sqref="T16">
    <cfRule type="cellIs" dxfId="397" priority="789" operator="equal">
      <formula>"VÁLIDA"</formula>
    </cfRule>
  </conditionalFormatting>
  <conditionalFormatting sqref="T16">
    <cfRule type="cellIs" dxfId="396" priority="787" operator="equal">
      <formula>"NO VÁLIDA"</formula>
    </cfRule>
  </conditionalFormatting>
  <conditionalFormatting sqref="T35">
    <cfRule type="cellIs" dxfId="395" priority="785" operator="equal">
      <formula>"VÁLIDA"</formula>
    </cfRule>
  </conditionalFormatting>
  <conditionalFormatting sqref="R35 T35">
    <cfRule type="expression" dxfId="394" priority="784" stopIfTrue="1">
      <formula>AND(ROW()=CELL("ROW"),COLUMN()=CELL("COL"))</formula>
    </cfRule>
  </conditionalFormatting>
  <conditionalFormatting sqref="T35">
    <cfRule type="cellIs" dxfId="393" priority="783" operator="equal">
      <formula>"NO VÁLIDA"</formula>
    </cfRule>
  </conditionalFormatting>
  <conditionalFormatting sqref="T22">
    <cfRule type="cellIs" dxfId="392" priority="782" operator="equal">
      <formula>"VÁLIDA"</formula>
    </cfRule>
  </conditionalFormatting>
  <conditionalFormatting sqref="T22">
    <cfRule type="cellIs" dxfId="391" priority="780" operator="equal">
      <formula>"NO VÁLIDA"</formula>
    </cfRule>
  </conditionalFormatting>
  <conditionalFormatting sqref="T21">
    <cfRule type="cellIs" dxfId="390" priority="779" operator="equal">
      <formula>"VÁLIDA"</formula>
    </cfRule>
  </conditionalFormatting>
  <conditionalFormatting sqref="T21">
    <cfRule type="cellIs" dxfId="389" priority="777" operator="equal">
      <formula>"NO VÁLIDA"</formula>
    </cfRule>
  </conditionalFormatting>
  <conditionalFormatting sqref="T18">
    <cfRule type="cellIs" dxfId="388" priority="773" operator="equal">
      <formula>"VÁLIDA"</formula>
    </cfRule>
  </conditionalFormatting>
  <conditionalFormatting sqref="T18">
    <cfRule type="cellIs" dxfId="387" priority="771" operator="equal">
      <formula>"NO VÁLIDA"</formula>
    </cfRule>
  </conditionalFormatting>
  <conditionalFormatting sqref="T17">
    <cfRule type="cellIs" dxfId="386" priority="770" operator="equal">
      <formula>"VÁLIDA"</formula>
    </cfRule>
  </conditionalFormatting>
  <conditionalFormatting sqref="T17">
    <cfRule type="cellIs" dxfId="385" priority="768" operator="equal">
      <formula>"NO VÁLIDA"</formula>
    </cfRule>
  </conditionalFormatting>
  <conditionalFormatting sqref="T20">
    <cfRule type="cellIs" dxfId="384" priority="767" operator="equal">
      <formula>"VÁLIDA"</formula>
    </cfRule>
  </conditionalFormatting>
  <conditionalFormatting sqref="T20">
    <cfRule type="cellIs" dxfId="383" priority="765" operator="equal">
      <formula>"NO VÁLIDA"</formula>
    </cfRule>
  </conditionalFormatting>
  <conditionalFormatting sqref="T19">
    <cfRule type="cellIs" dxfId="382" priority="764" operator="equal">
      <formula>"VÁLIDA"</formula>
    </cfRule>
  </conditionalFormatting>
  <conditionalFormatting sqref="T19">
    <cfRule type="cellIs" dxfId="381" priority="762" operator="equal">
      <formula>"NO VÁLIDA"</formula>
    </cfRule>
  </conditionalFormatting>
  <conditionalFormatting sqref="T42:T44">
    <cfRule type="cellIs" dxfId="380" priority="761" operator="equal">
      <formula>"VÁLIDA"</formula>
    </cfRule>
  </conditionalFormatting>
  <conditionalFormatting sqref="T41">
    <cfRule type="cellIs" dxfId="379" priority="760" operator="equal">
      <formula>"NO VÁLIDA"</formula>
    </cfRule>
  </conditionalFormatting>
  <conditionalFormatting sqref="T24">
    <cfRule type="cellIs" dxfId="378" priority="755" operator="equal">
      <formula>"VÁLIDA"</formula>
    </cfRule>
  </conditionalFormatting>
  <conditionalFormatting sqref="T24">
    <cfRule type="cellIs" dxfId="377" priority="753" operator="equal">
      <formula>"NO VÁLIDA"</formula>
    </cfRule>
  </conditionalFormatting>
  <conditionalFormatting sqref="T30:T32">
    <cfRule type="cellIs" dxfId="376" priority="752" operator="equal">
      <formula>"VÁLIDA"</formula>
    </cfRule>
  </conditionalFormatting>
  <conditionalFormatting sqref="T30:T32">
    <cfRule type="cellIs" dxfId="375" priority="750" operator="equal">
      <formula>"NO VÁLIDA"</formula>
    </cfRule>
  </conditionalFormatting>
  <conditionalFormatting sqref="T29">
    <cfRule type="cellIs" dxfId="374" priority="749" operator="equal">
      <formula>"VÁLIDA"</formula>
    </cfRule>
  </conditionalFormatting>
  <conditionalFormatting sqref="T29">
    <cfRule type="cellIs" dxfId="373" priority="747" operator="equal">
      <formula>"NO VÁLIDA"</formula>
    </cfRule>
  </conditionalFormatting>
  <conditionalFormatting sqref="T26">
    <cfRule type="cellIs" dxfId="372" priority="746" operator="equal">
      <formula>"VÁLIDA"</formula>
    </cfRule>
  </conditionalFormatting>
  <conditionalFormatting sqref="T26">
    <cfRule type="cellIs" dxfId="371" priority="744" operator="equal">
      <formula>"NO VÁLIDA"</formula>
    </cfRule>
  </conditionalFormatting>
  <conditionalFormatting sqref="T25">
    <cfRule type="cellIs" dxfId="370" priority="743" operator="equal">
      <formula>"VÁLIDA"</formula>
    </cfRule>
  </conditionalFormatting>
  <conditionalFormatting sqref="T25">
    <cfRule type="cellIs" dxfId="369" priority="741" operator="equal">
      <formula>"NO VÁLIDA"</formula>
    </cfRule>
  </conditionalFormatting>
  <conditionalFormatting sqref="T28">
    <cfRule type="cellIs" dxfId="368" priority="740" operator="equal">
      <formula>"VÁLIDA"</formula>
    </cfRule>
  </conditionalFormatting>
  <conditionalFormatting sqref="T28">
    <cfRule type="cellIs" dxfId="367" priority="738" operator="equal">
      <formula>"NO VÁLIDA"</formula>
    </cfRule>
  </conditionalFormatting>
  <conditionalFormatting sqref="T27">
    <cfRule type="cellIs" dxfId="366" priority="737" operator="equal">
      <formula>"VÁLIDA"</formula>
    </cfRule>
  </conditionalFormatting>
  <conditionalFormatting sqref="T27">
    <cfRule type="cellIs" dxfId="365" priority="735" operator="equal">
      <formula>"NO VÁLIDA"</formula>
    </cfRule>
  </conditionalFormatting>
  <conditionalFormatting sqref="T41">
    <cfRule type="cellIs" dxfId="364" priority="706" operator="equal">
      <formula>"VÁLIDA"</formula>
    </cfRule>
  </conditionalFormatting>
  <conditionalFormatting sqref="T42:T44">
    <cfRule type="cellIs" dxfId="363" priority="705" operator="equal">
      <formula>"NO VÁLIDA"</formula>
    </cfRule>
  </conditionalFormatting>
  <conditionalFormatting sqref="R41 T41">
    <cfRule type="expression" dxfId="362" priority="703" stopIfTrue="1">
      <formula>AND(ROW()=CELL("ROW"),COLUMN()=CELL("COL"))</formula>
    </cfRule>
  </conditionalFormatting>
  <conditionalFormatting sqref="W14:W15 W36:W40 W45:W47 W49:W57">
    <cfRule type="cellIs" dxfId="361" priority="702" operator="equal">
      <formula>"VÁLIDA"</formula>
    </cfRule>
  </conditionalFormatting>
  <conditionalFormatting sqref="V47">
    <cfRule type="cellIs" dxfId="360" priority="701" operator="notBetween">
      <formula>"RECHAZO"</formula>
      <formula>"NO ADMISIBLE"</formula>
    </cfRule>
  </conditionalFormatting>
  <conditionalFormatting sqref="V46:W46 U47:W47 U15:W15 U36:W40 U45:W45 U49:W57">
    <cfRule type="expression" dxfId="359" priority="700" stopIfTrue="1">
      <formula>AND(ROW()=CELL("ROW"),COLUMN()=CELL("COL"))</formula>
    </cfRule>
  </conditionalFormatting>
  <conditionalFormatting sqref="V15 V39:V40 V45">
    <cfRule type="cellIs" dxfId="358" priority="699" operator="greaterThan">
      <formula>0</formula>
    </cfRule>
  </conditionalFormatting>
  <conditionalFormatting sqref="V36:V38">
    <cfRule type="cellIs" dxfId="357" priority="698" operator="equal">
      <formula>0</formula>
    </cfRule>
  </conditionalFormatting>
  <conditionalFormatting sqref="U10:W10">
    <cfRule type="cellIs" dxfId="356" priority="695" operator="equal">
      <formula>"HÁBIL"</formula>
    </cfRule>
    <cfRule type="cellIs" dxfId="355" priority="696" operator="equal">
      <formula>"NO HÁBIL"</formula>
    </cfRule>
    <cfRule type="cellIs" dxfId="354" priority="697" operator="equal">
      <formula>"RECHAZO"</formula>
    </cfRule>
  </conditionalFormatting>
  <conditionalFormatting sqref="U46">
    <cfRule type="cellIs" dxfId="353" priority="694" operator="notEqual">
      <formula>""</formula>
    </cfRule>
  </conditionalFormatting>
  <conditionalFormatting sqref="W14:W15 W36:W40 W45:W47">
    <cfRule type="cellIs" dxfId="352" priority="693" operator="equal">
      <formula>"NO VÁLIDA"</formula>
    </cfRule>
  </conditionalFormatting>
  <conditionalFormatting sqref="W48">
    <cfRule type="cellIs" dxfId="351" priority="692" operator="equal">
      <formula>"VÁLIDA"</formula>
    </cfRule>
  </conditionalFormatting>
  <conditionalFormatting sqref="U48:W48">
    <cfRule type="expression" dxfId="350" priority="691" stopIfTrue="1">
      <formula>AND(ROW()=CELL("ROW"),COLUMN()=CELL("COL"))</formula>
    </cfRule>
  </conditionalFormatting>
  <conditionalFormatting sqref="W16">
    <cfRule type="cellIs" dxfId="349" priority="690" operator="equal">
      <formula>"VÁLIDA"</formula>
    </cfRule>
  </conditionalFormatting>
  <conditionalFormatting sqref="U16">
    <cfRule type="cellIs" dxfId="348" priority="689" operator="equal">
      <formula>0</formula>
    </cfRule>
  </conditionalFormatting>
  <conditionalFormatting sqref="W16">
    <cfRule type="cellIs" dxfId="347" priority="688" operator="equal">
      <formula>"NO VÁLIDA"</formula>
    </cfRule>
  </conditionalFormatting>
  <conditionalFormatting sqref="V34">
    <cfRule type="cellIs" dxfId="346" priority="687" operator="equal">
      <formula>0</formula>
    </cfRule>
  </conditionalFormatting>
  <conditionalFormatting sqref="W35">
    <cfRule type="cellIs" dxfId="345" priority="686" operator="equal">
      <formula>"VÁLIDA"</formula>
    </cfRule>
  </conditionalFormatting>
  <conditionalFormatting sqref="U35 W35">
    <cfRule type="expression" dxfId="344" priority="685" stopIfTrue="1">
      <formula>AND(ROW()=CELL("ROW"),COLUMN()=CELL("COL"))</formula>
    </cfRule>
  </conditionalFormatting>
  <conditionalFormatting sqref="W35">
    <cfRule type="cellIs" dxfId="343" priority="684" operator="equal">
      <formula>"NO VÁLIDA"</formula>
    </cfRule>
  </conditionalFormatting>
  <conditionalFormatting sqref="W22">
    <cfRule type="cellIs" dxfId="342" priority="683" operator="equal">
      <formula>"VÁLIDA"</formula>
    </cfRule>
  </conditionalFormatting>
  <conditionalFormatting sqref="U22">
    <cfRule type="cellIs" dxfId="341" priority="682" operator="equal">
      <formula>0</formula>
    </cfRule>
  </conditionalFormatting>
  <conditionalFormatting sqref="W22">
    <cfRule type="cellIs" dxfId="340" priority="681" operator="equal">
      <formula>"NO VÁLIDA"</formula>
    </cfRule>
  </conditionalFormatting>
  <conditionalFormatting sqref="W21">
    <cfRule type="cellIs" dxfId="339" priority="680" operator="equal">
      <formula>"VÁLIDA"</formula>
    </cfRule>
  </conditionalFormatting>
  <conditionalFormatting sqref="U21">
    <cfRule type="cellIs" dxfId="338" priority="679" operator="equal">
      <formula>0</formula>
    </cfRule>
  </conditionalFormatting>
  <conditionalFormatting sqref="W21">
    <cfRule type="cellIs" dxfId="337" priority="678" operator="equal">
      <formula>"NO VÁLIDA"</formula>
    </cfRule>
  </conditionalFormatting>
  <conditionalFormatting sqref="W18">
    <cfRule type="cellIs" dxfId="336" priority="674" operator="equal">
      <formula>"VÁLIDA"</formula>
    </cfRule>
  </conditionalFormatting>
  <conditionalFormatting sqref="U18">
    <cfRule type="cellIs" dxfId="335" priority="673" operator="equal">
      <formula>0</formula>
    </cfRule>
  </conditionalFormatting>
  <conditionalFormatting sqref="W18">
    <cfRule type="cellIs" dxfId="334" priority="672" operator="equal">
      <formula>"NO VÁLIDA"</formula>
    </cfRule>
  </conditionalFormatting>
  <conditionalFormatting sqref="W17">
    <cfRule type="cellIs" dxfId="333" priority="671" operator="equal">
      <formula>"VÁLIDA"</formula>
    </cfRule>
  </conditionalFormatting>
  <conditionalFormatting sqref="U17">
    <cfRule type="cellIs" dxfId="332" priority="670" operator="equal">
      <formula>0</formula>
    </cfRule>
  </conditionalFormatting>
  <conditionalFormatting sqref="W17">
    <cfRule type="cellIs" dxfId="331" priority="669" operator="equal">
      <formula>"NO VÁLIDA"</formula>
    </cfRule>
  </conditionalFormatting>
  <conditionalFormatting sqref="W20">
    <cfRule type="cellIs" dxfId="330" priority="668" operator="equal">
      <formula>"VÁLIDA"</formula>
    </cfRule>
  </conditionalFormatting>
  <conditionalFormatting sqref="U20">
    <cfRule type="cellIs" dxfId="329" priority="667" operator="equal">
      <formula>0</formula>
    </cfRule>
  </conditionalFormatting>
  <conditionalFormatting sqref="W20">
    <cfRule type="cellIs" dxfId="328" priority="666" operator="equal">
      <formula>"NO VÁLIDA"</formula>
    </cfRule>
  </conditionalFormatting>
  <conditionalFormatting sqref="W19">
    <cfRule type="cellIs" dxfId="327" priority="665" operator="equal">
      <formula>"VÁLIDA"</formula>
    </cfRule>
  </conditionalFormatting>
  <conditionalFormatting sqref="U19">
    <cfRule type="cellIs" dxfId="326" priority="664" operator="equal">
      <formula>0</formula>
    </cfRule>
  </conditionalFormatting>
  <conditionalFormatting sqref="W19">
    <cfRule type="cellIs" dxfId="325" priority="663" operator="equal">
      <formula>"NO VÁLIDA"</formula>
    </cfRule>
  </conditionalFormatting>
  <conditionalFormatting sqref="W42:W44">
    <cfRule type="cellIs" dxfId="324" priority="662" operator="equal">
      <formula>"VÁLIDA"</formula>
    </cfRule>
  </conditionalFormatting>
  <conditionalFormatting sqref="W41">
    <cfRule type="cellIs" dxfId="323" priority="661" operator="equal">
      <formula>"NO VÁLIDA"</formula>
    </cfRule>
  </conditionalFormatting>
  <conditionalFormatting sqref="W24">
    <cfRule type="cellIs" dxfId="322" priority="656" operator="equal">
      <formula>"VÁLIDA"</formula>
    </cfRule>
  </conditionalFormatting>
  <conditionalFormatting sqref="U24">
    <cfRule type="cellIs" dxfId="321" priority="655" operator="equal">
      <formula>0</formula>
    </cfRule>
  </conditionalFormatting>
  <conditionalFormatting sqref="W24">
    <cfRule type="cellIs" dxfId="320" priority="654" operator="equal">
      <formula>"NO VÁLIDA"</formula>
    </cfRule>
  </conditionalFormatting>
  <conditionalFormatting sqref="W30:W32">
    <cfRule type="cellIs" dxfId="319" priority="653" operator="equal">
      <formula>"VÁLIDA"</formula>
    </cfRule>
  </conditionalFormatting>
  <conditionalFormatting sqref="U30:U32">
    <cfRule type="cellIs" dxfId="318" priority="652" operator="equal">
      <formula>0</formula>
    </cfRule>
  </conditionalFormatting>
  <conditionalFormatting sqref="W30:W32">
    <cfRule type="cellIs" dxfId="317" priority="651" operator="equal">
      <formula>"NO VÁLIDA"</formula>
    </cfRule>
  </conditionalFormatting>
  <conditionalFormatting sqref="W29">
    <cfRule type="cellIs" dxfId="316" priority="650" operator="equal">
      <formula>"VÁLIDA"</formula>
    </cfRule>
  </conditionalFormatting>
  <conditionalFormatting sqref="U29">
    <cfRule type="cellIs" dxfId="315" priority="649" operator="equal">
      <formula>0</formula>
    </cfRule>
  </conditionalFormatting>
  <conditionalFormatting sqref="W29">
    <cfRule type="cellIs" dxfId="314" priority="648" operator="equal">
      <formula>"NO VÁLIDA"</formula>
    </cfRule>
  </conditionalFormatting>
  <conditionalFormatting sqref="W26">
    <cfRule type="cellIs" dxfId="313" priority="647" operator="equal">
      <formula>"VÁLIDA"</formula>
    </cfRule>
  </conditionalFormatting>
  <conditionalFormatting sqref="U26">
    <cfRule type="cellIs" dxfId="312" priority="646" operator="equal">
      <formula>0</formula>
    </cfRule>
  </conditionalFormatting>
  <conditionalFormatting sqref="W26">
    <cfRule type="cellIs" dxfId="311" priority="645" operator="equal">
      <formula>"NO VÁLIDA"</formula>
    </cfRule>
  </conditionalFormatting>
  <conditionalFormatting sqref="W25">
    <cfRule type="cellIs" dxfId="310" priority="644" operator="equal">
      <formula>"VÁLIDA"</formula>
    </cfRule>
  </conditionalFormatting>
  <conditionalFormatting sqref="U25">
    <cfRule type="cellIs" dxfId="309" priority="643" operator="equal">
      <formula>0</formula>
    </cfRule>
  </conditionalFormatting>
  <conditionalFormatting sqref="W25">
    <cfRule type="cellIs" dxfId="308" priority="642" operator="equal">
      <formula>"NO VÁLIDA"</formula>
    </cfRule>
  </conditionalFormatting>
  <conditionalFormatting sqref="W28">
    <cfRule type="cellIs" dxfId="307" priority="641" operator="equal">
      <formula>"VÁLIDA"</formula>
    </cfRule>
  </conditionalFormatting>
  <conditionalFormatting sqref="U28">
    <cfRule type="cellIs" dxfId="306" priority="640" operator="equal">
      <formula>0</formula>
    </cfRule>
  </conditionalFormatting>
  <conditionalFormatting sqref="W28">
    <cfRule type="cellIs" dxfId="305" priority="639" operator="equal">
      <formula>"NO VÁLIDA"</formula>
    </cfRule>
  </conditionalFormatting>
  <conditionalFormatting sqref="W27">
    <cfRule type="cellIs" dxfId="304" priority="638" operator="equal">
      <formula>"VÁLIDA"</formula>
    </cfRule>
  </conditionalFormatting>
  <conditionalFormatting sqref="U27">
    <cfRule type="cellIs" dxfId="303" priority="637" operator="equal">
      <formula>0</formula>
    </cfRule>
  </conditionalFormatting>
  <conditionalFormatting sqref="W27">
    <cfRule type="cellIs" dxfId="302" priority="636" operator="equal">
      <formula>"NO VÁLIDA"</formula>
    </cfRule>
  </conditionalFormatting>
  <conditionalFormatting sqref="W41">
    <cfRule type="cellIs" dxfId="301" priority="607" operator="equal">
      <formula>"VÁLIDA"</formula>
    </cfRule>
  </conditionalFormatting>
  <conditionalFormatting sqref="W42:W44">
    <cfRule type="cellIs" dxfId="300" priority="606" operator="equal">
      <formula>"NO VÁLIDA"</formula>
    </cfRule>
  </conditionalFormatting>
  <conditionalFormatting sqref="U41 W41">
    <cfRule type="expression" dxfId="299" priority="604" stopIfTrue="1">
      <formula>AND(ROW()=CELL("ROW"),COLUMN()=CELL("COL"))</formula>
    </cfRule>
  </conditionalFormatting>
  <conditionalFormatting sqref="Z49:Z57 Z14:Z15 Z36:Z40 Z45:Z47">
    <cfRule type="cellIs" dxfId="298" priority="603" operator="equal">
      <formula>"VÁLIDA"</formula>
    </cfRule>
  </conditionalFormatting>
  <conditionalFormatting sqref="Y47">
    <cfRule type="cellIs" dxfId="297" priority="602" operator="notBetween">
      <formula>"RECHAZO"</formula>
      <formula>"NO ADMISIBLE"</formula>
    </cfRule>
  </conditionalFormatting>
  <conditionalFormatting sqref="Y46:Z46 X47:Z47 X49:Z57 X15:Z15 X36:Z40 X45:Z45">
    <cfRule type="expression" dxfId="296" priority="601" stopIfTrue="1">
      <formula>AND(ROW()=CELL("ROW"),COLUMN()=CELL("COL"))</formula>
    </cfRule>
  </conditionalFormatting>
  <conditionalFormatting sqref="Y15 Y39:Y40 Y45">
    <cfRule type="cellIs" dxfId="295" priority="600" operator="greaterThan">
      <formula>0</formula>
    </cfRule>
  </conditionalFormatting>
  <conditionalFormatting sqref="Y36:Y38">
    <cfRule type="cellIs" dxfId="294" priority="599" operator="equal">
      <formula>0</formula>
    </cfRule>
  </conditionalFormatting>
  <conditionalFormatting sqref="X10:Z10">
    <cfRule type="cellIs" dxfId="293" priority="596" operator="equal">
      <formula>"HÁBIL"</formula>
    </cfRule>
    <cfRule type="cellIs" dxfId="292" priority="597" operator="equal">
      <formula>"NO HÁBIL"</formula>
    </cfRule>
    <cfRule type="cellIs" dxfId="291" priority="598" operator="equal">
      <formula>"RECHAZO"</formula>
    </cfRule>
  </conditionalFormatting>
  <conditionalFormatting sqref="X46">
    <cfRule type="cellIs" dxfId="290" priority="595" operator="notEqual">
      <formula>""</formula>
    </cfRule>
  </conditionalFormatting>
  <conditionalFormatting sqref="Z14:Z15 Z36:Z40 Z45:Z47">
    <cfRule type="cellIs" dxfId="289" priority="594" operator="equal">
      <formula>"NO VÁLIDA"</formula>
    </cfRule>
  </conditionalFormatting>
  <conditionalFormatting sqref="Z48">
    <cfRule type="cellIs" dxfId="288" priority="593" operator="equal">
      <formula>"VÁLIDA"</formula>
    </cfRule>
  </conditionalFormatting>
  <conditionalFormatting sqref="X48:Z48">
    <cfRule type="expression" dxfId="287" priority="592" stopIfTrue="1">
      <formula>AND(ROW()=CELL("ROW"),COLUMN()=CELL("COL"))</formula>
    </cfRule>
  </conditionalFormatting>
  <conditionalFormatting sqref="Z16">
    <cfRule type="cellIs" dxfId="286" priority="591" operator="equal">
      <formula>"VÁLIDA"</formula>
    </cfRule>
  </conditionalFormatting>
  <conditionalFormatting sqref="Z16">
    <cfRule type="cellIs" dxfId="285" priority="589" operator="equal">
      <formula>"NO VÁLIDA"</formula>
    </cfRule>
  </conditionalFormatting>
  <conditionalFormatting sqref="Z35">
    <cfRule type="cellIs" dxfId="284" priority="587" operator="equal">
      <formula>"VÁLIDA"</formula>
    </cfRule>
  </conditionalFormatting>
  <conditionalFormatting sqref="X35 Z35">
    <cfRule type="expression" dxfId="283" priority="586" stopIfTrue="1">
      <formula>AND(ROW()=CELL("ROW"),COLUMN()=CELL("COL"))</formula>
    </cfRule>
  </conditionalFormatting>
  <conditionalFormatting sqref="Z35">
    <cfRule type="cellIs" dxfId="282" priority="585" operator="equal">
      <formula>"NO VÁLIDA"</formula>
    </cfRule>
  </conditionalFormatting>
  <conditionalFormatting sqref="Z22">
    <cfRule type="cellIs" dxfId="281" priority="584" operator="equal">
      <formula>"VÁLIDA"</formula>
    </cfRule>
  </conditionalFormatting>
  <conditionalFormatting sqref="Z22">
    <cfRule type="cellIs" dxfId="280" priority="582" operator="equal">
      <formula>"NO VÁLIDA"</formula>
    </cfRule>
  </conditionalFormatting>
  <conditionalFormatting sqref="Z21">
    <cfRule type="cellIs" dxfId="279" priority="581" operator="equal">
      <formula>"VÁLIDA"</formula>
    </cfRule>
  </conditionalFormatting>
  <conditionalFormatting sqref="Z21">
    <cfRule type="cellIs" dxfId="278" priority="579" operator="equal">
      <formula>"NO VÁLIDA"</formula>
    </cfRule>
  </conditionalFormatting>
  <conditionalFormatting sqref="Z18">
    <cfRule type="cellIs" dxfId="277" priority="575" operator="equal">
      <formula>"VÁLIDA"</formula>
    </cfRule>
  </conditionalFormatting>
  <conditionalFormatting sqref="Z18">
    <cfRule type="cellIs" dxfId="276" priority="573" operator="equal">
      <formula>"NO VÁLIDA"</formula>
    </cfRule>
  </conditionalFormatting>
  <conditionalFormatting sqref="Z17">
    <cfRule type="cellIs" dxfId="275" priority="572" operator="equal">
      <formula>"VÁLIDA"</formula>
    </cfRule>
  </conditionalFormatting>
  <conditionalFormatting sqref="Z17">
    <cfRule type="cellIs" dxfId="274" priority="570" operator="equal">
      <formula>"NO VÁLIDA"</formula>
    </cfRule>
  </conditionalFormatting>
  <conditionalFormatting sqref="Z20">
    <cfRule type="cellIs" dxfId="273" priority="569" operator="equal">
      <formula>"VÁLIDA"</formula>
    </cfRule>
  </conditionalFormatting>
  <conditionalFormatting sqref="Z20">
    <cfRule type="cellIs" dxfId="272" priority="567" operator="equal">
      <formula>"NO VÁLIDA"</formula>
    </cfRule>
  </conditionalFormatting>
  <conditionalFormatting sqref="Z19">
    <cfRule type="cellIs" dxfId="271" priority="566" operator="equal">
      <formula>"VÁLIDA"</formula>
    </cfRule>
  </conditionalFormatting>
  <conditionalFormatting sqref="Z19">
    <cfRule type="cellIs" dxfId="270" priority="564" operator="equal">
      <formula>"NO VÁLIDA"</formula>
    </cfRule>
  </conditionalFormatting>
  <conditionalFormatting sqref="Z42:Z44">
    <cfRule type="cellIs" dxfId="269" priority="563" operator="equal">
      <formula>"VÁLIDA"</formula>
    </cfRule>
  </conditionalFormatting>
  <conditionalFormatting sqref="Z41">
    <cfRule type="cellIs" dxfId="268" priority="562" operator="equal">
      <formula>"NO VÁLIDA"</formula>
    </cfRule>
  </conditionalFormatting>
  <conditionalFormatting sqref="Z24">
    <cfRule type="cellIs" dxfId="267" priority="557" operator="equal">
      <formula>"VÁLIDA"</formula>
    </cfRule>
  </conditionalFormatting>
  <conditionalFormatting sqref="Z24">
    <cfRule type="cellIs" dxfId="266" priority="555" operator="equal">
      <formula>"NO VÁLIDA"</formula>
    </cfRule>
  </conditionalFormatting>
  <conditionalFormatting sqref="Z30:Z32">
    <cfRule type="cellIs" dxfId="265" priority="554" operator="equal">
      <formula>"VÁLIDA"</formula>
    </cfRule>
  </conditionalFormatting>
  <conditionalFormatting sqref="Z30:Z32">
    <cfRule type="cellIs" dxfId="264" priority="552" operator="equal">
      <formula>"NO VÁLIDA"</formula>
    </cfRule>
  </conditionalFormatting>
  <conditionalFormatting sqref="Z29">
    <cfRule type="cellIs" dxfId="263" priority="551" operator="equal">
      <formula>"VÁLIDA"</formula>
    </cfRule>
  </conditionalFormatting>
  <conditionalFormatting sqref="Z29">
    <cfRule type="cellIs" dxfId="262" priority="549" operator="equal">
      <formula>"NO VÁLIDA"</formula>
    </cfRule>
  </conditionalFormatting>
  <conditionalFormatting sqref="Z26">
    <cfRule type="cellIs" dxfId="261" priority="548" operator="equal">
      <formula>"VÁLIDA"</formula>
    </cfRule>
  </conditionalFormatting>
  <conditionalFormatting sqref="Z26">
    <cfRule type="cellIs" dxfId="260" priority="546" operator="equal">
      <formula>"NO VÁLIDA"</formula>
    </cfRule>
  </conditionalFormatting>
  <conditionalFormatting sqref="Z25">
    <cfRule type="cellIs" dxfId="259" priority="545" operator="equal">
      <formula>"VÁLIDA"</formula>
    </cfRule>
  </conditionalFormatting>
  <conditionalFormatting sqref="Z25">
    <cfRule type="cellIs" dxfId="258" priority="543" operator="equal">
      <formula>"NO VÁLIDA"</formula>
    </cfRule>
  </conditionalFormatting>
  <conditionalFormatting sqref="Z28">
    <cfRule type="cellIs" dxfId="257" priority="542" operator="equal">
      <formula>"VÁLIDA"</formula>
    </cfRule>
  </conditionalFormatting>
  <conditionalFormatting sqref="Z28">
    <cfRule type="cellIs" dxfId="256" priority="540" operator="equal">
      <formula>"NO VÁLIDA"</formula>
    </cfRule>
  </conditionalFormatting>
  <conditionalFormatting sqref="Z27">
    <cfRule type="cellIs" dxfId="255" priority="539" operator="equal">
      <formula>"VÁLIDA"</formula>
    </cfRule>
  </conditionalFormatting>
  <conditionalFormatting sqref="Z27">
    <cfRule type="cellIs" dxfId="254" priority="537" operator="equal">
      <formula>"NO VÁLIDA"</formula>
    </cfRule>
  </conditionalFormatting>
  <conditionalFormatting sqref="Z41">
    <cfRule type="cellIs" dxfId="253" priority="508" operator="equal">
      <formula>"VÁLIDA"</formula>
    </cfRule>
  </conditionalFormatting>
  <conditionalFormatting sqref="Z42:Z44">
    <cfRule type="cellIs" dxfId="252" priority="507" operator="equal">
      <formula>"NO VÁLIDA"</formula>
    </cfRule>
  </conditionalFormatting>
  <conditionalFormatting sqref="X41 Z41">
    <cfRule type="expression" dxfId="251" priority="505" stopIfTrue="1">
      <formula>AND(ROW()=CELL("ROW"),COLUMN()=CELL("COL"))</formula>
    </cfRule>
  </conditionalFormatting>
  <conditionalFormatting sqref="AC49:AC57 AC14:AC15 AC36:AC40 AC45:AC47">
    <cfRule type="cellIs" dxfId="250" priority="504" operator="equal">
      <formula>"VÁLIDA"</formula>
    </cfRule>
  </conditionalFormatting>
  <conditionalFormatting sqref="AB47">
    <cfRule type="cellIs" dxfId="249" priority="503" operator="notBetween">
      <formula>"RECHAZO"</formula>
      <formula>"NO ADMISIBLE"</formula>
    </cfRule>
  </conditionalFormatting>
  <conditionalFormatting sqref="AB46:AC46 AA47:AC47 AA49:AC57 AA15:AC15 AA36:AC40 AA45:AC45">
    <cfRule type="expression" dxfId="248" priority="502" stopIfTrue="1">
      <formula>AND(ROW()=CELL("ROW"),COLUMN()=CELL("COL"))</formula>
    </cfRule>
  </conditionalFormatting>
  <conditionalFormatting sqref="AB15 AB39:AB40 AB45">
    <cfRule type="cellIs" dxfId="247" priority="501" operator="greaterThan">
      <formula>0</formula>
    </cfRule>
  </conditionalFormatting>
  <conditionalFormatting sqref="AB36:AB38">
    <cfRule type="cellIs" dxfId="246" priority="500" operator="equal">
      <formula>0</formula>
    </cfRule>
  </conditionalFormatting>
  <conditionalFormatting sqref="AA10:AC10">
    <cfRule type="cellIs" dxfId="245" priority="497" operator="equal">
      <formula>"HÁBIL"</formula>
    </cfRule>
    <cfRule type="cellIs" dxfId="244" priority="498" operator="equal">
      <formula>"NO HÁBIL"</formula>
    </cfRule>
    <cfRule type="cellIs" dxfId="243" priority="499" operator="equal">
      <formula>"RECHAZO"</formula>
    </cfRule>
  </conditionalFormatting>
  <conditionalFormatting sqref="AA46">
    <cfRule type="cellIs" dxfId="242" priority="496" operator="notEqual">
      <formula>""</formula>
    </cfRule>
  </conditionalFormatting>
  <conditionalFormatting sqref="AC14:AC15 AC36:AC40 AC45:AC47">
    <cfRule type="cellIs" dxfId="241" priority="495" operator="equal">
      <formula>"NO VÁLIDA"</formula>
    </cfRule>
  </conditionalFormatting>
  <conditionalFormatting sqref="AC48">
    <cfRule type="cellIs" dxfId="240" priority="494" operator="equal">
      <formula>"VÁLIDA"</formula>
    </cfRule>
  </conditionalFormatting>
  <conditionalFormatting sqref="AA48:AC48">
    <cfRule type="expression" dxfId="239" priority="493" stopIfTrue="1">
      <formula>AND(ROW()=CELL("ROW"),COLUMN()=CELL("COL"))</formula>
    </cfRule>
  </conditionalFormatting>
  <conditionalFormatting sqref="AC16">
    <cfRule type="cellIs" dxfId="238" priority="492" operator="equal">
      <formula>"VÁLIDA"</formula>
    </cfRule>
  </conditionalFormatting>
  <conditionalFormatting sqref="AC16">
    <cfRule type="cellIs" dxfId="237" priority="490" operator="equal">
      <formula>"NO VÁLIDA"</formula>
    </cfRule>
  </conditionalFormatting>
  <conditionalFormatting sqref="AB34">
    <cfRule type="cellIs" dxfId="236" priority="489" operator="equal">
      <formula>0</formula>
    </cfRule>
  </conditionalFormatting>
  <conditionalFormatting sqref="AC35">
    <cfRule type="cellIs" dxfId="235" priority="488" operator="equal">
      <formula>"VÁLIDA"</formula>
    </cfRule>
  </conditionalFormatting>
  <conditionalFormatting sqref="AA35 AC35">
    <cfRule type="expression" dxfId="234" priority="487" stopIfTrue="1">
      <formula>AND(ROW()=CELL("ROW"),COLUMN()=CELL("COL"))</formula>
    </cfRule>
  </conditionalFormatting>
  <conditionalFormatting sqref="AC35">
    <cfRule type="cellIs" dxfId="233" priority="486" operator="equal">
      <formula>"NO VÁLIDA"</formula>
    </cfRule>
  </conditionalFormatting>
  <conditionalFormatting sqref="AC22">
    <cfRule type="cellIs" dxfId="232" priority="485" operator="equal">
      <formula>"VÁLIDA"</formula>
    </cfRule>
  </conditionalFormatting>
  <conditionalFormatting sqref="AC22">
    <cfRule type="cellIs" dxfId="231" priority="483" operator="equal">
      <formula>"NO VÁLIDA"</formula>
    </cfRule>
  </conditionalFormatting>
  <conditionalFormatting sqref="AC21">
    <cfRule type="cellIs" dxfId="230" priority="482" operator="equal">
      <formula>"VÁLIDA"</formula>
    </cfRule>
  </conditionalFormatting>
  <conditionalFormatting sqref="AC21">
    <cfRule type="cellIs" dxfId="229" priority="480" operator="equal">
      <formula>"NO VÁLIDA"</formula>
    </cfRule>
  </conditionalFormatting>
  <conditionalFormatting sqref="AC18">
    <cfRule type="cellIs" dxfId="228" priority="476" operator="equal">
      <formula>"VÁLIDA"</formula>
    </cfRule>
  </conditionalFormatting>
  <conditionalFormatting sqref="AC18">
    <cfRule type="cellIs" dxfId="227" priority="474" operator="equal">
      <formula>"NO VÁLIDA"</formula>
    </cfRule>
  </conditionalFormatting>
  <conditionalFormatting sqref="AC17">
    <cfRule type="cellIs" dxfId="226" priority="473" operator="equal">
      <formula>"VÁLIDA"</formula>
    </cfRule>
  </conditionalFormatting>
  <conditionalFormatting sqref="AC17">
    <cfRule type="cellIs" dxfId="225" priority="471" operator="equal">
      <formula>"NO VÁLIDA"</formula>
    </cfRule>
  </conditionalFormatting>
  <conditionalFormatting sqref="AC20">
    <cfRule type="cellIs" dxfId="224" priority="470" operator="equal">
      <formula>"VÁLIDA"</formula>
    </cfRule>
  </conditionalFormatting>
  <conditionalFormatting sqref="AC20">
    <cfRule type="cellIs" dxfId="223" priority="468" operator="equal">
      <formula>"NO VÁLIDA"</formula>
    </cfRule>
  </conditionalFormatting>
  <conditionalFormatting sqref="AC19">
    <cfRule type="cellIs" dxfId="222" priority="467" operator="equal">
      <formula>"VÁLIDA"</formula>
    </cfRule>
  </conditionalFormatting>
  <conditionalFormatting sqref="AC19">
    <cfRule type="cellIs" dxfId="221" priority="465" operator="equal">
      <formula>"NO VÁLIDA"</formula>
    </cfRule>
  </conditionalFormatting>
  <conditionalFormatting sqref="AC42:AC44">
    <cfRule type="cellIs" dxfId="220" priority="464" operator="equal">
      <formula>"VÁLIDA"</formula>
    </cfRule>
  </conditionalFormatting>
  <conditionalFormatting sqref="AC41">
    <cfRule type="cellIs" dxfId="219" priority="463" operator="equal">
      <formula>"NO VÁLIDA"</formula>
    </cfRule>
  </conditionalFormatting>
  <conditionalFormatting sqref="AC24">
    <cfRule type="cellIs" dxfId="218" priority="458" operator="equal">
      <formula>"VÁLIDA"</formula>
    </cfRule>
  </conditionalFormatting>
  <conditionalFormatting sqref="AA24">
    <cfRule type="cellIs" dxfId="217" priority="457" operator="equal">
      <formula>0</formula>
    </cfRule>
  </conditionalFormatting>
  <conditionalFormatting sqref="AC24">
    <cfRule type="cellIs" dxfId="216" priority="456" operator="equal">
      <formula>"NO VÁLIDA"</formula>
    </cfRule>
  </conditionalFormatting>
  <conditionalFormatting sqref="AC30:AC32">
    <cfRule type="cellIs" dxfId="215" priority="455" operator="equal">
      <formula>"VÁLIDA"</formula>
    </cfRule>
  </conditionalFormatting>
  <conditionalFormatting sqref="AA30:AA32">
    <cfRule type="cellIs" dxfId="214" priority="454" operator="equal">
      <formula>0</formula>
    </cfRule>
  </conditionalFormatting>
  <conditionalFormatting sqref="AC30:AC32">
    <cfRule type="cellIs" dxfId="213" priority="453" operator="equal">
      <formula>"NO VÁLIDA"</formula>
    </cfRule>
  </conditionalFormatting>
  <conditionalFormatting sqref="AC29">
    <cfRule type="cellIs" dxfId="212" priority="452" operator="equal">
      <formula>"VÁLIDA"</formula>
    </cfRule>
  </conditionalFormatting>
  <conditionalFormatting sqref="AA29">
    <cfRule type="cellIs" dxfId="211" priority="451" operator="equal">
      <formula>0</formula>
    </cfRule>
  </conditionalFormatting>
  <conditionalFormatting sqref="AC29">
    <cfRule type="cellIs" dxfId="210" priority="450" operator="equal">
      <formula>"NO VÁLIDA"</formula>
    </cfRule>
  </conditionalFormatting>
  <conditionalFormatting sqref="AC26">
    <cfRule type="cellIs" dxfId="209" priority="449" operator="equal">
      <formula>"VÁLIDA"</formula>
    </cfRule>
  </conditionalFormatting>
  <conditionalFormatting sqref="AA26">
    <cfRule type="cellIs" dxfId="208" priority="448" operator="equal">
      <formula>0</formula>
    </cfRule>
  </conditionalFormatting>
  <conditionalFormatting sqref="AC26">
    <cfRule type="cellIs" dxfId="207" priority="447" operator="equal">
      <formula>"NO VÁLIDA"</formula>
    </cfRule>
  </conditionalFormatting>
  <conditionalFormatting sqref="AC25">
    <cfRule type="cellIs" dxfId="206" priority="446" operator="equal">
      <formula>"VÁLIDA"</formula>
    </cfRule>
  </conditionalFormatting>
  <conditionalFormatting sqref="AA25">
    <cfRule type="cellIs" dxfId="205" priority="445" operator="equal">
      <formula>0</formula>
    </cfRule>
  </conditionalFormatting>
  <conditionalFormatting sqref="AC25">
    <cfRule type="cellIs" dxfId="204" priority="444" operator="equal">
      <formula>"NO VÁLIDA"</formula>
    </cfRule>
  </conditionalFormatting>
  <conditionalFormatting sqref="AC28">
    <cfRule type="cellIs" dxfId="203" priority="443" operator="equal">
      <formula>"VÁLIDA"</formula>
    </cfRule>
  </conditionalFormatting>
  <conditionalFormatting sqref="AA28">
    <cfRule type="cellIs" dxfId="202" priority="442" operator="equal">
      <formula>0</formula>
    </cfRule>
  </conditionalFormatting>
  <conditionalFormatting sqref="AC28">
    <cfRule type="cellIs" dxfId="201" priority="441" operator="equal">
      <formula>"NO VÁLIDA"</formula>
    </cfRule>
  </conditionalFormatting>
  <conditionalFormatting sqref="AC27">
    <cfRule type="cellIs" dxfId="200" priority="440" operator="equal">
      <formula>"VÁLIDA"</formula>
    </cfRule>
  </conditionalFormatting>
  <conditionalFormatting sqref="AA27">
    <cfRule type="cellIs" dxfId="199" priority="439" operator="equal">
      <formula>0</formula>
    </cfRule>
  </conditionalFormatting>
  <conditionalFormatting sqref="AC27">
    <cfRule type="cellIs" dxfId="198" priority="438" operator="equal">
      <formula>"NO VÁLIDA"</formula>
    </cfRule>
  </conditionalFormatting>
  <conditionalFormatting sqref="AC41">
    <cfRule type="cellIs" dxfId="197" priority="409" operator="equal">
      <formula>"VÁLIDA"</formula>
    </cfRule>
  </conditionalFormatting>
  <conditionalFormatting sqref="AC42:AC44">
    <cfRule type="cellIs" dxfId="196" priority="408" operator="equal">
      <formula>"NO VÁLIDA"</formula>
    </cfRule>
  </conditionalFormatting>
  <conditionalFormatting sqref="AA41 AC41">
    <cfRule type="expression" dxfId="195" priority="406" stopIfTrue="1">
      <formula>AND(ROW()=CELL("ROW"),COLUMN()=CELL("COL"))</formula>
    </cfRule>
  </conditionalFormatting>
  <conditionalFormatting sqref="AF49:AF57 AF14:AF15 AF36:AF40 AF45:AF47">
    <cfRule type="cellIs" dxfId="194" priority="405" operator="equal">
      <formula>"VÁLIDA"</formula>
    </cfRule>
  </conditionalFormatting>
  <conditionalFormatting sqref="AE47">
    <cfRule type="cellIs" dxfId="193" priority="404" operator="notBetween">
      <formula>"RECHAZO"</formula>
      <formula>"NO ADMISIBLE"</formula>
    </cfRule>
  </conditionalFormatting>
  <conditionalFormatting sqref="AE46:AF46 AD47:AF47 AD49:AF57 AD15:AF15 AD39:AF40 AD45:AF45 AD36:AD38 AF36:AF38">
    <cfRule type="expression" dxfId="192" priority="403" stopIfTrue="1">
      <formula>AND(ROW()=CELL("ROW"),COLUMN()=CELL("COL"))</formula>
    </cfRule>
  </conditionalFormatting>
  <conditionalFormatting sqref="AE15 AE39:AE40 AE45">
    <cfRule type="cellIs" dxfId="191" priority="402" operator="greaterThan">
      <formula>0</formula>
    </cfRule>
  </conditionalFormatting>
  <conditionalFormatting sqref="AD10:AF10">
    <cfRule type="cellIs" dxfId="190" priority="398" operator="equal">
      <formula>"HÁBIL"</formula>
    </cfRule>
    <cfRule type="cellIs" dxfId="189" priority="399" operator="equal">
      <formula>"NO HÁBIL"</formula>
    </cfRule>
    <cfRule type="cellIs" dxfId="188" priority="400" operator="equal">
      <formula>"RECHAZO"</formula>
    </cfRule>
  </conditionalFormatting>
  <conditionalFormatting sqref="AD46">
    <cfRule type="cellIs" dxfId="187" priority="397" operator="notEqual">
      <formula>""</formula>
    </cfRule>
  </conditionalFormatting>
  <conditionalFormatting sqref="AF14:AF15 AF36:AF40 AF45:AF47">
    <cfRule type="cellIs" dxfId="186" priority="396" operator="equal">
      <formula>"NO VÁLIDA"</formula>
    </cfRule>
  </conditionalFormatting>
  <conditionalFormatting sqref="AF48">
    <cfRule type="cellIs" dxfId="185" priority="395" operator="equal">
      <formula>"VÁLIDA"</formula>
    </cfRule>
  </conditionalFormatting>
  <conditionalFormatting sqref="AD48:AF48">
    <cfRule type="expression" dxfId="184" priority="394" stopIfTrue="1">
      <formula>AND(ROW()=CELL("ROW"),COLUMN()=CELL("COL"))</formula>
    </cfRule>
  </conditionalFormatting>
  <conditionalFormatting sqref="AF16">
    <cfRule type="cellIs" dxfId="183" priority="393" operator="equal">
      <formula>"VÁLIDA"</formula>
    </cfRule>
  </conditionalFormatting>
  <conditionalFormatting sqref="AF16">
    <cfRule type="cellIs" dxfId="182" priority="391" operator="equal">
      <formula>"NO VÁLIDA"</formula>
    </cfRule>
  </conditionalFormatting>
  <conditionalFormatting sqref="AF35">
    <cfRule type="cellIs" dxfId="181" priority="389" operator="equal">
      <formula>"VÁLIDA"</formula>
    </cfRule>
  </conditionalFormatting>
  <conditionalFormatting sqref="AD35 AF35">
    <cfRule type="expression" dxfId="180" priority="388" stopIfTrue="1">
      <formula>AND(ROW()=CELL("ROW"),COLUMN()=CELL("COL"))</formula>
    </cfRule>
  </conditionalFormatting>
  <conditionalFormatting sqref="AF35">
    <cfRule type="cellIs" dxfId="179" priority="387" operator="equal">
      <formula>"NO VÁLIDA"</formula>
    </cfRule>
  </conditionalFormatting>
  <conditionalFormatting sqref="AF22">
    <cfRule type="cellIs" dxfId="178" priority="386" operator="equal">
      <formula>"VÁLIDA"</formula>
    </cfRule>
  </conditionalFormatting>
  <conditionalFormatting sqref="AF22">
    <cfRule type="cellIs" dxfId="177" priority="384" operator="equal">
      <formula>"NO VÁLIDA"</formula>
    </cfRule>
  </conditionalFormatting>
  <conditionalFormatting sqref="AF21">
    <cfRule type="cellIs" dxfId="176" priority="383" operator="equal">
      <formula>"VÁLIDA"</formula>
    </cfRule>
  </conditionalFormatting>
  <conditionalFormatting sqref="AF21">
    <cfRule type="cellIs" dxfId="175" priority="381" operator="equal">
      <formula>"NO VÁLIDA"</formula>
    </cfRule>
  </conditionalFormatting>
  <conditionalFormatting sqref="AF18">
    <cfRule type="cellIs" dxfId="174" priority="377" operator="equal">
      <formula>"VÁLIDA"</formula>
    </cfRule>
  </conditionalFormatting>
  <conditionalFormatting sqref="AF18">
    <cfRule type="cellIs" dxfId="173" priority="375" operator="equal">
      <formula>"NO VÁLIDA"</formula>
    </cfRule>
  </conditionalFormatting>
  <conditionalFormatting sqref="AF17">
    <cfRule type="cellIs" dxfId="172" priority="374" operator="equal">
      <formula>"VÁLIDA"</formula>
    </cfRule>
  </conditionalFormatting>
  <conditionalFormatting sqref="AF17">
    <cfRule type="cellIs" dxfId="171" priority="372" operator="equal">
      <formula>"NO VÁLIDA"</formula>
    </cfRule>
  </conditionalFormatting>
  <conditionalFormatting sqref="AF20">
    <cfRule type="cellIs" dxfId="170" priority="371" operator="equal">
      <formula>"VÁLIDA"</formula>
    </cfRule>
  </conditionalFormatting>
  <conditionalFormatting sqref="AF20">
    <cfRule type="cellIs" dxfId="169" priority="369" operator="equal">
      <formula>"NO VÁLIDA"</formula>
    </cfRule>
  </conditionalFormatting>
  <conditionalFormatting sqref="AF19">
    <cfRule type="cellIs" dxfId="168" priority="368" operator="equal">
      <formula>"VÁLIDA"</formula>
    </cfRule>
  </conditionalFormatting>
  <conditionalFormatting sqref="AF19">
    <cfRule type="cellIs" dxfId="167" priority="366" operator="equal">
      <formula>"NO VÁLIDA"</formula>
    </cfRule>
  </conditionalFormatting>
  <conditionalFormatting sqref="AF42:AF44">
    <cfRule type="cellIs" dxfId="166" priority="365" operator="equal">
      <formula>"VÁLIDA"</formula>
    </cfRule>
  </conditionalFormatting>
  <conditionalFormatting sqref="AF41">
    <cfRule type="cellIs" dxfId="165" priority="364" operator="equal">
      <formula>"NO VÁLIDA"</formula>
    </cfRule>
  </conditionalFormatting>
  <conditionalFormatting sqref="AF24">
    <cfRule type="cellIs" dxfId="164" priority="359" operator="equal">
      <formula>"VÁLIDA"</formula>
    </cfRule>
  </conditionalFormatting>
  <conditionalFormatting sqref="AF24">
    <cfRule type="cellIs" dxfId="163" priority="357" operator="equal">
      <formula>"NO VÁLIDA"</formula>
    </cfRule>
  </conditionalFormatting>
  <conditionalFormatting sqref="AF30:AF32">
    <cfRule type="cellIs" dxfId="162" priority="356" operator="equal">
      <formula>"VÁLIDA"</formula>
    </cfRule>
  </conditionalFormatting>
  <conditionalFormatting sqref="AF30:AF32">
    <cfRule type="cellIs" dxfId="161" priority="354" operator="equal">
      <formula>"NO VÁLIDA"</formula>
    </cfRule>
  </conditionalFormatting>
  <conditionalFormatting sqref="AF29">
    <cfRule type="cellIs" dxfId="160" priority="353" operator="equal">
      <formula>"VÁLIDA"</formula>
    </cfRule>
  </conditionalFormatting>
  <conditionalFormatting sqref="AF29">
    <cfRule type="cellIs" dxfId="159" priority="351" operator="equal">
      <formula>"NO VÁLIDA"</formula>
    </cfRule>
  </conditionalFormatting>
  <conditionalFormatting sqref="AF26">
    <cfRule type="cellIs" dxfId="158" priority="350" operator="equal">
      <formula>"VÁLIDA"</formula>
    </cfRule>
  </conditionalFormatting>
  <conditionalFormatting sqref="AF26">
    <cfRule type="cellIs" dxfId="157" priority="348" operator="equal">
      <formula>"NO VÁLIDA"</formula>
    </cfRule>
  </conditionalFormatting>
  <conditionalFormatting sqref="AF25">
    <cfRule type="cellIs" dxfId="156" priority="347" operator="equal">
      <formula>"VÁLIDA"</formula>
    </cfRule>
  </conditionalFormatting>
  <conditionalFormatting sqref="AF25">
    <cfRule type="cellIs" dxfId="155" priority="345" operator="equal">
      <formula>"NO VÁLIDA"</formula>
    </cfRule>
  </conditionalFormatting>
  <conditionalFormatting sqref="AF28">
    <cfRule type="cellIs" dxfId="154" priority="344" operator="equal">
      <formula>"VÁLIDA"</formula>
    </cfRule>
  </conditionalFormatting>
  <conditionalFormatting sqref="AF28">
    <cfRule type="cellIs" dxfId="153" priority="342" operator="equal">
      <formula>"NO VÁLIDA"</formula>
    </cfRule>
  </conditionalFormatting>
  <conditionalFormatting sqref="AF27">
    <cfRule type="cellIs" dxfId="152" priority="341" operator="equal">
      <formula>"VÁLIDA"</formula>
    </cfRule>
  </conditionalFormatting>
  <conditionalFormatting sqref="AF27">
    <cfRule type="cellIs" dxfId="151" priority="339" operator="equal">
      <formula>"NO VÁLIDA"</formula>
    </cfRule>
  </conditionalFormatting>
  <conditionalFormatting sqref="AF41">
    <cfRule type="cellIs" dxfId="150" priority="310" operator="equal">
      <formula>"VÁLIDA"</formula>
    </cfRule>
  </conditionalFormatting>
  <conditionalFormatting sqref="AF42:AF44">
    <cfRule type="cellIs" dxfId="149" priority="309" operator="equal">
      <formula>"NO VÁLIDA"</formula>
    </cfRule>
  </conditionalFormatting>
  <conditionalFormatting sqref="AD41 AF41">
    <cfRule type="expression" dxfId="148" priority="307" stopIfTrue="1">
      <formula>AND(ROW()=CELL("ROW"),COLUMN()=CELL("COL"))</formula>
    </cfRule>
  </conditionalFormatting>
  <conditionalFormatting sqref="AI49:AI57 AI14:AI15 AI36:AI40 AI45:AI47">
    <cfRule type="cellIs" dxfId="147" priority="306" operator="equal">
      <formula>"VÁLIDA"</formula>
    </cfRule>
  </conditionalFormatting>
  <conditionalFormatting sqref="AH47">
    <cfRule type="cellIs" dxfId="146" priority="305" operator="notBetween">
      <formula>"RECHAZO"</formula>
      <formula>"NO ADMISIBLE"</formula>
    </cfRule>
  </conditionalFormatting>
  <conditionalFormatting sqref="AH46:AI46 AG47:AI47 AG49:AI57 AG15:AI15 AG39:AI40 AG45:AI45 AG36:AG38 AI36:AI38">
    <cfRule type="expression" dxfId="145" priority="304" stopIfTrue="1">
      <formula>AND(ROW()=CELL("ROW"),COLUMN()=CELL("COL"))</formula>
    </cfRule>
  </conditionalFormatting>
  <conditionalFormatting sqref="AH15 AH39:AH40 AH45">
    <cfRule type="cellIs" dxfId="144" priority="303" operator="greaterThan">
      <formula>0</formula>
    </cfRule>
  </conditionalFormatting>
  <conditionalFormatting sqref="AG10:AI10">
    <cfRule type="cellIs" dxfId="143" priority="299" operator="equal">
      <formula>"HÁBIL"</formula>
    </cfRule>
    <cfRule type="cellIs" dxfId="142" priority="300" operator="equal">
      <formula>"NO HÁBIL"</formula>
    </cfRule>
    <cfRule type="cellIs" dxfId="141" priority="301" operator="equal">
      <formula>"RECHAZO"</formula>
    </cfRule>
  </conditionalFormatting>
  <conditionalFormatting sqref="AG46">
    <cfRule type="cellIs" dxfId="140" priority="298" operator="notEqual">
      <formula>""</formula>
    </cfRule>
  </conditionalFormatting>
  <conditionalFormatting sqref="AI14:AI15 AI36:AI40 AI45:AI47">
    <cfRule type="cellIs" dxfId="139" priority="297" operator="equal">
      <formula>"NO VÁLIDA"</formula>
    </cfRule>
  </conditionalFormatting>
  <conditionalFormatting sqref="AI48">
    <cfRule type="cellIs" dxfId="138" priority="296" operator="equal">
      <formula>"VÁLIDA"</formula>
    </cfRule>
  </conditionalFormatting>
  <conditionalFormatting sqref="AG48:AI48">
    <cfRule type="expression" dxfId="137" priority="295" stopIfTrue="1">
      <formula>AND(ROW()=CELL("ROW"),COLUMN()=CELL("COL"))</formula>
    </cfRule>
  </conditionalFormatting>
  <conditionalFormatting sqref="AI16">
    <cfRule type="cellIs" dxfId="136" priority="294" operator="equal">
      <formula>"VÁLIDA"</formula>
    </cfRule>
  </conditionalFormatting>
  <conditionalFormatting sqref="AI16">
    <cfRule type="cellIs" dxfId="135" priority="292" operator="equal">
      <formula>"NO VÁLIDA"</formula>
    </cfRule>
  </conditionalFormatting>
  <conditionalFormatting sqref="AI35">
    <cfRule type="cellIs" dxfId="134" priority="290" operator="equal">
      <formula>"VÁLIDA"</formula>
    </cfRule>
  </conditionalFormatting>
  <conditionalFormatting sqref="AG35 AI35">
    <cfRule type="expression" dxfId="133" priority="289" stopIfTrue="1">
      <formula>AND(ROW()=CELL("ROW"),COLUMN()=CELL("COL"))</formula>
    </cfRule>
  </conditionalFormatting>
  <conditionalFormatting sqref="AI35">
    <cfRule type="cellIs" dxfId="132" priority="288" operator="equal">
      <formula>"NO VÁLIDA"</formula>
    </cfRule>
  </conditionalFormatting>
  <conditionalFormatting sqref="AI22">
    <cfRule type="cellIs" dxfId="131" priority="287" operator="equal">
      <formula>"VÁLIDA"</formula>
    </cfRule>
  </conditionalFormatting>
  <conditionalFormatting sqref="AI22">
    <cfRule type="cellIs" dxfId="130" priority="285" operator="equal">
      <formula>"NO VÁLIDA"</formula>
    </cfRule>
  </conditionalFormatting>
  <conditionalFormatting sqref="AI21">
    <cfRule type="cellIs" dxfId="129" priority="284" operator="equal">
      <formula>"VÁLIDA"</formula>
    </cfRule>
  </conditionalFormatting>
  <conditionalFormatting sqref="AI21">
    <cfRule type="cellIs" dxfId="128" priority="282" operator="equal">
      <formula>"NO VÁLIDA"</formula>
    </cfRule>
  </conditionalFormatting>
  <conditionalFormatting sqref="AI18">
    <cfRule type="cellIs" dxfId="127" priority="278" operator="equal">
      <formula>"VÁLIDA"</formula>
    </cfRule>
  </conditionalFormatting>
  <conditionalFormatting sqref="AI18">
    <cfRule type="cellIs" dxfId="126" priority="276" operator="equal">
      <formula>"NO VÁLIDA"</formula>
    </cfRule>
  </conditionalFormatting>
  <conditionalFormatting sqref="AI17">
    <cfRule type="cellIs" dxfId="125" priority="275" operator="equal">
      <formula>"VÁLIDA"</formula>
    </cfRule>
  </conditionalFormatting>
  <conditionalFormatting sqref="AI17">
    <cfRule type="cellIs" dxfId="124" priority="273" operator="equal">
      <formula>"NO VÁLIDA"</formula>
    </cfRule>
  </conditionalFormatting>
  <conditionalFormatting sqref="AI20">
    <cfRule type="cellIs" dxfId="123" priority="272" operator="equal">
      <formula>"VÁLIDA"</formula>
    </cfRule>
  </conditionalFormatting>
  <conditionalFormatting sqref="AI20">
    <cfRule type="cellIs" dxfId="122" priority="270" operator="equal">
      <formula>"NO VÁLIDA"</formula>
    </cfRule>
  </conditionalFormatting>
  <conditionalFormatting sqref="AI19">
    <cfRule type="cellIs" dxfId="121" priority="269" operator="equal">
      <formula>"VÁLIDA"</formula>
    </cfRule>
  </conditionalFormatting>
  <conditionalFormatting sqref="AI19">
    <cfRule type="cellIs" dxfId="120" priority="267" operator="equal">
      <formula>"NO VÁLIDA"</formula>
    </cfRule>
  </conditionalFormatting>
  <conditionalFormatting sqref="AI42:AI44">
    <cfRule type="cellIs" dxfId="119" priority="266" operator="equal">
      <formula>"VÁLIDA"</formula>
    </cfRule>
  </conditionalFormatting>
  <conditionalFormatting sqref="AI41">
    <cfRule type="cellIs" dxfId="118" priority="265" operator="equal">
      <formula>"NO VÁLIDA"</formula>
    </cfRule>
  </conditionalFormatting>
  <conditionalFormatting sqref="AI24">
    <cfRule type="cellIs" dxfId="117" priority="260" operator="equal">
      <formula>"VÁLIDA"</formula>
    </cfRule>
  </conditionalFormatting>
  <conditionalFormatting sqref="AI24">
    <cfRule type="cellIs" dxfId="116" priority="258" operator="equal">
      <formula>"NO VÁLIDA"</formula>
    </cfRule>
  </conditionalFormatting>
  <conditionalFormatting sqref="AI30:AI32">
    <cfRule type="cellIs" dxfId="115" priority="257" operator="equal">
      <formula>"VÁLIDA"</formula>
    </cfRule>
  </conditionalFormatting>
  <conditionalFormatting sqref="AI30:AI32">
    <cfRule type="cellIs" dxfId="114" priority="255" operator="equal">
      <formula>"NO VÁLIDA"</formula>
    </cfRule>
  </conditionalFormatting>
  <conditionalFormatting sqref="AI29">
    <cfRule type="cellIs" dxfId="113" priority="254" operator="equal">
      <formula>"VÁLIDA"</formula>
    </cfRule>
  </conditionalFormatting>
  <conditionalFormatting sqref="AI29">
    <cfRule type="cellIs" dxfId="112" priority="252" operator="equal">
      <formula>"NO VÁLIDA"</formula>
    </cfRule>
  </conditionalFormatting>
  <conditionalFormatting sqref="AI26">
    <cfRule type="cellIs" dxfId="111" priority="251" operator="equal">
      <formula>"VÁLIDA"</formula>
    </cfRule>
  </conditionalFormatting>
  <conditionalFormatting sqref="AI26">
    <cfRule type="cellIs" dxfId="110" priority="249" operator="equal">
      <formula>"NO VÁLIDA"</formula>
    </cfRule>
  </conditionalFormatting>
  <conditionalFormatting sqref="AI25">
    <cfRule type="cellIs" dxfId="109" priority="248" operator="equal">
      <formula>"VÁLIDA"</formula>
    </cfRule>
  </conditionalFormatting>
  <conditionalFormatting sqref="AI25">
    <cfRule type="cellIs" dxfId="108" priority="246" operator="equal">
      <formula>"NO VÁLIDA"</formula>
    </cfRule>
  </conditionalFormatting>
  <conditionalFormatting sqref="AI28">
    <cfRule type="cellIs" dxfId="107" priority="245" operator="equal">
      <formula>"VÁLIDA"</formula>
    </cfRule>
  </conditionalFormatting>
  <conditionalFormatting sqref="AI28">
    <cfRule type="cellIs" dxfId="106" priority="243" operator="equal">
      <formula>"NO VÁLIDA"</formula>
    </cfRule>
  </conditionalFormatting>
  <conditionalFormatting sqref="AI27">
    <cfRule type="cellIs" dxfId="105" priority="242" operator="equal">
      <formula>"VÁLIDA"</formula>
    </cfRule>
  </conditionalFormatting>
  <conditionalFormatting sqref="AI27">
    <cfRule type="cellIs" dxfId="104" priority="240" operator="equal">
      <formula>"NO VÁLIDA"</formula>
    </cfRule>
  </conditionalFormatting>
  <conditionalFormatting sqref="AI41">
    <cfRule type="cellIs" dxfId="103" priority="211" operator="equal">
      <formula>"VÁLIDA"</formula>
    </cfRule>
  </conditionalFormatting>
  <conditionalFormatting sqref="AI42:AI44">
    <cfRule type="cellIs" dxfId="102" priority="210" operator="equal">
      <formula>"NO VÁLIDA"</formula>
    </cfRule>
  </conditionalFormatting>
  <conditionalFormatting sqref="AG41 AI41">
    <cfRule type="expression" dxfId="101" priority="208" stopIfTrue="1">
      <formula>AND(ROW()=CELL("ROW"),COLUMN()=CELL("COL"))</formula>
    </cfRule>
  </conditionalFormatting>
  <conditionalFormatting sqref="I33">
    <cfRule type="expression" dxfId="100" priority="107" stopIfTrue="1">
      <formula>AND(ROW()=CELL("ROW"),COLUMN()=CELL("COL"))</formula>
    </cfRule>
  </conditionalFormatting>
  <conditionalFormatting sqref="AI33">
    <cfRule type="cellIs" dxfId="99" priority="84" operator="equal">
      <formula>"VÁLIDA"</formula>
    </cfRule>
  </conditionalFormatting>
  <conditionalFormatting sqref="AI33">
    <cfRule type="expression" dxfId="98" priority="83" stopIfTrue="1">
      <formula>AND(ROW()=CELL("ROW"),COLUMN()=CELL("COL"))</formula>
    </cfRule>
  </conditionalFormatting>
  <conditionalFormatting sqref="AI33">
    <cfRule type="cellIs" dxfId="97" priority="82" operator="equal">
      <formula>"NO VÁLIDA"</formula>
    </cfRule>
  </conditionalFormatting>
  <conditionalFormatting sqref="R16">
    <cfRule type="cellIs" dxfId="96" priority="71" operator="equal">
      <formula>0</formula>
    </cfRule>
  </conditionalFormatting>
  <conditionalFormatting sqref="R22">
    <cfRule type="cellIs" dxfId="95" priority="70" operator="equal">
      <formula>0</formula>
    </cfRule>
  </conditionalFormatting>
  <conditionalFormatting sqref="R21">
    <cfRule type="cellIs" dxfId="94" priority="69" operator="equal">
      <formula>0</formula>
    </cfRule>
  </conditionalFormatting>
  <conditionalFormatting sqref="R18">
    <cfRule type="cellIs" dxfId="93" priority="68" operator="equal">
      <formula>0</formula>
    </cfRule>
  </conditionalFormatting>
  <conditionalFormatting sqref="R17">
    <cfRule type="cellIs" dxfId="92" priority="67" operator="equal">
      <formula>0</formula>
    </cfRule>
  </conditionalFormatting>
  <conditionalFormatting sqref="R20">
    <cfRule type="cellIs" dxfId="91" priority="66" operator="equal">
      <formula>0</formula>
    </cfRule>
  </conditionalFormatting>
  <conditionalFormatting sqref="R19">
    <cfRule type="cellIs" dxfId="90" priority="65" operator="equal">
      <formula>0</formula>
    </cfRule>
  </conditionalFormatting>
  <conditionalFormatting sqref="R24">
    <cfRule type="cellIs" dxfId="89" priority="64" operator="equal">
      <formula>0</formula>
    </cfRule>
  </conditionalFormatting>
  <conditionalFormatting sqref="R30:R32">
    <cfRule type="cellIs" dxfId="88" priority="63" operator="equal">
      <formula>0</formula>
    </cfRule>
  </conditionalFormatting>
  <conditionalFormatting sqref="R29">
    <cfRule type="cellIs" dxfId="87" priority="62" operator="equal">
      <formula>0</formula>
    </cfRule>
  </conditionalFormatting>
  <conditionalFormatting sqref="R26">
    <cfRule type="cellIs" dxfId="86" priority="61" operator="equal">
      <formula>0</formula>
    </cfRule>
  </conditionalFormatting>
  <conditionalFormatting sqref="R25">
    <cfRule type="cellIs" dxfId="85" priority="60" operator="equal">
      <formula>0</formula>
    </cfRule>
  </conditionalFormatting>
  <conditionalFormatting sqref="R28">
    <cfRule type="cellIs" dxfId="84" priority="59" operator="equal">
      <formula>0</formula>
    </cfRule>
  </conditionalFormatting>
  <conditionalFormatting sqref="R27">
    <cfRule type="cellIs" dxfId="83" priority="58" operator="equal">
      <formula>0</formula>
    </cfRule>
  </conditionalFormatting>
  <conditionalFormatting sqref="S42">
    <cfRule type="cellIs" dxfId="82" priority="57" operator="equal">
      <formula>0</formula>
    </cfRule>
  </conditionalFormatting>
  <conditionalFormatting sqref="S34">
    <cfRule type="cellIs" dxfId="81" priority="56" operator="equal">
      <formula>0</formula>
    </cfRule>
  </conditionalFormatting>
  <conditionalFormatting sqref="V42">
    <cfRule type="cellIs" dxfId="80" priority="55" operator="equal">
      <formula>0</formula>
    </cfRule>
  </conditionalFormatting>
  <conditionalFormatting sqref="T50:T57">
    <cfRule type="cellIs" dxfId="79" priority="54" operator="equal">
      <formula>"VÁLIDA"</formula>
    </cfRule>
  </conditionalFormatting>
  <conditionalFormatting sqref="R50:T53">
    <cfRule type="expression" dxfId="78" priority="53" stopIfTrue="1">
      <formula>AND(ROW()=CELL("ROW"),COLUMN()=CELL("COL"))</formula>
    </cfRule>
  </conditionalFormatting>
  <conditionalFormatting sqref="R54:T57">
    <cfRule type="expression" dxfId="77" priority="52" stopIfTrue="1">
      <formula>AND(ROW()=CELL("ROW"),COLUMN()=CELL("COL"))</formula>
    </cfRule>
  </conditionalFormatting>
  <conditionalFormatting sqref="X16">
    <cfRule type="cellIs" dxfId="76" priority="51" operator="equal">
      <formula>0</formula>
    </cfRule>
  </conditionalFormatting>
  <conditionalFormatting sqref="X22">
    <cfRule type="cellIs" dxfId="75" priority="50" operator="equal">
      <formula>0</formula>
    </cfRule>
  </conditionalFormatting>
  <conditionalFormatting sqref="X21">
    <cfRule type="cellIs" dxfId="74" priority="49" operator="equal">
      <formula>0</formula>
    </cfRule>
  </conditionalFormatting>
  <conditionalFormatting sqref="X18">
    <cfRule type="cellIs" dxfId="73" priority="48" operator="equal">
      <formula>0</formula>
    </cfRule>
  </conditionalFormatting>
  <conditionalFormatting sqref="X17">
    <cfRule type="cellIs" dxfId="72" priority="47" operator="equal">
      <formula>0</formula>
    </cfRule>
  </conditionalFormatting>
  <conditionalFormatting sqref="X20">
    <cfRule type="cellIs" dxfId="71" priority="46" operator="equal">
      <formula>0</formula>
    </cfRule>
  </conditionalFormatting>
  <conditionalFormatting sqref="X19">
    <cfRule type="cellIs" dxfId="70" priority="45" operator="equal">
      <formula>0</formula>
    </cfRule>
  </conditionalFormatting>
  <conditionalFormatting sqref="X24:X32">
    <cfRule type="cellIs" dxfId="69" priority="44" operator="equal">
      <formula>0</formula>
    </cfRule>
  </conditionalFormatting>
  <conditionalFormatting sqref="Y34">
    <cfRule type="cellIs" dxfId="68" priority="43" operator="equal">
      <formula>0</formula>
    </cfRule>
  </conditionalFormatting>
  <conditionalFormatting sqref="Y42">
    <cfRule type="cellIs" dxfId="67" priority="42" operator="equal">
      <formula>0</formula>
    </cfRule>
  </conditionalFormatting>
  <conditionalFormatting sqref="AA16">
    <cfRule type="cellIs" dxfId="66" priority="41" operator="equal">
      <formula>0</formula>
    </cfRule>
  </conditionalFormatting>
  <conditionalFormatting sqref="AA22">
    <cfRule type="cellIs" dxfId="65" priority="40" operator="equal">
      <formula>0</formula>
    </cfRule>
  </conditionalFormatting>
  <conditionalFormatting sqref="AA21">
    <cfRule type="cellIs" dxfId="64" priority="39" operator="equal">
      <formula>0</formula>
    </cfRule>
  </conditionalFormatting>
  <conditionalFormatting sqref="AA18">
    <cfRule type="cellIs" dxfId="63" priority="38" operator="equal">
      <formula>0</formula>
    </cfRule>
  </conditionalFormatting>
  <conditionalFormatting sqref="AA17">
    <cfRule type="cellIs" dxfId="62" priority="37" operator="equal">
      <formula>0</formula>
    </cfRule>
  </conditionalFormatting>
  <conditionalFormatting sqref="AA20">
    <cfRule type="cellIs" dxfId="61" priority="36" operator="equal">
      <formula>0</formula>
    </cfRule>
  </conditionalFormatting>
  <conditionalFormatting sqref="AA19">
    <cfRule type="cellIs" dxfId="60" priority="35" operator="equal">
      <formula>0</formula>
    </cfRule>
  </conditionalFormatting>
  <conditionalFormatting sqref="AB42">
    <cfRule type="cellIs" dxfId="59" priority="34" operator="equal">
      <formula>0</formula>
    </cfRule>
  </conditionalFormatting>
  <conditionalFormatting sqref="AD16:AD22">
    <cfRule type="cellIs" dxfId="58" priority="26" operator="equal">
      <formula>0</formula>
    </cfRule>
  </conditionalFormatting>
  <conditionalFormatting sqref="AD24">
    <cfRule type="cellIs" dxfId="57" priority="25" operator="equal">
      <formula>0</formula>
    </cfRule>
  </conditionalFormatting>
  <conditionalFormatting sqref="AD30:AD32">
    <cfRule type="cellIs" dxfId="56" priority="24" operator="equal">
      <formula>0</formula>
    </cfRule>
  </conditionalFormatting>
  <conditionalFormatting sqref="AD29">
    <cfRule type="cellIs" dxfId="55" priority="23" operator="equal">
      <formula>0</formula>
    </cfRule>
  </conditionalFormatting>
  <conditionalFormatting sqref="AD26">
    <cfRule type="cellIs" dxfId="54" priority="22" operator="equal">
      <formula>0</formula>
    </cfRule>
  </conditionalFormatting>
  <conditionalFormatting sqref="AD25">
    <cfRule type="cellIs" dxfId="53" priority="21" operator="equal">
      <formula>0</formula>
    </cfRule>
  </conditionalFormatting>
  <conditionalFormatting sqref="AD28">
    <cfRule type="cellIs" dxfId="52" priority="20" operator="equal">
      <formula>0</formula>
    </cfRule>
  </conditionalFormatting>
  <conditionalFormatting sqref="AD27">
    <cfRule type="cellIs" dxfId="51" priority="19" operator="equal">
      <formula>0</formula>
    </cfRule>
  </conditionalFormatting>
  <conditionalFormatting sqref="AE34">
    <cfRule type="cellIs" dxfId="50" priority="18" operator="equal">
      <formula>0</formula>
    </cfRule>
  </conditionalFormatting>
  <conditionalFormatting sqref="AE36:AE38">
    <cfRule type="expression" dxfId="49" priority="17" stopIfTrue="1">
      <formula>AND(ROW()=CELL("ROW"),COLUMN()=CELL("COL"))</formula>
    </cfRule>
  </conditionalFormatting>
  <conditionalFormatting sqref="AE36:AE38">
    <cfRule type="cellIs" dxfId="48" priority="16" operator="equal">
      <formula>0</formula>
    </cfRule>
  </conditionalFormatting>
  <conditionalFormatting sqref="AE42">
    <cfRule type="cellIs" dxfId="47" priority="15" operator="equal">
      <formula>0</formula>
    </cfRule>
  </conditionalFormatting>
  <conditionalFormatting sqref="AG16:AG22">
    <cfRule type="cellIs" dxfId="46" priority="14" operator="equal">
      <formula>0</formula>
    </cfRule>
  </conditionalFormatting>
  <conditionalFormatting sqref="AG24">
    <cfRule type="cellIs" dxfId="45" priority="13" operator="equal">
      <formula>0</formula>
    </cfRule>
  </conditionalFormatting>
  <conditionalFormatting sqref="AG30:AG32">
    <cfRule type="cellIs" dxfId="44" priority="12" operator="equal">
      <formula>0</formula>
    </cfRule>
  </conditionalFormatting>
  <conditionalFormatting sqref="AG29">
    <cfRule type="cellIs" dxfId="43" priority="11" operator="equal">
      <formula>0</formula>
    </cfRule>
  </conditionalFormatting>
  <conditionalFormatting sqref="AG26">
    <cfRule type="cellIs" dxfId="42" priority="10" operator="equal">
      <formula>0</formula>
    </cfRule>
  </conditionalFormatting>
  <conditionalFormatting sqref="AG25">
    <cfRule type="cellIs" dxfId="41" priority="9" operator="equal">
      <formula>0</formula>
    </cfRule>
  </conditionalFormatting>
  <conditionalFormatting sqref="AG28">
    <cfRule type="cellIs" dxfId="40" priority="8" operator="equal">
      <formula>0</formula>
    </cfRule>
  </conditionalFormatting>
  <conditionalFormatting sqref="AG27">
    <cfRule type="cellIs" dxfId="39" priority="7" operator="equal">
      <formula>0</formula>
    </cfRule>
  </conditionalFormatting>
  <conditionalFormatting sqref="AH34">
    <cfRule type="cellIs" dxfId="38" priority="6" operator="equal">
      <formula>0</formula>
    </cfRule>
  </conditionalFormatting>
  <conditionalFormatting sqref="AH36:AH38">
    <cfRule type="expression" dxfId="37" priority="5" stopIfTrue="1">
      <formula>AND(ROW()=CELL("ROW"),COLUMN()=CELL("COL"))</formula>
    </cfRule>
  </conditionalFormatting>
  <conditionalFormatting sqref="AH36:AH38">
    <cfRule type="cellIs" dxfId="36" priority="4" operator="equal">
      <formula>0</formula>
    </cfRule>
  </conditionalFormatting>
  <conditionalFormatting sqref="AH42">
    <cfRule type="cellIs" dxfId="35" priority="3" operator="equal">
      <formula>0</formula>
    </cfRule>
  </conditionalFormatting>
  <conditionalFormatting sqref="M40">
    <cfRule type="expression" dxfId="34" priority="2" stopIfTrue="1">
      <formula>AND(ROW()=CELL("ROW"),COLUMN()=CELL("COL"))</formula>
    </cfRule>
  </conditionalFormatting>
  <conditionalFormatting sqref="M40">
    <cfRule type="cellIs" dxfId="33" priority="1" operator="greaterThan">
      <formula>0</formula>
    </cfRule>
  </conditionalFormatting>
  <dataValidations count="2">
    <dataValidation type="decimal" allowBlank="1" showInputMessage="1" showErrorMessage="1" errorTitle="ESTA CELDA ESTA FORMULADA" error="PARA DESBLOQUEAR, SOMBREAR LAS CELDAS, LUEGO CLICK EN DATOS, DESPUES VALIDACION DE DATOS, LUEGO VLIDACION DE DATOS, DESPUES BORRAR TODOS Y CLICK EN ACEPTAR." sqref="J39:J40 K40:K47 N24:N32 N40:N47 P39:P40 Q40:Q47 S39:S40 T40:T47 V39:V40 W40:W47 Y39:Y40 Z40:Z47 AB39:AB40 AC40:AC47 AE39:AE40 AF40:AF47 AH39:AH40 AI40:AI47 AI15:AI22 Q15:Q22 K15:K22 Z15:Z22 W15:W22 T15:T22 AF34:AF38 AL33 AC34:AC38 Z34:Z38 W34:W38 T34:T38 Q34:Q38 N34:N38 K34:K38 AF15:AF22 AC15:AC22 N15:N22 K24:K32 Q24:Q32 T24:T32 W24:W32 Z24:Z32 AC24:AC32 AF24:AF32 AI24:AI38 M39:M40" xr:uid="{00000000-0002-0000-0200-000000000000}">
      <formula1>-0.0000007</formula1>
      <formula2>-0.0000007</formula2>
    </dataValidation>
    <dataValidation type="decimal" errorStyle="warning" allowBlank="1" showInputMessage="1" showErrorMessage="1" errorTitle="ESTA CELDA ESTA FORMULADA" error="PARA DESBLOQUEAR, SOMBREAR LAS CELDAS, LUEGO CLICK EN DATOS, DESPUES VALIDACION DE DATOS, LUEGO VLIDACION DE DATOS, DESPUES BORRAR TODOS Y CLICK EN ACEPTAR." sqref="K39 J47 J15 AH45 N39 M47 M15 M45 Q39 P47 P15 P45 T39 S47 S15 S45 W39 V47 V15 V45 Z39 Y47 Y15 Y45 AC39 AB47 AB15 AB45 AF39 AE47 AE15 AE45 AI39 AH47 AH15" xr:uid="{00000000-0002-0000-0200-000001000000}">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8" tint="-0.499984740745262"/>
    <pageSetUpPr fitToPage="1"/>
  </sheetPr>
  <dimension ref="B1:AI629"/>
  <sheetViews>
    <sheetView showGridLines="0" zoomScale="90" zoomScaleNormal="90" workbookViewId="0">
      <selection sqref="A1:XFD1048576"/>
    </sheetView>
  </sheetViews>
  <sheetFormatPr baseColWidth="10" defaultColWidth="11.42578125" defaultRowHeight="12.75" zeroHeight="1"/>
  <cols>
    <col min="1" max="1" width="2.7109375" style="22" customWidth="1"/>
    <col min="2" max="2" width="8.28515625" style="22" customWidth="1"/>
    <col min="3" max="3" width="13.5703125" style="22" customWidth="1"/>
    <col min="4" max="4" width="44.28515625" style="22" customWidth="1"/>
    <col min="5" max="6" width="21.5703125" style="22" customWidth="1"/>
    <col min="7" max="7" width="25.5703125" style="24" customWidth="1"/>
    <col min="8" max="25" width="19.5703125" style="96" customWidth="1"/>
    <col min="26" max="26" width="47.7109375" style="106" customWidth="1"/>
    <col min="27" max="27" width="22.28515625" style="106" hidden="1" customWidth="1"/>
    <col min="28" max="28" width="22.28515625" style="96" hidden="1" customWidth="1"/>
    <col min="29" max="29" width="23.28515625" style="96" hidden="1" customWidth="1"/>
    <col min="30" max="30" width="22.28515625" style="96" hidden="1" customWidth="1"/>
    <col min="31" max="31" width="22.28515625" style="22" hidden="1" customWidth="1"/>
    <col min="32" max="32" width="22.28515625" style="137" hidden="1" customWidth="1"/>
    <col min="33" max="33" width="22.28515625" style="22" hidden="1" customWidth="1"/>
    <col min="34" max="35" width="22.28515625" style="96" customWidth="1"/>
    <col min="36" max="16384" width="11.42578125" style="22"/>
  </cols>
  <sheetData>
    <row r="1" spans="2:35" ht="15" customHeight="1">
      <c r="B1" s="372" t="s">
        <v>19</v>
      </c>
      <c r="C1" s="372"/>
      <c r="D1" s="372"/>
      <c r="E1" s="372"/>
      <c r="F1" s="372"/>
      <c r="G1" s="372"/>
    </row>
    <row r="2" spans="2:35" ht="15" customHeight="1">
      <c r="B2" s="373" t="s">
        <v>195</v>
      </c>
      <c r="C2" s="373"/>
      <c r="D2" s="373"/>
      <c r="E2" s="373"/>
      <c r="F2" s="373"/>
      <c r="G2" s="373"/>
    </row>
    <row r="3" spans="2:35" ht="15" customHeight="1">
      <c r="B3" s="373"/>
      <c r="C3" s="373"/>
      <c r="D3" s="373"/>
      <c r="E3" s="373"/>
      <c r="F3" s="373"/>
      <c r="G3" s="373"/>
    </row>
    <row r="4" spans="2:35" ht="15" customHeight="1">
      <c r="B4" s="373"/>
      <c r="C4" s="373"/>
      <c r="D4" s="373"/>
      <c r="E4" s="373"/>
      <c r="F4" s="373"/>
      <c r="G4" s="373"/>
    </row>
    <row r="5" spans="2:35" ht="15" customHeight="1">
      <c r="B5" s="443" t="s">
        <v>23</v>
      </c>
      <c r="C5" s="443"/>
      <c r="D5" s="443"/>
      <c r="E5" s="443"/>
      <c r="F5" s="443"/>
      <c r="G5" s="443"/>
    </row>
    <row r="6" spans="2:35" ht="15" customHeight="1">
      <c r="B6" s="443" t="s">
        <v>24</v>
      </c>
      <c r="C6" s="443"/>
      <c r="D6" s="443"/>
      <c r="E6" s="443"/>
      <c r="F6" s="443"/>
      <c r="G6" s="443"/>
    </row>
    <row r="7" spans="2:35" ht="40.5" customHeight="1">
      <c r="B7" s="373" t="s">
        <v>25</v>
      </c>
      <c r="C7" s="373"/>
      <c r="D7" s="373"/>
      <c r="E7" s="373"/>
      <c r="F7" s="373"/>
      <c r="G7" s="373"/>
    </row>
    <row r="8" spans="2:35" ht="15.75" hidden="1">
      <c r="B8" s="26"/>
      <c r="C8" s="26"/>
      <c r="D8" s="23"/>
      <c r="E8" s="23"/>
      <c r="F8" s="23"/>
      <c r="G8" s="23"/>
    </row>
    <row r="9" spans="2:35" ht="15.75" customHeight="1">
      <c r="B9" s="393" t="s">
        <v>107</v>
      </c>
      <c r="C9" s="393"/>
      <c r="D9" s="393"/>
      <c r="E9" s="393"/>
      <c r="F9" s="393"/>
      <c r="G9" s="393"/>
      <c r="AA9" s="96"/>
      <c r="AD9" s="22"/>
      <c r="AE9" s="137"/>
      <c r="AF9" s="22"/>
      <c r="AG9" s="96"/>
      <c r="AI9" s="22"/>
    </row>
    <row r="10" spans="2:35" ht="16.5" customHeight="1">
      <c r="B10" s="442" t="s">
        <v>108</v>
      </c>
      <c r="C10" s="442"/>
      <c r="D10" s="442"/>
      <c r="E10" s="442"/>
      <c r="F10" s="442"/>
      <c r="G10" s="442"/>
      <c r="AA10" s="95"/>
      <c r="AD10" s="22"/>
      <c r="AE10" s="137"/>
      <c r="AF10" s="22"/>
      <c r="AG10" s="96"/>
      <c r="AI10" s="22"/>
    </row>
    <row r="11" spans="2:35" ht="16.5" thickBot="1">
      <c r="B11" s="27"/>
      <c r="C11" s="27"/>
      <c r="D11" s="23"/>
      <c r="E11" s="23"/>
      <c r="F11" s="23"/>
      <c r="G11" s="23"/>
      <c r="AA11" s="96"/>
      <c r="AD11" s="22"/>
      <c r="AE11" s="137"/>
      <c r="AF11" s="22"/>
      <c r="AG11" s="96"/>
      <c r="AI11" s="22"/>
    </row>
    <row r="12" spans="2:35" ht="15.75" customHeight="1">
      <c r="B12" s="467" t="s">
        <v>109</v>
      </c>
      <c r="C12" s="468"/>
      <c r="D12" s="295" t="s">
        <v>110</v>
      </c>
      <c r="E12" s="464" t="s">
        <v>111</v>
      </c>
      <c r="F12" s="465"/>
      <c r="G12" s="466"/>
      <c r="AA12" s="96"/>
      <c r="AD12" s="22"/>
      <c r="AE12" s="137"/>
      <c r="AF12" s="22"/>
      <c r="AG12" s="96"/>
      <c r="AI12" s="22"/>
    </row>
    <row r="13" spans="2:35" ht="21" customHeight="1">
      <c r="B13" s="469"/>
      <c r="C13" s="470"/>
      <c r="D13" s="302">
        <v>1</v>
      </c>
      <c r="E13" s="475" t="s">
        <v>112</v>
      </c>
      <c r="F13" s="245" t="s">
        <v>113</v>
      </c>
      <c r="G13" s="361">
        <v>4035</v>
      </c>
      <c r="AA13" s="96"/>
      <c r="AD13" s="22"/>
      <c r="AE13" s="137"/>
      <c r="AF13" s="22"/>
      <c r="AG13" s="96"/>
      <c r="AI13" s="22"/>
    </row>
    <row r="14" spans="2:35" ht="15.75" customHeight="1">
      <c r="B14" s="471">
        <v>1</v>
      </c>
      <c r="C14" s="472"/>
      <c r="D14" s="296" t="s">
        <v>114</v>
      </c>
      <c r="E14" s="476"/>
      <c r="F14" s="245" t="s">
        <v>115</v>
      </c>
      <c r="G14" s="365">
        <v>0</v>
      </c>
      <c r="AA14" s="96"/>
      <c r="AD14" s="22"/>
      <c r="AE14" s="137"/>
      <c r="AF14" s="22"/>
      <c r="AG14" s="96"/>
      <c r="AI14" s="22"/>
    </row>
    <row r="15" spans="2:35" ht="15.75" customHeight="1" thickBot="1">
      <c r="B15" s="473"/>
      <c r="C15" s="474"/>
      <c r="D15" s="303" t="s">
        <v>116</v>
      </c>
      <c r="E15" s="246" t="s">
        <v>117</v>
      </c>
      <c r="F15" s="477" t="s">
        <v>177</v>
      </c>
      <c r="G15" s="478"/>
      <c r="AA15" s="96"/>
      <c r="AD15" s="22"/>
      <c r="AE15" s="137"/>
      <c r="AF15" s="22"/>
      <c r="AG15" s="96"/>
      <c r="AI15" s="22"/>
    </row>
    <row r="16" spans="2:35" ht="16.5" thickBot="1">
      <c r="B16" s="27"/>
      <c r="C16" s="27"/>
      <c r="D16" s="23"/>
      <c r="E16" s="23"/>
      <c r="F16" s="23"/>
      <c r="G16" s="23"/>
      <c r="AA16" s="96"/>
      <c r="AD16" s="22"/>
      <c r="AE16" s="137"/>
      <c r="AF16" s="22"/>
      <c r="AG16" s="96"/>
      <c r="AI16" s="22"/>
    </row>
    <row r="17" spans="2:35" ht="15.6" customHeight="1">
      <c r="B17" s="479" t="s">
        <v>118</v>
      </c>
      <c r="C17" s="480"/>
      <c r="D17" s="480"/>
      <c r="E17" s="480"/>
      <c r="F17" s="480"/>
      <c r="G17" s="481"/>
      <c r="AA17" s="96"/>
      <c r="AD17" s="22"/>
      <c r="AE17" s="137"/>
      <c r="AF17" s="22"/>
      <c r="AG17" s="96"/>
      <c r="AI17" s="22"/>
    </row>
    <row r="18" spans="2:35">
      <c r="B18" s="44"/>
      <c r="C18" s="47"/>
      <c r="D18" s="45"/>
      <c r="E18" s="45"/>
      <c r="F18" s="47" t="s">
        <v>119</v>
      </c>
      <c r="G18" s="55">
        <v>7</v>
      </c>
    </row>
    <row r="19" spans="2:35">
      <c r="B19" s="48"/>
      <c r="C19" s="47"/>
      <c r="D19" s="45"/>
      <c r="E19" s="45"/>
      <c r="F19" s="47" t="s">
        <v>120</v>
      </c>
      <c r="G19" s="55">
        <v>1132939424</v>
      </c>
    </row>
    <row r="20" spans="2:35">
      <c r="B20" s="44"/>
      <c r="C20" s="49"/>
      <c r="D20" s="45"/>
      <c r="E20" s="45"/>
      <c r="F20" s="47" t="s">
        <v>121</v>
      </c>
      <c r="G20" s="55">
        <v>1144958622.5714285</v>
      </c>
    </row>
    <row r="21" spans="2:35">
      <c r="B21" s="44"/>
      <c r="C21" s="49"/>
      <c r="D21" s="45"/>
      <c r="E21" s="45"/>
      <c r="F21" s="47" t="s">
        <v>122</v>
      </c>
      <c r="G21" s="55">
        <v>1140793883</v>
      </c>
    </row>
    <row r="22" spans="2:35">
      <c r="B22" s="50"/>
      <c r="C22" s="51"/>
      <c r="D22" s="45"/>
      <c r="E22" s="45"/>
      <c r="F22" s="47" t="s">
        <v>123</v>
      </c>
      <c r="G22" s="55">
        <v>1200000000</v>
      </c>
      <c r="AE22" s="140"/>
      <c r="AF22" s="138"/>
      <c r="AG22"/>
    </row>
    <row r="23" spans="2:35" ht="13.5" thickBot="1">
      <c r="B23" s="52"/>
      <c r="C23" s="53"/>
      <c r="D23" s="46"/>
      <c r="E23" s="46"/>
      <c r="F23" s="246" t="s">
        <v>124</v>
      </c>
      <c r="G23" s="369">
        <v>59.5</v>
      </c>
    </row>
    <row r="24" spans="2:35" customFormat="1" ht="13.5" thickBot="1">
      <c r="H24" s="95"/>
      <c r="I24" s="95"/>
      <c r="J24" s="95"/>
      <c r="K24" s="95"/>
      <c r="L24" s="95"/>
      <c r="M24" s="95"/>
      <c r="N24" s="95"/>
      <c r="O24" s="95"/>
      <c r="P24" s="95"/>
      <c r="Q24" s="95"/>
      <c r="R24" s="95"/>
      <c r="S24" s="95"/>
      <c r="T24" s="95"/>
      <c r="U24" s="95"/>
      <c r="V24" s="95"/>
      <c r="W24" s="95"/>
      <c r="X24" s="95"/>
      <c r="Y24" s="95"/>
      <c r="Z24" s="111"/>
      <c r="AA24" s="111"/>
      <c r="AB24" s="95"/>
      <c r="AC24" s="95"/>
      <c r="AD24" s="95"/>
      <c r="AE24" s="22"/>
      <c r="AF24" s="137"/>
      <c r="AG24" s="22"/>
      <c r="AH24" s="95"/>
      <c r="AI24" s="95"/>
    </row>
    <row r="25" spans="2:35" ht="15" customHeight="1">
      <c r="B25" s="487" t="s">
        <v>125</v>
      </c>
      <c r="C25" s="488"/>
      <c r="D25" s="488"/>
      <c r="E25" s="488"/>
      <c r="F25" s="488"/>
      <c r="G25" s="489"/>
    </row>
    <row r="26" spans="2:35" ht="15" customHeight="1">
      <c r="B26" s="446" t="s">
        <v>126</v>
      </c>
      <c r="C26" s="447"/>
      <c r="D26" s="447"/>
      <c r="E26" s="447"/>
      <c r="F26" s="447"/>
      <c r="G26" s="105" t="s">
        <v>211</v>
      </c>
    </row>
    <row r="27" spans="2:35" ht="15" customHeight="1">
      <c r="B27" s="446" t="s">
        <v>212</v>
      </c>
      <c r="C27" s="447"/>
      <c r="D27" s="447"/>
      <c r="E27" s="447"/>
      <c r="F27" s="447"/>
      <c r="G27" s="105">
        <v>1140793883</v>
      </c>
    </row>
    <row r="28" spans="2:35" ht="15" customHeight="1">
      <c r="B28" s="484" t="s">
        <v>127</v>
      </c>
      <c r="C28" s="485"/>
      <c r="D28" s="485"/>
      <c r="E28" s="485"/>
      <c r="F28" s="485"/>
      <c r="G28" s="486"/>
    </row>
    <row r="29" spans="2:35">
      <c r="B29" s="446" t="s">
        <v>128</v>
      </c>
      <c r="C29" s="447"/>
      <c r="D29" s="447"/>
      <c r="E29" s="447"/>
      <c r="F29" s="447"/>
      <c r="G29" s="366">
        <v>1148484193</v>
      </c>
    </row>
    <row r="30" spans="2:35" ht="13.15" customHeight="1">
      <c r="B30" s="446" t="s">
        <v>129</v>
      </c>
      <c r="C30" s="447"/>
      <c r="D30" s="447"/>
      <c r="E30" s="447"/>
      <c r="F30" s="447"/>
      <c r="G30" s="54">
        <v>1144918988.3802228</v>
      </c>
    </row>
    <row r="31" spans="2:35" ht="15" customHeight="1">
      <c r="B31" s="484" t="s">
        <v>130</v>
      </c>
      <c r="C31" s="485"/>
      <c r="D31" s="485"/>
      <c r="E31" s="485"/>
      <c r="F31" s="485"/>
      <c r="G31" s="486"/>
    </row>
    <row r="32" spans="2:35" ht="13.15" customHeight="1">
      <c r="B32" s="446" t="s">
        <v>131</v>
      </c>
      <c r="C32" s="447"/>
      <c r="D32" s="447"/>
      <c r="E32" s="447"/>
      <c r="F32" s="447"/>
      <c r="G32" s="105">
        <v>1138949023.2857141</v>
      </c>
    </row>
    <row r="33" spans="2:35" ht="15" customHeight="1">
      <c r="B33" s="484" t="s">
        <v>132</v>
      </c>
      <c r="C33" s="485"/>
      <c r="D33" s="485"/>
      <c r="E33" s="485"/>
      <c r="F33" s="485"/>
      <c r="G33" s="486"/>
    </row>
    <row r="34" spans="2:35" ht="13.5" thickBot="1">
      <c r="B34" s="460" t="s">
        <v>133</v>
      </c>
      <c r="C34" s="461"/>
      <c r="D34" s="461"/>
      <c r="E34" s="461"/>
      <c r="F34" s="461"/>
      <c r="G34" s="56">
        <v>1132939424</v>
      </c>
      <c r="AE34" s="21"/>
      <c r="AF34" s="139"/>
      <c r="AG34" s="21"/>
    </row>
    <row r="35" spans="2:35">
      <c r="B35" s="63"/>
      <c r="C35" s="63"/>
      <c r="D35" s="63"/>
      <c r="E35" s="63"/>
      <c r="F35" s="63"/>
      <c r="G35" s="64"/>
    </row>
    <row r="36" spans="2:35" ht="16.5" thickBot="1">
      <c r="B36" s="42"/>
      <c r="C36" s="42"/>
      <c r="D36" s="42"/>
      <c r="E36" s="42"/>
      <c r="F36" s="43"/>
      <c r="G36" s="23"/>
    </row>
    <row r="37" spans="2:35" s="21" customFormat="1" ht="40.5" customHeight="1" thickBot="1">
      <c r="B37" s="482" t="s">
        <v>134</v>
      </c>
      <c r="C37" s="483"/>
      <c r="D37" s="483"/>
      <c r="E37" s="456" t="s">
        <v>177</v>
      </c>
      <c r="F37" s="456"/>
      <c r="G37" s="367">
        <v>1140793883</v>
      </c>
      <c r="H37" s="97"/>
      <c r="I37" s="97"/>
      <c r="J37" s="97"/>
      <c r="K37" s="97"/>
      <c r="L37" s="97"/>
      <c r="M37" s="97"/>
      <c r="N37" s="97"/>
      <c r="O37" s="97"/>
      <c r="P37" s="97"/>
      <c r="Q37" s="97"/>
      <c r="R37" s="97"/>
      <c r="S37" s="97"/>
      <c r="T37" s="97"/>
      <c r="U37" s="97"/>
      <c r="V37" s="97"/>
      <c r="W37" s="97"/>
      <c r="X37" s="97"/>
      <c r="Y37" s="97"/>
      <c r="Z37" s="112"/>
      <c r="AA37" s="112"/>
      <c r="AB37" s="97"/>
      <c r="AC37" s="97"/>
      <c r="AD37" s="97"/>
      <c r="AE37" s="22"/>
      <c r="AF37" s="137"/>
      <c r="AG37" s="22"/>
      <c r="AH37" s="97"/>
      <c r="AI37" s="97"/>
    </row>
    <row r="38" spans="2:35" ht="16.5" thickBot="1">
      <c r="B38" s="27"/>
      <c r="C38" s="27"/>
      <c r="D38" s="23"/>
      <c r="E38" s="23"/>
      <c r="F38" s="135"/>
      <c r="G38" s="23"/>
    </row>
    <row r="39" spans="2:35" ht="15">
      <c r="B39" s="457" t="s">
        <v>135</v>
      </c>
      <c r="C39" s="458"/>
      <c r="D39" s="458"/>
      <c r="E39" s="458"/>
      <c r="F39" s="458"/>
      <c r="G39" s="459"/>
    </row>
    <row r="40" spans="2:35" ht="45">
      <c r="B40" s="450" t="s">
        <v>28</v>
      </c>
      <c r="C40" s="452" t="s">
        <v>136</v>
      </c>
      <c r="D40" s="454" t="s">
        <v>137</v>
      </c>
      <c r="E40" s="297" t="s">
        <v>138</v>
      </c>
      <c r="F40" s="297" t="s">
        <v>139</v>
      </c>
      <c r="G40" s="298" t="s">
        <v>140</v>
      </c>
    </row>
    <row r="41" spans="2:35" ht="22.5" customHeight="1" thickBot="1">
      <c r="B41" s="451"/>
      <c r="C41" s="453"/>
      <c r="D41" s="455"/>
      <c r="E41" s="299" t="s">
        <v>141</v>
      </c>
      <c r="F41" s="300" t="s">
        <v>141</v>
      </c>
      <c r="G41" s="301" t="s">
        <v>142</v>
      </c>
      <c r="AA41" s="463" t="s">
        <v>11</v>
      </c>
      <c r="AB41" s="463"/>
      <c r="AC41" s="463"/>
      <c r="AE41" s="462" t="s">
        <v>143</v>
      </c>
      <c r="AF41" s="462"/>
      <c r="AG41" s="462"/>
    </row>
    <row r="42" spans="2:35" ht="22.5" customHeight="1" thickBot="1">
      <c r="B42" s="145"/>
      <c r="C42" s="146"/>
      <c r="D42" s="147"/>
      <c r="E42" s="227">
        <v>1200000000</v>
      </c>
      <c r="F42" s="147"/>
      <c r="G42" s="148"/>
      <c r="AE42" s="136"/>
    </row>
    <row r="43" spans="2:35" ht="26.25" customHeight="1">
      <c r="B43" s="142">
        <v>1</v>
      </c>
      <c r="C43" s="143">
        <v>1</v>
      </c>
      <c r="D43" s="144" t="s">
        <v>196</v>
      </c>
      <c r="E43" s="364">
        <v>1137550232</v>
      </c>
      <c r="F43" s="364">
        <v>1137550232</v>
      </c>
      <c r="G43" s="368">
        <v>59.330821993897388</v>
      </c>
      <c r="H43" s="107"/>
      <c r="I43" s="107"/>
      <c r="J43" s="107"/>
      <c r="K43" s="107"/>
      <c r="L43" s="107"/>
      <c r="M43" s="107"/>
      <c r="N43" s="107"/>
      <c r="O43" s="107"/>
      <c r="P43" s="107"/>
      <c r="Q43" s="107"/>
      <c r="R43" s="107"/>
      <c r="S43" s="107"/>
      <c r="T43" s="107"/>
      <c r="U43" s="107"/>
      <c r="V43" s="107"/>
      <c r="W43" s="107"/>
      <c r="X43" s="107"/>
      <c r="Y43" s="107"/>
      <c r="Z43" s="108"/>
      <c r="AA43" s="250" t="s">
        <v>1</v>
      </c>
      <c r="AB43" s="250" t="s">
        <v>1</v>
      </c>
      <c r="AC43" s="250" t="s">
        <v>1</v>
      </c>
      <c r="AD43" s="108">
        <v>0</v>
      </c>
      <c r="AE43" s="251">
        <v>7368756.3802227974</v>
      </c>
      <c r="AF43" s="252" t="s">
        <v>1</v>
      </c>
      <c r="AG43" s="251" t="s">
        <v>1</v>
      </c>
      <c r="AH43" s="108"/>
    </row>
    <row r="44" spans="2:35" ht="26.25" customHeight="1">
      <c r="B44" s="142">
        <v>2</v>
      </c>
      <c r="C44" s="143">
        <v>2</v>
      </c>
      <c r="D44" s="144" t="s">
        <v>197</v>
      </c>
      <c r="E44" s="364">
        <v>1158535041</v>
      </c>
      <c r="F44" s="364">
        <v>1158535041</v>
      </c>
      <c r="G44" s="368">
        <v>58.574680433748433</v>
      </c>
      <c r="H44" s="107"/>
      <c r="I44" s="107"/>
      <c r="J44" s="107"/>
      <c r="K44" s="107"/>
      <c r="L44" s="107"/>
      <c r="M44" s="107"/>
      <c r="N44" s="107"/>
      <c r="O44" s="107"/>
      <c r="P44" s="107"/>
      <c r="Q44" s="107"/>
      <c r="R44" s="107"/>
      <c r="S44" s="107"/>
      <c r="T44" s="107"/>
      <c r="U44" s="107"/>
      <c r="V44" s="107"/>
      <c r="W44" s="107"/>
      <c r="X44" s="107"/>
      <c r="Y44" s="107"/>
      <c r="Z44" s="108"/>
      <c r="AA44" s="250" t="s">
        <v>1</v>
      </c>
      <c r="AB44" s="250" t="s">
        <v>1</v>
      </c>
      <c r="AC44" s="250" t="s">
        <v>1</v>
      </c>
      <c r="AD44" s="108">
        <v>0</v>
      </c>
      <c r="AE44" s="251">
        <v>13616052.619777203</v>
      </c>
      <c r="AF44" s="252" t="s">
        <v>1</v>
      </c>
      <c r="AG44" s="251" t="s">
        <v>1</v>
      </c>
      <c r="AH44" s="108"/>
    </row>
    <row r="45" spans="2:35" ht="26.25" customHeight="1">
      <c r="B45" s="142">
        <v>3</v>
      </c>
      <c r="C45" s="143">
        <v>3</v>
      </c>
      <c r="D45" s="144" t="s">
        <v>198</v>
      </c>
      <c r="E45" s="364">
        <v>1138149779</v>
      </c>
      <c r="F45" s="364">
        <v>1138149779</v>
      </c>
      <c r="G45" s="368">
        <v>59.36209236362113</v>
      </c>
      <c r="H45" s="107"/>
      <c r="I45" s="107"/>
      <c r="J45" s="107"/>
      <c r="K45" s="107"/>
      <c r="L45" s="107"/>
      <c r="M45" s="107"/>
      <c r="N45" s="107"/>
      <c r="O45" s="107"/>
      <c r="P45" s="107"/>
      <c r="Q45" s="107"/>
      <c r="R45" s="107"/>
      <c r="S45" s="107"/>
      <c r="T45" s="107"/>
      <c r="U45" s="107"/>
      <c r="V45" s="107"/>
      <c r="W45" s="107"/>
      <c r="X45" s="107"/>
      <c r="Y45" s="107"/>
      <c r="Z45" s="108"/>
      <c r="AA45" s="250" t="s">
        <v>1</v>
      </c>
      <c r="AB45" s="250" t="s">
        <v>1</v>
      </c>
      <c r="AC45" s="250" t="s">
        <v>1</v>
      </c>
      <c r="AD45" s="108">
        <v>0</v>
      </c>
      <c r="AE45" s="251">
        <v>6769209.3802227974</v>
      </c>
      <c r="AF45" s="252" t="s">
        <v>1</v>
      </c>
      <c r="AG45" s="251" t="s">
        <v>1</v>
      </c>
      <c r="AH45" s="108"/>
    </row>
    <row r="46" spans="2:35" ht="26.25" customHeight="1">
      <c r="B46" s="142">
        <v>4</v>
      </c>
      <c r="C46" s="143">
        <v>4</v>
      </c>
      <c r="D46" s="144" t="s">
        <v>199</v>
      </c>
      <c r="E46" s="364" t="s">
        <v>45</v>
      </c>
      <c r="F46" s="364" t="s">
        <v>213</v>
      </c>
      <c r="G46" s="368" t="s">
        <v>1</v>
      </c>
      <c r="H46" s="107"/>
      <c r="I46" s="107"/>
      <c r="J46" s="107"/>
      <c r="K46" s="107"/>
      <c r="L46" s="107"/>
      <c r="M46" s="107"/>
      <c r="N46" s="107"/>
      <c r="O46" s="107"/>
      <c r="P46" s="107"/>
      <c r="Q46" s="107"/>
      <c r="R46" s="107"/>
      <c r="S46" s="107"/>
      <c r="T46" s="107"/>
      <c r="U46" s="107"/>
      <c r="V46" s="107"/>
      <c r="W46" s="107"/>
      <c r="X46" s="107"/>
      <c r="Y46" s="107"/>
      <c r="Z46" s="108"/>
      <c r="AA46" s="250" t="s">
        <v>1</v>
      </c>
      <c r="AB46" s="250" t="s">
        <v>1</v>
      </c>
      <c r="AC46" s="250" t="s">
        <v>1</v>
      </c>
      <c r="AD46" s="108" t="s">
        <v>1</v>
      </c>
      <c r="AE46" s="251" t="s">
        <v>1</v>
      </c>
      <c r="AF46" s="252" t="s">
        <v>1</v>
      </c>
      <c r="AG46" s="251" t="s">
        <v>1</v>
      </c>
      <c r="AH46" s="108"/>
    </row>
    <row r="47" spans="2:35" ht="26.25" customHeight="1">
      <c r="B47" s="142">
        <v>5</v>
      </c>
      <c r="C47" s="143">
        <v>5</v>
      </c>
      <c r="D47" s="144" t="s">
        <v>200</v>
      </c>
      <c r="E47" s="364">
        <v>1132939424</v>
      </c>
      <c r="F47" s="364">
        <v>1132939424</v>
      </c>
      <c r="G47" s="368">
        <v>59.090337643404069</v>
      </c>
      <c r="H47" s="107"/>
      <c r="I47" s="107"/>
      <c r="J47" s="107"/>
      <c r="K47" s="107"/>
      <c r="L47" s="107"/>
      <c r="M47" s="107"/>
      <c r="N47" s="107"/>
      <c r="O47" s="107"/>
      <c r="P47" s="107"/>
      <c r="Q47" s="107"/>
      <c r="R47" s="107"/>
      <c r="S47" s="107"/>
      <c r="T47" s="107"/>
      <c r="U47" s="107"/>
      <c r="V47" s="107"/>
      <c r="W47" s="107"/>
      <c r="X47" s="107"/>
      <c r="Y47" s="107"/>
      <c r="Z47" s="108"/>
      <c r="AA47" s="250" t="s">
        <v>1</v>
      </c>
      <c r="AB47" s="250" t="s">
        <v>1</v>
      </c>
      <c r="AC47" s="250" t="s">
        <v>1</v>
      </c>
      <c r="AD47" s="108">
        <v>0</v>
      </c>
      <c r="AE47" s="251">
        <v>11979564.380222797</v>
      </c>
      <c r="AF47" s="252" t="s">
        <v>1</v>
      </c>
      <c r="AG47" s="251" t="s">
        <v>1</v>
      </c>
      <c r="AH47" s="108"/>
    </row>
    <row r="48" spans="2:35" ht="26.25" customHeight="1">
      <c r="B48" s="142">
        <v>6</v>
      </c>
      <c r="C48" s="143">
        <v>6</v>
      </c>
      <c r="D48" s="144" t="s">
        <v>201</v>
      </c>
      <c r="E48" s="364">
        <v>1158257806</v>
      </c>
      <c r="F48" s="364">
        <v>1158257806</v>
      </c>
      <c r="G48" s="368">
        <v>58.589140085702937</v>
      </c>
      <c r="H48" s="107"/>
      <c r="I48" s="107"/>
      <c r="J48" s="107"/>
      <c r="K48" s="107"/>
      <c r="L48" s="107"/>
      <c r="M48" s="107"/>
      <c r="N48" s="107"/>
      <c r="O48" s="107"/>
      <c r="P48" s="107"/>
      <c r="Q48" s="107"/>
      <c r="R48" s="107"/>
      <c r="S48" s="107"/>
      <c r="T48" s="107"/>
      <c r="U48" s="107"/>
      <c r="V48" s="107"/>
      <c r="W48" s="107"/>
      <c r="X48" s="107"/>
      <c r="Y48" s="107"/>
      <c r="Z48" s="108"/>
      <c r="AA48" s="250" t="s">
        <v>1</v>
      </c>
      <c r="AB48" s="250" t="s">
        <v>1</v>
      </c>
      <c r="AC48" s="250" t="s">
        <v>1</v>
      </c>
      <c r="AD48" s="108">
        <v>0</v>
      </c>
      <c r="AE48" s="251">
        <v>13338817.619777203</v>
      </c>
      <c r="AF48" s="252" t="s">
        <v>1</v>
      </c>
      <c r="AG48" s="251" t="s">
        <v>1</v>
      </c>
      <c r="AH48" s="108"/>
    </row>
    <row r="49" spans="2:35" ht="26.25" customHeight="1">
      <c r="B49" s="142">
        <v>7</v>
      </c>
      <c r="C49" s="143">
        <v>7</v>
      </c>
      <c r="D49" s="144" t="s">
        <v>202</v>
      </c>
      <c r="E49" s="364" t="s">
        <v>45</v>
      </c>
      <c r="F49" s="364" t="s">
        <v>213</v>
      </c>
      <c r="G49" s="368" t="s">
        <v>1</v>
      </c>
      <c r="H49" s="107"/>
      <c r="I49" s="107"/>
      <c r="J49" s="107"/>
      <c r="K49" s="107"/>
      <c r="L49" s="107"/>
      <c r="M49" s="107"/>
      <c r="N49" s="107"/>
      <c r="O49" s="107"/>
      <c r="P49" s="107"/>
      <c r="Q49" s="107"/>
      <c r="R49" s="107"/>
      <c r="S49" s="107"/>
      <c r="T49" s="107"/>
      <c r="U49" s="107"/>
      <c r="V49" s="107"/>
      <c r="W49" s="107"/>
      <c r="X49" s="107"/>
      <c r="Y49" s="107"/>
      <c r="Z49" s="108"/>
      <c r="AA49" s="250" t="s">
        <v>1</v>
      </c>
      <c r="AB49" s="250" t="s">
        <v>1</v>
      </c>
      <c r="AC49" s="250" t="s">
        <v>1</v>
      </c>
      <c r="AD49" s="108" t="s">
        <v>1</v>
      </c>
      <c r="AE49" s="251" t="s">
        <v>1</v>
      </c>
      <c r="AF49" s="252" t="s">
        <v>1</v>
      </c>
      <c r="AG49" s="251" t="s">
        <v>1</v>
      </c>
      <c r="AH49" s="108"/>
    </row>
    <row r="50" spans="2:35" ht="26.25" customHeight="1">
      <c r="B50" s="142">
        <v>8</v>
      </c>
      <c r="C50" s="143">
        <v>8</v>
      </c>
      <c r="D50" s="144" t="s">
        <v>203</v>
      </c>
      <c r="E50" s="364">
        <v>1140793883</v>
      </c>
      <c r="F50" s="364">
        <v>1140793883</v>
      </c>
      <c r="G50" s="368">
        <v>59.5</v>
      </c>
      <c r="I50" s="107"/>
      <c r="J50" s="107"/>
      <c r="K50" s="107"/>
      <c r="L50" s="107"/>
      <c r="M50" s="107"/>
      <c r="N50" s="107"/>
      <c r="O50" s="107"/>
      <c r="P50" s="107"/>
      <c r="Q50" s="107"/>
      <c r="R50" s="107"/>
      <c r="S50" s="107"/>
      <c r="T50" s="107"/>
      <c r="U50" s="107"/>
      <c r="V50" s="107"/>
      <c r="W50" s="107"/>
      <c r="X50" s="107"/>
      <c r="Y50" s="107"/>
      <c r="Z50" s="108"/>
      <c r="AA50" s="250" t="s">
        <v>1</v>
      </c>
      <c r="AB50" s="250" t="s">
        <v>1</v>
      </c>
      <c r="AC50" s="250" t="s">
        <v>1</v>
      </c>
      <c r="AD50" s="108">
        <v>0</v>
      </c>
      <c r="AE50" s="251">
        <v>4125105.3802227974</v>
      </c>
      <c r="AF50" s="252" t="s">
        <v>1</v>
      </c>
      <c r="AG50" s="251" t="s">
        <v>1</v>
      </c>
      <c r="AH50" s="108"/>
    </row>
    <row r="51" spans="2:35" ht="26.25" customHeight="1">
      <c r="B51" s="142">
        <v>9</v>
      </c>
      <c r="C51" s="143">
        <v>9</v>
      </c>
      <c r="D51" s="144" t="s">
        <v>204</v>
      </c>
      <c r="E51" s="364">
        <v>1148484193</v>
      </c>
      <c r="F51" s="364">
        <v>1148484193</v>
      </c>
      <c r="G51" s="368">
        <v>59.098899107175527</v>
      </c>
      <c r="I51" s="107"/>
      <c r="J51" s="107"/>
      <c r="K51" s="107"/>
      <c r="L51" s="107"/>
      <c r="M51" s="107"/>
      <c r="N51" s="107"/>
      <c r="O51" s="107"/>
      <c r="P51" s="107"/>
      <c r="Q51" s="107"/>
      <c r="R51" s="107"/>
      <c r="S51" s="107"/>
      <c r="T51" s="107"/>
      <c r="U51" s="107"/>
      <c r="V51" s="107"/>
      <c r="W51" s="107"/>
      <c r="X51" s="107"/>
      <c r="Y51" s="107"/>
      <c r="Z51" s="108"/>
      <c r="AA51" s="250" t="s">
        <v>1</v>
      </c>
      <c r="AB51" s="250" t="s">
        <v>1</v>
      </c>
      <c r="AC51" s="250" t="s">
        <v>1</v>
      </c>
      <c r="AD51" s="108">
        <v>0</v>
      </c>
      <c r="AE51" s="251">
        <v>3565204.6197772026</v>
      </c>
      <c r="AF51" s="252" t="s">
        <v>214</v>
      </c>
      <c r="AG51" s="251">
        <v>1148484193</v>
      </c>
      <c r="AH51" s="108"/>
    </row>
    <row r="52" spans="2:35" customFormat="1">
      <c r="B52" s="444" t="s">
        <v>144</v>
      </c>
      <c r="C52" s="445"/>
      <c r="D52" s="445"/>
      <c r="E52" s="445"/>
      <c r="F52" s="445"/>
      <c r="G52" s="58">
        <v>2</v>
      </c>
      <c r="H52" s="95"/>
      <c r="I52" s="95"/>
      <c r="J52" s="95"/>
      <c r="K52" s="95"/>
      <c r="L52" s="95"/>
      <c r="M52" s="95"/>
      <c r="N52" s="95"/>
      <c r="O52" s="95"/>
      <c r="P52" s="95"/>
      <c r="Q52" s="95"/>
      <c r="R52" s="95"/>
      <c r="S52" s="95"/>
      <c r="T52" s="95"/>
      <c r="U52" s="95"/>
      <c r="V52" s="95"/>
      <c r="W52" s="95"/>
      <c r="X52" s="95"/>
      <c r="Y52" s="95"/>
      <c r="Z52" s="111"/>
      <c r="AA52" s="108"/>
      <c r="AB52" s="108"/>
      <c r="AC52" s="108"/>
      <c r="AD52" s="108"/>
      <c r="AE52" s="140"/>
      <c r="AF52" s="138"/>
      <c r="AH52" s="108"/>
      <c r="AI52" s="95"/>
    </row>
    <row r="53" spans="2:35" ht="13.15" customHeight="1">
      <c r="B53" s="444" t="s">
        <v>145</v>
      </c>
      <c r="C53" s="445"/>
      <c r="D53" s="445"/>
      <c r="E53" s="445"/>
      <c r="F53" s="445"/>
      <c r="G53" s="59">
        <v>4</v>
      </c>
      <c r="AA53" s="108"/>
      <c r="AB53" s="108"/>
      <c r="AC53" s="108"/>
      <c r="AD53" s="108"/>
      <c r="AH53" s="108"/>
    </row>
    <row r="54" spans="2:35" ht="13.15" customHeight="1">
      <c r="B54" s="444" t="s">
        <v>146</v>
      </c>
      <c r="C54" s="445"/>
      <c r="D54" s="445"/>
      <c r="E54" s="445"/>
      <c r="F54" s="445"/>
      <c r="G54" s="59">
        <v>3</v>
      </c>
      <c r="AA54" s="108"/>
      <c r="AB54" s="108"/>
      <c r="AC54" s="108"/>
      <c r="AD54" s="108"/>
      <c r="AH54" s="108"/>
    </row>
    <row r="55" spans="2:35" ht="13.9" customHeight="1">
      <c r="B55" s="444" t="s">
        <v>147</v>
      </c>
      <c r="C55" s="445"/>
      <c r="D55" s="445"/>
      <c r="E55" s="445"/>
      <c r="F55" s="445"/>
      <c r="G55" s="62">
        <v>8</v>
      </c>
      <c r="H55" s="95"/>
      <c r="I55" s="95"/>
      <c r="J55" s="95"/>
      <c r="K55" s="95"/>
      <c r="L55" s="95"/>
      <c r="M55" s="95"/>
      <c r="N55" s="95"/>
      <c r="O55" s="95"/>
      <c r="P55" s="95"/>
      <c r="Q55" s="95"/>
      <c r="R55" s="95"/>
      <c r="S55" s="95"/>
      <c r="T55" s="95"/>
      <c r="U55" s="95"/>
      <c r="V55" s="95"/>
      <c r="W55" s="95"/>
      <c r="X55" s="95"/>
      <c r="Y55" s="95"/>
      <c r="AA55" s="108"/>
      <c r="AB55" s="108"/>
      <c r="AC55" s="108"/>
      <c r="AD55" s="108"/>
      <c r="AH55" s="108"/>
    </row>
    <row r="56" spans="2:35" s="21" customFormat="1" ht="34.5" customHeight="1" thickBot="1">
      <c r="B56" s="448" t="s">
        <v>148</v>
      </c>
      <c r="C56" s="449"/>
      <c r="D56" s="449"/>
      <c r="E56" s="449"/>
      <c r="F56" s="449"/>
      <c r="G56" s="323" t="s">
        <v>203</v>
      </c>
      <c r="H56" s="113"/>
      <c r="I56" s="113"/>
      <c r="J56" s="113"/>
      <c r="K56" s="113"/>
      <c r="L56" s="113"/>
      <c r="M56" s="113"/>
      <c r="N56" s="113"/>
      <c r="O56" s="113"/>
      <c r="P56" s="113"/>
      <c r="Q56" s="113"/>
      <c r="R56" s="113"/>
      <c r="S56" s="113"/>
      <c r="T56" s="113"/>
      <c r="U56" s="113"/>
      <c r="V56" s="113"/>
      <c r="W56" s="113"/>
      <c r="X56" s="113"/>
      <c r="Y56" s="113"/>
      <c r="Z56" s="112"/>
      <c r="AA56" s="108"/>
      <c r="AB56" s="108"/>
      <c r="AC56" s="108"/>
      <c r="AD56" s="108"/>
      <c r="AF56" s="139"/>
      <c r="AH56" s="108"/>
      <c r="AI56" s="97"/>
    </row>
    <row r="57" spans="2:35" ht="15.75" customHeight="1">
      <c r="B57" s="95"/>
      <c r="C57"/>
      <c r="D57"/>
      <c r="E57"/>
      <c r="F57"/>
      <c r="G57" s="22"/>
      <c r="H57" s="95"/>
      <c r="I57" s="95"/>
      <c r="J57" s="95"/>
      <c r="K57" s="95"/>
      <c r="L57" s="95"/>
      <c r="M57" s="95"/>
      <c r="N57" s="95"/>
      <c r="O57" s="95"/>
      <c r="P57" s="95"/>
      <c r="Q57" s="95"/>
      <c r="R57" s="95"/>
      <c r="S57" s="95"/>
      <c r="T57" s="95"/>
      <c r="U57" s="95"/>
      <c r="V57" s="95"/>
      <c r="W57" s="95"/>
      <c r="X57" s="95"/>
      <c r="Y57" s="95"/>
      <c r="AA57" s="108"/>
      <c r="AB57" s="108"/>
      <c r="AC57" s="108"/>
      <c r="AD57" s="108"/>
      <c r="AH57" s="108"/>
    </row>
    <row r="58" spans="2:35" ht="13.5" hidden="1" customHeight="1">
      <c r="B58"/>
      <c r="C58"/>
      <c r="D58"/>
      <c r="E58"/>
      <c r="F58"/>
      <c r="G58" s="60" t="s">
        <v>140</v>
      </c>
      <c r="H58" s="95"/>
      <c r="I58" s="95"/>
      <c r="J58" s="95"/>
      <c r="K58" s="95"/>
      <c r="L58" s="95"/>
      <c r="M58" s="95"/>
      <c r="N58" s="95"/>
      <c r="O58" s="95"/>
      <c r="P58" s="95"/>
      <c r="Q58" s="95"/>
      <c r="R58" s="95"/>
      <c r="S58" s="95"/>
      <c r="T58" s="95"/>
      <c r="U58" s="95"/>
      <c r="V58" s="95"/>
      <c r="W58" s="95"/>
      <c r="X58" s="95"/>
      <c r="Y58" s="95"/>
      <c r="AA58" s="108"/>
      <c r="AB58" s="108"/>
      <c r="AC58" s="108"/>
      <c r="AD58" s="108"/>
      <c r="AH58" s="108"/>
    </row>
    <row r="59" spans="2:35" ht="22.5" hidden="1" customHeight="1" thickBot="1">
      <c r="B59"/>
      <c r="C59"/>
      <c r="D59"/>
      <c r="E59"/>
      <c r="F59"/>
      <c r="G59" s="61">
        <v>59.5</v>
      </c>
      <c r="H59" s="95"/>
      <c r="I59" s="95"/>
      <c r="J59" s="95"/>
      <c r="K59" s="95"/>
      <c r="L59" s="95"/>
      <c r="M59" s="95"/>
      <c r="N59" s="95"/>
      <c r="O59" s="95"/>
      <c r="P59" s="95"/>
      <c r="Q59" s="95"/>
      <c r="R59" s="95"/>
      <c r="S59" s="95"/>
      <c r="T59" s="95"/>
      <c r="U59" s="95"/>
      <c r="V59" s="95"/>
      <c r="W59" s="95"/>
      <c r="X59" s="95"/>
      <c r="Y59" s="95"/>
      <c r="AA59" s="108"/>
      <c r="AB59" s="108"/>
      <c r="AC59" s="108"/>
      <c r="AD59" s="108"/>
      <c r="AH59" s="108"/>
    </row>
    <row r="60" spans="2:35" ht="34.5" customHeight="1">
      <c r="B60" s="140" t="s">
        <v>47</v>
      </c>
      <c r="C60"/>
      <c r="D60"/>
      <c r="E60"/>
      <c r="F60"/>
      <c r="G60" s="22"/>
      <c r="H60" s="95"/>
      <c r="I60" s="95"/>
      <c r="J60" s="95"/>
      <c r="K60" s="95"/>
      <c r="L60" s="95"/>
      <c r="M60" s="95"/>
      <c r="N60" s="95"/>
      <c r="O60" s="95"/>
      <c r="P60" s="95"/>
      <c r="Q60" s="95"/>
      <c r="R60" s="95"/>
      <c r="S60" s="95"/>
      <c r="T60" s="95"/>
      <c r="U60" s="95"/>
      <c r="V60" s="95"/>
      <c r="W60" s="95"/>
      <c r="X60" s="95"/>
      <c r="Y60" s="95"/>
      <c r="AA60" s="108"/>
      <c r="AB60" s="108"/>
      <c r="AC60" s="108"/>
      <c r="AD60" s="108"/>
      <c r="AH60" s="108"/>
    </row>
    <row r="61" spans="2:35" ht="13.5" customHeight="1">
      <c r="B61"/>
      <c r="C61"/>
      <c r="D61"/>
      <c r="E61"/>
      <c r="F61"/>
      <c r="G61" s="22"/>
      <c r="H61" s="95"/>
      <c r="I61" s="95"/>
      <c r="J61" s="95"/>
      <c r="K61" s="95"/>
      <c r="L61" s="95"/>
      <c r="M61" s="95"/>
      <c r="N61" s="95"/>
      <c r="O61" s="95"/>
      <c r="P61" s="95"/>
      <c r="Q61" s="95"/>
      <c r="R61" s="95"/>
      <c r="S61" s="95"/>
      <c r="T61" s="95"/>
      <c r="U61" s="95"/>
      <c r="V61" s="95"/>
      <c r="W61" s="95"/>
      <c r="X61" s="95"/>
      <c r="Y61" s="95"/>
      <c r="AA61" s="108"/>
      <c r="AB61" s="108"/>
      <c r="AC61" s="108"/>
      <c r="AD61" s="108"/>
      <c r="AH61" s="108"/>
    </row>
    <row r="62" spans="2:35" ht="13.5" customHeight="1">
      <c r="B62"/>
      <c r="C62"/>
      <c r="D62"/>
      <c r="E62"/>
      <c r="F62"/>
      <c r="G62" s="22"/>
      <c r="H62" s="95"/>
      <c r="I62" s="95"/>
      <c r="J62" s="95"/>
      <c r="K62" s="95"/>
      <c r="L62" s="95"/>
      <c r="M62" s="95"/>
      <c r="N62" s="95"/>
      <c r="O62" s="95"/>
      <c r="P62" s="95"/>
      <c r="Q62" s="95"/>
      <c r="R62" s="95"/>
      <c r="S62" s="95"/>
      <c r="T62" s="95"/>
      <c r="U62" s="95"/>
      <c r="V62" s="95"/>
      <c r="W62" s="95"/>
      <c r="X62" s="95"/>
      <c r="Y62" s="95"/>
      <c r="AA62" s="108"/>
      <c r="AB62" s="108"/>
      <c r="AC62" s="108"/>
      <c r="AD62" s="108"/>
      <c r="AH62" s="108"/>
    </row>
    <row r="63" spans="2:35" ht="13.5" customHeight="1">
      <c r="B63"/>
      <c r="C63"/>
      <c r="D63"/>
      <c r="E63"/>
      <c r="F63"/>
      <c r="G63" s="22"/>
      <c r="H63" s="95"/>
      <c r="I63" s="95"/>
      <c r="J63" s="95"/>
      <c r="K63" s="95"/>
      <c r="L63" s="95"/>
      <c r="M63" s="95"/>
      <c r="N63" s="95"/>
      <c r="O63" s="95"/>
      <c r="P63" s="95"/>
      <c r="Q63" s="95"/>
      <c r="R63" s="95"/>
      <c r="S63" s="95"/>
      <c r="T63" s="95"/>
      <c r="U63" s="95"/>
      <c r="V63" s="95"/>
      <c r="W63" s="95"/>
      <c r="X63" s="95"/>
      <c r="Y63" s="95"/>
    </row>
    <row r="64" spans="2:35"/>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sheetData>
  <sheetProtection selectLockedCells="1"/>
  <sortState xmlns:xlrd2="http://schemas.microsoft.com/office/spreadsheetml/2017/richdata2" ref="H43:H49">
    <sortCondition ref="H43:H49"/>
  </sortState>
  <dataConsolidate link="1"/>
  <mergeCells count="38">
    <mergeCell ref="AE41:AG41"/>
    <mergeCell ref="AA41:AC41"/>
    <mergeCell ref="E12:G12"/>
    <mergeCell ref="B12:C13"/>
    <mergeCell ref="B14:C15"/>
    <mergeCell ref="E13:E14"/>
    <mergeCell ref="F15:G15"/>
    <mergeCell ref="B17:G17"/>
    <mergeCell ref="B37:D37"/>
    <mergeCell ref="B29:F29"/>
    <mergeCell ref="B30:F30"/>
    <mergeCell ref="B31:G31"/>
    <mergeCell ref="B25:G25"/>
    <mergeCell ref="B28:G28"/>
    <mergeCell ref="B33:G33"/>
    <mergeCell ref="B32:F32"/>
    <mergeCell ref="B52:F52"/>
    <mergeCell ref="B26:F26"/>
    <mergeCell ref="B27:F27"/>
    <mergeCell ref="B56:F56"/>
    <mergeCell ref="B55:F55"/>
    <mergeCell ref="B53:F53"/>
    <mergeCell ref="B54:F54"/>
    <mergeCell ref="B40:B41"/>
    <mergeCell ref="C40:C41"/>
    <mergeCell ref="D40:D41"/>
    <mergeCell ref="E37:F37"/>
    <mergeCell ref="B39:G39"/>
    <mergeCell ref="B34:F34"/>
    <mergeCell ref="B7:G7"/>
    <mergeCell ref="B9:G9"/>
    <mergeCell ref="B10:G10"/>
    <mergeCell ref="B1:G1"/>
    <mergeCell ref="B2:G2"/>
    <mergeCell ref="B3:G3"/>
    <mergeCell ref="B4:G4"/>
    <mergeCell ref="B5:G5"/>
    <mergeCell ref="B6:G6"/>
  </mergeCells>
  <conditionalFormatting sqref="G37 E37">
    <cfRule type="expression" dxfId="32" priority="130330">
      <formula>$E$37="MENOR VALOR"</formula>
    </cfRule>
    <cfRule type="expression" dxfId="31" priority="130331">
      <formula>$E$37="MEDIA ARITMÉTICA BAJA"</formula>
    </cfRule>
    <cfRule type="expression" dxfId="30" priority="130332">
      <formula>$E$37="MEDIA GEOMÉTRICA"</formula>
    </cfRule>
    <cfRule type="expression" dxfId="29" priority="130333">
      <formula>$E$37="MEDIANA CON VALOR ABSOLUTO"</formula>
    </cfRule>
  </conditionalFormatting>
  <conditionalFormatting sqref="B45 E45:G45">
    <cfRule type="expression" dxfId="28" priority="43" stopIfTrue="1">
      <formula>MOD(ROW(),2)</formula>
    </cfRule>
  </conditionalFormatting>
  <conditionalFormatting sqref="E45:F45">
    <cfRule type="cellIs" dxfId="27" priority="42" stopIfTrue="1" operator="equal">
      <formula>"NO ADMISIBLE"</formula>
    </cfRule>
  </conditionalFormatting>
  <conditionalFormatting sqref="E45:F45">
    <cfRule type="cellIs" dxfId="26" priority="41" stopIfTrue="1" operator="equal">
      <formula>"DESCARTADO"</formula>
    </cfRule>
  </conditionalFormatting>
  <conditionalFormatting sqref="E44">
    <cfRule type="cellIs" dxfId="25" priority="40" stopIfTrue="1" operator="equal">
      <formula>"NO ADMISIBLE"</formula>
    </cfRule>
  </conditionalFormatting>
  <conditionalFormatting sqref="E44">
    <cfRule type="cellIs" dxfId="24" priority="39" stopIfTrue="1" operator="equal">
      <formula>"DESCARTADO"</formula>
    </cfRule>
  </conditionalFormatting>
  <conditionalFormatting sqref="B43:G43 B44 E44:G44 C44:D51">
    <cfRule type="expression" dxfId="23" priority="38" stopIfTrue="1">
      <formula>MOD(ROW(),2)</formula>
    </cfRule>
  </conditionalFormatting>
  <conditionalFormatting sqref="E43:F43 F44">
    <cfRule type="cellIs" dxfId="22" priority="37" stopIfTrue="1" operator="equal">
      <formula>"NO ADMISIBLE"</formula>
    </cfRule>
  </conditionalFormatting>
  <conditionalFormatting sqref="E43:F43 F44">
    <cfRule type="cellIs" dxfId="21" priority="36" stopIfTrue="1" operator="equal">
      <formula>"DESCARTADO"</formula>
    </cfRule>
  </conditionalFormatting>
  <conditionalFormatting sqref="B46:B51 E46:G51">
    <cfRule type="expression" dxfId="20" priority="35" stopIfTrue="1">
      <formula>MOD(ROW(),2)</formula>
    </cfRule>
  </conditionalFormatting>
  <conditionalFormatting sqref="E46:F51">
    <cfRule type="cellIs" dxfId="19" priority="34" stopIfTrue="1" operator="equal">
      <formula>"NO ADMISIBLE"</formula>
    </cfRule>
  </conditionalFormatting>
  <conditionalFormatting sqref="E46:F51">
    <cfRule type="cellIs" dxfId="18" priority="33" stopIfTrue="1" operator="equal">
      <formula>"DESCARTADO"</formula>
    </cfRule>
  </conditionalFormatting>
  <dataValidations disablePrompts="1" count="2">
    <dataValidation type="list" allowBlank="1" showInputMessage="1" showErrorMessage="1" sqref="D15" xr:uid="{00000000-0002-0000-0300-000000000000}">
      <formula1>METEVA</formula1>
    </dataValidation>
    <dataValidation type="whole" allowBlank="1" showInputMessage="1" showErrorMessage="1" errorTitle="ERROR" error="&quot;EL NUMERO DE MODULO ESTA POR FUERA DEL RANGO&quot;" sqref="B14:C15" xr:uid="{00000000-0002-0000-0300-000001000000}">
      <formula1>1</formula1>
      <formula2>D13</formula2>
    </dataValidation>
  </dataValidations>
  <printOptions horizontalCentered="1"/>
  <pageMargins left="0.23622047244094491" right="0.23622047244094491" top="0.74803149606299213" bottom="0.74803149606299213" header="0.31496062992125984" footer="0.31496062992125984"/>
  <pageSetup scale="20" fitToHeight="0" orientation="portrait" horizontalDpi="1200" verticalDpi="1200" r:id="rId1"/>
  <headerFooter alignWithMargins="0">
    <oddFooter>&amp;L&amp;9&amp;F
&amp;A&amp;C&amp;P de &amp;N&amp;R&amp;9INSTITUTO NACIONAL DE VIAS
&amp;D</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2" tint="-0.749992370372631"/>
  </sheetPr>
  <dimension ref="A1:AG26"/>
  <sheetViews>
    <sheetView showGridLines="0" zoomScale="90" zoomScaleNormal="90" zoomScaleSheetLayoutView="100" workbookViewId="0">
      <selection sqref="A1:XFD1048576"/>
    </sheetView>
  </sheetViews>
  <sheetFormatPr baseColWidth="10" defaultColWidth="0" defaultRowHeight="15"/>
  <cols>
    <col min="1" max="1" width="2.7109375" style="2" customWidth="1"/>
    <col min="2" max="2" width="10.28515625" style="2" bestFit="1" customWidth="1"/>
    <col min="3" max="3" width="10.28515625" style="2" customWidth="1"/>
    <col min="4" max="4" width="37.85546875" style="2" bestFit="1" customWidth="1"/>
    <col min="5" max="5" width="17.42578125" style="2" bestFit="1" customWidth="1"/>
    <col min="6" max="6" width="16" style="2" bestFit="1" customWidth="1"/>
    <col min="7" max="7" width="12.28515625" style="2" customWidth="1"/>
    <col min="8" max="9" width="11.85546875" style="2" customWidth="1"/>
    <col min="10" max="11" width="19.140625" style="2" customWidth="1"/>
    <col min="12" max="12" width="15.28515625" style="240" customWidth="1"/>
    <col min="13" max="13" width="12.85546875" style="2" customWidth="1"/>
    <col min="14" max="14" width="14.42578125" style="2" customWidth="1"/>
    <col min="15" max="15" width="12.85546875" style="2" customWidth="1"/>
    <col min="16" max="16" width="11.42578125" style="2" hidden="1" customWidth="1"/>
    <col min="17" max="17" width="4.7109375" style="2" hidden="1" customWidth="1"/>
    <col min="18" max="18" width="4.7109375" style="2" customWidth="1"/>
    <col min="19" max="19" width="16" style="3" hidden="1" customWidth="1"/>
    <col min="20" max="20" width="9.28515625" style="3" bestFit="1" customWidth="1"/>
    <col min="21" max="21" width="71.5703125" style="2" customWidth="1"/>
    <col min="22" max="22" width="20" style="2" customWidth="1"/>
    <col min="23" max="23" width="20.140625" style="2" bestFit="1" customWidth="1"/>
    <col min="24" max="24" width="5.28515625" style="2" customWidth="1"/>
    <col min="25" max="25" width="11.42578125" style="99" customWidth="1"/>
    <col min="26" max="33" width="0" style="2" hidden="1" customWidth="1"/>
    <col min="34" max="16384" width="11.42578125" style="2" hidden="1"/>
  </cols>
  <sheetData>
    <row r="1" spans="2:23" ht="18">
      <c r="B1" s="372" t="s">
        <v>19</v>
      </c>
      <c r="C1" s="372"/>
      <c r="D1" s="372"/>
      <c r="E1" s="372"/>
      <c r="F1" s="372"/>
      <c r="G1" s="372"/>
      <c r="H1" s="372"/>
      <c r="I1" s="372"/>
      <c r="J1" s="372"/>
      <c r="K1" s="372"/>
      <c r="L1" s="372"/>
      <c r="M1" s="372"/>
      <c r="N1" s="372"/>
      <c r="O1" s="372"/>
      <c r="P1" s="1"/>
      <c r="Q1" s="20"/>
      <c r="R1" s="20"/>
      <c r="S1" s="131"/>
      <c r="T1" s="372" t="s">
        <v>19</v>
      </c>
      <c r="U1" s="372"/>
      <c r="V1" s="372"/>
      <c r="W1" s="372"/>
    </row>
    <row r="2" spans="2:23" ht="15.75">
      <c r="B2" s="373" t="s">
        <v>195</v>
      </c>
      <c r="C2" s="373"/>
      <c r="D2" s="373"/>
      <c r="E2" s="373"/>
      <c r="F2" s="373"/>
      <c r="G2" s="373"/>
      <c r="H2" s="373"/>
      <c r="I2" s="373"/>
      <c r="J2" s="373"/>
      <c r="K2" s="373"/>
      <c r="L2" s="373"/>
      <c r="M2" s="373"/>
      <c r="N2" s="373"/>
      <c r="O2" s="373"/>
      <c r="P2" s="4"/>
      <c r="Q2" s="20"/>
      <c r="R2" s="20"/>
      <c r="S2" s="131"/>
      <c r="T2" s="373" t="s">
        <v>195</v>
      </c>
      <c r="U2" s="373"/>
      <c r="V2" s="373"/>
      <c r="W2" s="373"/>
    </row>
    <row r="3" spans="2:23" ht="12.75">
      <c r="B3" s="373">
        <v>0</v>
      </c>
      <c r="C3" s="373"/>
      <c r="D3" s="373"/>
      <c r="E3" s="373"/>
      <c r="F3" s="373"/>
      <c r="G3" s="373"/>
      <c r="H3" s="373"/>
      <c r="I3" s="373"/>
      <c r="J3" s="373"/>
      <c r="K3" s="373"/>
      <c r="L3" s="373"/>
      <c r="M3" s="373"/>
      <c r="N3" s="373"/>
      <c r="O3" s="373"/>
      <c r="P3" s="5"/>
      <c r="Q3" s="20"/>
      <c r="R3" s="20"/>
      <c r="S3" s="131"/>
      <c r="T3" s="373">
        <v>0</v>
      </c>
      <c r="U3" s="373"/>
      <c r="V3" s="373"/>
      <c r="W3" s="373"/>
    </row>
    <row r="4" spans="2:23" ht="12.75">
      <c r="B4" s="373">
        <v>0</v>
      </c>
      <c r="C4" s="373"/>
      <c r="D4" s="373"/>
      <c r="E4" s="373"/>
      <c r="F4" s="373"/>
      <c r="G4" s="373"/>
      <c r="H4" s="373"/>
      <c r="I4" s="373"/>
      <c r="J4" s="373"/>
      <c r="K4" s="373"/>
      <c r="L4" s="373"/>
      <c r="M4" s="373"/>
      <c r="N4" s="373"/>
      <c r="O4" s="373"/>
      <c r="P4" s="5"/>
      <c r="Q4" s="20"/>
      <c r="R4" s="20"/>
      <c r="S4" s="131"/>
      <c r="T4" s="373">
        <v>0</v>
      </c>
      <c r="U4" s="373"/>
      <c r="V4" s="373"/>
      <c r="W4" s="373"/>
    </row>
    <row r="5" spans="2:23" ht="12.75" customHeight="1">
      <c r="B5" s="443" t="s">
        <v>23</v>
      </c>
      <c r="C5" s="443"/>
      <c r="D5" s="443"/>
      <c r="E5" s="443"/>
      <c r="F5" s="443"/>
      <c r="G5" s="443"/>
      <c r="H5" s="443"/>
      <c r="I5" s="443"/>
      <c r="J5" s="443"/>
      <c r="K5" s="443"/>
      <c r="L5" s="443"/>
      <c r="M5" s="443"/>
      <c r="N5" s="443"/>
      <c r="O5" s="443"/>
      <c r="P5" s="5"/>
      <c r="Q5" s="20"/>
      <c r="R5" s="20"/>
      <c r="S5" s="131"/>
      <c r="T5" s="373" t="s">
        <v>23</v>
      </c>
      <c r="U5" s="373"/>
      <c r="V5" s="373"/>
      <c r="W5" s="373"/>
    </row>
    <row r="6" spans="2:23" ht="16.5" customHeight="1">
      <c r="B6" s="443" t="s">
        <v>24</v>
      </c>
      <c r="C6" s="443"/>
      <c r="D6" s="443"/>
      <c r="E6" s="443"/>
      <c r="F6" s="443"/>
      <c r="G6" s="443"/>
      <c r="H6" s="443"/>
      <c r="I6" s="443"/>
      <c r="J6" s="443"/>
      <c r="K6" s="443"/>
      <c r="L6" s="443"/>
      <c r="M6" s="443"/>
      <c r="N6" s="443"/>
      <c r="O6" s="443"/>
      <c r="P6" s="5"/>
      <c r="Q6" s="20"/>
      <c r="R6" s="20"/>
      <c r="S6" s="131"/>
      <c r="T6" s="26"/>
      <c r="U6" s="5"/>
      <c r="V6" s="5"/>
      <c r="W6" s="5"/>
    </row>
    <row r="7" spans="2:23" ht="66" customHeight="1" thickBot="1">
      <c r="B7" s="373" t="s">
        <v>25</v>
      </c>
      <c r="C7" s="373"/>
      <c r="D7" s="373"/>
      <c r="E7" s="373"/>
      <c r="F7" s="373"/>
      <c r="G7" s="373"/>
      <c r="H7" s="373"/>
      <c r="I7" s="373"/>
      <c r="J7" s="373"/>
      <c r="K7" s="373"/>
      <c r="L7" s="373"/>
      <c r="M7" s="373"/>
      <c r="N7" s="373"/>
      <c r="O7" s="373"/>
      <c r="P7" s="268" t="s">
        <v>149</v>
      </c>
      <c r="Q7" s="20" t="s">
        <v>150</v>
      </c>
      <c r="R7" s="20"/>
      <c r="S7" s="153">
        <v>19</v>
      </c>
      <c r="T7" s="373" t="s">
        <v>25</v>
      </c>
      <c r="U7" s="373"/>
      <c r="V7" s="373"/>
      <c r="W7" s="373"/>
    </row>
    <row r="8" spans="2:23" ht="13.5" hidden="1" thickBot="1">
      <c r="B8" s="26" t="s">
        <v>1</v>
      </c>
      <c r="C8" s="26"/>
      <c r="D8" s="6"/>
      <c r="E8" s="6"/>
      <c r="F8" s="6"/>
      <c r="G8" s="6"/>
      <c r="H8" s="6"/>
      <c r="I8" s="6"/>
      <c r="J8" s="6"/>
      <c r="K8" s="6"/>
      <c r="L8" s="239"/>
      <c r="M8" s="6"/>
      <c r="N8" s="6"/>
      <c r="O8" s="6"/>
      <c r="P8" s="6"/>
      <c r="Q8" s="20"/>
      <c r="R8" s="20"/>
      <c r="S8" s="131"/>
      <c r="T8" s="26" t="s">
        <v>1</v>
      </c>
      <c r="U8" s="5"/>
      <c r="V8" s="5"/>
      <c r="W8" s="5"/>
    </row>
    <row r="9" spans="2:23" ht="13.5" hidden="1" thickBot="1">
      <c r="B9" s="393" t="s">
        <v>151</v>
      </c>
      <c r="C9" s="393"/>
      <c r="D9" s="393"/>
      <c r="E9" s="393"/>
      <c r="F9" s="393"/>
      <c r="G9" s="393"/>
      <c r="H9" s="393"/>
      <c r="I9" s="393"/>
      <c r="J9" s="393"/>
      <c r="K9" s="393"/>
      <c r="L9" s="393"/>
      <c r="M9" s="393"/>
      <c r="N9" s="393"/>
      <c r="O9" s="393"/>
      <c r="P9" s="355"/>
      <c r="Q9" s="20"/>
      <c r="R9" s="20"/>
      <c r="S9" s="131"/>
      <c r="T9" s="26"/>
      <c r="U9" s="5"/>
      <c r="V9" s="5"/>
      <c r="W9" s="5"/>
    </row>
    <row r="10" spans="2:23" ht="13.5" hidden="1" thickBot="1">
      <c r="B10" s="373" t="s">
        <v>152</v>
      </c>
      <c r="C10" s="373"/>
      <c r="D10" s="373"/>
      <c r="E10" s="373"/>
      <c r="F10" s="373"/>
      <c r="G10" s="373"/>
      <c r="H10" s="373"/>
      <c r="I10" s="373"/>
      <c r="J10" s="373"/>
      <c r="K10" s="373"/>
      <c r="L10" s="373"/>
      <c r="M10" s="373"/>
      <c r="N10" s="373"/>
      <c r="O10" s="373"/>
      <c r="P10" s="355"/>
      <c r="Q10" s="20"/>
      <c r="R10" s="20"/>
      <c r="S10" s="131"/>
      <c r="T10" s="373" t="s">
        <v>153</v>
      </c>
      <c r="U10" s="373"/>
      <c r="V10" s="373"/>
      <c r="W10" s="373"/>
    </row>
    <row r="11" spans="2:23" ht="13.5" hidden="1" thickBot="1">
      <c r="B11" s="355"/>
      <c r="C11" s="355"/>
      <c r="D11" s="355"/>
      <c r="E11" s="355"/>
      <c r="F11" s="355"/>
      <c r="G11" s="356"/>
      <c r="H11" s="355"/>
      <c r="I11" s="355"/>
      <c r="J11" s="355"/>
      <c r="K11" s="355"/>
      <c r="L11" s="355"/>
      <c r="M11" s="355" t="s">
        <v>154</v>
      </c>
      <c r="N11" s="355" t="s">
        <v>154</v>
      </c>
      <c r="O11" s="355" t="s">
        <v>154</v>
      </c>
      <c r="P11" s="355"/>
      <c r="Q11" s="20"/>
      <c r="R11" s="20"/>
      <c r="S11" s="499" t="s">
        <v>155</v>
      </c>
      <c r="T11" s="131"/>
      <c r="U11" s="20"/>
      <c r="V11" s="20"/>
      <c r="W11" s="20"/>
    </row>
    <row r="12" spans="2:23" ht="24.75" customHeight="1" thickTop="1">
      <c r="B12" s="493" t="s">
        <v>28</v>
      </c>
      <c r="C12" s="490" t="s">
        <v>156</v>
      </c>
      <c r="D12" s="490" t="s">
        <v>137</v>
      </c>
      <c r="E12" s="490" t="s">
        <v>138</v>
      </c>
      <c r="F12" s="490" t="s">
        <v>139</v>
      </c>
      <c r="G12" s="513" t="s">
        <v>32</v>
      </c>
      <c r="H12" s="514"/>
      <c r="I12" s="514"/>
      <c r="J12" s="514"/>
      <c r="K12" s="514"/>
      <c r="L12" s="515"/>
      <c r="M12" s="511" t="s">
        <v>157</v>
      </c>
      <c r="N12" s="511" t="s">
        <v>158</v>
      </c>
      <c r="O12" s="511" t="s">
        <v>159</v>
      </c>
      <c r="P12" s="508" t="s">
        <v>160</v>
      </c>
      <c r="Q12" s="20"/>
      <c r="R12" s="20"/>
      <c r="S12" s="499"/>
      <c r="T12" s="500" t="s">
        <v>161</v>
      </c>
      <c r="U12" s="501"/>
      <c r="V12" s="502"/>
      <c r="W12" s="503"/>
    </row>
    <row r="13" spans="2:23" ht="52.5" customHeight="1">
      <c r="B13" s="494"/>
      <c r="C13" s="491"/>
      <c r="D13" s="491"/>
      <c r="E13" s="491"/>
      <c r="F13" s="491"/>
      <c r="G13" s="304" t="s">
        <v>162</v>
      </c>
      <c r="H13" s="305" t="s">
        <v>33</v>
      </c>
      <c r="I13" s="304" t="s">
        <v>34</v>
      </c>
      <c r="J13" s="304" t="s">
        <v>35</v>
      </c>
      <c r="K13" s="304" t="s">
        <v>36</v>
      </c>
      <c r="L13" s="306" t="s">
        <v>37</v>
      </c>
      <c r="M13" s="512"/>
      <c r="N13" s="512"/>
      <c r="O13" s="512"/>
      <c r="P13" s="509"/>
      <c r="Q13" s="20"/>
      <c r="R13" s="20"/>
      <c r="S13" s="499"/>
      <c r="T13" s="504">
        <v>1140793883</v>
      </c>
      <c r="U13" s="505"/>
      <c r="V13" s="506"/>
      <c r="W13" s="507"/>
    </row>
    <row r="14" spans="2:23">
      <c r="B14" s="495"/>
      <c r="C14" s="492"/>
      <c r="D14" s="492"/>
      <c r="E14" s="310" t="s">
        <v>141</v>
      </c>
      <c r="F14" s="310" t="s">
        <v>141</v>
      </c>
      <c r="G14" s="307">
        <v>59.5</v>
      </c>
      <c r="H14" s="307">
        <v>20</v>
      </c>
      <c r="I14" s="307">
        <v>20</v>
      </c>
      <c r="J14" s="308">
        <v>0.25</v>
      </c>
      <c r="K14" s="308">
        <v>0.25</v>
      </c>
      <c r="L14" s="308" t="s">
        <v>39</v>
      </c>
      <c r="M14" s="309">
        <v>100</v>
      </c>
      <c r="N14" s="309" t="s">
        <v>163</v>
      </c>
      <c r="O14" s="309">
        <v>100</v>
      </c>
      <c r="P14" s="510"/>
      <c r="Q14" s="20"/>
      <c r="R14" s="20"/>
      <c r="S14" s="499"/>
      <c r="T14" s="311" t="s">
        <v>164</v>
      </c>
      <c r="U14" s="312" t="s">
        <v>137</v>
      </c>
      <c r="V14" s="313" t="s">
        <v>165</v>
      </c>
      <c r="W14" s="314" t="s">
        <v>140</v>
      </c>
    </row>
    <row r="15" spans="2:23" ht="5.25" customHeight="1">
      <c r="B15" s="69"/>
      <c r="C15" s="65"/>
      <c r="D15" s="66"/>
      <c r="E15" s="66"/>
      <c r="F15" s="67"/>
      <c r="G15" s="68"/>
      <c r="H15" s="68"/>
      <c r="I15" s="68"/>
      <c r="J15" s="68"/>
      <c r="K15" s="68"/>
      <c r="L15" s="241"/>
      <c r="M15" s="100"/>
      <c r="N15" s="100"/>
      <c r="O15" s="100"/>
      <c r="P15" s="70"/>
      <c r="Q15" s="20"/>
      <c r="R15" s="20"/>
      <c r="S15" s="131"/>
      <c r="T15" s="76"/>
      <c r="U15" s="75"/>
      <c r="V15" s="75"/>
      <c r="W15" s="77"/>
    </row>
    <row r="16" spans="2:23" ht="18">
      <c r="B16" s="71">
        <v>1</v>
      </c>
      <c r="C16" s="72">
        <v>1</v>
      </c>
      <c r="D16" s="57" t="s">
        <v>196</v>
      </c>
      <c r="E16" s="73">
        <v>1137550232</v>
      </c>
      <c r="F16" s="73">
        <v>1137550232</v>
      </c>
      <c r="G16" s="88">
        <v>59.330821993897388</v>
      </c>
      <c r="H16" s="88">
        <v>20</v>
      </c>
      <c r="I16" s="88">
        <v>20</v>
      </c>
      <c r="J16" s="88">
        <v>0.25</v>
      </c>
      <c r="K16" s="88">
        <v>0.25</v>
      </c>
      <c r="L16" s="88">
        <v>0</v>
      </c>
      <c r="M16" s="109">
        <v>99.830821993897388</v>
      </c>
      <c r="N16" s="109">
        <v>0</v>
      </c>
      <c r="O16" s="109">
        <v>99.830821992897384</v>
      </c>
      <c r="P16" s="74">
        <v>1.0000000000000001E-9</v>
      </c>
      <c r="Q16" s="357">
        <v>1</v>
      </c>
      <c r="R16" s="20"/>
      <c r="S16" s="37">
        <v>3</v>
      </c>
      <c r="T16" s="78">
        <v>1</v>
      </c>
      <c r="U16" s="79" t="s">
        <v>203</v>
      </c>
      <c r="V16" s="86">
        <v>8</v>
      </c>
      <c r="W16" s="87">
        <v>99.999999998299998</v>
      </c>
    </row>
    <row r="17" spans="2:23" ht="18">
      <c r="B17" s="71">
        <v>2</v>
      </c>
      <c r="C17" s="72">
        <v>2</v>
      </c>
      <c r="D17" s="57" t="s">
        <v>197</v>
      </c>
      <c r="E17" s="73">
        <v>1158535041</v>
      </c>
      <c r="F17" s="73">
        <v>1158535041</v>
      </c>
      <c r="G17" s="88">
        <v>58.574680433748433</v>
      </c>
      <c r="H17" s="88">
        <v>20</v>
      </c>
      <c r="I17" s="88">
        <v>20</v>
      </c>
      <c r="J17" s="88">
        <v>0.25</v>
      </c>
      <c r="K17" s="88">
        <v>0.25</v>
      </c>
      <c r="L17" s="88">
        <v>0</v>
      </c>
      <c r="M17" s="109">
        <v>99.074680433748426</v>
      </c>
      <c r="N17" s="109">
        <v>0</v>
      </c>
      <c r="O17" s="109">
        <v>99.074680432648421</v>
      </c>
      <c r="P17" s="74">
        <v>1.1000000000000001E-9</v>
      </c>
      <c r="Q17" s="357">
        <v>2</v>
      </c>
      <c r="R17" s="20"/>
      <c r="S17" s="37">
        <v>7</v>
      </c>
      <c r="T17" s="78">
        <v>2</v>
      </c>
      <c r="U17" s="79" t="s">
        <v>198</v>
      </c>
      <c r="V17" s="86">
        <v>3</v>
      </c>
      <c r="W17" s="87">
        <v>99.862092362421137</v>
      </c>
    </row>
    <row r="18" spans="2:23" ht="18">
      <c r="B18" s="71">
        <v>3</v>
      </c>
      <c r="C18" s="72">
        <v>3</v>
      </c>
      <c r="D18" s="57" t="s">
        <v>198</v>
      </c>
      <c r="E18" s="73">
        <v>1138149779</v>
      </c>
      <c r="F18" s="73">
        <v>1138149779</v>
      </c>
      <c r="G18" s="88">
        <v>59.36209236362113</v>
      </c>
      <c r="H18" s="88">
        <v>20</v>
      </c>
      <c r="I18" s="88">
        <v>20</v>
      </c>
      <c r="J18" s="88">
        <v>0.25</v>
      </c>
      <c r="K18" s="88">
        <v>0.25</v>
      </c>
      <c r="L18" s="88">
        <v>0</v>
      </c>
      <c r="M18" s="109">
        <v>99.86209236362113</v>
      </c>
      <c r="N18" s="109">
        <v>0</v>
      </c>
      <c r="O18" s="109">
        <v>99.862092362421137</v>
      </c>
      <c r="P18" s="74">
        <v>1.2000000000000002E-9</v>
      </c>
      <c r="Q18" s="357">
        <v>3</v>
      </c>
      <c r="R18" s="20"/>
      <c r="S18" s="37">
        <v>2</v>
      </c>
      <c r="T18" s="78">
        <v>3</v>
      </c>
      <c r="U18" s="79" t="s">
        <v>196</v>
      </c>
      <c r="V18" s="86">
        <v>1</v>
      </c>
      <c r="W18" s="87">
        <v>99.830821992897384</v>
      </c>
    </row>
    <row r="19" spans="2:23" ht="18">
      <c r="B19" s="71">
        <v>4</v>
      </c>
      <c r="C19" s="72">
        <v>4</v>
      </c>
      <c r="D19" s="57" t="s">
        <v>199</v>
      </c>
      <c r="E19" s="73" t="s">
        <v>45</v>
      </c>
      <c r="F19" s="73" t="s">
        <v>213</v>
      </c>
      <c r="G19" s="88" t="s">
        <v>1</v>
      </c>
      <c r="H19" s="88">
        <v>0</v>
      </c>
      <c r="I19" s="88">
        <v>0</v>
      </c>
      <c r="J19" s="88">
        <v>0</v>
      </c>
      <c r="K19" s="88">
        <v>0</v>
      </c>
      <c r="L19" s="88">
        <v>0</v>
      </c>
      <c r="M19" s="109">
        <v>0</v>
      </c>
      <c r="N19" s="109" t="s">
        <v>1</v>
      </c>
      <c r="O19" s="109">
        <v>-1.3000000000000003E-9</v>
      </c>
      <c r="P19" s="74">
        <v>1.3000000000000003E-9</v>
      </c>
      <c r="Q19" s="357">
        <v>4</v>
      </c>
      <c r="R19" s="20"/>
      <c r="S19" s="37">
        <v>8</v>
      </c>
      <c r="T19" s="78">
        <v>4</v>
      </c>
      <c r="U19" s="79" t="s">
        <v>204</v>
      </c>
      <c r="V19" s="86">
        <v>9</v>
      </c>
      <c r="W19" s="87">
        <v>99.598899105375523</v>
      </c>
    </row>
    <row r="20" spans="2:23" ht="18">
      <c r="B20" s="71">
        <v>5</v>
      </c>
      <c r="C20" s="72">
        <v>5</v>
      </c>
      <c r="D20" s="57" t="s">
        <v>200</v>
      </c>
      <c r="E20" s="73">
        <v>1132939424</v>
      </c>
      <c r="F20" s="73">
        <v>1132939424</v>
      </c>
      <c r="G20" s="88">
        <v>59.090337643404069</v>
      </c>
      <c r="H20" s="88">
        <v>20</v>
      </c>
      <c r="I20" s="88">
        <v>20</v>
      </c>
      <c r="J20" s="88">
        <v>0.25</v>
      </c>
      <c r="K20" s="88">
        <v>0.25</v>
      </c>
      <c r="L20" s="88">
        <v>0</v>
      </c>
      <c r="M20" s="109">
        <v>99.590337643404069</v>
      </c>
      <c r="N20" s="109">
        <v>0</v>
      </c>
      <c r="O20" s="109">
        <v>99.590337642004073</v>
      </c>
      <c r="P20" s="74">
        <v>1.4000000000000003E-9</v>
      </c>
      <c r="Q20" s="357">
        <v>5</v>
      </c>
      <c r="R20" s="20"/>
      <c r="S20" s="37">
        <v>5</v>
      </c>
      <c r="T20" s="78">
        <v>5</v>
      </c>
      <c r="U20" s="79" t="s">
        <v>200</v>
      </c>
      <c r="V20" s="86">
        <v>5</v>
      </c>
      <c r="W20" s="87">
        <v>99.590337642004073</v>
      </c>
    </row>
    <row r="21" spans="2:23" ht="18">
      <c r="B21" s="71">
        <v>6</v>
      </c>
      <c r="C21" s="72">
        <v>6</v>
      </c>
      <c r="D21" s="57" t="s">
        <v>201</v>
      </c>
      <c r="E21" s="73">
        <v>1158257806</v>
      </c>
      <c r="F21" s="73">
        <v>1158257806</v>
      </c>
      <c r="G21" s="88">
        <v>58.589140085702937</v>
      </c>
      <c r="H21" s="88">
        <v>20</v>
      </c>
      <c r="I21" s="88">
        <v>20</v>
      </c>
      <c r="J21" s="88">
        <v>0.25</v>
      </c>
      <c r="K21" s="88">
        <v>0.25</v>
      </c>
      <c r="L21" s="88">
        <v>0</v>
      </c>
      <c r="M21" s="109">
        <v>99.089140085702937</v>
      </c>
      <c r="N21" s="109">
        <v>0</v>
      </c>
      <c r="O21" s="109">
        <v>99.089140084202938</v>
      </c>
      <c r="P21" s="74">
        <v>1.5000000000000004E-9</v>
      </c>
      <c r="Q21" s="357">
        <v>6</v>
      </c>
      <c r="R21" s="20"/>
      <c r="S21" s="37">
        <v>6</v>
      </c>
      <c r="T21" s="78">
        <v>6</v>
      </c>
      <c r="U21" s="79" t="s">
        <v>201</v>
      </c>
      <c r="V21" s="86">
        <v>6</v>
      </c>
      <c r="W21" s="87">
        <v>99.089140084202938</v>
      </c>
    </row>
    <row r="22" spans="2:23" ht="18">
      <c r="B22" s="71">
        <v>7</v>
      </c>
      <c r="C22" s="72">
        <v>7</v>
      </c>
      <c r="D22" s="57" t="s">
        <v>202</v>
      </c>
      <c r="E22" s="73" t="s">
        <v>45</v>
      </c>
      <c r="F22" s="73" t="s">
        <v>213</v>
      </c>
      <c r="G22" s="88" t="s">
        <v>1</v>
      </c>
      <c r="H22" s="88">
        <v>0</v>
      </c>
      <c r="I22" s="88">
        <v>0</v>
      </c>
      <c r="J22" s="88">
        <v>0</v>
      </c>
      <c r="K22" s="88">
        <v>0</v>
      </c>
      <c r="L22" s="88">
        <v>0</v>
      </c>
      <c r="M22" s="109">
        <v>0</v>
      </c>
      <c r="N22" s="109" t="s">
        <v>1</v>
      </c>
      <c r="O22" s="109">
        <v>-1.6000000000000005E-9</v>
      </c>
      <c r="P22" s="74">
        <v>1.6000000000000005E-9</v>
      </c>
      <c r="Q22" s="357">
        <v>7</v>
      </c>
      <c r="R22" s="20"/>
      <c r="S22" s="37">
        <v>9</v>
      </c>
      <c r="T22" s="78">
        <v>7</v>
      </c>
      <c r="U22" s="79" t="s">
        <v>197</v>
      </c>
      <c r="V22" s="86">
        <v>2</v>
      </c>
      <c r="W22" s="87">
        <v>99.074680432648421</v>
      </c>
    </row>
    <row r="23" spans="2:23" ht="18">
      <c r="B23" s="71">
        <v>8</v>
      </c>
      <c r="C23" s="72">
        <v>8</v>
      </c>
      <c r="D23" s="57" t="s">
        <v>203</v>
      </c>
      <c r="E23" s="73">
        <v>1140793883</v>
      </c>
      <c r="F23" s="73">
        <v>1140793883</v>
      </c>
      <c r="G23" s="88">
        <v>59.5</v>
      </c>
      <c r="H23" s="88">
        <v>20</v>
      </c>
      <c r="I23" s="88">
        <v>20</v>
      </c>
      <c r="J23" s="88">
        <v>0.25</v>
      </c>
      <c r="K23" s="88">
        <v>0.25</v>
      </c>
      <c r="L23" s="88">
        <v>0</v>
      </c>
      <c r="M23" s="109">
        <v>100</v>
      </c>
      <c r="N23" s="109">
        <v>0</v>
      </c>
      <c r="O23" s="109">
        <v>99.999999998299998</v>
      </c>
      <c r="P23" s="74">
        <v>1.7000000000000005E-9</v>
      </c>
      <c r="Q23" s="357">
        <v>8</v>
      </c>
      <c r="R23" s="20"/>
      <c r="S23" s="37">
        <v>1</v>
      </c>
      <c r="T23" s="78">
        <v>8</v>
      </c>
      <c r="U23" s="79" t="s">
        <v>199</v>
      </c>
      <c r="V23" s="86">
        <v>4</v>
      </c>
      <c r="W23" s="87">
        <v>-1.3000000000000003E-9</v>
      </c>
    </row>
    <row r="24" spans="2:23" ht="18">
      <c r="B24" s="71">
        <v>9</v>
      </c>
      <c r="C24" s="72">
        <v>9</v>
      </c>
      <c r="D24" s="57" t="s">
        <v>204</v>
      </c>
      <c r="E24" s="73">
        <v>1148484193</v>
      </c>
      <c r="F24" s="73">
        <v>1148484193</v>
      </c>
      <c r="G24" s="88">
        <v>59.098899107175527</v>
      </c>
      <c r="H24" s="88">
        <v>20</v>
      </c>
      <c r="I24" s="88">
        <v>20</v>
      </c>
      <c r="J24" s="88">
        <v>0.25</v>
      </c>
      <c r="K24" s="88">
        <v>0.25</v>
      </c>
      <c r="L24" s="88">
        <v>0</v>
      </c>
      <c r="M24" s="109">
        <v>99.598899107175527</v>
      </c>
      <c r="N24" s="109">
        <v>0</v>
      </c>
      <c r="O24" s="109">
        <v>99.598899105375523</v>
      </c>
      <c r="P24" s="74">
        <v>1.8000000000000006E-9</v>
      </c>
      <c r="Q24" s="357">
        <v>9</v>
      </c>
      <c r="R24" s="20"/>
      <c r="S24" s="37">
        <v>4</v>
      </c>
      <c r="T24" s="78">
        <v>9</v>
      </c>
      <c r="U24" s="79" t="s">
        <v>202</v>
      </c>
      <c r="V24" s="86">
        <v>7</v>
      </c>
      <c r="W24" s="87">
        <v>-1.6000000000000005E-9</v>
      </c>
    </row>
    <row r="25" spans="2:23" ht="12" customHeight="1" thickBot="1">
      <c r="B25" s="247" t="s">
        <v>47</v>
      </c>
      <c r="C25" s="358"/>
      <c r="D25" s="358"/>
      <c r="E25" s="358"/>
      <c r="F25" s="358"/>
      <c r="G25" s="358"/>
      <c r="H25" s="358"/>
      <c r="I25" s="358"/>
      <c r="J25" s="358"/>
      <c r="K25" s="358"/>
      <c r="L25" s="248"/>
      <c r="M25" s="358"/>
      <c r="N25" s="358"/>
      <c r="O25" s="359"/>
      <c r="P25" s="359"/>
      <c r="Q25" s="345"/>
      <c r="R25" s="20"/>
      <c r="S25" s="131"/>
      <c r="T25" s="496"/>
      <c r="U25" s="497"/>
      <c r="V25" s="497"/>
      <c r="W25" s="498"/>
    </row>
    <row r="26" spans="2:23" ht="15.75" thickTop="1">
      <c r="B26" s="20"/>
      <c r="C26" s="20"/>
      <c r="D26" s="20"/>
      <c r="E26" s="20"/>
      <c r="F26" s="20"/>
      <c r="G26" s="20"/>
      <c r="H26" s="20"/>
      <c r="I26" s="20"/>
      <c r="J26" s="20"/>
      <c r="K26" s="20"/>
      <c r="M26" s="20"/>
      <c r="N26" s="20"/>
      <c r="O26" s="20"/>
      <c r="P26" s="20"/>
      <c r="Q26" s="20"/>
      <c r="R26" s="20"/>
      <c r="S26" s="131"/>
      <c r="T26" s="131"/>
      <c r="U26" s="20"/>
      <c r="V26" s="20"/>
      <c r="W26" s="20"/>
    </row>
  </sheetData>
  <sheetProtection selectLockedCells="1"/>
  <mergeCells count="30">
    <mergeCell ref="D12:D14"/>
    <mergeCell ref="C12:C14"/>
    <mergeCell ref="B12:B14"/>
    <mergeCell ref="E12:E13"/>
    <mergeCell ref="T25:W25"/>
    <mergeCell ref="S11:S14"/>
    <mergeCell ref="T12:W12"/>
    <mergeCell ref="T13:W13"/>
    <mergeCell ref="F12:F13"/>
    <mergeCell ref="P12:P14"/>
    <mergeCell ref="O12:O13"/>
    <mergeCell ref="G12:L12"/>
    <mergeCell ref="M12:M13"/>
    <mergeCell ref="N12:N13"/>
    <mergeCell ref="B7:O7"/>
    <mergeCell ref="B9:O9"/>
    <mergeCell ref="B10:O10"/>
    <mergeCell ref="T1:W1"/>
    <mergeCell ref="T2:W2"/>
    <mergeCell ref="T3:W3"/>
    <mergeCell ref="T4:W4"/>
    <mergeCell ref="T5:W5"/>
    <mergeCell ref="T7:W7"/>
    <mergeCell ref="T10:W10"/>
    <mergeCell ref="B1:O1"/>
    <mergeCell ref="B2:O2"/>
    <mergeCell ref="B3:O3"/>
    <mergeCell ref="B4:O4"/>
    <mergeCell ref="B5:O5"/>
    <mergeCell ref="B6:O6"/>
  </mergeCells>
  <phoneticPr fontId="4" type="noConversion"/>
  <conditionalFormatting sqref="T16:W24 B16:O24">
    <cfRule type="expression" dxfId="17" priority="34" stopIfTrue="1">
      <formula>MOD(ROW(),2)</formula>
    </cfRule>
  </conditionalFormatting>
  <conditionalFormatting sqref="E16:F24">
    <cfRule type="cellIs" dxfId="16" priority="31" stopIfTrue="1" operator="equal">
      <formula>"DESCARTADO"</formula>
    </cfRule>
  </conditionalFormatting>
  <conditionalFormatting sqref="N16:N24 G16:L24">
    <cfRule type="expression" dxfId="15" priority="30">
      <formula>ISTEXT($G16)</formula>
    </cfRule>
  </conditionalFormatting>
  <conditionalFormatting sqref="N17:N24 G16:O16 G17:L24">
    <cfRule type="cellIs" dxfId="14" priority="32" stopIfTrue="1" operator="greaterThan">
      <formula>0</formula>
    </cfRule>
  </conditionalFormatting>
  <conditionalFormatting sqref="E16:O24">
    <cfRule type="cellIs" dxfId="13" priority="26" operator="equal">
      <formula>0</formula>
    </cfRule>
  </conditionalFormatting>
  <conditionalFormatting sqref="G16:O24">
    <cfRule type="cellIs" dxfId="12" priority="33" stopIfTrue="1" operator="equal">
      <formula>0</formula>
    </cfRule>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&amp;N&amp;R&amp;9INSTITUTO NACIONAL DE VIAS
&amp;D</oddFooter>
  </headerFooter>
  <colBreaks count="1" manualBreakCount="1">
    <brk id="17" max="1048575" man="1"/>
  </col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
    <tabColor theme="8" tint="-0.499984740745262"/>
    <pageSetUpPr fitToPage="1"/>
  </sheetPr>
  <dimension ref="A1:AB42"/>
  <sheetViews>
    <sheetView showGridLines="0" zoomScale="90" zoomScaleNormal="90" workbookViewId="0">
      <selection activeCell="H31" sqref="H31"/>
    </sheetView>
  </sheetViews>
  <sheetFormatPr baseColWidth="10" defaultColWidth="0" defaultRowHeight="0" customHeight="1" zeroHeight="1"/>
  <cols>
    <col min="1" max="1" width="2.7109375" style="22" customWidth="1"/>
    <col min="2" max="2" width="8.28515625" style="22" customWidth="1"/>
    <col min="3" max="3" width="44.28515625" style="22" customWidth="1"/>
    <col min="4" max="4" width="21.5703125" style="22" customWidth="1"/>
    <col min="5" max="5" width="1.7109375" style="22" customWidth="1"/>
    <col min="6" max="6" width="20.7109375" style="22" customWidth="1"/>
    <col min="7" max="8" width="24.7109375" style="22" customWidth="1"/>
    <col min="9" max="9" width="47.28515625" style="22" customWidth="1"/>
    <col min="10" max="13" width="40.7109375" style="22" customWidth="1"/>
    <col min="14" max="15" width="25.7109375" style="22" customWidth="1"/>
    <col min="16" max="16" width="13.7109375" style="22" hidden="1" customWidth="1"/>
    <col min="17" max="17" width="19.5703125" style="22" hidden="1" customWidth="1"/>
    <col min="18" max="18" width="47.7109375" style="22" hidden="1" customWidth="1"/>
    <col min="19" max="20" width="22.28515625" style="22" hidden="1" customWidth="1"/>
    <col min="21" max="21" width="23.28515625" style="22" hidden="1" customWidth="1"/>
    <col min="22" max="25" width="22.28515625" style="22" hidden="1" customWidth="1"/>
    <col min="26" max="28" width="0" style="22" hidden="1" customWidth="1"/>
    <col min="29" max="16384" width="11.42578125" style="22" hidden="1"/>
  </cols>
  <sheetData>
    <row r="1" spans="1:9" ht="35.25" customHeight="1" thickBot="1">
      <c r="B1" s="27"/>
      <c r="C1" s="23"/>
      <c r="D1" s="23"/>
      <c r="E1" s="22">
        <v>5</v>
      </c>
    </row>
    <row r="2" spans="1:9" ht="28.5" customHeight="1">
      <c r="B2" s="521" t="s">
        <v>136</v>
      </c>
      <c r="C2" s="524" t="s">
        <v>137</v>
      </c>
      <c r="D2" s="527" t="s">
        <v>138</v>
      </c>
      <c r="E2" s="315"/>
      <c r="F2" s="529" t="s">
        <v>0</v>
      </c>
      <c r="G2" s="529" t="s">
        <v>166</v>
      </c>
      <c r="H2" s="529" t="s">
        <v>167</v>
      </c>
      <c r="I2" s="319" t="s">
        <v>2</v>
      </c>
    </row>
    <row r="3" spans="1:9" ht="30" customHeight="1" thickBot="1">
      <c r="B3" s="522"/>
      <c r="C3" s="525"/>
      <c r="D3" s="528"/>
      <c r="E3" s="315"/>
      <c r="F3" s="530"/>
      <c r="G3" s="530"/>
      <c r="H3" s="530"/>
      <c r="I3" s="320">
        <f>D5</f>
        <v>1200000000</v>
      </c>
    </row>
    <row r="4" spans="1:9" ht="20.100000000000001" customHeight="1" thickBot="1">
      <c r="B4" s="523"/>
      <c r="C4" s="526"/>
      <c r="D4" s="316" t="s">
        <v>141</v>
      </c>
      <c r="E4" s="315"/>
      <c r="F4" s="317"/>
      <c r="G4" s="318" t="s">
        <v>168</v>
      </c>
      <c r="H4" s="318" t="s">
        <v>169</v>
      </c>
      <c r="I4" s="321">
        <f>I3*20%</f>
        <v>240000000</v>
      </c>
    </row>
    <row r="5" spans="1:9" ht="6.75" customHeight="1" thickBot="1">
      <c r="B5" s="264"/>
      <c r="C5" s="265"/>
      <c r="D5" s="267">
        <f>'VR-PROP'!H47</f>
        <v>1200000000</v>
      </c>
      <c r="E5" s="226"/>
      <c r="F5" s="266"/>
      <c r="G5" s="162"/>
      <c r="H5" s="162"/>
    </row>
    <row r="6" spans="1:9" ht="3.95" customHeight="1">
      <c r="B6" s="531"/>
      <c r="C6" s="532"/>
      <c r="D6" s="533"/>
      <c r="F6" s="534"/>
      <c r="G6" s="535"/>
      <c r="H6" s="536"/>
      <c r="I6" s="253"/>
    </row>
    <row r="7" spans="1:9" ht="24.95" customHeight="1">
      <c r="B7" s="270">
        <v>1</v>
      </c>
      <c r="C7" s="269" t="e">
        <f>VLOOKUP(B7,RESUMEN!#REF!,3,0)</f>
        <v>#REF!</v>
      </c>
      <c r="D7" s="271">
        <f>IF(ISTEXT('VR-PROP'!$J$47),"DESCARTADO",'VR-PROP'!$J$46)</f>
        <v>1137550200</v>
      </c>
      <c r="F7" s="254" t="str">
        <f>IF(OR(D7="",D7="DESCARTADO"),"",IF(($I$3-D7)/$I$3&gt;20%,"PROPUESTA BAJA","PROPUESTA VALIDA"))</f>
        <v>PROPUESTA VALIDA</v>
      </c>
      <c r="G7" s="255">
        <f>IFERROR(($I$3-D7)/$I$3,"")</f>
        <v>5.2041499999999997E-2</v>
      </c>
      <c r="H7" s="256">
        <f>IFERROR(($I$3-D7),"")</f>
        <v>62449800</v>
      </c>
      <c r="I7" s="253"/>
    </row>
    <row r="8" spans="1:9" ht="24.95" customHeight="1">
      <c r="B8" s="270">
        <v>2</v>
      </c>
      <c r="C8" s="269" t="e">
        <f>VLOOKUP(B8,RESUMEN!#REF!,3,0)</f>
        <v>#REF!</v>
      </c>
      <c r="D8" s="271" t="e">
        <f>IF(ISTEXT('VR-PROP'!#REF!),"DESCARTADO",'VR-PROP'!#REF!)</f>
        <v>#REF!</v>
      </c>
      <c r="F8" s="254" t="e">
        <f t="shared" ref="F8:F9" si="0">IF(OR(D8="",D8="DESCARTADO"),"",IF(($I$3-D8)/$I$3&gt;20%,"PROPUESTA BAJA","PROPUESTA VALIDA"))</f>
        <v>#REF!</v>
      </c>
      <c r="G8" s="255" t="str">
        <f t="shared" ref="G8:G9" si="1">IFERROR(($I$3-D8)/$I$3,"")</f>
        <v/>
      </c>
      <c r="H8" s="256" t="str">
        <f t="shared" ref="H8:H9" si="2">IFERROR(($I$3-D8),"")</f>
        <v/>
      </c>
      <c r="I8" s="253"/>
    </row>
    <row r="9" spans="1:9" ht="24.95" customHeight="1">
      <c r="B9" s="270">
        <v>3</v>
      </c>
      <c r="C9" s="269" t="e">
        <f>VLOOKUP(B9,RESUMEN!#REF!,3,0)</f>
        <v>#REF!</v>
      </c>
      <c r="D9" s="271" t="e">
        <f>IF(ISTEXT('VR-PROP'!#REF!),"DESCARTADO",'VR-PROP'!#REF!)</f>
        <v>#REF!</v>
      </c>
      <c r="F9" s="254" t="e">
        <f t="shared" si="0"/>
        <v>#REF!</v>
      </c>
      <c r="G9" s="255" t="str">
        <f t="shared" si="1"/>
        <v/>
      </c>
      <c r="H9" s="256" t="str">
        <f t="shared" si="2"/>
        <v/>
      </c>
      <c r="I9" s="253"/>
    </row>
    <row r="10" spans="1:9" ht="24.95" customHeight="1">
      <c r="B10" s="270">
        <v>4</v>
      </c>
      <c r="C10" s="269" t="e">
        <f>VLOOKUP(B10,RESUMEN!#REF!,3,0)</f>
        <v>#REF!</v>
      </c>
      <c r="D10" s="271" t="e">
        <f>IF(ISTEXT('VR-PROP'!#REF!),"DESCARTADO",'VR-PROP'!#REF!)</f>
        <v>#REF!</v>
      </c>
      <c r="F10" s="254"/>
      <c r="G10" s="255"/>
      <c r="H10" s="256"/>
      <c r="I10" s="253"/>
    </row>
    <row r="11" spans="1:9" ht="3.95" customHeight="1" thickBot="1">
      <c r="B11" s="537"/>
      <c r="C11" s="538"/>
      <c r="D11" s="539"/>
      <c r="F11" s="257"/>
      <c r="G11" s="258"/>
      <c r="H11" s="259"/>
      <c r="I11" s="253"/>
    </row>
    <row r="12" spans="1:9" ht="12.75" customHeight="1" thickBot="1"/>
    <row r="13" spans="1:9" s="261" customFormat="1" ht="60" customHeight="1" thickBot="1">
      <c r="A13" s="260">
        <v>2</v>
      </c>
      <c r="B13" s="516" t="str">
        <f>IF(A13="","",IF(A13=1,B16,B17))</f>
        <v>NINGUN PROPONENTE ALLEGO UNA OFERTA CON UN VALOR MENOR AL 80% DEL PRESUPUESTO OFICIAL,  O LO QUE ES LO MISMO QUE  CON UN VALOR MAS BAJO QUE EL 20% DEL PRESUPUESTO OFICIAL, POR LO CUAL NINGUNA OFERTA SE CLASIFICA COMO ARTIFICIALMENTE BAJA Y EN CONSECUENCIA NO SE DEBE REQUERIR A NINGUN PROPONENTE PARA JUSTIFICAR TAL SITUACION.</v>
      </c>
      <c r="C13" s="517"/>
      <c r="D13" s="517"/>
      <c r="E13" s="517"/>
      <c r="F13" s="517"/>
      <c r="G13" s="517"/>
      <c r="H13" s="518"/>
    </row>
    <row r="14" spans="1:9" ht="12.75" customHeight="1"/>
    <row r="15" spans="1:9" ht="12.75" customHeight="1"/>
    <row r="16" spans="1:9" ht="20.100000000000001" hidden="1" customHeight="1">
      <c r="B16" s="519" t="s">
        <v>170</v>
      </c>
      <c r="C16" s="519"/>
      <c r="D16" s="519"/>
      <c r="E16" s="519"/>
      <c r="F16" s="519"/>
      <c r="G16" s="519"/>
      <c r="H16" s="519"/>
    </row>
    <row r="17" spans="2:8" ht="20.100000000000001" hidden="1" customHeight="1">
      <c r="B17" s="520" t="s">
        <v>171</v>
      </c>
      <c r="C17" s="520"/>
      <c r="D17" s="520"/>
      <c r="E17" s="520"/>
      <c r="F17" s="520"/>
      <c r="G17" s="520"/>
      <c r="H17" s="520"/>
    </row>
    <row r="18" spans="2:8" ht="12.75" customHeight="1"/>
    <row r="19" spans="2:8" ht="12.75" customHeight="1"/>
    <row r="20" spans="2:8" ht="12.75" customHeight="1"/>
    <row r="21" spans="2:8" ht="12.75" customHeight="1"/>
    <row r="22" spans="2:8" ht="12.75" customHeight="1"/>
    <row r="23" spans="2:8" ht="12.75" customHeight="1"/>
    <row r="24" spans="2:8" ht="12.75" customHeight="1"/>
    <row r="25" spans="2:8" ht="12.75" customHeight="1"/>
    <row r="26" spans="2:8" ht="12.75" customHeight="1"/>
    <row r="27" spans="2:8" ht="12.75" customHeight="1"/>
    <row r="28" spans="2:8" ht="12.75" customHeight="1"/>
    <row r="29" spans="2:8" ht="12.75" customHeight="1"/>
    <row r="30" spans="2:8" ht="12.75" customHeight="1"/>
    <row r="31" spans="2:8" ht="12.75" customHeight="1"/>
    <row r="32" spans="2:8"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sheetData>
  <sheetProtection selectLockedCells="1"/>
  <dataConsolidate/>
  <mergeCells count="12">
    <mergeCell ref="B13:H13"/>
    <mergeCell ref="B16:H16"/>
    <mergeCell ref="B17:H17"/>
    <mergeCell ref="B2:B4"/>
    <mergeCell ref="C2:C4"/>
    <mergeCell ref="D2:D3"/>
    <mergeCell ref="F2:F3"/>
    <mergeCell ref="G2:G3"/>
    <mergeCell ref="H2:H3"/>
    <mergeCell ref="B6:D6"/>
    <mergeCell ref="F6:H6"/>
    <mergeCell ref="B11:D11"/>
  </mergeCells>
  <conditionalFormatting sqref="B7:D10 F7:H10">
    <cfRule type="expression" dxfId="11" priority="18" stopIfTrue="1">
      <formula>MOD(ROW(),2)</formula>
    </cfRule>
  </conditionalFormatting>
  <conditionalFormatting sqref="D7:D10">
    <cfRule type="cellIs" dxfId="10" priority="17" stopIfTrue="1" operator="equal">
      <formula>"NO ADMISIBLE"</formula>
    </cfRule>
  </conditionalFormatting>
  <conditionalFormatting sqref="D7:D10">
    <cfRule type="cellIs" dxfId="9" priority="16" stopIfTrue="1" operator="equal">
      <formula>"DESCARTADO"</formula>
    </cfRule>
  </conditionalFormatting>
  <conditionalFormatting sqref="D7:D10">
    <cfRule type="cellIs" dxfId="8" priority="15" stopIfTrue="1" operator="equal">
      <formula>"NO ADMISIBLE"</formula>
    </cfRule>
  </conditionalFormatting>
  <conditionalFormatting sqref="D7:D10">
    <cfRule type="cellIs" dxfId="7" priority="14" stopIfTrue="1" operator="equal">
      <formula>"DESCARTADO"</formula>
    </cfRule>
  </conditionalFormatting>
  <conditionalFormatting sqref="F7:F11 H7:H11">
    <cfRule type="cellIs" dxfId="6" priority="12" operator="equal">
      <formula>"PROPUESTA BAJA"</formula>
    </cfRule>
    <cfRule type="cellIs" dxfId="5" priority="13" operator="equal">
      <formula>"PROPUESTA VALIDA"</formula>
    </cfRule>
  </conditionalFormatting>
  <conditionalFormatting sqref="G7:G11">
    <cfRule type="cellIs" dxfId="4" priority="10" operator="equal">
      <formula>"PROPUESTA BAJA"</formula>
    </cfRule>
    <cfRule type="cellIs" dxfId="3" priority="11" operator="equal">
      <formula>"PROPUESTA VALIDA"</formula>
    </cfRule>
  </conditionalFormatting>
  <conditionalFormatting sqref="F6 B6">
    <cfRule type="expression" dxfId="2" priority="9" stopIfTrue="1">
      <formula>MOD(ROW(),2)</formula>
    </cfRule>
  </conditionalFormatting>
  <conditionalFormatting sqref="F6">
    <cfRule type="cellIs" dxfId="1" priority="3" operator="equal">
      <formula>"PROPUESTA BAJA"</formula>
    </cfRule>
    <cfRule type="cellIs" dxfId="0" priority="4" operator="equal">
      <formula>"PROPUESTA VALIDA"</formula>
    </cfRule>
  </conditionalFormatting>
  <printOptions horizontalCentered="1"/>
  <pageMargins left="0.23622047244094491" right="0.23622047244094491" top="0.74803149606299213" bottom="0.74803149606299213" header="0.31496062992125984" footer="0.31496062992125984"/>
  <pageSetup scale="53" fitToHeight="0" orientation="portrait" horizontalDpi="1200" verticalDpi="1200" r:id="rId1"/>
  <headerFooter alignWithMargins="0">
    <oddFooter>&amp;L&amp;9&amp;F
&amp;A&amp;C&amp;P de &amp;N&amp;R&amp;9INSTITUTO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M230"/>
  <sheetViews>
    <sheetView workbookViewId="0">
      <selection activeCell="D17" sqref="D17"/>
    </sheetView>
  </sheetViews>
  <sheetFormatPr baseColWidth="10" defaultColWidth="11.42578125" defaultRowHeight="12.75"/>
  <cols>
    <col min="1" max="1" width="11.42578125" style="98"/>
    <col min="2" max="2" width="85.7109375" style="98" bestFit="1" customWidth="1"/>
    <col min="3" max="3" width="14.140625" style="98" bestFit="1" customWidth="1"/>
    <col min="4" max="4" width="47.42578125" style="98" bestFit="1" customWidth="1"/>
    <col min="5" max="7" width="11.42578125" style="98"/>
    <col min="8" max="8" width="11.42578125" style="159"/>
    <col min="9" max="9" width="18.28515625" style="159" customWidth="1"/>
    <col min="10" max="10" width="15.5703125" style="159" customWidth="1"/>
    <col min="11" max="16384" width="11.42578125" style="98"/>
  </cols>
  <sheetData>
    <row r="1" spans="1:13" ht="15.75" thickTop="1">
      <c r="A1" s="30" t="s">
        <v>172</v>
      </c>
      <c r="B1" s="104" t="s">
        <v>173</v>
      </c>
      <c r="C1" s="104" t="s">
        <v>174</v>
      </c>
      <c r="D1" s="104" t="s">
        <v>175</v>
      </c>
      <c r="H1" s="540" t="s">
        <v>176</v>
      </c>
      <c r="I1" s="540"/>
      <c r="J1" s="540"/>
    </row>
    <row r="2" spans="1:13">
      <c r="A2" s="31">
        <v>1</v>
      </c>
      <c r="B2" s="36" t="s">
        <v>20</v>
      </c>
      <c r="C2" s="38" t="s">
        <v>41</v>
      </c>
      <c r="D2" s="101" t="s">
        <v>177</v>
      </c>
      <c r="F2" s="110"/>
      <c r="H2" s="160">
        <v>1</v>
      </c>
      <c r="I2" s="159" t="e">
        <f>IF(ISTEXT('VR-PROP'!#REF!),"DESCARTADO",'VR-PROP'!#REF!)</f>
        <v>#REF!</v>
      </c>
      <c r="J2" s="159" t="e">
        <f>IF(ISTEXT('VR-PROP'!#REF!),"DESCARTADO",'VR-PROP'!#REF!)</f>
        <v>#REF!</v>
      </c>
      <c r="M2" s="98" t="e">
        <f>IF(AND(ISTEXT('VR-PROP'!#REF!),'VR-PROP'!#REF!=""),"DESCARTADO",'VR-PROP'!#REF!)</f>
        <v>#REF!</v>
      </c>
    </row>
    <row r="3" spans="1:13">
      <c r="A3" s="32">
        <v>2</v>
      </c>
      <c r="B3" s="33" t="s">
        <v>178</v>
      </c>
      <c r="C3" s="39" t="s">
        <v>179</v>
      </c>
      <c r="D3" s="102" t="s">
        <v>180</v>
      </c>
      <c r="H3" s="160">
        <v>2</v>
      </c>
      <c r="I3" s="159" t="e">
        <f>IF(ISTEXT('VR-PROP'!#REF!),"DESCARTADO",'VR-PROP'!#REF!)</f>
        <v>#REF!</v>
      </c>
      <c r="J3" s="159" t="e">
        <f>IF(ISTEXT('VR-PROP'!#REF!),"DESCARTADO",'VR-PROP'!#REF!)</f>
        <v>#REF!</v>
      </c>
      <c r="M3" s="98" t="e">
        <f>IF(AND(ISTEXT('VR-PROP'!#REF!),'VR-PROP'!#REF!=""),"DESCARTADO",'VR-PROP'!#REF!)</f>
        <v>#REF!</v>
      </c>
    </row>
    <row r="4" spans="1:13" ht="13.5" thickBot="1">
      <c r="A4" s="31">
        <v>3</v>
      </c>
      <c r="B4" s="33" t="s">
        <v>181</v>
      </c>
      <c r="C4" s="40" t="s">
        <v>45</v>
      </c>
      <c r="D4" s="102" t="s">
        <v>182</v>
      </c>
      <c r="H4" s="160">
        <v>3</v>
      </c>
      <c r="I4" s="159" t="e">
        <f>IF(ISTEXT('VR-PROP'!#REF!),"DESCARTADO",'VR-PROP'!#REF!)</f>
        <v>#REF!</v>
      </c>
      <c r="J4" s="159" t="e">
        <f>IF(ISTEXT('VR-PROP'!#REF!),"DESCARTADO",'VR-PROP'!#REF!)</f>
        <v>#REF!</v>
      </c>
      <c r="M4" s="98" t="e">
        <f>IF(AND(ISTEXT('VR-PROP'!#REF!),'VR-PROP'!#REF!=""),"DESCARTADO",'VR-PROP'!#REF!)</f>
        <v>#REF!</v>
      </c>
    </row>
    <row r="5" spans="1:13" ht="13.5" thickTop="1">
      <c r="A5" s="32">
        <v>4</v>
      </c>
      <c r="B5" s="33" t="s">
        <v>183</v>
      </c>
      <c r="D5" s="102" t="s">
        <v>184</v>
      </c>
      <c r="F5" s="110"/>
      <c r="H5" s="160">
        <v>4</v>
      </c>
      <c r="I5" s="159" t="e">
        <f>IF(ISTEXT('VR-PROP'!#REF!),"DESCARTADO",'VR-PROP'!#REF!)</f>
        <v>#REF!</v>
      </c>
      <c r="J5" s="159" t="e">
        <f>IF(ISTEXT('VR-PROP'!#REF!),"DESCARTADO",'VR-PROP'!#REF!)</f>
        <v>#REF!</v>
      </c>
      <c r="M5" s="98" t="e">
        <f>IF(AND(ISTEXT('VR-PROP'!#REF!),'VR-PROP'!#REF!=""),"DESCARTADO",'VR-PROP'!#REF!)</f>
        <v>#REF!</v>
      </c>
    </row>
    <row r="6" spans="1:13">
      <c r="A6" s="31">
        <v>5</v>
      </c>
      <c r="B6" s="33" t="s">
        <v>185</v>
      </c>
      <c r="D6" s="233"/>
      <c r="H6" s="160">
        <v>5</v>
      </c>
      <c r="I6" s="159" t="e">
        <f>IF(ISTEXT('VR-PROP'!#REF!),"DESCARTADO",'VR-PROP'!#REF!)</f>
        <v>#REF!</v>
      </c>
      <c r="J6" s="159" t="e">
        <f>IF(ISTEXT('VR-PROP'!#REF!),"DESCARTADO",'VR-PROP'!#REF!)</f>
        <v>#REF!</v>
      </c>
      <c r="M6" s="98" t="e">
        <f>IF(AND(ISTEXT('VR-PROP'!#REF!),'VR-PROP'!#REF!=""),"DESCARTADO",'VR-PROP'!#REF!)</f>
        <v>#REF!</v>
      </c>
    </row>
    <row r="7" spans="1:13" ht="13.5" thickBot="1">
      <c r="A7" s="32">
        <v>6</v>
      </c>
      <c r="B7" s="33" t="s">
        <v>186</v>
      </c>
      <c r="D7" s="103" t="s">
        <v>116</v>
      </c>
      <c r="H7" s="160">
        <v>6</v>
      </c>
      <c r="I7" s="159" t="e">
        <f>IF(ISTEXT('VR-PROP'!#REF!),"DESCARTADO",'VR-PROP'!#REF!)</f>
        <v>#REF!</v>
      </c>
      <c r="J7" s="159" t="e">
        <f>IF(ISTEXT('VR-PROP'!#REF!),"DESCARTADO",'VR-PROP'!#REF!)</f>
        <v>#REF!</v>
      </c>
      <c r="M7" s="98" t="e">
        <f>IF(AND(ISTEXT('VR-PROP'!#REF!),'VR-PROP'!#REF!=""),"DESCARTADO",'VR-PROP'!#REF!)</f>
        <v>#REF!</v>
      </c>
    </row>
    <row r="8" spans="1:13" ht="13.5" thickTop="1">
      <c r="A8" s="31">
        <v>7</v>
      </c>
      <c r="B8" s="33" t="s">
        <v>187</v>
      </c>
      <c r="H8" s="160">
        <v>7</v>
      </c>
      <c r="I8" s="159" t="e">
        <f>IF(ISTEXT('VR-PROP'!#REF!),"DESCARTADO",'VR-PROP'!#REF!)</f>
        <v>#REF!</v>
      </c>
      <c r="J8" s="159" t="e">
        <f>IF(ISTEXT('VR-PROP'!#REF!),"DESCARTADO",'VR-PROP'!#REF!)</f>
        <v>#REF!</v>
      </c>
      <c r="M8" s="98" t="e">
        <f>IF(AND(ISTEXT('VR-PROP'!#REF!),'VR-PROP'!#REF!=""),"DESCARTADO",'VR-PROP'!#REF!)</f>
        <v>#REF!</v>
      </c>
    </row>
    <row r="9" spans="1:13">
      <c r="A9" s="32">
        <v>8</v>
      </c>
      <c r="B9" s="33" t="s">
        <v>188</v>
      </c>
      <c r="H9" s="160">
        <v>8</v>
      </c>
      <c r="I9" s="159" t="e">
        <f>IF(ISTEXT('VR-PROP'!#REF!),"DESCARTADO",'VR-PROP'!#REF!)</f>
        <v>#REF!</v>
      </c>
      <c r="J9" s="159" t="e">
        <f>IF(ISTEXT('VR-PROP'!#REF!),"DESCARTADO",'VR-PROP'!#REF!)</f>
        <v>#REF!</v>
      </c>
      <c r="M9" s="98" t="e">
        <f>IF(AND(ISTEXT('VR-PROP'!#REF!),'VR-PROP'!#REF!=""),"DESCARTADO",'VR-PROP'!#REF!)</f>
        <v>#REF!</v>
      </c>
    </row>
    <row r="10" spans="1:13">
      <c r="A10" s="34">
        <v>9</v>
      </c>
      <c r="B10" s="35" t="s">
        <v>189</v>
      </c>
      <c r="H10" s="160">
        <v>9</v>
      </c>
      <c r="I10" s="159" t="e">
        <f>IF(ISTEXT('VR-PROP'!#REF!),"DESCARTADO",'VR-PROP'!#REF!)</f>
        <v>#REF!</v>
      </c>
      <c r="J10" s="159" t="e">
        <f>IF(ISTEXT('VR-PROP'!#REF!),"DESCARTADO",'VR-PROP'!#REF!)</f>
        <v>#REF!</v>
      </c>
      <c r="M10" s="98" t="e">
        <f>IF(AND(ISTEXT('VR-PROP'!#REF!),'VR-PROP'!#REF!=""),"DESCARTADO",'VR-PROP'!#REF!)</f>
        <v>#REF!</v>
      </c>
    </row>
    <row r="11" spans="1:13">
      <c r="A11" s="34">
        <v>10</v>
      </c>
      <c r="B11" s="35" t="s">
        <v>190</v>
      </c>
      <c r="H11" s="160">
        <v>10</v>
      </c>
      <c r="I11" s="159" t="e">
        <f>IF(ISTEXT('VR-PROP'!#REF!),"DESCARTADO",'VR-PROP'!#REF!)</f>
        <v>#REF!</v>
      </c>
      <c r="J11" s="159" t="e">
        <f>IF(ISTEXT('VR-PROP'!#REF!),"DESCARTADO",'VR-PROP'!#REF!)</f>
        <v>#REF!</v>
      </c>
      <c r="M11" s="98" t="e">
        <f>IF(AND(ISTEXT('VR-PROP'!#REF!),'VR-PROP'!#REF!=""),"DESCARTADO",'VR-PROP'!#REF!)</f>
        <v>#REF!</v>
      </c>
    </row>
    <row r="12" spans="1:13">
      <c r="A12" s="34">
        <v>11</v>
      </c>
      <c r="B12" s="35" t="s">
        <v>191</v>
      </c>
      <c r="H12" s="160">
        <v>11</v>
      </c>
      <c r="I12" s="159" t="e">
        <f>IF(ISTEXT('VR-PROP'!#REF!),"DESCARTADO",'VR-PROP'!#REF!)</f>
        <v>#REF!</v>
      </c>
      <c r="J12" s="159" t="e">
        <f>IF(ISTEXT('VR-PROP'!#REF!),"DESCARTADO",'VR-PROP'!#REF!)</f>
        <v>#REF!</v>
      </c>
      <c r="M12" s="98" t="e">
        <f>IF(AND(ISTEXT('VR-PROP'!#REF!),'VR-PROP'!#REF!=""),"DESCARTADO",'VR-PROP'!#REF!)</f>
        <v>#REF!</v>
      </c>
    </row>
    <row r="13" spans="1:13">
      <c r="A13" s="34">
        <v>12</v>
      </c>
      <c r="B13" s="35" t="s">
        <v>192</v>
      </c>
      <c r="H13" s="160">
        <v>12</v>
      </c>
      <c r="I13" s="159" t="e">
        <f>IF(ISTEXT('VR-PROP'!#REF!),"DESCARTADO",'VR-PROP'!#REF!)</f>
        <v>#REF!</v>
      </c>
      <c r="J13" s="159" t="e">
        <f>IF(ISTEXT('VR-PROP'!#REF!),"DESCARTADO",'VR-PROP'!#REF!)</f>
        <v>#REF!</v>
      </c>
      <c r="M13" s="98" t="e">
        <f>IF(AND(ISTEXT('VR-PROP'!#REF!),'VR-PROP'!#REF!=""),"DESCARTADO",'VR-PROP'!#REF!)</f>
        <v>#REF!</v>
      </c>
    </row>
    <row r="14" spans="1:13">
      <c r="A14" s="34">
        <v>13</v>
      </c>
      <c r="B14" s="35" t="s">
        <v>21</v>
      </c>
      <c r="H14" s="160">
        <v>13</v>
      </c>
      <c r="I14" s="159" t="e">
        <f>IF(ISTEXT('VR-PROP'!#REF!),"DESCARTADO",'VR-PROP'!#REF!)</f>
        <v>#REF!</v>
      </c>
      <c r="J14" s="159" t="e">
        <f>IF(ISTEXT('VR-PROP'!#REF!),"DESCARTADO",'VR-PROP'!#REF!)</f>
        <v>#REF!</v>
      </c>
      <c r="M14" s="98" t="e">
        <f>IF(AND(ISTEXT('VR-PROP'!#REF!),'VR-PROP'!#REF!=""),"DESCARTADO",'VR-PROP'!#REF!)</f>
        <v>#REF!</v>
      </c>
    </row>
    <row r="15" spans="1:13">
      <c r="A15" s="34">
        <v>14</v>
      </c>
      <c r="B15" s="35" t="s">
        <v>193</v>
      </c>
      <c r="H15" s="160">
        <v>14</v>
      </c>
      <c r="I15" s="159" t="e">
        <f>IF(ISTEXT('VR-PROP'!#REF!),"DESCARTADO",'VR-PROP'!#REF!)</f>
        <v>#REF!</v>
      </c>
      <c r="J15" s="159" t="e">
        <f>IF(ISTEXT('VR-PROP'!#REF!),"DESCARTADO",'VR-PROP'!#REF!)</f>
        <v>#REF!</v>
      </c>
      <c r="M15" s="98" t="e">
        <f>IF(AND(ISTEXT('VR-PROP'!#REF!),'VR-PROP'!#REF!=""),"DESCARTADO",'VR-PROP'!#REF!)</f>
        <v>#REF!</v>
      </c>
    </row>
    <row r="16" spans="1:13">
      <c r="A16" s="34">
        <v>15</v>
      </c>
      <c r="B16" s="35" t="s">
        <v>194</v>
      </c>
      <c r="H16" s="160">
        <v>15</v>
      </c>
      <c r="I16" s="159" t="e">
        <f>IF(ISTEXT('VR-PROP'!#REF!),"DESCARTADO",'VR-PROP'!#REF!)</f>
        <v>#REF!</v>
      </c>
      <c r="J16" s="159" t="e">
        <f>IF(ISTEXT('VR-PROP'!#REF!),"DESCARTADO",'VR-PROP'!#REF!)</f>
        <v>#REF!</v>
      </c>
      <c r="M16" s="98" t="e">
        <f>IF(AND(ISTEXT('VR-PROP'!#REF!),'VR-PROP'!#REF!=""),"DESCARTADO",'VR-PROP'!#REF!)</f>
        <v>#REF!</v>
      </c>
    </row>
    <row r="17" spans="1:13">
      <c r="A17" s="34">
        <v>16</v>
      </c>
      <c r="B17" s="35" t="s">
        <v>22</v>
      </c>
      <c r="H17" s="160">
        <v>15</v>
      </c>
      <c r="I17" s="159" t="e">
        <f>IF(ISTEXT('VR-PROP'!#REF!),"DESCARTADO",'VR-PROP'!#REF!)</f>
        <v>#REF!</v>
      </c>
      <c r="J17" s="159" t="e">
        <f>IF(ISTEXT('VR-PROP'!#REF!),"DESCARTADO",'VR-PROP'!#REF!)</f>
        <v>#REF!</v>
      </c>
      <c r="M17" s="98" t="e">
        <f>IF(AND(ISTEXT('VR-PROP'!#REF!),'VR-PROP'!#REF!=""),"DESCARTADO",'VR-PROP'!#REF!)</f>
        <v>#REF!</v>
      </c>
    </row>
    <row r="18" spans="1:13">
      <c r="A18" s="34"/>
      <c r="B18" s="35" t="s">
        <v>195</v>
      </c>
      <c r="H18" s="160">
        <v>16</v>
      </c>
      <c r="I18" s="159" t="e">
        <f>IF(ISTEXT('VR-PROP'!#REF!),"DESCARTADO",'VR-PROP'!#REF!)</f>
        <v>#REF!</v>
      </c>
      <c r="J18" s="159" t="e">
        <f>IF(ISTEXT('VR-PROP'!#REF!),"DESCARTADO",'VR-PROP'!#REF!)</f>
        <v>#REF!</v>
      </c>
      <c r="M18" s="98" t="e">
        <f>IF(AND(ISTEXT('VR-PROP'!#REF!),'VR-PROP'!#REF!=""),"DESCARTADO",'VR-PROP'!#REF!)</f>
        <v>#REF!</v>
      </c>
    </row>
    <row r="19" spans="1:13">
      <c r="A19" s="34"/>
      <c r="B19" s="35"/>
      <c r="H19" s="160">
        <v>17</v>
      </c>
      <c r="I19" s="159" t="e">
        <f>IF(ISTEXT('VR-PROP'!#REF!),"DESCARTADO",'VR-PROP'!#REF!)</f>
        <v>#REF!</v>
      </c>
      <c r="J19" s="159" t="e">
        <f>IF(ISTEXT('VR-PROP'!#REF!),"DESCARTADO",'VR-PROP'!#REF!)</f>
        <v>#REF!</v>
      </c>
      <c r="M19" s="98" t="e">
        <f>IF(AND(ISTEXT('VR-PROP'!#REF!),'VR-PROP'!#REF!=""),"DESCARTADO",'VR-PROP'!#REF!)</f>
        <v>#REF!</v>
      </c>
    </row>
    <row r="20" spans="1:13">
      <c r="A20" s="34"/>
      <c r="B20" s="35"/>
      <c r="H20" s="160">
        <v>18</v>
      </c>
      <c r="I20" s="159" t="e">
        <f>IF(ISTEXT('VR-PROP'!#REF!),"DESCARTADO",'VR-PROP'!#REF!)</f>
        <v>#REF!</v>
      </c>
      <c r="J20" s="159" t="e">
        <f>IF(ISTEXT('VR-PROP'!#REF!),"DESCARTADO",'VR-PROP'!#REF!)</f>
        <v>#REF!</v>
      </c>
      <c r="M20" s="98" t="e">
        <f>IF(AND(ISTEXT('VR-PROP'!#REF!),'VR-PROP'!#REF!=""),"DESCARTADO",'VR-PROP'!#REF!)</f>
        <v>#REF!</v>
      </c>
    </row>
    <row r="21" spans="1:13">
      <c r="A21" s="34"/>
      <c r="B21" s="35"/>
      <c r="H21" s="160">
        <v>19</v>
      </c>
      <c r="I21" s="159" t="e">
        <f>IF(ISTEXT('VR-PROP'!#REF!),"DESCARTADO",'VR-PROP'!#REF!)</f>
        <v>#REF!</v>
      </c>
      <c r="J21" s="159" t="e">
        <f>IF(ISTEXT('VR-PROP'!#REF!),"DESCARTADO",'VR-PROP'!#REF!)</f>
        <v>#REF!</v>
      </c>
      <c r="M21" s="98" t="e">
        <f>IF(AND(ISTEXT('VR-PROP'!#REF!),'VR-PROP'!#REF!=""),"DESCARTADO",'VR-PROP'!#REF!)</f>
        <v>#REF!</v>
      </c>
    </row>
    <row r="22" spans="1:13">
      <c r="A22" s="34"/>
      <c r="B22" s="33"/>
      <c r="H22" s="160">
        <v>20</v>
      </c>
      <c r="I22" s="159" t="e">
        <f>IF(ISTEXT('VR-PROP'!#REF!),"DESCARTADO",'VR-PROP'!#REF!)</f>
        <v>#REF!</v>
      </c>
      <c r="J22" s="159" t="e">
        <f>IF(ISTEXT('VR-PROP'!#REF!),"DESCARTADO",'VR-PROP'!#REF!)</f>
        <v>#REF!</v>
      </c>
      <c r="M22" s="98" t="e">
        <f>IF(AND(ISTEXT('VR-PROP'!#REF!),'VR-PROP'!#REF!=""),"DESCARTADO",'VR-PROP'!#REF!)</f>
        <v>#REF!</v>
      </c>
    </row>
    <row r="23" spans="1:13">
      <c r="A23" s="34"/>
      <c r="B23" s="33"/>
      <c r="H23" s="160">
        <v>21</v>
      </c>
      <c r="I23" s="159" t="e">
        <f>IF(ISTEXT('VR-PROP'!#REF!),"DESCARTADO",'VR-PROP'!#REF!)</f>
        <v>#REF!</v>
      </c>
      <c r="J23" s="159" t="e">
        <f>IF(ISTEXT('VR-PROP'!#REF!),"DESCARTADO",'VR-PROP'!#REF!)</f>
        <v>#REF!</v>
      </c>
      <c r="M23" s="98" t="e">
        <f>IF(AND(ISTEXT('VR-PROP'!#REF!),'VR-PROP'!#REF!=""),"DESCARTADO",'VR-PROP'!#REF!)</f>
        <v>#REF!</v>
      </c>
    </row>
    <row r="24" spans="1:13">
      <c r="A24" s="34"/>
      <c r="B24" s="33"/>
      <c r="H24" s="160">
        <v>22</v>
      </c>
      <c r="I24" s="159" t="e">
        <f>IF(ISTEXT('VR-PROP'!#REF!),"DESCARTADO",'VR-PROP'!#REF!)</f>
        <v>#REF!</v>
      </c>
      <c r="J24" s="159" t="e">
        <f>IF(ISTEXT('VR-PROP'!#REF!),"DESCARTADO",'VR-PROP'!#REF!)</f>
        <v>#REF!</v>
      </c>
      <c r="M24" s="98" t="e">
        <f>IF(AND(ISTEXT('VR-PROP'!#REF!),'VR-PROP'!#REF!=""),"DESCARTADO",'VR-PROP'!#REF!)</f>
        <v>#REF!</v>
      </c>
    </row>
    <row r="25" spans="1:13">
      <c r="H25" s="160">
        <v>23</v>
      </c>
      <c r="I25" s="159" t="e">
        <f>IF(ISTEXT('VR-PROP'!#REF!),"DESCARTADO",'VR-PROP'!#REF!)</f>
        <v>#REF!</v>
      </c>
      <c r="J25" s="159" t="e">
        <f>IF(ISTEXT('VR-PROP'!#REF!),"DESCARTADO",'VR-PROP'!#REF!)</f>
        <v>#REF!</v>
      </c>
      <c r="M25" s="98" t="e">
        <f>IF(AND(ISTEXT('VR-PROP'!#REF!),'VR-PROP'!#REF!=""),"DESCARTADO",'VR-PROP'!#REF!)</f>
        <v>#REF!</v>
      </c>
    </row>
    <row r="26" spans="1:13">
      <c r="H26" s="160">
        <v>24</v>
      </c>
      <c r="I26" s="159" t="e">
        <f>IF(ISTEXT('VR-PROP'!#REF!),"DESCARTADO",'VR-PROP'!#REF!)</f>
        <v>#REF!</v>
      </c>
      <c r="J26" s="159" t="e">
        <f>IF(ISTEXT('VR-PROP'!#REF!),"DESCARTADO",'VR-PROP'!#REF!)</f>
        <v>#REF!</v>
      </c>
      <c r="M26" s="98" t="e">
        <f>IF(AND(ISTEXT('VR-PROP'!#REF!),'VR-PROP'!#REF!=""),"DESCARTADO",'VR-PROP'!#REF!)</f>
        <v>#REF!</v>
      </c>
    </row>
    <row r="27" spans="1:13">
      <c r="H27" s="160">
        <v>25</v>
      </c>
      <c r="I27" s="159" t="e">
        <f>IF(ISTEXT('VR-PROP'!#REF!),"DESCARTADO",'VR-PROP'!#REF!)</f>
        <v>#REF!</v>
      </c>
      <c r="J27" s="159" t="e">
        <f>IF(ISTEXT('VR-PROP'!#REF!),"DESCARTADO",'VR-PROP'!#REF!)</f>
        <v>#REF!</v>
      </c>
      <c r="M27" s="98" t="e">
        <f>IF(AND(ISTEXT('VR-PROP'!#REF!),'VR-PROP'!#REF!=""),"DESCARTADO",'VR-PROP'!#REF!)</f>
        <v>#REF!</v>
      </c>
    </row>
    <row r="28" spans="1:13">
      <c r="H28" s="160">
        <v>26</v>
      </c>
      <c r="I28" s="159" t="e">
        <f>IF(ISTEXT('VR-PROP'!#REF!),"DESCARTADO",'VR-PROP'!#REF!)</f>
        <v>#REF!</v>
      </c>
      <c r="J28" s="159" t="e">
        <f>IF(ISTEXT('VR-PROP'!#REF!),"DESCARTADO",'VR-PROP'!#REF!)</f>
        <v>#REF!</v>
      </c>
      <c r="M28" s="98" t="e">
        <f>IF(AND(ISTEXT('VR-PROP'!#REF!),'VR-PROP'!#REF!=""),"DESCARTADO",'VR-PROP'!#REF!)</f>
        <v>#REF!</v>
      </c>
    </row>
    <row r="29" spans="1:13">
      <c r="H29" s="160">
        <v>27</v>
      </c>
      <c r="I29" s="159" t="e">
        <f>IF(ISTEXT('VR-PROP'!#REF!),"DESCARTADO",'VR-PROP'!#REF!)</f>
        <v>#REF!</v>
      </c>
      <c r="J29" s="159" t="e">
        <f>IF(ISTEXT('VR-PROP'!#REF!),"DESCARTADO",'VR-PROP'!#REF!)</f>
        <v>#REF!</v>
      </c>
      <c r="M29" s="98" t="e">
        <f>IF(AND(ISTEXT('VR-PROP'!#REF!),'VR-PROP'!#REF!=""),"DESCARTADO",'VR-PROP'!#REF!)</f>
        <v>#REF!</v>
      </c>
    </row>
    <row r="30" spans="1:13">
      <c r="H30" s="160">
        <v>28</v>
      </c>
      <c r="I30" s="159" t="e">
        <f>IF(ISTEXT('VR-PROP'!#REF!),"DESCARTADO",'VR-PROP'!#REF!)</f>
        <v>#REF!</v>
      </c>
      <c r="J30" s="159" t="e">
        <f>IF(ISTEXT('VR-PROP'!#REF!),"DESCARTADO",'VR-PROP'!#REF!)</f>
        <v>#REF!</v>
      </c>
      <c r="M30" s="98" t="e">
        <f>IF(AND(ISTEXT('VR-PROP'!#REF!),'VR-PROP'!#REF!=""),"DESCARTADO",'VR-PROP'!#REF!)</f>
        <v>#REF!</v>
      </c>
    </row>
    <row r="31" spans="1:13">
      <c r="H31" s="160">
        <v>29</v>
      </c>
      <c r="I31" s="159" t="e">
        <f>IF(ISTEXT('VR-PROP'!#REF!),"DESCARTADO",'VR-PROP'!#REF!)</f>
        <v>#REF!</v>
      </c>
      <c r="J31" s="159" t="e">
        <f>IF(ISTEXT('VR-PROP'!#REF!),"DESCARTADO",'VR-PROP'!#REF!)</f>
        <v>#REF!</v>
      </c>
      <c r="M31" s="98" t="e">
        <f>IF(AND(ISTEXT('VR-PROP'!#REF!),'VR-PROP'!#REF!=""),"DESCARTADO",'VR-PROP'!#REF!)</f>
        <v>#REF!</v>
      </c>
    </row>
    <row r="32" spans="1:13">
      <c r="H32" s="160">
        <v>30</v>
      </c>
      <c r="I32" s="159" t="e">
        <f>IF(ISTEXT('VR-PROP'!#REF!),"DESCARTADO",'VR-PROP'!#REF!)</f>
        <v>#REF!</v>
      </c>
      <c r="J32" s="159" t="e">
        <f>IF(ISTEXT('VR-PROP'!#REF!),"DESCARTADO",'VR-PROP'!#REF!)</f>
        <v>#REF!</v>
      </c>
      <c r="M32" s="98" t="e">
        <f>IF(AND(ISTEXT('VR-PROP'!#REF!),'VR-PROP'!#REF!=""),"DESCARTADO",'VR-PROP'!#REF!)</f>
        <v>#REF!</v>
      </c>
    </row>
    <row r="33" spans="8:13">
      <c r="H33" s="160">
        <v>31</v>
      </c>
      <c r="I33" s="159" t="e">
        <f>IF(ISTEXT('VR-PROP'!#REF!),"DESCARTADO",'VR-PROP'!#REF!)</f>
        <v>#REF!</v>
      </c>
      <c r="J33" s="159" t="e">
        <f>IF(ISTEXT('VR-PROP'!#REF!),"DESCARTADO",'VR-PROP'!#REF!)</f>
        <v>#REF!</v>
      </c>
      <c r="M33" s="98" t="e">
        <f>IF(AND(ISTEXT('VR-PROP'!#REF!),'VR-PROP'!#REF!=""),"DESCARTADO",'VR-PROP'!#REF!)</f>
        <v>#REF!</v>
      </c>
    </row>
    <row r="34" spans="8:13">
      <c r="H34" s="160">
        <v>32</v>
      </c>
      <c r="I34" s="159" t="e">
        <f>IF(ISTEXT('VR-PROP'!#REF!),"DESCARTADO",'VR-PROP'!#REF!)</f>
        <v>#REF!</v>
      </c>
      <c r="J34" s="159" t="e">
        <f>IF(ISTEXT('VR-PROP'!#REF!),"DESCARTADO",'VR-PROP'!#REF!)</f>
        <v>#REF!</v>
      </c>
      <c r="M34" s="98" t="e">
        <f>IF(AND(ISTEXT('VR-PROP'!#REF!),'VR-PROP'!#REF!=""),"DESCARTADO",'VR-PROP'!#REF!)</f>
        <v>#REF!</v>
      </c>
    </row>
    <row r="35" spans="8:13">
      <c r="H35" s="160">
        <v>33</v>
      </c>
      <c r="I35" s="159" t="e">
        <f>IF(ISTEXT('VR-PROP'!#REF!),"DESCARTADO",'VR-PROP'!#REF!)</f>
        <v>#REF!</v>
      </c>
      <c r="J35" s="159" t="e">
        <f>IF(ISTEXT('VR-PROP'!#REF!),"DESCARTADO",'VR-PROP'!#REF!)</f>
        <v>#REF!</v>
      </c>
      <c r="M35" s="98" t="e">
        <f>IF(AND(ISTEXT('VR-PROP'!#REF!),'VR-PROP'!#REF!=""),"DESCARTADO",'VR-PROP'!#REF!)</f>
        <v>#REF!</v>
      </c>
    </row>
    <row r="36" spans="8:13">
      <c r="H36" s="160">
        <v>34</v>
      </c>
      <c r="I36" s="159" t="e">
        <f>IF(ISTEXT('VR-PROP'!#REF!),"DESCARTADO",'VR-PROP'!#REF!)</f>
        <v>#REF!</v>
      </c>
      <c r="J36" s="159" t="e">
        <f>IF(ISTEXT('VR-PROP'!#REF!),"DESCARTADO",'VR-PROP'!#REF!)</f>
        <v>#REF!</v>
      </c>
      <c r="M36" s="98" t="e">
        <f>IF(AND(ISTEXT('VR-PROP'!#REF!),'VR-PROP'!#REF!=""),"DESCARTADO",'VR-PROP'!#REF!)</f>
        <v>#REF!</v>
      </c>
    </row>
    <row r="37" spans="8:13">
      <c r="H37" s="160">
        <v>35</v>
      </c>
      <c r="I37" s="159" t="e">
        <f>IF(ISTEXT('VR-PROP'!#REF!),"DESCARTADO",'VR-PROP'!#REF!)</f>
        <v>#REF!</v>
      </c>
      <c r="J37" s="159" t="e">
        <f>IF(ISTEXT('VR-PROP'!#REF!),"DESCARTADO",'VR-PROP'!#REF!)</f>
        <v>#REF!</v>
      </c>
      <c r="M37" s="98" t="e">
        <f>IF(AND(ISTEXT('VR-PROP'!#REF!),'VR-PROP'!#REF!=""),"DESCARTADO",'VR-PROP'!#REF!)</f>
        <v>#REF!</v>
      </c>
    </row>
    <row r="38" spans="8:13">
      <c r="H38" s="160">
        <v>36</v>
      </c>
      <c r="I38" s="159" t="e">
        <f>IF(ISTEXT('VR-PROP'!#REF!),"DESCARTADO",'VR-PROP'!#REF!)</f>
        <v>#REF!</v>
      </c>
      <c r="J38" s="159" t="e">
        <f>IF(ISTEXT('VR-PROP'!#REF!),"DESCARTADO",'VR-PROP'!#REF!)</f>
        <v>#REF!</v>
      </c>
      <c r="M38" s="98" t="e">
        <f>IF(AND(ISTEXT('VR-PROP'!#REF!),'VR-PROP'!#REF!=""),"DESCARTADO",'VR-PROP'!#REF!)</f>
        <v>#REF!</v>
      </c>
    </row>
    <row r="39" spans="8:13">
      <c r="H39" s="160">
        <v>37</v>
      </c>
      <c r="I39" s="159" t="e">
        <f>IF(ISTEXT('VR-PROP'!#REF!),"DESCARTADO",'VR-PROP'!#REF!)</f>
        <v>#REF!</v>
      </c>
      <c r="J39" s="159" t="e">
        <f>IF(ISTEXT('VR-PROP'!#REF!),"DESCARTADO",'VR-PROP'!#REF!)</f>
        <v>#REF!</v>
      </c>
      <c r="M39" s="98" t="e">
        <f>IF(AND(ISTEXT('VR-PROP'!#REF!),'VR-PROP'!#REF!=""),"DESCARTADO",'VR-PROP'!#REF!)</f>
        <v>#REF!</v>
      </c>
    </row>
    <row r="40" spans="8:13">
      <c r="H40" s="160">
        <v>38</v>
      </c>
      <c r="I40" s="159" t="e">
        <f>IF(ISTEXT('VR-PROP'!#REF!),"DESCARTADO",'VR-PROP'!#REF!)</f>
        <v>#REF!</v>
      </c>
      <c r="J40" s="159" t="e">
        <f>IF(ISTEXT('VR-PROP'!#REF!),"DESCARTADO",'VR-PROP'!#REF!)</f>
        <v>#REF!</v>
      </c>
      <c r="M40" s="98" t="e">
        <f>IF(AND(ISTEXT('VR-PROP'!#REF!),'VR-PROP'!#REF!=""),"DESCARTADO",'VR-PROP'!#REF!)</f>
        <v>#REF!</v>
      </c>
    </row>
    <row r="41" spans="8:13">
      <c r="H41" s="160">
        <v>39</v>
      </c>
      <c r="I41" s="159" t="e">
        <f>IF(ISTEXT('VR-PROP'!#REF!),"DESCARTADO",'VR-PROP'!#REF!)</f>
        <v>#REF!</v>
      </c>
      <c r="J41" s="159" t="e">
        <f>IF(ISTEXT('VR-PROP'!#REF!),"DESCARTADO",'VR-PROP'!#REF!)</f>
        <v>#REF!</v>
      </c>
      <c r="M41" s="98" t="e">
        <f>IF(AND(ISTEXT('VR-PROP'!#REF!),'VR-PROP'!#REF!=""),"DESCARTADO",'VR-PROP'!#REF!)</f>
        <v>#REF!</v>
      </c>
    </row>
    <row r="42" spans="8:13">
      <c r="H42" s="160">
        <v>40</v>
      </c>
      <c r="I42" s="159" t="e">
        <f>IF(ISTEXT('VR-PROP'!#REF!),"DESCARTADO",'VR-PROP'!#REF!)</f>
        <v>#REF!</v>
      </c>
      <c r="J42" s="159" t="e">
        <f>IF(ISTEXT('VR-PROP'!#REF!),"DESCARTADO",'VR-PROP'!#REF!)</f>
        <v>#REF!</v>
      </c>
      <c r="M42" s="98" t="e">
        <f>IF(AND(ISTEXT('VR-PROP'!#REF!),'VR-PROP'!#REF!=""),"DESCARTADO",'VR-PROP'!#REF!)</f>
        <v>#REF!</v>
      </c>
    </row>
    <row r="43" spans="8:13">
      <c r="H43" s="160">
        <v>41</v>
      </c>
      <c r="I43" s="159" t="e">
        <f>IF(ISTEXT('VR-PROP'!#REF!),"DESCARTADO",'VR-PROP'!#REF!)</f>
        <v>#REF!</v>
      </c>
      <c r="J43" s="159" t="e">
        <f>IF(ISTEXT('VR-PROP'!#REF!),"DESCARTADO",'VR-PROP'!#REF!)</f>
        <v>#REF!</v>
      </c>
      <c r="M43" s="98" t="e">
        <f>IF(AND(ISTEXT('VR-PROP'!#REF!),'VR-PROP'!#REF!=""),"DESCARTADO",'VR-PROP'!#REF!)</f>
        <v>#REF!</v>
      </c>
    </row>
    <row r="44" spans="8:13">
      <c r="H44" s="160">
        <v>42</v>
      </c>
      <c r="I44" s="159" t="e">
        <f>IF(ISTEXT('VR-PROP'!#REF!),"DESCARTADO",'VR-PROP'!#REF!)</f>
        <v>#REF!</v>
      </c>
      <c r="J44" s="159" t="e">
        <f>IF(ISTEXT('VR-PROP'!#REF!),"DESCARTADO",'VR-PROP'!#REF!)</f>
        <v>#REF!</v>
      </c>
      <c r="M44" s="98" t="e">
        <f>IF(AND(ISTEXT('VR-PROP'!#REF!),'VR-PROP'!#REF!=""),"DESCARTADO",'VR-PROP'!#REF!)</f>
        <v>#REF!</v>
      </c>
    </row>
    <row r="45" spans="8:13">
      <c r="H45" s="160">
        <v>43</v>
      </c>
      <c r="I45" s="159" t="e">
        <f>IF(ISTEXT('VR-PROP'!#REF!),"DESCARTADO",'VR-PROP'!#REF!)</f>
        <v>#REF!</v>
      </c>
      <c r="J45" s="159" t="e">
        <f>IF(ISTEXT('VR-PROP'!#REF!),"DESCARTADO",'VR-PROP'!#REF!)</f>
        <v>#REF!</v>
      </c>
      <c r="M45" s="98" t="e">
        <f>IF(AND(ISTEXT('VR-PROP'!#REF!),'VR-PROP'!#REF!=""),"DESCARTADO",'VR-PROP'!#REF!)</f>
        <v>#REF!</v>
      </c>
    </row>
    <row r="46" spans="8:13">
      <c r="H46" s="160">
        <v>44</v>
      </c>
      <c r="I46" s="159" t="e">
        <f>IF(ISTEXT('VR-PROP'!#REF!),"DESCARTADO",'VR-PROP'!#REF!)</f>
        <v>#REF!</v>
      </c>
      <c r="J46" s="159" t="e">
        <f>IF(ISTEXT('VR-PROP'!#REF!),"DESCARTADO",'VR-PROP'!#REF!)</f>
        <v>#REF!</v>
      </c>
      <c r="M46" s="98" t="e">
        <f>IF(AND(ISTEXT('VR-PROP'!#REF!),'VR-PROP'!#REF!=""),"DESCARTADO",'VR-PROP'!#REF!)</f>
        <v>#REF!</v>
      </c>
    </row>
    <row r="47" spans="8:13">
      <c r="H47" s="160">
        <v>45</v>
      </c>
      <c r="I47" s="159" t="e">
        <f>IF(ISTEXT('VR-PROP'!#REF!),"DESCARTADO",'VR-PROP'!#REF!)</f>
        <v>#REF!</v>
      </c>
      <c r="J47" s="159" t="e">
        <f>IF(ISTEXT('VR-PROP'!#REF!),"DESCARTADO",'VR-PROP'!#REF!)</f>
        <v>#REF!</v>
      </c>
      <c r="M47" s="98" t="e">
        <f>IF(AND(ISTEXT('VR-PROP'!#REF!),'VR-PROP'!#REF!=""),"DESCARTADO",'VR-PROP'!#REF!)</f>
        <v>#REF!</v>
      </c>
    </row>
    <row r="48" spans="8:13">
      <c r="H48" s="160">
        <v>46</v>
      </c>
      <c r="I48" s="159" t="e">
        <f>IF(ISTEXT('VR-PROP'!#REF!),"DESCARTADO",'VR-PROP'!#REF!)</f>
        <v>#REF!</v>
      </c>
      <c r="J48" s="159" t="e">
        <f>IF(ISTEXT('VR-PROP'!#REF!),"DESCARTADO",'VR-PROP'!#REF!)</f>
        <v>#REF!</v>
      </c>
      <c r="M48" s="98" t="e">
        <f>IF(AND(ISTEXT('VR-PROP'!#REF!),'VR-PROP'!#REF!=""),"DESCARTADO",'VR-PROP'!#REF!)</f>
        <v>#REF!</v>
      </c>
    </row>
    <row r="49" spans="8:13">
      <c r="H49" s="160">
        <v>47</v>
      </c>
      <c r="I49" s="159" t="e">
        <f>IF(ISTEXT('VR-PROP'!#REF!),"DESCARTADO",'VR-PROP'!#REF!)</f>
        <v>#REF!</v>
      </c>
      <c r="J49" s="159" t="e">
        <f>IF(ISTEXT('VR-PROP'!#REF!),"DESCARTADO",'VR-PROP'!#REF!)</f>
        <v>#REF!</v>
      </c>
      <c r="M49" s="98" t="e">
        <f>IF(AND(ISTEXT('VR-PROP'!#REF!),'VR-PROP'!#REF!=""),"DESCARTADO",'VR-PROP'!#REF!)</f>
        <v>#REF!</v>
      </c>
    </row>
    <row r="50" spans="8:13">
      <c r="H50" s="160">
        <v>48</v>
      </c>
      <c r="I50" s="159" t="e">
        <f>IF(ISTEXT('VR-PROP'!#REF!),"DESCARTADO",'VR-PROP'!#REF!)</f>
        <v>#REF!</v>
      </c>
      <c r="J50" s="159" t="e">
        <f>IF(ISTEXT('VR-PROP'!#REF!),"DESCARTADO",'VR-PROP'!#REF!)</f>
        <v>#REF!</v>
      </c>
      <c r="M50" s="98" t="e">
        <f>IF(AND(ISTEXT('VR-PROP'!#REF!),'VR-PROP'!#REF!=""),"DESCARTADO",'VR-PROP'!#REF!)</f>
        <v>#REF!</v>
      </c>
    </row>
    <row r="51" spans="8:13">
      <c r="H51" s="160">
        <v>49</v>
      </c>
      <c r="I51" s="159" t="e">
        <f>IF(ISTEXT('VR-PROP'!#REF!),"DESCARTADO",'VR-PROP'!#REF!)</f>
        <v>#REF!</v>
      </c>
      <c r="J51" s="159" t="e">
        <f>IF(ISTEXT('VR-PROP'!#REF!),"DESCARTADO",'VR-PROP'!#REF!)</f>
        <v>#REF!</v>
      </c>
      <c r="M51" s="98" t="e">
        <f>IF(AND(ISTEXT('VR-PROP'!#REF!),'VR-PROP'!#REF!=""),"DESCARTADO",'VR-PROP'!#REF!)</f>
        <v>#REF!</v>
      </c>
    </row>
    <row r="52" spans="8:13">
      <c r="H52" s="160">
        <v>50</v>
      </c>
      <c r="I52" s="159" t="e">
        <f>IF(ISTEXT('VR-PROP'!#REF!),"DESCARTADO",'VR-PROP'!#REF!)</f>
        <v>#REF!</v>
      </c>
      <c r="J52" s="159" t="e">
        <f>IF(ISTEXT('VR-PROP'!#REF!),"DESCARTADO",'VR-PROP'!#REF!)</f>
        <v>#REF!</v>
      </c>
      <c r="M52" s="98" t="e">
        <f>IF(AND(ISTEXT('VR-PROP'!#REF!),'VR-PROP'!#REF!=""),"DESCARTADO",'VR-PROP'!#REF!)</f>
        <v>#REF!</v>
      </c>
    </row>
    <row r="53" spans="8:13">
      <c r="H53" s="160">
        <v>51</v>
      </c>
      <c r="I53" s="159" t="e">
        <f>IF(ISTEXT('VR-PROP'!#REF!),"DESCARTADO",'VR-PROP'!#REF!)</f>
        <v>#REF!</v>
      </c>
      <c r="J53" s="159" t="e">
        <f>IF(ISTEXT('VR-PROP'!#REF!),"DESCARTADO",'VR-PROP'!#REF!)</f>
        <v>#REF!</v>
      </c>
      <c r="M53" s="98" t="e">
        <f>IF(AND(ISTEXT('VR-PROP'!#REF!),'VR-PROP'!#REF!=""),"DESCARTADO",'VR-PROP'!#REF!)</f>
        <v>#REF!</v>
      </c>
    </row>
    <row r="54" spans="8:13">
      <c r="H54" s="160">
        <v>52</v>
      </c>
      <c r="I54" s="159" t="e">
        <f>IF(ISTEXT('VR-PROP'!#REF!),"DESCARTADO",'VR-PROP'!#REF!)</f>
        <v>#REF!</v>
      </c>
      <c r="J54" s="159" t="e">
        <f>IF(ISTEXT('VR-PROP'!#REF!),"DESCARTADO",'VR-PROP'!#REF!)</f>
        <v>#REF!</v>
      </c>
      <c r="M54" s="98" t="e">
        <f>IF(AND(ISTEXT('VR-PROP'!#REF!),'VR-PROP'!#REF!=""),"DESCARTADO",'VR-PROP'!#REF!)</f>
        <v>#REF!</v>
      </c>
    </row>
    <row r="55" spans="8:13">
      <c r="H55" s="160">
        <v>53</v>
      </c>
      <c r="I55" s="159" t="e">
        <f>IF(ISTEXT('VR-PROP'!#REF!),"DESCARTADO",'VR-PROP'!#REF!)</f>
        <v>#REF!</v>
      </c>
      <c r="J55" s="159" t="e">
        <f>IF(ISTEXT('VR-PROP'!#REF!),"DESCARTADO",'VR-PROP'!#REF!)</f>
        <v>#REF!</v>
      </c>
      <c r="M55" s="98" t="e">
        <f>IF(AND(ISTEXT('VR-PROP'!#REF!),'VR-PROP'!#REF!=""),"DESCARTADO",'VR-PROP'!#REF!)</f>
        <v>#REF!</v>
      </c>
    </row>
    <row r="56" spans="8:13">
      <c r="H56" s="160">
        <v>54</v>
      </c>
      <c r="I56" s="159" t="e">
        <f>IF(ISTEXT('VR-PROP'!#REF!),"DESCARTADO",'VR-PROP'!#REF!)</f>
        <v>#REF!</v>
      </c>
      <c r="J56" s="159" t="e">
        <f>IF(ISTEXT('VR-PROP'!#REF!),"DESCARTADO",'VR-PROP'!#REF!)</f>
        <v>#REF!</v>
      </c>
      <c r="M56" s="98" t="e">
        <f>IF(AND(ISTEXT('VR-PROP'!#REF!),'VR-PROP'!#REF!=""),"DESCARTADO",'VR-PROP'!#REF!)</f>
        <v>#REF!</v>
      </c>
    </row>
    <row r="57" spans="8:13">
      <c r="H57" s="160">
        <v>55</v>
      </c>
      <c r="I57" s="159" t="e">
        <f>IF(ISTEXT('VR-PROP'!#REF!),"DESCARTADO",'VR-PROP'!#REF!)</f>
        <v>#REF!</v>
      </c>
      <c r="J57" s="159" t="e">
        <f>IF(ISTEXT('VR-PROP'!#REF!),"DESCARTADO",'VR-PROP'!#REF!)</f>
        <v>#REF!</v>
      </c>
      <c r="M57" s="98" t="e">
        <f>IF(AND(ISTEXT('VR-PROP'!#REF!),'VR-PROP'!#REF!=""),"DESCARTADO",'VR-PROP'!#REF!)</f>
        <v>#REF!</v>
      </c>
    </row>
    <row r="58" spans="8:13">
      <c r="H58" s="160">
        <v>56</v>
      </c>
      <c r="I58" s="159" t="e">
        <f>IF(ISTEXT('VR-PROP'!#REF!),"DESCARTADO",'VR-PROP'!#REF!)</f>
        <v>#REF!</v>
      </c>
      <c r="J58" s="159" t="e">
        <f>IF(ISTEXT('VR-PROP'!#REF!),"DESCARTADO",'VR-PROP'!#REF!)</f>
        <v>#REF!</v>
      </c>
      <c r="M58" s="98" t="e">
        <f>IF(AND(ISTEXT('VR-PROP'!#REF!),'VR-PROP'!#REF!=""),"DESCARTADO",'VR-PROP'!#REF!)</f>
        <v>#REF!</v>
      </c>
    </row>
    <row r="59" spans="8:13">
      <c r="H59" s="160">
        <v>57</v>
      </c>
      <c r="I59" s="159" t="e">
        <f>IF(ISTEXT('VR-PROP'!#REF!),"DESCARTADO",'VR-PROP'!#REF!)</f>
        <v>#REF!</v>
      </c>
      <c r="J59" s="159" t="e">
        <f>IF(ISTEXT('VR-PROP'!#REF!),"DESCARTADO",'VR-PROP'!#REF!)</f>
        <v>#REF!</v>
      </c>
      <c r="M59" s="98" t="e">
        <f>IF(AND(ISTEXT('VR-PROP'!#REF!),'VR-PROP'!#REF!=""),"DESCARTADO",'VR-PROP'!#REF!)</f>
        <v>#REF!</v>
      </c>
    </row>
    <row r="60" spans="8:13">
      <c r="H60" s="160">
        <v>58</v>
      </c>
      <c r="I60" s="159" t="e">
        <f>IF(ISTEXT('VR-PROP'!#REF!),"DESCARTADO",'VR-PROP'!#REF!)</f>
        <v>#REF!</v>
      </c>
      <c r="J60" s="159" t="e">
        <f>IF(ISTEXT('VR-PROP'!#REF!),"DESCARTADO",'VR-PROP'!#REF!)</f>
        <v>#REF!</v>
      </c>
      <c r="M60" s="98" t="e">
        <f>IF(AND(ISTEXT('VR-PROP'!#REF!),'VR-PROP'!#REF!=""),"DESCARTADO",'VR-PROP'!#REF!)</f>
        <v>#REF!</v>
      </c>
    </row>
    <row r="61" spans="8:13">
      <c r="H61" s="160">
        <v>59</v>
      </c>
      <c r="I61" s="159" t="e">
        <f>IF(ISTEXT('VR-PROP'!#REF!),"DESCARTADO",'VR-PROP'!#REF!)</f>
        <v>#REF!</v>
      </c>
      <c r="J61" s="159" t="e">
        <f>IF(ISTEXT('VR-PROP'!#REF!),"DESCARTADO",'VR-PROP'!#REF!)</f>
        <v>#REF!</v>
      </c>
      <c r="M61" s="98" t="e">
        <f>IF(AND(ISTEXT('VR-PROP'!#REF!),'VR-PROP'!#REF!=""),"DESCARTADO",'VR-PROP'!#REF!)</f>
        <v>#REF!</v>
      </c>
    </row>
    <row r="62" spans="8:13">
      <c r="H62" s="160">
        <v>60</v>
      </c>
      <c r="I62" s="159" t="e">
        <f>IF(ISTEXT('VR-PROP'!#REF!),"DESCARTADO",'VR-PROP'!#REF!)</f>
        <v>#REF!</v>
      </c>
      <c r="J62" s="159" t="e">
        <f>IF(ISTEXT('VR-PROP'!#REF!),"DESCARTADO",'VR-PROP'!#REF!)</f>
        <v>#REF!</v>
      </c>
      <c r="M62" s="98" t="e">
        <f>IF(AND(ISTEXT('VR-PROP'!#REF!),'VR-PROP'!#REF!=""),"DESCARTADO",'VR-PROP'!#REF!)</f>
        <v>#REF!</v>
      </c>
    </row>
    <row r="63" spans="8:13">
      <c r="H63" s="160">
        <v>61</v>
      </c>
      <c r="I63" s="159" t="e">
        <f>IF(ISTEXT('VR-PROP'!#REF!),"DESCARTADO",'VR-PROP'!#REF!)</f>
        <v>#REF!</v>
      </c>
      <c r="J63" s="159" t="e">
        <f>IF(ISTEXT('VR-PROP'!#REF!),"DESCARTADO",'VR-PROP'!#REF!)</f>
        <v>#REF!</v>
      </c>
      <c r="M63" s="98" t="e">
        <f>IF(AND(ISTEXT('VR-PROP'!#REF!),'VR-PROP'!#REF!=""),"DESCARTADO",'VR-PROP'!#REF!)</f>
        <v>#REF!</v>
      </c>
    </row>
    <row r="64" spans="8:13">
      <c r="H64" s="160">
        <v>62</v>
      </c>
      <c r="I64" s="159" t="e">
        <f>IF(ISTEXT('VR-PROP'!#REF!),"DESCARTADO",'VR-PROP'!#REF!)</f>
        <v>#REF!</v>
      </c>
      <c r="J64" s="159" t="e">
        <f>IF(ISTEXT('VR-PROP'!#REF!),"DESCARTADO",'VR-PROP'!#REF!)</f>
        <v>#REF!</v>
      </c>
      <c r="M64" s="98" t="e">
        <f>IF(AND(ISTEXT('VR-PROP'!#REF!),'VR-PROP'!#REF!=""),"DESCARTADO",'VR-PROP'!#REF!)</f>
        <v>#REF!</v>
      </c>
    </row>
    <row r="65" spans="8:13">
      <c r="H65" s="160">
        <v>63</v>
      </c>
      <c r="I65" s="159" t="e">
        <f>IF(ISTEXT('VR-PROP'!#REF!),"DESCARTADO",'VR-PROP'!#REF!)</f>
        <v>#REF!</v>
      </c>
      <c r="J65" s="159" t="e">
        <f>IF(ISTEXT('VR-PROP'!#REF!),"DESCARTADO",'VR-PROP'!#REF!)</f>
        <v>#REF!</v>
      </c>
      <c r="M65" s="98" t="e">
        <f>IF(AND(ISTEXT('VR-PROP'!#REF!),'VR-PROP'!#REF!=""),"DESCARTADO",'VR-PROP'!#REF!)</f>
        <v>#REF!</v>
      </c>
    </row>
    <row r="66" spans="8:13">
      <c r="H66" s="160">
        <v>64</v>
      </c>
      <c r="I66" s="159" t="e">
        <f>IF(ISTEXT('VR-PROP'!#REF!),"DESCARTADO",'VR-PROP'!#REF!)</f>
        <v>#REF!</v>
      </c>
      <c r="J66" s="159" t="e">
        <f>IF(ISTEXT('VR-PROP'!#REF!),"DESCARTADO",'VR-PROP'!#REF!)</f>
        <v>#REF!</v>
      </c>
      <c r="M66" s="98" t="e">
        <f>IF(AND(ISTEXT('VR-PROP'!#REF!),'VR-PROP'!#REF!=""),"DESCARTADO",'VR-PROP'!#REF!)</f>
        <v>#REF!</v>
      </c>
    </row>
    <row r="67" spans="8:13">
      <c r="H67" s="160">
        <v>65</v>
      </c>
      <c r="I67" s="159" t="e">
        <f>IF(ISTEXT('VR-PROP'!#REF!),"DESCARTADO",'VR-PROP'!#REF!)</f>
        <v>#REF!</v>
      </c>
      <c r="J67" s="159" t="e">
        <f>IF(ISTEXT('VR-PROP'!#REF!),"DESCARTADO",'VR-PROP'!#REF!)</f>
        <v>#REF!</v>
      </c>
      <c r="M67" s="98" t="e">
        <f>IF(AND(ISTEXT('VR-PROP'!#REF!),'VR-PROP'!#REF!=""),"DESCARTADO",'VR-PROP'!#REF!)</f>
        <v>#REF!</v>
      </c>
    </row>
    <row r="68" spans="8:13">
      <c r="H68" s="160">
        <v>66</v>
      </c>
      <c r="I68" s="159" t="e">
        <f>IF(ISTEXT('VR-PROP'!#REF!),"DESCARTADO",'VR-PROP'!#REF!)</f>
        <v>#REF!</v>
      </c>
      <c r="J68" s="159" t="e">
        <f>IF(ISTEXT('VR-PROP'!#REF!),"DESCARTADO",'VR-PROP'!#REF!)</f>
        <v>#REF!</v>
      </c>
      <c r="M68" s="98" t="e">
        <f>IF(AND(ISTEXT('VR-PROP'!#REF!),'VR-PROP'!#REF!=""),"DESCARTADO",'VR-PROP'!#REF!)</f>
        <v>#REF!</v>
      </c>
    </row>
    <row r="69" spans="8:13">
      <c r="H69" s="160">
        <v>67</v>
      </c>
      <c r="I69" s="159" t="e">
        <f>IF(ISTEXT('VR-PROP'!#REF!),"DESCARTADO",'VR-PROP'!#REF!)</f>
        <v>#REF!</v>
      </c>
      <c r="J69" s="159" t="e">
        <f>IF(ISTEXT('VR-PROP'!#REF!),"DESCARTADO",'VR-PROP'!#REF!)</f>
        <v>#REF!</v>
      </c>
      <c r="M69" s="98" t="e">
        <f>IF(AND(ISTEXT('VR-PROP'!#REF!),'VR-PROP'!#REF!=""),"DESCARTADO",'VR-PROP'!#REF!)</f>
        <v>#REF!</v>
      </c>
    </row>
    <row r="70" spans="8:13">
      <c r="H70" s="160">
        <v>68</v>
      </c>
      <c r="I70" s="159" t="e">
        <f>IF(ISTEXT('VR-PROP'!#REF!),"DESCARTADO",'VR-PROP'!#REF!)</f>
        <v>#REF!</v>
      </c>
      <c r="J70" s="159" t="e">
        <f>IF(ISTEXT('VR-PROP'!#REF!),"DESCARTADO",'VR-PROP'!#REF!)</f>
        <v>#REF!</v>
      </c>
      <c r="M70" s="98" t="e">
        <f>IF(AND(ISTEXT('VR-PROP'!#REF!),'VR-PROP'!#REF!=""),"DESCARTADO",'VR-PROP'!#REF!)</f>
        <v>#REF!</v>
      </c>
    </row>
    <row r="71" spans="8:13">
      <c r="H71" s="160">
        <v>69</v>
      </c>
      <c r="I71" s="159" t="e">
        <f>IF(ISTEXT('VR-PROP'!#REF!),"DESCARTADO",'VR-PROP'!#REF!)</f>
        <v>#REF!</v>
      </c>
      <c r="J71" s="159" t="e">
        <f>IF(ISTEXT('VR-PROP'!#REF!),"DESCARTADO",'VR-PROP'!#REF!)</f>
        <v>#REF!</v>
      </c>
      <c r="M71" s="98" t="e">
        <f>IF(AND(ISTEXT('VR-PROP'!#REF!),'VR-PROP'!#REF!=""),"DESCARTADO",'VR-PROP'!#REF!)</f>
        <v>#REF!</v>
      </c>
    </row>
    <row r="72" spans="8:13">
      <c r="H72" s="160">
        <v>70</v>
      </c>
      <c r="I72" s="159" t="e">
        <f>IF(ISTEXT('VR-PROP'!#REF!),"DESCARTADO",'VR-PROP'!#REF!)</f>
        <v>#REF!</v>
      </c>
      <c r="J72" s="159" t="e">
        <f>IF(ISTEXT('VR-PROP'!#REF!),"DESCARTADO",'VR-PROP'!#REF!)</f>
        <v>#REF!</v>
      </c>
      <c r="M72" s="98" t="e">
        <f>IF(AND(ISTEXT('VR-PROP'!#REF!),'VR-PROP'!#REF!=""),"DESCARTADO",'VR-PROP'!#REF!)</f>
        <v>#REF!</v>
      </c>
    </row>
    <row r="73" spans="8:13">
      <c r="H73" s="160">
        <v>71</v>
      </c>
      <c r="I73" s="159" t="e">
        <f>IF(ISTEXT('VR-PROP'!#REF!),"DESCARTADO",'VR-PROP'!#REF!)</f>
        <v>#REF!</v>
      </c>
      <c r="J73" s="159" t="e">
        <f>IF(ISTEXT('VR-PROP'!#REF!),"DESCARTADO",'VR-PROP'!#REF!)</f>
        <v>#REF!</v>
      </c>
      <c r="M73" s="98" t="e">
        <f>IF(AND(ISTEXT('VR-PROP'!#REF!),'VR-PROP'!#REF!=""),"DESCARTADO",'VR-PROP'!#REF!)</f>
        <v>#REF!</v>
      </c>
    </row>
    <row r="74" spans="8:13">
      <c r="H74" s="160">
        <v>72</v>
      </c>
      <c r="I74" s="159" t="e">
        <f>IF(ISTEXT('VR-PROP'!#REF!),"DESCARTADO",'VR-PROP'!#REF!)</f>
        <v>#REF!</v>
      </c>
      <c r="J74" s="159" t="e">
        <f>IF(ISTEXT('VR-PROP'!#REF!),"DESCARTADO",'VR-PROP'!#REF!)</f>
        <v>#REF!</v>
      </c>
      <c r="M74" s="98" t="e">
        <f>IF(AND(ISTEXT('VR-PROP'!#REF!),'VR-PROP'!#REF!=""),"DESCARTADO",'VR-PROP'!#REF!)</f>
        <v>#REF!</v>
      </c>
    </row>
    <row r="75" spans="8:13">
      <c r="H75" s="160">
        <v>73</v>
      </c>
      <c r="I75" s="159" t="e">
        <f>IF(ISTEXT('VR-PROP'!#REF!),"DESCARTADO",'VR-PROP'!#REF!)</f>
        <v>#REF!</v>
      </c>
      <c r="J75" s="159" t="e">
        <f>IF(ISTEXT('VR-PROP'!#REF!),"DESCARTADO",'VR-PROP'!#REF!)</f>
        <v>#REF!</v>
      </c>
      <c r="M75" s="98" t="e">
        <f>IF(AND(ISTEXT('VR-PROP'!#REF!),'VR-PROP'!#REF!=""),"DESCARTADO",'VR-PROP'!#REF!)</f>
        <v>#REF!</v>
      </c>
    </row>
    <row r="76" spans="8:13">
      <c r="H76" s="160">
        <v>74</v>
      </c>
      <c r="I76" s="159" t="e">
        <f>IF(ISTEXT('VR-PROP'!#REF!),"DESCARTADO",'VR-PROP'!#REF!)</f>
        <v>#REF!</v>
      </c>
      <c r="J76" s="159" t="e">
        <f>IF(ISTEXT('VR-PROP'!#REF!),"DESCARTADO",'VR-PROP'!#REF!)</f>
        <v>#REF!</v>
      </c>
      <c r="M76" s="98" t="e">
        <f>IF(AND(ISTEXT('VR-PROP'!#REF!),'VR-PROP'!#REF!=""),"DESCARTADO",'VR-PROP'!#REF!)</f>
        <v>#REF!</v>
      </c>
    </row>
    <row r="77" spans="8:13">
      <c r="H77" s="160">
        <v>75</v>
      </c>
      <c r="I77" s="159" t="e">
        <f>IF(ISTEXT('VR-PROP'!#REF!),"DESCARTADO",'VR-PROP'!#REF!)</f>
        <v>#REF!</v>
      </c>
      <c r="J77" s="159" t="e">
        <f>IF(ISTEXT('VR-PROP'!#REF!),"DESCARTADO",'VR-PROP'!#REF!)</f>
        <v>#REF!</v>
      </c>
      <c r="M77" s="98" t="e">
        <f>IF(AND(ISTEXT('VR-PROP'!#REF!),'VR-PROP'!#REF!=""),"DESCARTADO",'VR-PROP'!#REF!)</f>
        <v>#REF!</v>
      </c>
    </row>
    <row r="78" spans="8:13">
      <c r="H78" s="160">
        <v>76</v>
      </c>
      <c r="I78" s="159" t="e">
        <f>IF(ISTEXT('VR-PROP'!#REF!),"DESCARTADO",'VR-PROP'!#REF!)</f>
        <v>#REF!</v>
      </c>
      <c r="J78" s="159" t="e">
        <f>IF(ISTEXT('VR-PROP'!#REF!),"DESCARTADO",'VR-PROP'!#REF!)</f>
        <v>#REF!</v>
      </c>
      <c r="M78" s="98" t="e">
        <f>IF(AND(ISTEXT('VR-PROP'!#REF!),'VR-PROP'!#REF!=""),"DESCARTADO",'VR-PROP'!#REF!)</f>
        <v>#REF!</v>
      </c>
    </row>
    <row r="79" spans="8:13">
      <c r="H79" s="160">
        <v>77</v>
      </c>
      <c r="I79" s="159" t="e">
        <f>IF(ISTEXT('VR-PROP'!#REF!),"DESCARTADO",'VR-PROP'!#REF!)</f>
        <v>#REF!</v>
      </c>
      <c r="J79" s="159" t="e">
        <f>IF(ISTEXT('VR-PROP'!#REF!),"DESCARTADO",'VR-PROP'!#REF!)</f>
        <v>#REF!</v>
      </c>
      <c r="M79" s="98" t="e">
        <f>IF(AND(ISTEXT('VR-PROP'!#REF!),'VR-PROP'!#REF!=""),"DESCARTADO",'VR-PROP'!#REF!)</f>
        <v>#REF!</v>
      </c>
    </row>
    <row r="80" spans="8:13">
      <c r="H80" s="160">
        <v>78</v>
      </c>
      <c r="I80" s="159" t="e">
        <f>IF(ISTEXT('VR-PROP'!#REF!),"DESCARTADO",'VR-PROP'!#REF!)</f>
        <v>#REF!</v>
      </c>
      <c r="J80" s="159" t="e">
        <f>IF(ISTEXT('VR-PROP'!#REF!),"DESCARTADO",'VR-PROP'!#REF!)</f>
        <v>#REF!</v>
      </c>
      <c r="M80" s="98" t="e">
        <f>IF(AND(ISTEXT('VR-PROP'!#REF!),'VR-PROP'!#REF!=""),"DESCARTADO",'VR-PROP'!#REF!)</f>
        <v>#REF!</v>
      </c>
    </row>
    <row r="81" spans="8:13">
      <c r="H81" s="160">
        <v>79</v>
      </c>
      <c r="I81" s="159" t="e">
        <f>IF(ISTEXT('VR-PROP'!#REF!),"DESCARTADO",'VR-PROP'!#REF!)</f>
        <v>#REF!</v>
      </c>
      <c r="J81" s="159" t="e">
        <f>IF(ISTEXT('VR-PROP'!#REF!),"DESCARTADO",'VR-PROP'!#REF!)</f>
        <v>#REF!</v>
      </c>
      <c r="M81" s="98" t="e">
        <f>IF(AND(ISTEXT('VR-PROP'!#REF!),'VR-PROP'!#REF!=""),"DESCARTADO",'VR-PROP'!#REF!)</f>
        <v>#REF!</v>
      </c>
    </row>
    <row r="82" spans="8:13">
      <c r="H82" s="160">
        <v>80</v>
      </c>
      <c r="I82" s="159" t="e">
        <f>IF(ISTEXT('VR-PROP'!#REF!),"DESCARTADO",'VR-PROP'!#REF!)</f>
        <v>#REF!</v>
      </c>
      <c r="J82" s="159" t="e">
        <f>IF(ISTEXT('VR-PROP'!#REF!),"DESCARTADO",'VR-PROP'!#REF!)</f>
        <v>#REF!</v>
      </c>
      <c r="M82" s="98" t="e">
        <f>IF(AND(ISTEXT('VR-PROP'!#REF!),'VR-PROP'!#REF!=""),"DESCARTADO",'VR-PROP'!#REF!)</f>
        <v>#REF!</v>
      </c>
    </row>
    <row r="83" spans="8:13">
      <c r="H83" s="160">
        <v>81</v>
      </c>
      <c r="I83" s="159" t="e">
        <f>IF(ISTEXT('VR-PROP'!#REF!),"DESCARTADO",'VR-PROP'!#REF!)</f>
        <v>#REF!</v>
      </c>
      <c r="J83" s="159" t="e">
        <f>IF(ISTEXT('VR-PROP'!#REF!),"DESCARTADO",'VR-PROP'!#REF!)</f>
        <v>#REF!</v>
      </c>
      <c r="M83" s="98" t="e">
        <f>IF(AND(ISTEXT('VR-PROP'!#REF!),'VR-PROP'!#REF!=""),"DESCARTADO",'VR-PROP'!#REF!)</f>
        <v>#REF!</v>
      </c>
    </row>
    <row r="84" spans="8:13">
      <c r="H84" s="160">
        <v>82</v>
      </c>
      <c r="I84" s="159" t="e">
        <f>IF(ISTEXT('VR-PROP'!#REF!),"DESCARTADO",'VR-PROP'!#REF!)</f>
        <v>#REF!</v>
      </c>
      <c r="J84" s="159" t="e">
        <f>IF(ISTEXT('VR-PROP'!#REF!),"DESCARTADO",'VR-PROP'!#REF!)</f>
        <v>#REF!</v>
      </c>
      <c r="M84" s="98" t="e">
        <f>IF(AND(ISTEXT('VR-PROP'!#REF!),'VR-PROP'!#REF!=""),"DESCARTADO",'VR-PROP'!#REF!)</f>
        <v>#REF!</v>
      </c>
    </row>
    <row r="85" spans="8:13">
      <c r="H85" s="160">
        <v>83</v>
      </c>
      <c r="I85" s="159" t="e">
        <f>IF(ISTEXT('VR-PROP'!#REF!),"DESCARTADO",'VR-PROP'!#REF!)</f>
        <v>#REF!</v>
      </c>
      <c r="J85" s="159" t="e">
        <f>IF(ISTEXT('VR-PROP'!#REF!),"DESCARTADO",'VR-PROP'!#REF!)</f>
        <v>#REF!</v>
      </c>
      <c r="M85" s="98" t="e">
        <f>IF(AND(ISTEXT('VR-PROP'!#REF!),'VR-PROP'!#REF!=""),"DESCARTADO",'VR-PROP'!#REF!)</f>
        <v>#REF!</v>
      </c>
    </row>
    <row r="86" spans="8:13">
      <c r="H86" s="160">
        <v>84</v>
      </c>
      <c r="I86" s="159" t="e">
        <f>IF(ISTEXT('VR-PROP'!#REF!),"DESCARTADO",'VR-PROP'!#REF!)</f>
        <v>#REF!</v>
      </c>
      <c r="J86" s="159" t="e">
        <f>IF(ISTEXT('VR-PROP'!#REF!),"DESCARTADO",'VR-PROP'!#REF!)</f>
        <v>#REF!</v>
      </c>
      <c r="M86" s="98" t="e">
        <f>IF(AND(ISTEXT('VR-PROP'!#REF!),'VR-PROP'!#REF!=""),"DESCARTADO",'VR-PROP'!#REF!)</f>
        <v>#REF!</v>
      </c>
    </row>
    <row r="87" spans="8:13">
      <c r="H87" s="160">
        <v>85</v>
      </c>
      <c r="I87" s="159" t="e">
        <f>IF(ISTEXT('VR-PROP'!#REF!),"DESCARTADO",'VR-PROP'!#REF!)</f>
        <v>#REF!</v>
      </c>
      <c r="J87" s="159" t="e">
        <f>IF(ISTEXT('VR-PROP'!#REF!),"DESCARTADO",'VR-PROP'!#REF!)</f>
        <v>#REF!</v>
      </c>
      <c r="M87" s="98" t="e">
        <f>IF(AND(ISTEXT('VR-PROP'!#REF!),'VR-PROP'!#REF!=""),"DESCARTADO",'VR-PROP'!#REF!)</f>
        <v>#REF!</v>
      </c>
    </row>
    <row r="88" spans="8:13">
      <c r="H88" s="160">
        <v>86</v>
      </c>
      <c r="I88" s="159" t="e">
        <f>IF(ISTEXT('VR-PROP'!#REF!),"DESCARTADO",'VR-PROP'!#REF!)</f>
        <v>#REF!</v>
      </c>
      <c r="J88" s="159" t="e">
        <f>IF(ISTEXT('VR-PROP'!#REF!),"DESCARTADO",'VR-PROP'!#REF!)</f>
        <v>#REF!</v>
      </c>
      <c r="M88" s="98" t="e">
        <f>IF(AND(ISTEXT('VR-PROP'!#REF!),'VR-PROP'!#REF!=""),"DESCARTADO",'VR-PROP'!#REF!)</f>
        <v>#REF!</v>
      </c>
    </row>
    <row r="89" spans="8:13">
      <c r="H89" s="160">
        <v>87</v>
      </c>
      <c r="I89" s="159" t="e">
        <f>IF(ISTEXT('VR-PROP'!#REF!),"DESCARTADO",'VR-PROP'!#REF!)</f>
        <v>#REF!</v>
      </c>
      <c r="J89" s="159" t="e">
        <f>IF(ISTEXT('VR-PROP'!#REF!),"DESCARTADO",'VR-PROP'!#REF!)</f>
        <v>#REF!</v>
      </c>
      <c r="M89" s="98" t="e">
        <f>IF(AND(ISTEXT('VR-PROP'!#REF!),'VR-PROP'!#REF!=""),"DESCARTADO",'VR-PROP'!#REF!)</f>
        <v>#REF!</v>
      </c>
    </row>
    <row r="90" spans="8:13">
      <c r="H90" s="160">
        <v>88</v>
      </c>
      <c r="I90" s="159" t="e">
        <f>IF(ISTEXT('VR-PROP'!#REF!),"DESCARTADO",'VR-PROP'!#REF!)</f>
        <v>#REF!</v>
      </c>
      <c r="J90" s="159" t="e">
        <f>IF(ISTEXT('VR-PROP'!#REF!),"DESCARTADO",'VR-PROP'!#REF!)</f>
        <v>#REF!</v>
      </c>
      <c r="M90" s="98" t="e">
        <f>IF(AND(ISTEXT('VR-PROP'!#REF!),'VR-PROP'!#REF!=""),"DESCARTADO",'VR-PROP'!#REF!)</f>
        <v>#REF!</v>
      </c>
    </row>
    <row r="91" spans="8:13">
      <c r="H91" s="160">
        <v>89</v>
      </c>
      <c r="I91" s="159" t="e">
        <f>IF(ISTEXT('VR-PROP'!#REF!),"DESCARTADO",'VR-PROP'!#REF!)</f>
        <v>#REF!</v>
      </c>
      <c r="J91" s="159" t="e">
        <f>IF(ISTEXT('VR-PROP'!#REF!),"DESCARTADO",'VR-PROP'!#REF!)</f>
        <v>#REF!</v>
      </c>
      <c r="M91" s="98" t="e">
        <f>IF(AND(ISTEXT('VR-PROP'!#REF!),'VR-PROP'!#REF!=""),"DESCARTADO",'VR-PROP'!#REF!)</f>
        <v>#REF!</v>
      </c>
    </row>
    <row r="92" spans="8:13">
      <c r="H92" s="160">
        <v>90</v>
      </c>
      <c r="I92" s="159" t="e">
        <f>IF(ISTEXT('VR-PROP'!#REF!),"DESCARTADO",'VR-PROP'!#REF!)</f>
        <v>#REF!</v>
      </c>
      <c r="J92" s="159" t="e">
        <f>IF(ISTEXT('VR-PROP'!#REF!),"DESCARTADO",'VR-PROP'!#REF!)</f>
        <v>#REF!</v>
      </c>
      <c r="M92" s="98" t="e">
        <f>IF(AND(ISTEXT('VR-PROP'!#REF!),'VR-PROP'!#REF!=""),"DESCARTADO",'VR-PROP'!#REF!)</f>
        <v>#REF!</v>
      </c>
    </row>
    <row r="93" spans="8:13">
      <c r="H93" s="160">
        <v>91</v>
      </c>
      <c r="I93" s="159" t="e">
        <f>IF(ISTEXT('VR-PROP'!#REF!),"DESCARTADO",'VR-PROP'!#REF!)</f>
        <v>#REF!</v>
      </c>
      <c r="J93" s="159" t="e">
        <f>IF(ISTEXT('VR-PROP'!#REF!),"DESCARTADO",'VR-PROP'!#REF!)</f>
        <v>#REF!</v>
      </c>
      <c r="M93" s="98" t="e">
        <f>IF(AND(ISTEXT('VR-PROP'!#REF!),'VR-PROP'!#REF!=""),"DESCARTADO",'VR-PROP'!#REF!)</f>
        <v>#REF!</v>
      </c>
    </row>
    <row r="94" spans="8:13">
      <c r="H94" s="160">
        <v>92</v>
      </c>
      <c r="I94" s="159" t="e">
        <f>IF(ISTEXT('VR-PROP'!#REF!),"DESCARTADO",'VR-PROP'!#REF!)</f>
        <v>#REF!</v>
      </c>
      <c r="J94" s="159" t="e">
        <f>IF(ISTEXT('VR-PROP'!#REF!),"DESCARTADO",'VR-PROP'!#REF!)</f>
        <v>#REF!</v>
      </c>
      <c r="M94" s="98" t="e">
        <f>IF(AND(ISTEXT('VR-PROP'!#REF!),'VR-PROP'!#REF!=""),"DESCARTADO",'VR-PROP'!#REF!)</f>
        <v>#REF!</v>
      </c>
    </row>
    <row r="95" spans="8:13">
      <c r="H95" s="160">
        <v>93</v>
      </c>
      <c r="I95" s="159" t="e">
        <f>IF(ISTEXT('VR-PROP'!#REF!),"DESCARTADO",'VR-PROP'!#REF!)</f>
        <v>#REF!</v>
      </c>
      <c r="J95" s="159" t="e">
        <f>IF(ISTEXT('VR-PROP'!#REF!),"DESCARTADO",'VR-PROP'!#REF!)</f>
        <v>#REF!</v>
      </c>
      <c r="M95" s="98" t="e">
        <f>IF(AND(ISTEXT('VR-PROP'!#REF!),'VR-PROP'!#REF!=""),"DESCARTADO",'VR-PROP'!#REF!)</f>
        <v>#REF!</v>
      </c>
    </row>
    <row r="96" spans="8:13">
      <c r="H96" s="160">
        <v>94</v>
      </c>
      <c r="I96" s="159" t="e">
        <f>IF(ISTEXT('VR-PROP'!#REF!),"DESCARTADO",'VR-PROP'!#REF!)</f>
        <v>#REF!</v>
      </c>
      <c r="J96" s="159" t="e">
        <f>IF(ISTEXT('VR-PROP'!#REF!),"DESCARTADO",'VR-PROP'!#REF!)</f>
        <v>#REF!</v>
      </c>
      <c r="M96" s="98" t="e">
        <f>IF(AND(ISTEXT('VR-PROP'!#REF!),'VR-PROP'!#REF!=""),"DESCARTADO",'VR-PROP'!#REF!)</f>
        <v>#REF!</v>
      </c>
    </row>
    <row r="97" spans="8:13">
      <c r="H97" s="160">
        <v>95</v>
      </c>
      <c r="I97" s="159" t="e">
        <f>IF(ISTEXT('VR-PROP'!#REF!),"DESCARTADO",'VR-PROP'!#REF!)</f>
        <v>#REF!</v>
      </c>
      <c r="J97" s="159" t="e">
        <f>IF(ISTEXT('VR-PROP'!#REF!),"DESCARTADO",'VR-PROP'!#REF!)</f>
        <v>#REF!</v>
      </c>
      <c r="M97" s="98" t="e">
        <f>IF(AND(ISTEXT('VR-PROP'!#REF!),'VR-PROP'!#REF!=""),"DESCARTADO",'VR-PROP'!#REF!)</f>
        <v>#REF!</v>
      </c>
    </row>
    <row r="98" spans="8:13">
      <c r="H98" s="160">
        <v>96</v>
      </c>
      <c r="I98" s="159" t="e">
        <f>IF(ISTEXT('VR-PROP'!#REF!),"DESCARTADO",'VR-PROP'!#REF!)</f>
        <v>#REF!</v>
      </c>
      <c r="J98" s="159" t="e">
        <f>IF(ISTEXT('VR-PROP'!#REF!),"DESCARTADO",'VR-PROP'!#REF!)</f>
        <v>#REF!</v>
      </c>
      <c r="M98" s="98" t="e">
        <f>IF(AND(ISTEXT('VR-PROP'!#REF!),'VR-PROP'!#REF!=""),"DESCARTADO",'VR-PROP'!#REF!)</f>
        <v>#REF!</v>
      </c>
    </row>
    <row r="99" spans="8:13">
      <c r="H99" s="160">
        <v>97</v>
      </c>
      <c r="I99" s="159" t="e">
        <f>IF(ISTEXT('VR-PROP'!#REF!),"DESCARTADO",'VR-PROP'!#REF!)</f>
        <v>#REF!</v>
      </c>
      <c r="J99" s="159" t="e">
        <f>IF(ISTEXT('VR-PROP'!#REF!),"DESCARTADO",'VR-PROP'!#REF!)</f>
        <v>#REF!</v>
      </c>
      <c r="M99" s="98" t="e">
        <f>IF(AND(ISTEXT('VR-PROP'!#REF!),'VR-PROP'!#REF!=""),"DESCARTADO",'VR-PROP'!#REF!)</f>
        <v>#REF!</v>
      </c>
    </row>
    <row r="100" spans="8:13">
      <c r="H100" s="160">
        <v>98</v>
      </c>
      <c r="I100" s="159" t="e">
        <f>IF(ISTEXT('VR-PROP'!#REF!),"DESCARTADO",'VR-PROP'!#REF!)</f>
        <v>#REF!</v>
      </c>
      <c r="J100" s="159" t="e">
        <f>IF(ISTEXT('VR-PROP'!#REF!),"DESCARTADO",'VR-PROP'!#REF!)</f>
        <v>#REF!</v>
      </c>
      <c r="M100" s="98" t="e">
        <f>IF(AND(ISTEXT('VR-PROP'!#REF!),'VR-PROP'!#REF!=""),"DESCARTADO",'VR-PROP'!#REF!)</f>
        <v>#REF!</v>
      </c>
    </row>
    <row r="101" spans="8:13">
      <c r="H101" s="160">
        <v>99</v>
      </c>
      <c r="I101" s="159" t="e">
        <f>IF(ISTEXT('VR-PROP'!#REF!),"DESCARTADO",'VR-PROP'!#REF!)</f>
        <v>#REF!</v>
      </c>
      <c r="J101" s="159" t="e">
        <f>IF(ISTEXT('VR-PROP'!#REF!),"DESCARTADO",'VR-PROP'!#REF!)</f>
        <v>#REF!</v>
      </c>
      <c r="M101" s="98" t="e">
        <f>IF(AND(ISTEXT('VR-PROP'!#REF!),'VR-PROP'!#REF!=""),"DESCARTADO",'VR-PROP'!#REF!)</f>
        <v>#REF!</v>
      </c>
    </row>
    <row r="102" spans="8:13">
      <c r="H102" s="160">
        <v>100</v>
      </c>
      <c r="I102" s="159" t="e">
        <f>IF(ISTEXT('VR-PROP'!#REF!),"DESCARTADO",'VR-PROP'!#REF!)</f>
        <v>#REF!</v>
      </c>
      <c r="J102" s="159" t="e">
        <f>IF(ISTEXT('VR-PROP'!#REF!),"DESCARTADO",'VR-PROP'!#REF!)</f>
        <v>#REF!</v>
      </c>
      <c r="M102" s="98" t="e">
        <f>IF(AND(ISTEXT('VR-PROP'!#REF!),'VR-PROP'!#REF!=""),"DESCARTADO",'VR-PROP'!#REF!)</f>
        <v>#REF!</v>
      </c>
    </row>
    <row r="103" spans="8:13">
      <c r="H103" s="160">
        <v>101</v>
      </c>
      <c r="I103" s="159" t="e">
        <f>IF(ISTEXT('VR-PROP'!#REF!),"DESCARTADO",'VR-PROP'!#REF!)</f>
        <v>#REF!</v>
      </c>
      <c r="J103" s="159" t="e">
        <f>IF(ISTEXT('VR-PROP'!#REF!),"DESCARTADO",'VR-PROP'!#REF!)</f>
        <v>#REF!</v>
      </c>
      <c r="M103" s="98" t="e">
        <f>IF(AND(ISTEXT('VR-PROP'!#REF!),'VR-PROP'!#REF!=""),"DESCARTADO",'VR-PROP'!#REF!)</f>
        <v>#REF!</v>
      </c>
    </row>
    <row r="104" spans="8:13">
      <c r="H104" s="160">
        <v>102</v>
      </c>
      <c r="I104" s="159" t="e">
        <f>IF(ISTEXT('VR-PROP'!#REF!),"DESCARTADO",'VR-PROP'!#REF!)</f>
        <v>#REF!</v>
      </c>
      <c r="J104" s="159" t="e">
        <f>IF(ISTEXT('VR-PROP'!#REF!),"DESCARTADO",'VR-PROP'!#REF!)</f>
        <v>#REF!</v>
      </c>
      <c r="M104" s="98" t="e">
        <f>IF(AND(ISTEXT('VR-PROP'!#REF!),'VR-PROP'!#REF!=""),"DESCARTADO",'VR-PROP'!#REF!)</f>
        <v>#REF!</v>
      </c>
    </row>
    <row r="105" spans="8:13">
      <c r="H105" s="160">
        <v>103</v>
      </c>
      <c r="I105" s="159" t="e">
        <f>IF(ISTEXT('VR-PROP'!#REF!),"DESCARTADO",'VR-PROP'!#REF!)</f>
        <v>#REF!</v>
      </c>
      <c r="J105" s="159" t="e">
        <f>IF(ISTEXT('VR-PROP'!#REF!),"DESCARTADO",'VR-PROP'!#REF!)</f>
        <v>#REF!</v>
      </c>
      <c r="M105" s="98" t="e">
        <f>IF(AND(ISTEXT('VR-PROP'!#REF!),'VR-PROP'!#REF!=""),"DESCARTADO",'VR-PROP'!#REF!)</f>
        <v>#REF!</v>
      </c>
    </row>
    <row r="106" spans="8:13">
      <c r="H106" s="160">
        <v>104</v>
      </c>
      <c r="I106" s="159" t="e">
        <f>IF(ISTEXT('VR-PROP'!#REF!),"DESCARTADO",'VR-PROP'!#REF!)</f>
        <v>#REF!</v>
      </c>
      <c r="J106" s="159" t="e">
        <f>IF(ISTEXT('VR-PROP'!#REF!),"DESCARTADO",'VR-PROP'!#REF!)</f>
        <v>#REF!</v>
      </c>
      <c r="M106" s="98" t="e">
        <f>IF(AND(ISTEXT('VR-PROP'!#REF!),'VR-PROP'!#REF!=""),"DESCARTADO",'VR-PROP'!#REF!)</f>
        <v>#REF!</v>
      </c>
    </row>
    <row r="107" spans="8:13">
      <c r="H107" s="160">
        <v>105</v>
      </c>
      <c r="I107" s="159" t="e">
        <f>IF(ISTEXT('VR-PROP'!#REF!),"DESCARTADO",'VR-PROP'!#REF!)</f>
        <v>#REF!</v>
      </c>
      <c r="J107" s="159" t="e">
        <f>IF(ISTEXT('VR-PROP'!#REF!),"DESCARTADO",'VR-PROP'!#REF!)</f>
        <v>#REF!</v>
      </c>
      <c r="M107" s="98" t="e">
        <f>IF(AND(ISTEXT('VR-PROP'!#REF!),'VR-PROP'!#REF!=""),"DESCARTADO",'VR-PROP'!#REF!)</f>
        <v>#REF!</v>
      </c>
    </row>
    <row r="108" spans="8:13">
      <c r="H108" s="160">
        <v>106</v>
      </c>
      <c r="I108" s="159" t="e">
        <f>IF(ISTEXT('VR-PROP'!#REF!),"DESCARTADO",'VR-PROP'!#REF!)</f>
        <v>#REF!</v>
      </c>
      <c r="J108" s="159" t="e">
        <f>IF(ISTEXT('VR-PROP'!#REF!),"DESCARTADO",'VR-PROP'!#REF!)</f>
        <v>#REF!</v>
      </c>
      <c r="M108" s="98" t="e">
        <f>IF(AND(ISTEXT('VR-PROP'!#REF!),'VR-PROP'!#REF!=""),"DESCARTADO",'VR-PROP'!#REF!)</f>
        <v>#REF!</v>
      </c>
    </row>
    <row r="109" spans="8:13">
      <c r="H109" s="160">
        <v>107</v>
      </c>
      <c r="I109" s="159" t="e">
        <f>IF(ISTEXT('VR-PROP'!#REF!),"DESCARTADO",'VR-PROP'!#REF!)</f>
        <v>#REF!</v>
      </c>
      <c r="J109" s="159" t="e">
        <f>IF(ISTEXT('VR-PROP'!#REF!),"DESCARTADO",'VR-PROP'!#REF!)</f>
        <v>#REF!</v>
      </c>
      <c r="M109" s="98" t="e">
        <f>IF(AND(ISTEXT('VR-PROP'!#REF!),'VR-PROP'!#REF!=""),"DESCARTADO",'VR-PROP'!#REF!)</f>
        <v>#REF!</v>
      </c>
    </row>
    <row r="110" spans="8:13">
      <c r="H110" s="160">
        <v>108</v>
      </c>
      <c r="I110" s="159" t="e">
        <f>IF(ISTEXT('VR-PROP'!#REF!),"DESCARTADO",'VR-PROP'!#REF!)</f>
        <v>#REF!</v>
      </c>
      <c r="J110" s="159" t="e">
        <f>IF(ISTEXT('VR-PROP'!#REF!),"DESCARTADO",'VR-PROP'!#REF!)</f>
        <v>#REF!</v>
      </c>
      <c r="M110" s="98" t="e">
        <f>IF(AND(ISTEXT('VR-PROP'!#REF!),'VR-PROP'!#REF!=""),"DESCARTADO",'VR-PROP'!#REF!)</f>
        <v>#REF!</v>
      </c>
    </row>
    <row r="111" spans="8:13">
      <c r="H111" s="160">
        <v>109</v>
      </c>
      <c r="I111" s="159" t="e">
        <f>IF(ISTEXT('VR-PROP'!#REF!),"DESCARTADO",'VR-PROP'!#REF!)</f>
        <v>#REF!</v>
      </c>
      <c r="J111" s="159" t="e">
        <f>IF(ISTEXT('VR-PROP'!#REF!),"DESCARTADO",'VR-PROP'!#REF!)</f>
        <v>#REF!</v>
      </c>
      <c r="M111" s="98" t="e">
        <f>IF(AND(ISTEXT('VR-PROP'!#REF!),'VR-PROP'!#REF!=""),"DESCARTADO",'VR-PROP'!#REF!)</f>
        <v>#REF!</v>
      </c>
    </row>
    <row r="112" spans="8:13">
      <c r="H112" s="160">
        <v>110</v>
      </c>
      <c r="I112" s="159" t="e">
        <f>IF(ISTEXT('VR-PROP'!#REF!),"DESCARTADO",'VR-PROP'!#REF!)</f>
        <v>#REF!</v>
      </c>
      <c r="J112" s="159" t="e">
        <f>IF(ISTEXT('VR-PROP'!#REF!),"DESCARTADO",'VR-PROP'!#REF!)</f>
        <v>#REF!</v>
      </c>
      <c r="M112" s="98" t="e">
        <f>IF(AND(ISTEXT('VR-PROP'!#REF!),'VR-PROP'!#REF!=""),"DESCARTADO",'VR-PROP'!#REF!)</f>
        <v>#REF!</v>
      </c>
    </row>
    <row r="113" spans="8:13">
      <c r="H113" s="160">
        <v>111</v>
      </c>
      <c r="I113" s="159" t="e">
        <f>IF(ISTEXT('VR-PROP'!#REF!),"DESCARTADO",'VR-PROP'!#REF!)</f>
        <v>#REF!</v>
      </c>
      <c r="J113" s="159" t="e">
        <f>IF(ISTEXT('VR-PROP'!#REF!),"DESCARTADO",'VR-PROP'!#REF!)</f>
        <v>#REF!</v>
      </c>
      <c r="M113" s="98" t="e">
        <f>IF(AND(ISTEXT('VR-PROP'!#REF!),'VR-PROP'!#REF!=""),"DESCARTADO",'VR-PROP'!#REF!)</f>
        <v>#REF!</v>
      </c>
    </row>
    <row r="114" spans="8:13">
      <c r="H114" s="160">
        <v>112</v>
      </c>
      <c r="I114" s="159" t="e">
        <f>IF(ISTEXT('VR-PROP'!#REF!),"DESCARTADO",'VR-PROP'!#REF!)</f>
        <v>#REF!</v>
      </c>
      <c r="J114" s="159" t="e">
        <f>IF(ISTEXT('VR-PROP'!#REF!),"DESCARTADO",'VR-PROP'!#REF!)</f>
        <v>#REF!</v>
      </c>
      <c r="M114" s="98" t="e">
        <f>IF(AND(ISTEXT('VR-PROP'!#REF!),'VR-PROP'!#REF!=""),"DESCARTADO",'VR-PROP'!#REF!)</f>
        <v>#REF!</v>
      </c>
    </row>
    <row r="115" spans="8:13">
      <c r="H115" s="160">
        <v>113</v>
      </c>
      <c r="I115" s="159" t="e">
        <f>IF(ISTEXT('VR-PROP'!#REF!),"DESCARTADO",'VR-PROP'!#REF!)</f>
        <v>#REF!</v>
      </c>
      <c r="J115" s="159" t="e">
        <f>IF(ISTEXT('VR-PROP'!#REF!),"DESCARTADO",'VR-PROP'!#REF!)</f>
        <v>#REF!</v>
      </c>
      <c r="M115" s="98" t="e">
        <f>IF(AND(ISTEXT('VR-PROP'!#REF!),'VR-PROP'!#REF!=""),"DESCARTADO",'VR-PROP'!#REF!)</f>
        <v>#REF!</v>
      </c>
    </row>
    <row r="116" spans="8:13">
      <c r="H116" s="160">
        <v>114</v>
      </c>
      <c r="I116" s="159" t="e">
        <f>IF(ISTEXT('VR-PROP'!#REF!),"DESCARTADO",'VR-PROP'!#REF!)</f>
        <v>#REF!</v>
      </c>
      <c r="J116" s="159" t="e">
        <f>IF(ISTEXT('VR-PROP'!#REF!),"DESCARTADO",'VR-PROP'!#REF!)</f>
        <v>#REF!</v>
      </c>
      <c r="M116" s="98" t="e">
        <f>IF(AND(ISTEXT('VR-PROP'!#REF!),'VR-PROP'!#REF!=""),"DESCARTADO",'VR-PROP'!#REF!)</f>
        <v>#REF!</v>
      </c>
    </row>
    <row r="117" spans="8:13">
      <c r="H117" s="160">
        <v>115</v>
      </c>
      <c r="I117" s="159" t="e">
        <f>IF(ISTEXT('VR-PROP'!#REF!),"DESCARTADO",'VR-PROP'!#REF!)</f>
        <v>#REF!</v>
      </c>
      <c r="J117" s="159" t="e">
        <f>IF(ISTEXT('VR-PROP'!#REF!),"DESCARTADO",'VR-PROP'!#REF!)</f>
        <v>#REF!</v>
      </c>
      <c r="M117" s="98" t="e">
        <f>IF(AND(ISTEXT('VR-PROP'!#REF!),'VR-PROP'!#REF!=""),"DESCARTADO",'VR-PROP'!#REF!)</f>
        <v>#REF!</v>
      </c>
    </row>
    <row r="118" spans="8:13">
      <c r="H118" s="160">
        <v>116</v>
      </c>
      <c r="I118" s="159" t="e">
        <f>IF(ISTEXT('VR-PROP'!#REF!),"DESCARTADO",'VR-PROP'!#REF!)</f>
        <v>#REF!</v>
      </c>
      <c r="J118" s="159" t="e">
        <f>IF(ISTEXT('VR-PROP'!#REF!),"DESCARTADO",'VR-PROP'!#REF!)</f>
        <v>#REF!</v>
      </c>
      <c r="M118" s="98" t="e">
        <f>IF(AND(ISTEXT('VR-PROP'!#REF!),'VR-PROP'!#REF!=""),"DESCARTADO",'VR-PROP'!#REF!)</f>
        <v>#REF!</v>
      </c>
    </row>
    <row r="119" spans="8:13">
      <c r="H119" s="160">
        <v>117</v>
      </c>
      <c r="I119" s="159" t="e">
        <f>IF(ISTEXT('VR-PROP'!#REF!),"DESCARTADO",'VR-PROP'!#REF!)</f>
        <v>#REF!</v>
      </c>
      <c r="J119" s="159" t="e">
        <f>IF(ISTEXT('VR-PROP'!#REF!),"DESCARTADO",'VR-PROP'!#REF!)</f>
        <v>#REF!</v>
      </c>
      <c r="M119" s="98" t="e">
        <f>IF(AND(ISTEXT('VR-PROP'!#REF!),'VR-PROP'!#REF!=""),"DESCARTADO",'VR-PROP'!#REF!)</f>
        <v>#REF!</v>
      </c>
    </row>
    <row r="120" spans="8:13">
      <c r="H120" s="160">
        <v>118</v>
      </c>
      <c r="I120" s="159" t="e">
        <f>IF(ISTEXT('VR-PROP'!#REF!),"DESCARTADO",'VR-PROP'!#REF!)</f>
        <v>#REF!</v>
      </c>
      <c r="J120" s="159" t="e">
        <f>IF(ISTEXT('VR-PROP'!#REF!),"DESCARTADO",'VR-PROP'!#REF!)</f>
        <v>#REF!</v>
      </c>
      <c r="M120" s="98" t="e">
        <f>IF(AND(ISTEXT('VR-PROP'!#REF!),'VR-PROP'!#REF!=""),"DESCARTADO",'VR-PROP'!#REF!)</f>
        <v>#REF!</v>
      </c>
    </row>
    <row r="121" spans="8:13">
      <c r="H121" s="160">
        <v>119</v>
      </c>
      <c r="I121" s="159" t="e">
        <f>IF(ISTEXT('VR-PROP'!#REF!),"DESCARTADO",'VR-PROP'!#REF!)</f>
        <v>#REF!</v>
      </c>
      <c r="J121" s="159" t="e">
        <f>IF(ISTEXT('VR-PROP'!#REF!),"DESCARTADO",'VR-PROP'!#REF!)</f>
        <v>#REF!</v>
      </c>
      <c r="M121" s="98" t="e">
        <f>IF(AND(ISTEXT('VR-PROP'!#REF!),'VR-PROP'!#REF!=""),"DESCARTADO",'VR-PROP'!#REF!)</f>
        <v>#REF!</v>
      </c>
    </row>
    <row r="122" spans="8:13">
      <c r="H122" s="160">
        <v>120</v>
      </c>
      <c r="I122" s="159" t="e">
        <f>IF(ISTEXT('VR-PROP'!#REF!),"DESCARTADO",'VR-PROP'!#REF!)</f>
        <v>#REF!</v>
      </c>
      <c r="J122" s="159" t="e">
        <f>IF(ISTEXT('VR-PROP'!#REF!),"DESCARTADO",'VR-PROP'!#REF!)</f>
        <v>#REF!</v>
      </c>
      <c r="M122" s="98" t="e">
        <f>IF(AND(ISTEXT('VR-PROP'!#REF!),'VR-PROP'!#REF!=""),"DESCARTADO",'VR-PROP'!#REF!)</f>
        <v>#REF!</v>
      </c>
    </row>
    <row r="123" spans="8:13">
      <c r="H123" s="160">
        <v>121</v>
      </c>
      <c r="I123" s="159" t="e">
        <f>IF(ISTEXT('VR-PROP'!#REF!),"DESCARTADO",'VR-PROP'!#REF!)</f>
        <v>#REF!</v>
      </c>
      <c r="J123" s="159" t="e">
        <f>IF(ISTEXT('VR-PROP'!#REF!),"DESCARTADO",'VR-PROP'!#REF!)</f>
        <v>#REF!</v>
      </c>
      <c r="M123" s="98" t="e">
        <f>IF(AND(ISTEXT('VR-PROP'!#REF!),'VR-PROP'!#REF!=""),"DESCARTADO",'VR-PROP'!#REF!)</f>
        <v>#REF!</v>
      </c>
    </row>
    <row r="124" spans="8:13">
      <c r="H124" s="160">
        <v>122</v>
      </c>
      <c r="I124" s="159" t="e">
        <f>IF(ISTEXT('VR-PROP'!#REF!),"DESCARTADO",'VR-PROP'!#REF!)</f>
        <v>#REF!</v>
      </c>
      <c r="J124" s="159" t="e">
        <f>IF(ISTEXT('VR-PROP'!#REF!),"DESCARTADO",'VR-PROP'!#REF!)</f>
        <v>#REF!</v>
      </c>
      <c r="M124" s="98" t="e">
        <f>IF(AND(ISTEXT('VR-PROP'!#REF!),'VR-PROP'!#REF!=""),"DESCARTADO",'VR-PROP'!#REF!)</f>
        <v>#REF!</v>
      </c>
    </row>
    <row r="125" spans="8:13">
      <c r="H125" s="160">
        <v>123</v>
      </c>
      <c r="I125" s="159" t="e">
        <f>IF(ISTEXT('VR-PROP'!#REF!),"DESCARTADO",'VR-PROP'!#REF!)</f>
        <v>#REF!</v>
      </c>
      <c r="J125" s="159" t="e">
        <f>IF(ISTEXT('VR-PROP'!#REF!),"DESCARTADO",'VR-PROP'!#REF!)</f>
        <v>#REF!</v>
      </c>
      <c r="M125" s="98" t="e">
        <f>IF(AND(ISTEXT('VR-PROP'!#REF!),'VR-PROP'!#REF!=""),"DESCARTADO",'VR-PROP'!#REF!)</f>
        <v>#REF!</v>
      </c>
    </row>
    <row r="126" spans="8:13">
      <c r="H126" s="160">
        <v>124</v>
      </c>
      <c r="I126" s="159" t="e">
        <f>IF(ISTEXT('VR-PROP'!#REF!),"DESCARTADO",'VR-PROP'!#REF!)</f>
        <v>#REF!</v>
      </c>
      <c r="J126" s="159" t="e">
        <f>IF(ISTEXT('VR-PROP'!#REF!),"DESCARTADO",'VR-PROP'!#REF!)</f>
        <v>#REF!</v>
      </c>
      <c r="M126" s="98" t="e">
        <f>IF(AND(ISTEXT('VR-PROP'!#REF!),'VR-PROP'!#REF!=""),"DESCARTADO",'VR-PROP'!#REF!)</f>
        <v>#REF!</v>
      </c>
    </row>
    <row r="127" spans="8:13">
      <c r="H127" s="160">
        <v>125</v>
      </c>
      <c r="I127" s="159" t="e">
        <f>IF(ISTEXT('VR-PROP'!#REF!),"DESCARTADO",'VR-PROP'!#REF!)</f>
        <v>#REF!</v>
      </c>
      <c r="J127" s="159" t="e">
        <f>IF(ISTEXT('VR-PROP'!#REF!),"DESCARTADO",'VR-PROP'!#REF!)</f>
        <v>#REF!</v>
      </c>
      <c r="M127" s="98" t="e">
        <f>IF(AND(ISTEXT('VR-PROP'!#REF!),'VR-PROP'!#REF!=""),"DESCARTADO",'VR-PROP'!#REF!)</f>
        <v>#REF!</v>
      </c>
    </row>
    <row r="128" spans="8:13">
      <c r="H128" s="160">
        <v>126</v>
      </c>
      <c r="I128" s="159" t="e">
        <f>IF(ISTEXT('VR-PROP'!#REF!),"DESCARTADO",'VR-PROP'!#REF!)</f>
        <v>#REF!</v>
      </c>
      <c r="J128" s="159" t="e">
        <f>IF(ISTEXT('VR-PROP'!#REF!),"DESCARTADO",'VR-PROP'!#REF!)</f>
        <v>#REF!</v>
      </c>
      <c r="M128" s="98" t="e">
        <f>IF(AND(ISTEXT('VR-PROP'!#REF!),'VR-PROP'!#REF!=""),"DESCARTADO",'VR-PROP'!#REF!)</f>
        <v>#REF!</v>
      </c>
    </row>
    <row r="129" spans="8:13">
      <c r="H129" s="160">
        <v>127</v>
      </c>
      <c r="I129" s="159" t="e">
        <f>IF(ISTEXT('VR-PROP'!#REF!),"DESCARTADO",'VR-PROP'!#REF!)</f>
        <v>#REF!</v>
      </c>
      <c r="J129" s="159" t="e">
        <f>IF(ISTEXT('VR-PROP'!#REF!),"DESCARTADO",'VR-PROP'!#REF!)</f>
        <v>#REF!</v>
      </c>
      <c r="M129" s="98" t="e">
        <f>IF(AND(ISTEXT('VR-PROP'!#REF!),'VR-PROP'!#REF!=""),"DESCARTADO",'VR-PROP'!#REF!)</f>
        <v>#REF!</v>
      </c>
    </row>
    <row r="130" spans="8:13">
      <c r="H130" s="160">
        <v>128</v>
      </c>
      <c r="I130" s="159" t="e">
        <f>IF(ISTEXT('VR-PROP'!#REF!),"DESCARTADO",'VR-PROP'!#REF!)</f>
        <v>#REF!</v>
      </c>
      <c r="J130" s="159" t="e">
        <f>IF(ISTEXT('VR-PROP'!#REF!),"DESCARTADO",'VR-PROP'!#REF!)</f>
        <v>#REF!</v>
      </c>
      <c r="M130" s="98" t="e">
        <f>IF(AND(ISTEXT('VR-PROP'!#REF!),'VR-PROP'!#REF!=""),"DESCARTADO",'VR-PROP'!#REF!)</f>
        <v>#REF!</v>
      </c>
    </row>
    <row r="131" spans="8:13">
      <c r="H131" s="160">
        <v>129</v>
      </c>
      <c r="I131" s="159" t="e">
        <f>IF(ISTEXT('VR-PROP'!#REF!),"DESCARTADO",'VR-PROP'!#REF!)</f>
        <v>#REF!</v>
      </c>
      <c r="J131" s="159" t="e">
        <f>IF(ISTEXT('VR-PROP'!#REF!),"DESCARTADO",'VR-PROP'!#REF!)</f>
        <v>#REF!</v>
      </c>
      <c r="M131" s="98" t="e">
        <f>IF(AND(ISTEXT('VR-PROP'!#REF!),'VR-PROP'!#REF!=""),"DESCARTADO",'VR-PROP'!#REF!)</f>
        <v>#REF!</v>
      </c>
    </row>
    <row r="132" spans="8:13">
      <c r="H132" s="160">
        <v>130</v>
      </c>
      <c r="I132" s="159" t="e">
        <f>IF(ISTEXT('VR-PROP'!#REF!),"DESCARTADO",'VR-PROP'!#REF!)</f>
        <v>#REF!</v>
      </c>
      <c r="J132" s="159" t="e">
        <f>IF(ISTEXT('VR-PROP'!#REF!),"DESCARTADO",'VR-PROP'!#REF!)</f>
        <v>#REF!</v>
      </c>
      <c r="M132" s="98" t="e">
        <f>IF(AND(ISTEXT('VR-PROP'!#REF!),'VR-PROP'!#REF!=""),"DESCARTADO",'VR-PROP'!#REF!)</f>
        <v>#REF!</v>
      </c>
    </row>
    <row r="133" spans="8:13">
      <c r="H133" s="160">
        <v>131</v>
      </c>
      <c r="I133" s="159" t="e">
        <f>IF(ISTEXT('VR-PROP'!#REF!),"DESCARTADO",'VR-PROP'!#REF!)</f>
        <v>#REF!</v>
      </c>
      <c r="J133" s="159" t="e">
        <f>IF(ISTEXT('VR-PROP'!#REF!),"DESCARTADO",'VR-PROP'!#REF!)</f>
        <v>#REF!</v>
      </c>
      <c r="M133" s="98" t="e">
        <f>IF(AND(ISTEXT('VR-PROP'!#REF!),'VR-PROP'!#REF!=""),"DESCARTADO",'VR-PROP'!#REF!)</f>
        <v>#REF!</v>
      </c>
    </row>
    <row r="134" spans="8:13">
      <c r="H134" s="160">
        <v>132</v>
      </c>
      <c r="I134" s="159" t="e">
        <f>IF(ISTEXT('VR-PROP'!#REF!),"DESCARTADO",'VR-PROP'!#REF!)</f>
        <v>#REF!</v>
      </c>
      <c r="J134" s="159" t="e">
        <f>IF(ISTEXT('VR-PROP'!#REF!),"DESCARTADO",'VR-PROP'!#REF!)</f>
        <v>#REF!</v>
      </c>
      <c r="M134" s="98" t="e">
        <f>IF(AND(ISTEXT('VR-PROP'!#REF!),'VR-PROP'!#REF!=""),"DESCARTADO",'VR-PROP'!#REF!)</f>
        <v>#REF!</v>
      </c>
    </row>
    <row r="135" spans="8:13">
      <c r="H135" s="160">
        <v>133</v>
      </c>
      <c r="I135" s="159" t="e">
        <f>IF(ISTEXT('VR-PROP'!#REF!),"DESCARTADO",'VR-PROP'!#REF!)</f>
        <v>#REF!</v>
      </c>
      <c r="J135" s="159" t="e">
        <f>IF(ISTEXT('VR-PROP'!#REF!),"DESCARTADO",'VR-PROP'!#REF!)</f>
        <v>#REF!</v>
      </c>
      <c r="M135" s="98" t="e">
        <f>IF(AND(ISTEXT('VR-PROP'!#REF!),'VR-PROP'!#REF!=""),"DESCARTADO",'VR-PROP'!#REF!)</f>
        <v>#REF!</v>
      </c>
    </row>
    <row r="136" spans="8:13">
      <c r="H136" s="160">
        <v>134</v>
      </c>
      <c r="I136" s="159" t="e">
        <f>IF(ISTEXT('VR-PROP'!#REF!),"DESCARTADO",'VR-PROP'!#REF!)</f>
        <v>#REF!</v>
      </c>
      <c r="J136" s="159" t="e">
        <f>IF(ISTEXT('VR-PROP'!#REF!),"DESCARTADO",'VR-PROP'!#REF!)</f>
        <v>#REF!</v>
      </c>
      <c r="M136" s="98" t="e">
        <f>IF(AND(ISTEXT('VR-PROP'!#REF!),'VR-PROP'!#REF!=""),"DESCARTADO",'VR-PROP'!#REF!)</f>
        <v>#REF!</v>
      </c>
    </row>
    <row r="137" spans="8:13">
      <c r="H137" s="160">
        <v>135</v>
      </c>
      <c r="I137" s="159" t="e">
        <f>IF(ISTEXT('VR-PROP'!#REF!),"DESCARTADO",'VR-PROP'!#REF!)</f>
        <v>#REF!</v>
      </c>
      <c r="J137" s="159" t="e">
        <f>IF(ISTEXT('VR-PROP'!#REF!),"DESCARTADO",'VR-PROP'!#REF!)</f>
        <v>#REF!</v>
      </c>
      <c r="M137" s="98" t="e">
        <f>IF(AND(ISTEXT('VR-PROP'!#REF!),'VR-PROP'!#REF!=""),"DESCARTADO",'VR-PROP'!#REF!)</f>
        <v>#REF!</v>
      </c>
    </row>
    <row r="138" spans="8:13">
      <c r="H138" s="160">
        <v>136</v>
      </c>
      <c r="I138" s="159" t="e">
        <f>IF(ISTEXT('VR-PROP'!#REF!),"DESCARTADO",'VR-PROP'!#REF!)</f>
        <v>#REF!</v>
      </c>
      <c r="J138" s="159" t="e">
        <f>IF(ISTEXT('VR-PROP'!#REF!),"DESCARTADO",'VR-PROP'!#REF!)</f>
        <v>#REF!</v>
      </c>
      <c r="M138" s="98" t="e">
        <f>IF(AND(ISTEXT('VR-PROP'!#REF!),'VR-PROP'!#REF!=""),"DESCARTADO",'VR-PROP'!#REF!)</f>
        <v>#REF!</v>
      </c>
    </row>
    <row r="139" spans="8:13">
      <c r="H139" s="160">
        <v>137</v>
      </c>
      <c r="I139" s="159" t="e">
        <f>IF(ISTEXT('VR-PROP'!#REF!),"DESCARTADO",'VR-PROP'!#REF!)</f>
        <v>#REF!</v>
      </c>
      <c r="J139" s="159" t="e">
        <f>IF(ISTEXT('VR-PROP'!#REF!),"DESCARTADO",'VR-PROP'!#REF!)</f>
        <v>#REF!</v>
      </c>
      <c r="M139" s="98" t="e">
        <f>IF(AND(ISTEXT('VR-PROP'!#REF!),'VR-PROP'!#REF!=""),"DESCARTADO",'VR-PROP'!#REF!)</f>
        <v>#REF!</v>
      </c>
    </row>
    <row r="140" spans="8:13">
      <c r="H140" s="160">
        <v>138</v>
      </c>
      <c r="I140" s="159" t="e">
        <f>IF(ISTEXT('VR-PROP'!#REF!),"DESCARTADO",'VR-PROP'!#REF!)</f>
        <v>#REF!</v>
      </c>
      <c r="J140" s="159" t="e">
        <f>IF(ISTEXT('VR-PROP'!#REF!),"DESCARTADO",'VR-PROP'!#REF!)</f>
        <v>#REF!</v>
      </c>
      <c r="M140" s="98" t="e">
        <f>IF(AND(ISTEXT('VR-PROP'!#REF!),'VR-PROP'!#REF!=""),"DESCARTADO",'VR-PROP'!#REF!)</f>
        <v>#REF!</v>
      </c>
    </row>
    <row r="141" spans="8:13">
      <c r="H141" s="160">
        <v>139</v>
      </c>
      <c r="I141" s="159" t="e">
        <f>IF(ISTEXT('VR-PROP'!#REF!),"DESCARTADO",'VR-PROP'!#REF!)</f>
        <v>#REF!</v>
      </c>
      <c r="J141" s="159" t="e">
        <f>IF(ISTEXT('VR-PROP'!#REF!),"DESCARTADO",'VR-PROP'!#REF!)</f>
        <v>#REF!</v>
      </c>
      <c r="M141" s="98" t="e">
        <f>IF(AND(ISTEXT('VR-PROP'!#REF!),'VR-PROP'!#REF!=""),"DESCARTADO",'VR-PROP'!#REF!)</f>
        <v>#REF!</v>
      </c>
    </row>
    <row r="142" spans="8:13">
      <c r="H142" s="160">
        <v>140</v>
      </c>
      <c r="I142" s="159" t="e">
        <f>IF(ISTEXT('VR-PROP'!#REF!),"DESCARTADO",'VR-PROP'!#REF!)</f>
        <v>#REF!</v>
      </c>
      <c r="J142" s="159" t="e">
        <f>IF(ISTEXT('VR-PROP'!#REF!),"DESCARTADO",'VR-PROP'!#REF!)</f>
        <v>#REF!</v>
      </c>
      <c r="M142" s="98" t="e">
        <f>IF(AND(ISTEXT('VR-PROP'!#REF!),'VR-PROP'!#REF!=""),"DESCARTADO",'VR-PROP'!#REF!)</f>
        <v>#REF!</v>
      </c>
    </row>
    <row r="143" spans="8:13">
      <c r="H143" s="160">
        <v>141</v>
      </c>
      <c r="I143" s="159" t="e">
        <f>IF(ISTEXT('VR-PROP'!#REF!),"DESCARTADO",'VR-PROP'!#REF!)</f>
        <v>#REF!</v>
      </c>
      <c r="J143" s="159" t="e">
        <f>IF(ISTEXT('VR-PROP'!#REF!),"DESCARTADO",'VR-PROP'!#REF!)</f>
        <v>#REF!</v>
      </c>
      <c r="M143" s="98" t="e">
        <f>IF(AND(ISTEXT('VR-PROP'!#REF!),'VR-PROP'!#REF!=""),"DESCARTADO",'VR-PROP'!#REF!)</f>
        <v>#REF!</v>
      </c>
    </row>
    <row r="144" spans="8:13">
      <c r="H144" s="160">
        <v>142</v>
      </c>
      <c r="I144" s="159" t="e">
        <f>IF(ISTEXT('VR-PROP'!#REF!),"DESCARTADO",'VR-PROP'!#REF!)</f>
        <v>#REF!</v>
      </c>
      <c r="J144" s="159" t="e">
        <f>IF(ISTEXT('VR-PROP'!#REF!),"DESCARTADO",'VR-PROP'!#REF!)</f>
        <v>#REF!</v>
      </c>
      <c r="M144" s="98" t="e">
        <f>IF(AND(ISTEXT('VR-PROP'!#REF!),'VR-PROP'!#REF!=""),"DESCARTADO",'VR-PROP'!#REF!)</f>
        <v>#REF!</v>
      </c>
    </row>
    <row r="145" spans="8:13">
      <c r="H145" s="160">
        <v>143</v>
      </c>
      <c r="I145" s="159" t="e">
        <f>IF(ISTEXT('VR-PROP'!#REF!),"DESCARTADO",'VR-PROP'!#REF!)</f>
        <v>#REF!</v>
      </c>
      <c r="J145" s="159" t="e">
        <f>IF(ISTEXT('VR-PROP'!#REF!),"DESCARTADO",'VR-PROP'!#REF!)</f>
        <v>#REF!</v>
      </c>
      <c r="M145" s="98" t="e">
        <f>IF(AND(ISTEXT('VR-PROP'!#REF!),'VR-PROP'!#REF!=""),"DESCARTADO",'VR-PROP'!#REF!)</f>
        <v>#REF!</v>
      </c>
    </row>
    <row r="146" spans="8:13">
      <c r="H146" s="160">
        <v>144</v>
      </c>
      <c r="I146" s="159" t="e">
        <f>IF(ISTEXT('VR-PROP'!#REF!),"DESCARTADO",'VR-PROP'!#REF!)</f>
        <v>#REF!</v>
      </c>
      <c r="J146" s="159" t="e">
        <f>IF(ISTEXT('VR-PROP'!#REF!),"DESCARTADO",'VR-PROP'!#REF!)</f>
        <v>#REF!</v>
      </c>
      <c r="M146" s="98" t="e">
        <f>IF(AND(ISTEXT('VR-PROP'!#REF!),'VR-PROP'!#REF!=""),"DESCARTADO",'VR-PROP'!#REF!)</f>
        <v>#REF!</v>
      </c>
    </row>
    <row r="147" spans="8:13">
      <c r="H147" s="160">
        <v>145</v>
      </c>
      <c r="I147" s="159" t="e">
        <f>IF(ISTEXT('VR-PROP'!#REF!),"DESCARTADO",'VR-PROP'!#REF!)</f>
        <v>#REF!</v>
      </c>
      <c r="J147" s="159" t="e">
        <f>IF(ISTEXT('VR-PROP'!#REF!),"DESCARTADO",'VR-PROP'!#REF!)</f>
        <v>#REF!</v>
      </c>
      <c r="M147" s="98" t="e">
        <f>IF(AND(ISTEXT('VR-PROP'!#REF!),'VR-PROP'!#REF!=""),"DESCARTADO",'VR-PROP'!#REF!)</f>
        <v>#REF!</v>
      </c>
    </row>
    <row r="148" spans="8:13">
      <c r="H148" s="160">
        <v>146</v>
      </c>
      <c r="I148" s="159" t="e">
        <f>IF(ISTEXT('VR-PROP'!#REF!),"DESCARTADO",'VR-PROP'!#REF!)</f>
        <v>#REF!</v>
      </c>
      <c r="J148" s="159" t="e">
        <f>IF(ISTEXT('VR-PROP'!#REF!),"DESCARTADO",'VR-PROP'!#REF!)</f>
        <v>#REF!</v>
      </c>
      <c r="M148" s="98" t="e">
        <f>IF(AND(ISTEXT('VR-PROP'!#REF!),'VR-PROP'!#REF!=""),"DESCARTADO",'VR-PROP'!#REF!)</f>
        <v>#REF!</v>
      </c>
    </row>
    <row r="149" spans="8:13">
      <c r="H149" s="160">
        <v>147</v>
      </c>
      <c r="I149" s="159" t="e">
        <f>IF(ISTEXT('VR-PROP'!#REF!),"DESCARTADO",'VR-PROP'!#REF!)</f>
        <v>#REF!</v>
      </c>
      <c r="J149" s="159" t="e">
        <f>IF(ISTEXT('VR-PROP'!#REF!),"DESCARTADO",'VR-PROP'!#REF!)</f>
        <v>#REF!</v>
      </c>
      <c r="M149" s="98" t="e">
        <f>IF(AND(ISTEXT('VR-PROP'!#REF!),'VR-PROP'!#REF!=""),"DESCARTADO",'VR-PROP'!#REF!)</f>
        <v>#REF!</v>
      </c>
    </row>
    <row r="150" spans="8:13">
      <c r="H150" s="160">
        <v>148</v>
      </c>
      <c r="I150" s="159" t="e">
        <f>IF(ISTEXT('VR-PROP'!#REF!),"DESCARTADO",'VR-PROP'!#REF!)</f>
        <v>#REF!</v>
      </c>
      <c r="J150" s="159" t="e">
        <f>IF(ISTEXT('VR-PROP'!#REF!),"DESCARTADO",'VR-PROP'!#REF!)</f>
        <v>#REF!</v>
      </c>
      <c r="M150" s="98" t="e">
        <f>IF(AND(ISTEXT('VR-PROP'!#REF!),'VR-PROP'!#REF!=""),"DESCARTADO",'VR-PROP'!#REF!)</f>
        <v>#REF!</v>
      </c>
    </row>
    <row r="151" spans="8:13">
      <c r="H151" s="160">
        <v>149</v>
      </c>
      <c r="I151" s="159" t="e">
        <f>IF(ISTEXT('VR-PROP'!#REF!),"DESCARTADO",'VR-PROP'!#REF!)</f>
        <v>#REF!</v>
      </c>
      <c r="J151" s="159" t="e">
        <f>IF(ISTEXT('VR-PROP'!#REF!),"DESCARTADO",'VR-PROP'!#REF!)</f>
        <v>#REF!</v>
      </c>
      <c r="M151" s="98" t="e">
        <f>IF(AND(ISTEXT('VR-PROP'!#REF!),'VR-PROP'!#REF!=""),"DESCARTADO",'VR-PROP'!#REF!)</f>
        <v>#REF!</v>
      </c>
    </row>
    <row r="152" spans="8:13">
      <c r="H152" s="160">
        <v>150</v>
      </c>
      <c r="I152" s="159" t="e">
        <f>IF(ISTEXT('VR-PROP'!#REF!),"DESCARTADO",'VR-PROP'!#REF!)</f>
        <v>#REF!</v>
      </c>
      <c r="J152" s="159" t="e">
        <f>IF(ISTEXT('VR-PROP'!#REF!),"DESCARTADO",'VR-PROP'!#REF!)</f>
        <v>#REF!</v>
      </c>
      <c r="M152" s="98" t="e">
        <f>IF(AND(ISTEXT('VR-PROP'!#REF!),'VR-PROP'!#REF!=""),"DESCARTADO",'VR-PROP'!#REF!)</f>
        <v>#REF!</v>
      </c>
    </row>
    <row r="153" spans="8:13">
      <c r="H153" s="160">
        <v>151</v>
      </c>
      <c r="I153" s="159" t="e">
        <f>IF(ISTEXT('VR-PROP'!#REF!),"DESCARTADO",'VR-PROP'!#REF!)</f>
        <v>#REF!</v>
      </c>
      <c r="J153" s="159" t="e">
        <f>IF(ISTEXT('VR-PROP'!#REF!),"DESCARTADO",'VR-PROP'!#REF!)</f>
        <v>#REF!</v>
      </c>
      <c r="M153" s="98" t="e">
        <f>IF(AND(ISTEXT('VR-PROP'!#REF!),'VR-PROP'!#REF!=""),"DESCARTADO",'VR-PROP'!#REF!)</f>
        <v>#REF!</v>
      </c>
    </row>
    <row r="154" spans="8:13">
      <c r="H154" s="160">
        <v>152</v>
      </c>
      <c r="I154" s="159" t="e">
        <f>IF(ISTEXT('VR-PROP'!#REF!),"DESCARTADO",'VR-PROP'!#REF!)</f>
        <v>#REF!</v>
      </c>
      <c r="J154" s="159" t="e">
        <f>IF(ISTEXT('VR-PROP'!#REF!),"DESCARTADO",'VR-PROP'!#REF!)</f>
        <v>#REF!</v>
      </c>
      <c r="M154" s="98" t="e">
        <f>IF(AND(ISTEXT('VR-PROP'!#REF!),'VR-PROP'!#REF!=""),"DESCARTADO",'VR-PROP'!#REF!)</f>
        <v>#REF!</v>
      </c>
    </row>
    <row r="155" spans="8:13">
      <c r="H155" s="160">
        <v>153</v>
      </c>
      <c r="I155" s="159" t="e">
        <f>IF(ISTEXT('VR-PROP'!#REF!),"DESCARTADO",'VR-PROP'!#REF!)</f>
        <v>#REF!</v>
      </c>
      <c r="J155" s="159" t="e">
        <f>IF(ISTEXT('VR-PROP'!#REF!),"DESCARTADO",'VR-PROP'!#REF!)</f>
        <v>#REF!</v>
      </c>
      <c r="M155" s="98" t="e">
        <f>IF(AND(ISTEXT('VR-PROP'!#REF!),'VR-PROP'!#REF!=""),"DESCARTADO",'VR-PROP'!#REF!)</f>
        <v>#REF!</v>
      </c>
    </row>
    <row r="156" spans="8:13">
      <c r="H156" s="160">
        <v>154</v>
      </c>
      <c r="I156" s="159" t="e">
        <f>IF(ISTEXT('VR-PROP'!#REF!),"DESCARTADO",'VR-PROP'!#REF!)</f>
        <v>#REF!</v>
      </c>
      <c r="J156" s="159" t="e">
        <f>IF(ISTEXT('VR-PROP'!#REF!),"DESCARTADO",'VR-PROP'!#REF!)</f>
        <v>#REF!</v>
      </c>
      <c r="M156" s="98" t="e">
        <f>IF(AND(ISTEXT('VR-PROP'!#REF!),'VR-PROP'!#REF!=""),"DESCARTADO",'VR-PROP'!#REF!)</f>
        <v>#REF!</v>
      </c>
    </row>
    <row r="157" spans="8:13">
      <c r="H157" s="160">
        <v>155</v>
      </c>
      <c r="I157" s="159" t="e">
        <f>IF(ISTEXT('VR-PROP'!#REF!),"DESCARTADO",'VR-PROP'!#REF!)</f>
        <v>#REF!</v>
      </c>
      <c r="J157" s="159" t="e">
        <f>IF(ISTEXT('VR-PROP'!#REF!),"DESCARTADO",'VR-PROP'!#REF!)</f>
        <v>#REF!</v>
      </c>
      <c r="M157" s="98" t="e">
        <f>IF(AND(ISTEXT('VR-PROP'!#REF!),'VR-PROP'!#REF!=""),"DESCARTADO",'VR-PROP'!#REF!)</f>
        <v>#REF!</v>
      </c>
    </row>
    <row r="158" spans="8:13">
      <c r="H158" s="160">
        <v>156</v>
      </c>
      <c r="I158" s="159" t="e">
        <f>IF(ISTEXT('VR-PROP'!#REF!),"DESCARTADO",'VR-PROP'!#REF!)</f>
        <v>#REF!</v>
      </c>
      <c r="J158" s="159" t="e">
        <f>IF(ISTEXT('VR-PROP'!#REF!),"DESCARTADO",'VR-PROP'!#REF!)</f>
        <v>#REF!</v>
      </c>
      <c r="M158" s="98" t="e">
        <f>IF(AND(ISTEXT('VR-PROP'!#REF!),'VR-PROP'!#REF!=""),"DESCARTADO",'VR-PROP'!#REF!)</f>
        <v>#REF!</v>
      </c>
    </row>
    <row r="159" spans="8:13">
      <c r="H159" s="160">
        <v>157</v>
      </c>
      <c r="I159" s="159" t="e">
        <f>IF(ISTEXT('VR-PROP'!#REF!),"DESCARTADO",'VR-PROP'!#REF!)</f>
        <v>#REF!</v>
      </c>
      <c r="J159" s="159" t="e">
        <f>IF(ISTEXT('VR-PROP'!#REF!),"DESCARTADO",'VR-PROP'!#REF!)</f>
        <v>#REF!</v>
      </c>
      <c r="M159" s="98" t="e">
        <f>IF(AND(ISTEXT('VR-PROP'!#REF!),'VR-PROP'!#REF!=""),"DESCARTADO",'VR-PROP'!#REF!)</f>
        <v>#REF!</v>
      </c>
    </row>
    <row r="160" spans="8:13">
      <c r="H160" s="160">
        <v>158</v>
      </c>
      <c r="I160" s="159" t="e">
        <f>IF(ISTEXT('VR-PROP'!#REF!),"DESCARTADO",'VR-PROP'!#REF!)</f>
        <v>#REF!</v>
      </c>
      <c r="J160" s="159" t="e">
        <f>IF(ISTEXT('VR-PROP'!#REF!),"DESCARTADO",'VR-PROP'!#REF!)</f>
        <v>#REF!</v>
      </c>
      <c r="M160" s="98" t="e">
        <f>IF(AND(ISTEXT('VR-PROP'!#REF!),'VR-PROP'!#REF!=""),"DESCARTADO",'VR-PROP'!#REF!)</f>
        <v>#REF!</v>
      </c>
    </row>
    <row r="161" spans="8:13">
      <c r="H161" s="160">
        <v>159</v>
      </c>
      <c r="I161" s="159" t="e">
        <f>IF(ISTEXT('VR-PROP'!#REF!),"DESCARTADO",'VR-PROP'!#REF!)</f>
        <v>#REF!</v>
      </c>
      <c r="J161" s="159" t="e">
        <f>IF(ISTEXT('VR-PROP'!#REF!),"DESCARTADO",'VR-PROP'!#REF!)</f>
        <v>#REF!</v>
      </c>
      <c r="M161" s="98" t="e">
        <f>IF(AND(ISTEXT('VR-PROP'!#REF!),'VR-PROP'!#REF!=""),"DESCARTADO",'VR-PROP'!#REF!)</f>
        <v>#REF!</v>
      </c>
    </row>
    <row r="162" spans="8:13">
      <c r="H162" s="160">
        <v>160</v>
      </c>
      <c r="I162" s="159" t="e">
        <f>IF(ISTEXT('VR-PROP'!#REF!),"DESCARTADO",'VR-PROP'!#REF!)</f>
        <v>#REF!</v>
      </c>
      <c r="J162" s="159" t="e">
        <f>IF(ISTEXT('VR-PROP'!#REF!),"DESCARTADO",'VR-PROP'!#REF!)</f>
        <v>#REF!</v>
      </c>
      <c r="M162" s="98" t="e">
        <f>IF(AND(ISTEXT('VR-PROP'!#REF!),'VR-PROP'!#REF!=""),"DESCARTADO",'VR-PROP'!#REF!)</f>
        <v>#REF!</v>
      </c>
    </row>
    <row r="163" spans="8:13">
      <c r="H163" s="160">
        <v>161</v>
      </c>
      <c r="I163" s="159" t="e">
        <f>IF(ISTEXT('VR-PROP'!#REF!),"DESCARTADO",'VR-PROP'!#REF!)</f>
        <v>#REF!</v>
      </c>
      <c r="J163" s="159" t="e">
        <f>IF(ISTEXT('VR-PROP'!#REF!),"DESCARTADO",'VR-PROP'!#REF!)</f>
        <v>#REF!</v>
      </c>
      <c r="M163" s="98" t="e">
        <f>IF(AND(ISTEXT('VR-PROP'!#REF!),'VR-PROP'!#REF!=""),"DESCARTADO",'VR-PROP'!#REF!)</f>
        <v>#REF!</v>
      </c>
    </row>
    <row r="164" spans="8:13">
      <c r="H164" s="160">
        <v>162</v>
      </c>
      <c r="I164" s="159" t="e">
        <f>IF(ISTEXT('VR-PROP'!#REF!),"DESCARTADO",'VR-PROP'!#REF!)</f>
        <v>#REF!</v>
      </c>
      <c r="J164" s="159" t="e">
        <f>IF(ISTEXT('VR-PROP'!#REF!),"DESCARTADO",'VR-PROP'!#REF!)</f>
        <v>#REF!</v>
      </c>
      <c r="M164" s="98" t="e">
        <f>IF(AND(ISTEXT('VR-PROP'!#REF!),'VR-PROP'!#REF!=""),"DESCARTADO",'VR-PROP'!#REF!)</f>
        <v>#REF!</v>
      </c>
    </row>
    <row r="165" spans="8:13">
      <c r="H165" s="160">
        <v>163</v>
      </c>
      <c r="I165" s="159" t="e">
        <f>IF(ISTEXT('VR-PROP'!#REF!),"DESCARTADO",'VR-PROP'!#REF!)</f>
        <v>#REF!</v>
      </c>
      <c r="J165" s="159" t="e">
        <f>IF(ISTEXT('VR-PROP'!#REF!),"DESCARTADO",'VR-PROP'!#REF!)</f>
        <v>#REF!</v>
      </c>
      <c r="M165" s="98" t="e">
        <f>IF(AND(ISTEXT('VR-PROP'!#REF!),'VR-PROP'!#REF!=""),"DESCARTADO",'VR-PROP'!#REF!)</f>
        <v>#REF!</v>
      </c>
    </row>
    <row r="166" spans="8:13">
      <c r="H166" s="160">
        <v>164</v>
      </c>
      <c r="I166" s="159" t="e">
        <f>IF(ISTEXT('VR-PROP'!#REF!),"DESCARTADO",'VR-PROP'!#REF!)</f>
        <v>#REF!</v>
      </c>
      <c r="J166" s="159" t="e">
        <f>IF(ISTEXT('VR-PROP'!#REF!),"DESCARTADO",'VR-PROP'!#REF!)</f>
        <v>#REF!</v>
      </c>
      <c r="M166" s="98" t="e">
        <f>IF(AND(ISTEXT('VR-PROP'!#REF!),'VR-PROP'!#REF!=""),"DESCARTADO",'VR-PROP'!#REF!)</f>
        <v>#REF!</v>
      </c>
    </row>
    <row r="167" spans="8:13">
      <c r="H167" s="160">
        <v>165</v>
      </c>
      <c r="I167" s="159" t="e">
        <f>IF(ISTEXT('VR-PROP'!#REF!),"DESCARTADO",'VR-PROP'!#REF!)</f>
        <v>#REF!</v>
      </c>
      <c r="J167" s="159" t="e">
        <f>IF(ISTEXT('VR-PROP'!#REF!),"DESCARTADO",'VR-PROP'!#REF!)</f>
        <v>#REF!</v>
      </c>
      <c r="M167" s="98" t="e">
        <f>IF(AND(ISTEXT('VR-PROP'!#REF!),'VR-PROP'!#REF!=""),"DESCARTADO",'VR-PROP'!#REF!)</f>
        <v>#REF!</v>
      </c>
    </row>
    <row r="168" spans="8:13">
      <c r="H168" s="160">
        <v>166</v>
      </c>
      <c r="I168" s="159" t="e">
        <f>IF(ISTEXT('VR-PROP'!#REF!),"DESCARTADO",'VR-PROP'!#REF!)</f>
        <v>#REF!</v>
      </c>
      <c r="J168" s="159" t="e">
        <f>IF(ISTEXT('VR-PROP'!#REF!),"DESCARTADO",'VR-PROP'!#REF!)</f>
        <v>#REF!</v>
      </c>
      <c r="M168" s="98" t="e">
        <f>IF(AND(ISTEXT('VR-PROP'!#REF!),'VR-PROP'!#REF!=""),"DESCARTADO",'VR-PROP'!#REF!)</f>
        <v>#REF!</v>
      </c>
    </row>
    <row r="169" spans="8:13">
      <c r="H169" s="160">
        <v>167</v>
      </c>
      <c r="I169" s="159" t="e">
        <f>IF(ISTEXT('VR-PROP'!#REF!),"DESCARTADO",'VR-PROP'!#REF!)</f>
        <v>#REF!</v>
      </c>
      <c r="J169" s="159" t="e">
        <f>IF(ISTEXT('VR-PROP'!#REF!),"DESCARTADO",'VR-PROP'!#REF!)</f>
        <v>#REF!</v>
      </c>
      <c r="M169" s="98" t="e">
        <f>IF(AND(ISTEXT('VR-PROP'!#REF!),'VR-PROP'!#REF!=""),"DESCARTADO",'VR-PROP'!#REF!)</f>
        <v>#REF!</v>
      </c>
    </row>
    <row r="170" spans="8:13">
      <c r="H170" s="160">
        <v>168</v>
      </c>
      <c r="I170" s="159" t="e">
        <f>IF(ISTEXT('VR-PROP'!#REF!),"DESCARTADO",'VR-PROP'!#REF!)</f>
        <v>#REF!</v>
      </c>
      <c r="J170" s="159" t="e">
        <f>IF(ISTEXT('VR-PROP'!#REF!),"DESCARTADO",'VR-PROP'!#REF!)</f>
        <v>#REF!</v>
      </c>
      <c r="M170" s="98" t="e">
        <f>IF(AND(ISTEXT('VR-PROP'!#REF!),'VR-PROP'!#REF!=""),"DESCARTADO",'VR-PROP'!#REF!)</f>
        <v>#REF!</v>
      </c>
    </row>
    <row r="171" spans="8:13">
      <c r="H171" s="160">
        <v>169</v>
      </c>
      <c r="I171" s="159" t="e">
        <f>IF(ISTEXT('VR-PROP'!#REF!),"DESCARTADO",'VR-PROP'!#REF!)</f>
        <v>#REF!</v>
      </c>
      <c r="J171" s="159" t="e">
        <f>IF(ISTEXT('VR-PROP'!#REF!),"DESCARTADO",'VR-PROP'!#REF!)</f>
        <v>#REF!</v>
      </c>
      <c r="M171" s="98" t="e">
        <f>IF(AND(ISTEXT('VR-PROP'!#REF!),'VR-PROP'!#REF!=""),"DESCARTADO",'VR-PROP'!#REF!)</f>
        <v>#REF!</v>
      </c>
    </row>
    <row r="172" spans="8:13">
      <c r="H172" s="160">
        <v>170</v>
      </c>
      <c r="I172" s="159" t="e">
        <f>IF(ISTEXT('VR-PROP'!#REF!),"DESCARTADO",'VR-PROP'!#REF!)</f>
        <v>#REF!</v>
      </c>
      <c r="J172" s="159" t="e">
        <f>IF(ISTEXT('VR-PROP'!#REF!),"DESCARTADO",'VR-PROP'!#REF!)</f>
        <v>#REF!</v>
      </c>
      <c r="M172" s="98" t="e">
        <f>IF(AND(ISTEXT('VR-PROP'!#REF!),'VR-PROP'!#REF!=""),"DESCARTADO",'VR-PROP'!#REF!)</f>
        <v>#REF!</v>
      </c>
    </row>
    <row r="173" spans="8:13">
      <c r="H173" s="160">
        <v>171</v>
      </c>
      <c r="I173" s="159" t="e">
        <f>IF(ISTEXT('VR-PROP'!#REF!),"DESCARTADO",'VR-PROP'!#REF!)</f>
        <v>#REF!</v>
      </c>
      <c r="J173" s="159" t="e">
        <f>IF(ISTEXT('VR-PROP'!#REF!),"DESCARTADO",'VR-PROP'!#REF!)</f>
        <v>#REF!</v>
      </c>
      <c r="M173" s="98" t="e">
        <f>IF(AND(ISTEXT('VR-PROP'!#REF!),'VR-PROP'!#REF!=""),"DESCARTADO",'VR-PROP'!#REF!)</f>
        <v>#REF!</v>
      </c>
    </row>
    <row r="174" spans="8:13">
      <c r="H174" s="160">
        <v>172</v>
      </c>
      <c r="I174" s="159" t="e">
        <f>IF(ISTEXT('VR-PROP'!#REF!),"DESCARTADO",'VR-PROP'!#REF!)</f>
        <v>#REF!</v>
      </c>
      <c r="J174" s="159" t="e">
        <f>IF(ISTEXT('VR-PROP'!#REF!),"DESCARTADO",'VR-PROP'!#REF!)</f>
        <v>#REF!</v>
      </c>
      <c r="M174" s="98" t="e">
        <f>IF(AND(ISTEXT('VR-PROP'!#REF!),'VR-PROP'!#REF!=""),"DESCARTADO",'VR-PROP'!#REF!)</f>
        <v>#REF!</v>
      </c>
    </row>
    <row r="175" spans="8:13">
      <c r="H175" s="160">
        <v>173</v>
      </c>
      <c r="I175" s="159" t="e">
        <f>IF(ISTEXT('VR-PROP'!#REF!),"DESCARTADO",'VR-PROP'!#REF!)</f>
        <v>#REF!</v>
      </c>
      <c r="J175" s="159" t="e">
        <f>IF(ISTEXT('VR-PROP'!#REF!),"DESCARTADO",'VR-PROP'!#REF!)</f>
        <v>#REF!</v>
      </c>
      <c r="M175" s="98" t="e">
        <f>IF(AND(ISTEXT('VR-PROP'!#REF!),'VR-PROP'!#REF!=""),"DESCARTADO",'VR-PROP'!#REF!)</f>
        <v>#REF!</v>
      </c>
    </row>
    <row r="176" spans="8:13">
      <c r="H176" s="160">
        <v>174</v>
      </c>
      <c r="I176" s="159" t="e">
        <f>IF(ISTEXT('VR-PROP'!#REF!),"DESCARTADO",'VR-PROP'!#REF!)</f>
        <v>#REF!</v>
      </c>
      <c r="J176" s="159" t="e">
        <f>IF(ISTEXT('VR-PROP'!#REF!),"DESCARTADO",'VR-PROP'!#REF!)</f>
        <v>#REF!</v>
      </c>
      <c r="M176" s="98" t="e">
        <f>IF(AND(ISTEXT('VR-PROP'!#REF!),'VR-PROP'!#REF!=""),"DESCARTADO",'VR-PROP'!#REF!)</f>
        <v>#REF!</v>
      </c>
    </row>
    <row r="177" spans="8:13">
      <c r="H177" s="160">
        <v>175</v>
      </c>
      <c r="I177" s="159" t="e">
        <f>IF(ISTEXT('VR-PROP'!#REF!),"DESCARTADO",'VR-PROP'!#REF!)</f>
        <v>#REF!</v>
      </c>
      <c r="J177" s="159" t="e">
        <f>IF(ISTEXT('VR-PROP'!#REF!),"DESCARTADO",'VR-PROP'!#REF!)</f>
        <v>#REF!</v>
      </c>
      <c r="M177" s="98" t="e">
        <f>IF(AND(ISTEXT('VR-PROP'!#REF!),'VR-PROP'!#REF!=""),"DESCARTADO",'VR-PROP'!#REF!)</f>
        <v>#REF!</v>
      </c>
    </row>
    <row r="178" spans="8:13">
      <c r="H178" s="160">
        <v>176</v>
      </c>
      <c r="I178" s="159" t="e">
        <f>IF(ISTEXT('VR-PROP'!#REF!),"DESCARTADO",'VR-PROP'!#REF!)</f>
        <v>#REF!</v>
      </c>
      <c r="J178" s="159" t="e">
        <f>IF(ISTEXT('VR-PROP'!#REF!),"DESCARTADO",'VR-PROP'!#REF!)</f>
        <v>#REF!</v>
      </c>
      <c r="M178" s="98" t="e">
        <f>IF(AND(ISTEXT('VR-PROP'!#REF!),'VR-PROP'!#REF!=""),"DESCARTADO",'VR-PROP'!#REF!)</f>
        <v>#REF!</v>
      </c>
    </row>
    <row r="179" spans="8:13">
      <c r="H179" s="160">
        <v>177</v>
      </c>
      <c r="I179" s="159" t="e">
        <f>IF(ISTEXT('VR-PROP'!#REF!),"DESCARTADO",'VR-PROP'!#REF!)</f>
        <v>#REF!</v>
      </c>
      <c r="J179" s="159" t="e">
        <f>IF(ISTEXT('VR-PROP'!#REF!),"DESCARTADO",'VR-PROP'!#REF!)</f>
        <v>#REF!</v>
      </c>
      <c r="M179" s="98" t="e">
        <f>IF(AND(ISTEXT('VR-PROP'!#REF!),'VR-PROP'!#REF!=""),"DESCARTADO",'VR-PROP'!#REF!)</f>
        <v>#REF!</v>
      </c>
    </row>
    <row r="180" spans="8:13">
      <c r="H180" s="160">
        <v>178</v>
      </c>
      <c r="I180" s="159" t="e">
        <f>IF(ISTEXT('VR-PROP'!#REF!),"DESCARTADO",'VR-PROP'!#REF!)</f>
        <v>#REF!</v>
      </c>
      <c r="J180" s="159" t="e">
        <f>IF(ISTEXT('VR-PROP'!#REF!),"DESCARTADO",'VR-PROP'!#REF!)</f>
        <v>#REF!</v>
      </c>
      <c r="M180" s="98" t="e">
        <f>IF(AND(ISTEXT('VR-PROP'!#REF!),'VR-PROP'!#REF!=""),"DESCARTADO",'VR-PROP'!#REF!)</f>
        <v>#REF!</v>
      </c>
    </row>
    <row r="181" spans="8:13">
      <c r="H181" s="160">
        <v>179</v>
      </c>
      <c r="I181" s="159" t="e">
        <f>IF(ISTEXT('VR-PROP'!#REF!),"DESCARTADO",'VR-PROP'!#REF!)</f>
        <v>#REF!</v>
      </c>
      <c r="J181" s="159" t="e">
        <f>IF(ISTEXT('VR-PROP'!#REF!),"DESCARTADO",'VR-PROP'!#REF!)</f>
        <v>#REF!</v>
      </c>
      <c r="M181" s="98" t="e">
        <f>IF(AND(ISTEXT('VR-PROP'!#REF!),'VR-PROP'!#REF!=""),"DESCARTADO",'VR-PROP'!#REF!)</f>
        <v>#REF!</v>
      </c>
    </row>
    <row r="182" spans="8:13">
      <c r="H182" s="160">
        <v>180</v>
      </c>
      <c r="I182" s="159" t="e">
        <f>IF(ISTEXT('VR-PROP'!#REF!),"DESCARTADO",'VR-PROP'!#REF!)</f>
        <v>#REF!</v>
      </c>
      <c r="J182" s="159" t="e">
        <f>IF(ISTEXT('VR-PROP'!#REF!),"DESCARTADO",'VR-PROP'!#REF!)</f>
        <v>#REF!</v>
      </c>
      <c r="M182" s="98" t="e">
        <f>IF(AND(ISTEXT('VR-PROP'!#REF!),'VR-PROP'!#REF!=""),"DESCARTADO",'VR-PROP'!#REF!)</f>
        <v>#REF!</v>
      </c>
    </row>
    <row r="183" spans="8:13">
      <c r="H183" s="160">
        <v>181</v>
      </c>
      <c r="I183" s="159" t="e">
        <f>IF(ISTEXT('VR-PROP'!#REF!),"DESCARTADO",'VR-PROP'!#REF!)</f>
        <v>#REF!</v>
      </c>
      <c r="J183" s="159" t="e">
        <f>IF(ISTEXT('VR-PROP'!#REF!),"DESCARTADO",'VR-PROP'!#REF!)</f>
        <v>#REF!</v>
      </c>
      <c r="M183" s="98" t="e">
        <f>IF(AND(ISTEXT('VR-PROP'!#REF!),'VR-PROP'!#REF!=""),"DESCARTADO",'VR-PROP'!#REF!)</f>
        <v>#REF!</v>
      </c>
    </row>
    <row r="184" spans="8:13">
      <c r="H184" s="160">
        <v>182</v>
      </c>
      <c r="I184" s="159" t="e">
        <f>IF(ISTEXT('VR-PROP'!#REF!),"DESCARTADO",'VR-PROP'!#REF!)</f>
        <v>#REF!</v>
      </c>
      <c r="J184" s="159" t="e">
        <f>IF(ISTEXT('VR-PROP'!#REF!),"DESCARTADO",'VR-PROP'!#REF!)</f>
        <v>#REF!</v>
      </c>
      <c r="M184" s="98" t="e">
        <f>IF(AND(ISTEXT('VR-PROP'!#REF!),'VR-PROP'!#REF!=""),"DESCARTADO",'VR-PROP'!#REF!)</f>
        <v>#REF!</v>
      </c>
    </row>
    <row r="185" spans="8:13">
      <c r="H185" s="160">
        <v>183</v>
      </c>
      <c r="I185" s="159" t="e">
        <f>IF(ISTEXT('VR-PROP'!#REF!),"DESCARTADO",'VR-PROP'!#REF!)</f>
        <v>#REF!</v>
      </c>
      <c r="J185" s="159" t="e">
        <f>IF(ISTEXT('VR-PROP'!#REF!),"DESCARTADO",'VR-PROP'!#REF!)</f>
        <v>#REF!</v>
      </c>
      <c r="M185" s="98" t="e">
        <f>IF(AND(ISTEXT('VR-PROP'!#REF!),'VR-PROP'!#REF!=""),"DESCARTADO",'VR-PROP'!#REF!)</f>
        <v>#REF!</v>
      </c>
    </row>
    <row r="186" spans="8:13">
      <c r="H186" s="160">
        <v>184</v>
      </c>
      <c r="I186" s="159" t="e">
        <f>IF(ISTEXT('VR-PROP'!#REF!),"DESCARTADO",'VR-PROP'!#REF!)</f>
        <v>#REF!</v>
      </c>
      <c r="J186" s="159" t="e">
        <f>IF(ISTEXT('VR-PROP'!#REF!),"DESCARTADO",'VR-PROP'!#REF!)</f>
        <v>#REF!</v>
      </c>
      <c r="M186" s="98" t="e">
        <f>IF(AND(ISTEXT('VR-PROP'!#REF!),'VR-PROP'!#REF!=""),"DESCARTADO",'VR-PROP'!#REF!)</f>
        <v>#REF!</v>
      </c>
    </row>
    <row r="187" spans="8:13">
      <c r="H187" s="160">
        <v>185</v>
      </c>
      <c r="I187" s="159" t="e">
        <f>IF(ISTEXT('VR-PROP'!#REF!),"DESCARTADO",'VR-PROP'!#REF!)</f>
        <v>#REF!</v>
      </c>
      <c r="J187" s="159" t="e">
        <f>IF(ISTEXT('VR-PROP'!#REF!),"DESCARTADO",'VR-PROP'!#REF!)</f>
        <v>#REF!</v>
      </c>
      <c r="M187" s="98" t="e">
        <f>IF(AND(ISTEXT('VR-PROP'!#REF!),'VR-PROP'!#REF!=""),"DESCARTADO",'VR-PROP'!#REF!)</f>
        <v>#REF!</v>
      </c>
    </row>
    <row r="188" spans="8:13">
      <c r="H188" s="160">
        <v>186</v>
      </c>
      <c r="I188" s="159" t="e">
        <f>IF(ISTEXT('VR-PROP'!#REF!),"DESCARTADO",'VR-PROP'!#REF!)</f>
        <v>#REF!</v>
      </c>
      <c r="J188" s="159" t="e">
        <f>IF(ISTEXT('VR-PROP'!#REF!),"DESCARTADO",'VR-PROP'!#REF!)</f>
        <v>#REF!</v>
      </c>
      <c r="M188" s="98" t="e">
        <f>IF(AND(ISTEXT('VR-PROP'!#REF!),'VR-PROP'!#REF!=""),"DESCARTADO",'VR-PROP'!#REF!)</f>
        <v>#REF!</v>
      </c>
    </row>
    <row r="189" spans="8:13">
      <c r="H189" s="160">
        <v>187</v>
      </c>
      <c r="I189" s="159" t="e">
        <f>IF(ISTEXT('VR-PROP'!#REF!),"DESCARTADO",'VR-PROP'!#REF!)</f>
        <v>#REF!</v>
      </c>
      <c r="J189" s="159" t="e">
        <f>IF(ISTEXT('VR-PROP'!#REF!),"DESCARTADO",'VR-PROP'!#REF!)</f>
        <v>#REF!</v>
      </c>
      <c r="M189" s="98" t="e">
        <f>IF(AND(ISTEXT('VR-PROP'!#REF!),'VR-PROP'!#REF!=""),"DESCARTADO",'VR-PROP'!#REF!)</f>
        <v>#REF!</v>
      </c>
    </row>
    <row r="190" spans="8:13">
      <c r="H190" s="160">
        <v>188</v>
      </c>
      <c r="I190" s="159" t="e">
        <f>IF(ISTEXT('VR-PROP'!#REF!),"DESCARTADO",'VR-PROP'!#REF!)</f>
        <v>#REF!</v>
      </c>
      <c r="J190" s="159" t="e">
        <f>IF(ISTEXT('VR-PROP'!#REF!),"DESCARTADO",'VR-PROP'!#REF!)</f>
        <v>#REF!</v>
      </c>
      <c r="M190" s="98" t="e">
        <f>IF(AND(ISTEXT('VR-PROP'!#REF!),'VR-PROP'!#REF!=""),"DESCARTADO",'VR-PROP'!#REF!)</f>
        <v>#REF!</v>
      </c>
    </row>
    <row r="191" spans="8:13">
      <c r="H191" s="160">
        <v>189</v>
      </c>
      <c r="I191" s="159" t="e">
        <f>IF(ISTEXT('VR-PROP'!#REF!),"DESCARTADO",'VR-PROP'!#REF!)</f>
        <v>#REF!</v>
      </c>
      <c r="J191" s="159" t="e">
        <f>IF(ISTEXT('VR-PROP'!#REF!),"DESCARTADO",'VR-PROP'!#REF!)</f>
        <v>#REF!</v>
      </c>
      <c r="M191" s="98" t="e">
        <f>IF(AND(ISTEXT('VR-PROP'!#REF!),'VR-PROP'!#REF!=""),"DESCARTADO",'VR-PROP'!#REF!)</f>
        <v>#REF!</v>
      </c>
    </row>
    <row r="192" spans="8:13">
      <c r="H192" s="160">
        <v>190</v>
      </c>
      <c r="I192" s="159" t="e">
        <f>IF(ISTEXT('VR-PROP'!#REF!),"DESCARTADO",'VR-PROP'!#REF!)</f>
        <v>#REF!</v>
      </c>
      <c r="J192" s="159" t="e">
        <f>IF(ISTEXT('VR-PROP'!#REF!),"DESCARTADO",'VR-PROP'!#REF!)</f>
        <v>#REF!</v>
      </c>
      <c r="M192" s="98" t="e">
        <f>IF(AND(ISTEXT('VR-PROP'!#REF!),'VR-PROP'!#REF!=""),"DESCARTADO",'VR-PROP'!#REF!)</f>
        <v>#REF!</v>
      </c>
    </row>
    <row r="193" spans="8:13">
      <c r="H193" s="160">
        <v>191</v>
      </c>
      <c r="I193" s="159" t="e">
        <f>IF(ISTEXT('VR-PROP'!#REF!),"DESCARTADO",'VR-PROP'!#REF!)</f>
        <v>#REF!</v>
      </c>
      <c r="J193" s="159" t="e">
        <f>IF(ISTEXT('VR-PROP'!#REF!),"DESCARTADO",'VR-PROP'!#REF!)</f>
        <v>#REF!</v>
      </c>
      <c r="M193" s="98" t="e">
        <f>IF(AND(ISTEXT('VR-PROP'!#REF!),'VR-PROP'!#REF!=""),"DESCARTADO",'VR-PROP'!#REF!)</f>
        <v>#REF!</v>
      </c>
    </row>
    <row r="194" spans="8:13">
      <c r="H194" s="160">
        <v>192</v>
      </c>
      <c r="I194" s="159" t="e">
        <f>IF(ISTEXT('VR-PROP'!#REF!),"DESCARTADO",'VR-PROP'!#REF!)</f>
        <v>#REF!</v>
      </c>
      <c r="J194" s="159" t="e">
        <f>IF(ISTEXT('VR-PROP'!#REF!),"DESCARTADO",'VR-PROP'!#REF!)</f>
        <v>#REF!</v>
      </c>
      <c r="M194" s="98" t="e">
        <f>IF(AND(ISTEXT('VR-PROP'!#REF!),'VR-PROP'!#REF!=""),"DESCARTADO",'VR-PROP'!#REF!)</f>
        <v>#REF!</v>
      </c>
    </row>
    <row r="195" spans="8:13">
      <c r="H195" s="160">
        <v>193</v>
      </c>
      <c r="I195" s="159" t="e">
        <f>IF(ISTEXT('VR-PROP'!#REF!),"DESCARTADO",'VR-PROP'!#REF!)</f>
        <v>#REF!</v>
      </c>
      <c r="J195" s="159" t="e">
        <f>IF(ISTEXT('VR-PROP'!#REF!),"DESCARTADO",'VR-PROP'!#REF!)</f>
        <v>#REF!</v>
      </c>
      <c r="M195" s="98" t="e">
        <f>IF(AND(ISTEXT('VR-PROP'!#REF!),'VR-PROP'!#REF!=""),"DESCARTADO",'VR-PROP'!#REF!)</f>
        <v>#REF!</v>
      </c>
    </row>
    <row r="196" spans="8:13">
      <c r="H196" s="160">
        <v>194</v>
      </c>
      <c r="I196" s="159" t="e">
        <f>IF(ISTEXT('VR-PROP'!#REF!),"DESCARTADO",'VR-PROP'!#REF!)</f>
        <v>#REF!</v>
      </c>
      <c r="J196" s="159" t="e">
        <f>IF(ISTEXT('VR-PROP'!#REF!),"DESCARTADO",'VR-PROP'!#REF!)</f>
        <v>#REF!</v>
      </c>
      <c r="M196" s="98" t="e">
        <f>IF(AND(ISTEXT('VR-PROP'!#REF!),'VR-PROP'!#REF!=""),"DESCARTADO",'VR-PROP'!#REF!)</f>
        <v>#REF!</v>
      </c>
    </row>
    <row r="197" spans="8:13">
      <c r="H197" s="160">
        <v>195</v>
      </c>
      <c r="I197" s="159" t="e">
        <f>IF(ISTEXT('VR-PROP'!#REF!),"DESCARTADO",'VR-PROP'!#REF!)</f>
        <v>#REF!</v>
      </c>
      <c r="J197" s="159" t="e">
        <f>IF(ISTEXT('VR-PROP'!#REF!),"DESCARTADO",'VR-PROP'!#REF!)</f>
        <v>#REF!</v>
      </c>
      <c r="M197" s="98" t="e">
        <f>IF(AND(ISTEXT('VR-PROP'!#REF!),'VR-PROP'!#REF!=""),"DESCARTADO",'VR-PROP'!#REF!)</f>
        <v>#REF!</v>
      </c>
    </row>
    <row r="198" spans="8:13">
      <c r="H198" s="160">
        <v>196</v>
      </c>
      <c r="I198" s="159" t="e">
        <f>IF(ISTEXT('VR-PROP'!#REF!),"DESCARTADO",'VR-PROP'!#REF!)</f>
        <v>#REF!</v>
      </c>
      <c r="J198" s="159" t="e">
        <f>IF(ISTEXT('VR-PROP'!#REF!),"DESCARTADO",'VR-PROP'!#REF!)</f>
        <v>#REF!</v>
      </c>
      <c r="M198" s="98" t="e">
        <f>IF(AND(ISTEXT('VR-PROP'!#REF!),'VR-PROP'!#REF!=""),"DESCARTADO",'VR-PROP'!#REF!)</f>
        <v>#REF!</v>
      </c>
    </row>
    <row r="199" spans="8:13">
      <c r="H199" s="160">
        <v>197</v>
      </c>
      <c r="I199" s="159" t="e">
        <f>IF(ISTEXT('VR-PROP'!#REF!),"DESCARTADO",'VR-PROP'!#REF!)</f>
        <v>#REF!</v>
      </c>
      <c r="J199" s="159" t="e">
        <f>IF(ISTEXT('VR-PROP'!#REF!),"DESCARTADO",'VR-PROP'!#REF!)</f>
        <v>#REF!</v>
      </c>
      <c r="M199" s="98" t="e">
        <f>IF(AND(ISTEXT('VR-PROP'!#REF!),'VR-PROP'!#REF!=""),"DESCARTADO",'VR-PROP'!#REF!)</f>
        <v>#REF!</v>
      </c>
    </row>
    <row r="200" spans="8:13">
      <c r="H200" s="160">
        <v>198</v>
      </c>
      <c r="I200" s="159" t="e">
        <f>IF(ISTEXT('VR-PROP'!#REF!),"DESCARTADO",'VR-PROP'!#REF!)</f>
        <v>#REF!</v>
      </c>
      <c r="J200" s="159" t="e">
        <f>IF(ISTEXT('VR-PROP'!#REF!),"DESCARTADO",'VR-PROP'!#REF!)</f>
        <v>#REF!</v>
      </c>
      <c r="M200" s="98" t="e">
        <f>IF(AND(ISTEXT('VR-PROP'!#REF!),'VR-PROP'!#REF!=""),"DESCARTADO",'VR-PROP'!#REF!)</f>
        <v>#REF!</v>
      </c>
    </row>
    <row r="201" spans="8:13">
      <c r="H201" s="160">
        <v>199</v>
      </c>
      <c r="I201" s="159" t="e">
        <f>IF(ISTEXT('VR-PROP'!#REF!),"DESCARTADO",'VR-PROP'!#REF!)</f>
        <v>#REF!</v>
      </c>
      <c r="J201" s="159" t="e">
        <f>IF(ISTEXT('VR-PROP'!#REF!),"DESCARTADO",'VR-PROP'!#REF!)</f>
        <v>#REF!</v>
      </c>
      <c r="M201" s="98" t="e">
        <f>IF(AND(ISTEXT('VR-PROP'!#REF!),'VR-PROP'!#REF!=""),"DESCARTADO",'VR-PROP'!#REF!)</f>
        <v>#REF!</v>
      </c>
    </row>
    <row r="202" spans="8:13">
      <c r="H202" s="160">
        <v>200</v>
      </c>
      <c r="I202" s="159" t="e">
        <f>IF(ISTEXT('VR-PROP'!#REF!),"DESCARTADO",'VR-PROP'!#REF!)</f>
        <v>#REF!</v>
      </c>
      <c r="J202" s="159" t="e">
        <f>IF(ISTEXT('VR-PROP'!#REF!),"DESCARTADO",'VR-PROP'!#REF!)</f>
        <v>#REF!</v>
      </c>
      <c r="M202" s="98" t="e">
        <f>IF(AND(ISTEXT('VR-PROP'!#REF!),'VR-PROP'!#REF!=""),"DESCARTADO",'VR-PROP'!#REF!)</f>
        <v>#REF!</v>
      </c>
    </row>
    <row r="203" spans="8:13">
      <c r="H203" s="160">
        <v>201</v>
      </c>
      <c r="I203" s="159" t="e">
        <f>IF(ISTEXT('VR-PROP'!#REF!),"DESCARTADO",'VR-PROP'!#REF!)</f>
        <v>#REF!</v>
      </c>
      <c r="J203" s="159" t="e">
        <f>IF(ISTEXT('VR-PROP'!#REF!),"DESCARTADO",'VR-PROP'!#REF!)</f>
        <v>#REF!</v>
      </c>
      <c r="M203" s="98" t="e">
        <f>IF(AND(ISTEXT('VR-PROP'!#REF!),'VR-PROP'!#REF!=""),"DESCARTADO",'VR-PROP'!#REF!)</f>
        <v>#REF!</v>
      </c>
    </row>
    <row r="204" spans="8:13">
      <c r="H204" s="160">
        <v>202</v>
      </c>
      <c r="I204" s="159" t="e">
        <f>IF(ISTEXT('VR-PROP'!#REF!),"DESCARTADO",'VR-PROP'!#REF!)</f>
        <v>#REF!</v>
      </c>
      <c r="J204" s="159" t="e">
        <f>IF(ISTEXT('VR-PROP'!#REF!),"DESCARTADO",'VR-PROP'!#REF!)</f>
        <v>#REF!</v>
      </c>
      <c r="M204" s="98" t="e">
        <f>IF(AND(ISTEXT('VR-PROP'!#REF!),'VR-PROP'!#REF!=""),"DESCARTADO",'VR-PROP'!#REF!)</f>
        <v>#REF!</v>
      </c>
    </row>
    <row r="205" spans="8:13">
      <c r="H205" s="160">
        <v>203</v>
      </c>
      <c r="I205" s="159" t="e">
        <f>IF(ISTEXT('VR-PROP'!#REF!),"DESCARTADO",'VR-PROP'!#REF!)</f>
        <v>#REF!</v>
      </c>
      <c r="J205" s="159" t="e">
        <f>IF(ISTEXT('VR-PROP'!#REF!),"DESCARTADO",'VR-PROP'!#REF!)</f>
        <v>#REF!</v>
      </c>
      <c r="M205" s="98" t="e">
        <f>IF(AND(ISTEXT('VR-PROP'!#REF!),'VR-PROP'!#REF!=""),"DESCARTADO",'VR-PROP'!#REF!)</f>
        <v>#REF!</v>
      </c>
    </row>
    <row r="206" spans="8:13">
      <c r="H206" s="160">
        <v>204</v>
      </c>
      <c r="I206" s="159" t="e">
        <f>IF(ISTEXT('VR-PROP'!#REF!),"DESCARTADO",'VR-PROP'!#REF!)</f>
        <v>#REF!</v>
      </c>
      <c r="J206" s="159" t="e">
        <f>IF(ISTEXT('VR-PROP'!#REF!),"DESCARTADO",'VR-PROP'!#REF!)</f>
        <v>#REF!</v>
      </c>
      <c r="M206" s="98" t="e">
        <f>IF(AND(ISTEXT('VR-PROP'!#REF!),'VR-PROP'!#REF!=""),"DESCARTADO",'VR-PROP'!#REF!)</f>
        <v>#REF!</v>
      </c>
    </row>
    <row r="207" spans="8:13">
      <c r="H207" s="160">
        <v>205</v>
      </c>
      <c r="I207" s="159" t="e">
        <f>IF(ISTEXT('VR-PROP'!#REF!),"DESCARTADO",'VR-PROP'!#REF!)</f>
        <v>#REF!</v>
      </c>
      <c r="J207" s="159" t="e">
        <f>IF(ISTEXT('VR-PROP'!#REF!),"DESCARTADO",'VR-PROP'!#REF!)</f>
        <v>#REF!</v>
      </c>
      <c r="M207" s="98" t="e">
        <f>IF(AND(ISTEXT('VR-PROP'!#REF!),'VR-PROP'!#REF!=""),"DESCARTADO",'VR-PROP'!#REF!)</f>
        <v>#REF!</v>
      </c>
    </row>
    <row r="208" spans="8:13">
      <c r="H208" s="160">
        <v>206</v>
      </c>
      <c r="I208" s="159" t="e">
        <f>IF(ISTEXT('VR-PROP'!#REF!),"DESCARTADO",'VR-PROP'!#REF!)</f>
        <v>#REF!</v>
      </c>
      <c r="J208" s="159" t="e">
        <f>IF(ISTEXT('VR-PROP'!#REF!),"DESCARTADO",'VR-PROP'!#REF!)</f>
        <v>#REF!</v>
      </c>
      <c r="M208" s="98" t="e">
        <f>IF(AND(ISTEXT('VR-PROP'!#REF!),'VR-PROP'!#REF!=""),"DESCARTADO",'VR-PROP'!#REF!)</f>
        <v>#REF!</v>
      </c>
    </row>
    <row r="209" spans="8:13">
      <c r="H209" s="160">
        <v>207</v>
      </c>
      <c r="I209" s="159" t="e">
        <f>IF(ISTEXT('VR-PROP'!#REF!),"DESCARTADO",'VR-PROP'!#REF!)</f>
        <v>#REF!</v>
      </c>
      <c r="J209" s="159" t="e">
        <f>IF(ISTEXT('VR-PROP'!#REF!),"DESCARTADO",'VR-PROP'!#REF!)</f>
        <v>#REF!</v>
      </c>
      <c r="M209" s="98" t="e">
        <f>IF(AND(ISTEXT('VR-PROP'!#REF!),'VR-PROP'!#REF!=""),"DESCARTADO",'VR-PROP'!#REF!)</f>
        <v>#REF!</v>
      </c>
    </row>
    <row r="210" spans="8:13">
      <c r="H210" s="160">
        <v>208</v>
      </c>
      <c r="I210" s="159" t="e">
        <f>IF(ISTEXT('VR-PROP'!#REF!),"DESCARTADO",'VR-PROP'!#REF!)</f>
        <v>#REF!</v>
      </c>
      <c r="J210" s="159" t="e">
        <f>IF(ISTEXT('VR-PROP'!#REF!),"DESCARTADO",'VR-PROP'!#REF!)</f>
        <v>#REF!</v>
      </c>
      <c r="M210" s="98" t="e">
        <f>IF(AND(ISTEXT('VR-PROP'!#REF!),'VR-PROP'!#REF!=""),"DESCARTADO",'VR-PROP'!#REF!)</f>
        <v>#REF!</v>
      </c>
    </row>
    <row r="211" spans="8:13">
      <c r="H211" s="160">
        <v>209</v>
      </c>
      <c r="I211" s="159" t="e">
        <f>IF(ISTEXT('VR-PROP'!#REF!),"DESCARTADO",'VR-PROP'!#REF!)</f>
        <v>#REF!</v>
      </c>
      <c r="J211" s="159" t="e">
        <f>IF(ISTEXT('VR-PROP'!#REF!),"DESCARTADO",'VR-PROP'!#REF!)</f>
        <v>#REF!</v>
      </c>
      <c r="M211" s="98" t="e">
        <f>IF(AND(ISTEXT('VR-PROP'!#REF!),'VR-PROP'!#REF!=""),"DESCARTADO",'VR-PROP'!#REF!)</f>
        <v>#REF!</v>
      </c>
    </row>
    <row r="212" spans="8:13">
      <c r="H212" s="160">
        <v>210</v>
      </c>
      <c r="I212" s="159" t="e">
        <f>IF(ISTEXT('VR-PROP'!#REF!),"DESCARTADO",'VR-PROP'!#REF!)</f>
        <v>#REF!</v>
      </c>
      <c r="J212" s="159" t="e">
        <f>IF(ISTEXT('VR-PROP'!#REF!),"DESCARTADO",'VR-PROP'!#REF!)</f>
        <v>#REF!</v>
      </c>
      <c r="M212" s="98" t="e">
        <f>IF(AND(ISTEXT('VR-PROP'!#REF!),'VR-PROP'!#REF!=""),"DESCARTADO",'VR-PROP'!#REF!)</f>
        <v>#REF!</v>
      </c>
    </row>
    <row r="213" spans="8:13">
      <c r="H213" s="160">
        <v>211</v>
      </c>
      <c r="I213" s="159" t="e">
        <f>IF(ISTEXT('VR-PROP'!#REF!),"DESCARTADO",'VR-PROP'!#REF!)</f>
        <v>#REF!</v>
      </c>
      <c r="J213" s="159" t="e">
        <f>IF(ISTEXT('VR-PROP'!#REF!),"DESCARTADO",'VR-PROP'!#REF!)</f>
        <v>#REF!</v>
      </c>
      <c r="M213" s="98" t="e">
        <f>IF(AND(ISTEXT('VR-PROP'!#REF!),'VR-PROP'!#REF!=""),"DESCARTADO",'VR-PROP'!#REF!)</f>
        <v>#REF!</v>
      </c>
    </row>
    <row r="214" spans="8:13">
      <c r="H214" s="160">
        <v>212</v>
      </c>
      <c r="I214" s="159" t="e">
        <f>IF(ISTEXT('VR-PROP'!#REF!),"DESCARTADO",'VR-PROP'!#REF!)</f>
        <v>#REF!</v>
      </c>
      <c r="J214" s="159" t="e">
        <f>IF(ISTEXT('VR-PROP'!#REF!),"DESCARTADO",'VR-PROP'!#REF!)</f>
        <v>#REF!</v>
      </c>
      <c r="M214" s="98" t="e">
        <f>IF(AND(ISTEXT('VR-PROP'!#REF!),'VR-PROP'!#REF!=""),"DESCARTADO",'VR-PROP'!#REF!)</f>
        <v>#REF!</v>
      </c>
    </row>
    <row r="215" spans="8:13">
      <c r="H215" s="160">
        <v>213</v>
      </c>
      <c r="I215" s="159" t="e">
        <f>IF(ISTEXT('VR-PROP'!#REF!),"DESCARTADO",'VR-PROP'!#REF!)</f>
        <v>#REF!</v>
      </c>
      <c r="J215" s="159" t="e">
        <f>IF(ISTEXT('VR-PROP'!#REF!),"DESCARTADO",'VR-PROP'!#REF!)</f>
        <v>#REF!</v>
      </c>
      <c r="M215" s="98" t="e">
        <f>IF(AND(ISTEXT('VR-PROP'!#REF!),'VR-PROP'!#REF!=""),"DESCARTADO",'VR-PROP'!#REF!)</f>
        <v>#REF!</v>
      </c>
    </row>
    <row r="216" spans="8:13">
      <c r="H216" s="160">
        <v>214</v>
      </c>
      <c r="I216" s="159" t="e">
        <f>IF(ISTEXT('VR-PROP'!#REF!),"DESCARTADO",'VR-PROP'!#REF!)</f>
        <v>#REF!</v>
      </c>
      <c r="J216" s="159" t="e">
        <f>IF(ISTEXT('VR-PROP'!#REF!),"DESCARTADO",'VR-PROP'!#REF!)</f>
        <v>#REF!</v>
      </c>
      <c r="M216" s="98" t="e">
        <f>IF(AND(ISTEXT('VR-PROP'!#REF!),'VR-PROP'!#REF!=""),"DESCARTADO",'VR-PROP'!#REF!)</f>
        <v>#REF!</v>
      </c>
    </row>
    <row r="217" spans="8:13">
      <c r="H217" s="160">
        <v>215</v>
      </c>
      <c r="I217" s="159" t="e">
        <f>IF(ISTEXT('VR-PROP'!#REF!),"DESCARTADO",'VR-PROP'!#REF!)</f>
        <v>#REF!</v>
      </c>
      <c r="J217" s="159" t="e">
        <f>IF(ISTEXT('VR-PROP'!#REF!),"DESCARTADO",'VR-PROP'!#REF!)</f>
        <v>#REF!</v>
      </c>
      <c r="M217" s="98" t="e">
        <f>IF(AND(ISTEXT('VR-PROP'!#REF!),'VR-PROP'!#REF!=""),"DESCARTADO",'VR-PROP'!#REF!)</f>
        <v>#REF!</v>
      </c>
    </row>
    <row r="218" spans="8:13">
      <c r="H218" s="160">
        <v>216</v>
      </c>
      <c r="I218" s="159" t="e">
        <f>IF(ISTEXT('VR-PROP'!#REF!),"DESCARTADO",'VR-PROP'!#REF!)</f>
        <v>#REF!</v>
      </c>
      <c r="J218" s="159" t="e">
        <f>IF(ISTEXT('VR-PROP'!#REF!),"DESCARTADO",'VR-PROP'!#REF!)</f>
        <v>#REF!</v>
      </c>
      <c r="M218" s="98" t="e">
        <f>IF(AND(ISTEXT('VR-PROP'!#REF!),'VR-PROP'!#REF!=""),"DESCARTADO",'VR-PROP'!#REF!)</f>
        <v>#REF!</v>
      </c>
    </row>
    <row r="219" spans="8:13">
      <c r="H219" s="160">
        <v>217</v>
      </c>
      <c r="I219" s="159" t="e">
        <f>IF(ISTEXT('VR-PROP'!#REF!),"DESCARTADO",'VR-PROP'!#REF!)</f>
        <v>#REF!</v>
      </c>
      <c r="J219" s="159" t="e">
        <f>IF(ISTEXT('VR-PROP'!#REF!),"DESCARTADO",'VR-PROP'!#REF!)</f>
        <v>#REF!</v>
      </c>
      <c r="M219" s="98" t="e">
        <f>IF(AND(ISTEXT('VR-PROP'!#REF!),'VR-PROP'!#REF!=""),"DESCARTADO",'VR-PROP'!#REF!)</f>
        <v>#REF!</v>
      </c>
    </row>
    <row r="220" spans="8:13">
      <c r="H220" s="160">
        <v>218</v>
      </c>
      <c r="I220" s="159" t="e">
        <f>IF(ISTEXT('VR-PROP'!#REF!),"DESCARTADO",'VR-PROP'!#REF!)</f>
        <v>#REF!</v>
      </c>
      <c r="J220" s="159" t="e">
        <f>IF(ISTEXT('VR-PROP'!#REF!),"DESCARTADO",'VR-PROP'!#REF!)</f>
        <v>#REF!</v>
      </c>
      <c r="M220" s="98" t="e">
        <f>IF(AND(ISTEXT('VR-PROP'!#REF!),'VR-PROP'!#REF!=""),"DESCARTADO",'VR-PROP'!#REF!)</f>
        <v>#REF!</v>
      </c>
    </row>
    <row r="221" spans="8:13">
      <c r="H221" s="160">
        <v>219</v>
      </c>
      <c r="I221" s="159" t="e">
        <f>IF(ISTEXT('VR-PROP'!#REF!),"DESCARTADO",'VR-PROP'!#REF!)</f>
        <v>#REF!</v>
      </c>
      <c r="J221" s="159" t="e">
        <f>IF(ISTEXT('VR-PROP'!#REF!),"DESCARTADO",'VR-PROP'!#REF!)</f>
        <v>#REF!</v>
      </c>
      <c r="M221" s="98" t="e">
        <f>IF(AND(ISTEXT('VR-PROP'!#REF!),'VR-PROP'!#REF!=""),"DESCARTADO",'VR-PROP'!#REF!)</f>
        <v>#REF!</v>
      </c>
    </row>
    <row r="222" spans="8:13">
      <c r="H222" s="160">
        <v>220</v>
      </c>
      <c r="I222" s="159" t="e">
        <f>IF(ISTEXT('VR-PROP'!#REF!),"DESCARTADO",'VR-PROP'!#REF!)</f>
        <v>#REF!</v>
      </c>
      <c r="J222" s="159" t="e">
        <f>IF(ISTEXT('VR-PROP'!#REF!),"DESCARTADO",'VR-PROP'!#REF!)</f>
        <v>#REF!</v>
      </c>
      <c r="M222" s="98" t="e">
        <f>IF(AND(ISTEXT('VR-PROP'!#REF!),'VR-PROP'!#REF!=""),"DESCARTADO",'VR-PROP'!#REF!)</f>
        <v>#REF!</v>
      </c>
    </row>
    <row r="223" spans="8:13">
      <c r="H223" s="160"/>
    </row>
    <row r="224" spans="8:13">
      <c r="H224" s="160"/>
    </row>
    <row r="225" spans="8:8">
      <c r="H225" s="160"/>
    </row>
    <row r="226" spans="8:8">
      <c r="H226" s="160"/>
    </row>
    <row r="227" spans="8:8">
      <c r="H227" s="160"/>
    </row>
    <row r="228" spans="8:8">
      <c r="H228" s="160"/>
    </row>
    <row r="229" spans="8:8">
      <c r="H229" s="160"/>
    </row>
    <row r="230" spans="8:8">
      <c r="H230" s="160"/>
    </row>
  </sheetData>
  <mergeCells count="1">
    <mergeCell ref="H1:J1"/>
  </mergeCells>
  <phoneticPr fontId="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RESUMEN</vt:lpstr>
      <vt:lpstr>VR-PROP</vt:lpstr>
      <vt:lpstr>FORMULA</vt:lpstr>
      <vt:lpstr>ELEGIBILIDAD</vt:lpstr>
      <vt:lpstr>GUIA CCE - PAB&lt;5</vt:lpstr>
      <vt:lpstr>Listas</vt:lpstr>
      <vt:lpstr>DEPENDENCIAS</vt:lpstr>
      <vt:lpstr>METEVA</vt:lpstr>
      <vt:lpstr>RESULTADO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Jhon Romero Gama</cp:lastModifiedBy>
  <cp:revision/>
  <cp:lastPrinted>2024-09-10T15:24:26Z</cp:lastPrinted>
  <dcterms:created xsi:type="dcterms:W3CDTF">2021-02-20T04:21:38Z</dcterms:created>
  <dcterms:modified xsi:type="dcterms:W3CDTF">2024-09-11T21:59:11Z</dcterms:modified>
  <cp:category/>
  <cp:contentStatus/>
</cp:coreProperties>
</file>