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22bc2b4caa3ddba/Documentos/EBEJICO/Contratacion/MC Equipamiento/Propuestas/"/>
    </mc:Choice>
  </mc:AlternateContent>
  <xr:revisionPtr revIDLastSave="4" documentId="8_{63642276-F366-4DAF-A4D7-AC498BC848E8}" xr6:coauthVersionLast="47" xr6:coauthVersionMax="47" xr10:uidLastSave="{7E4B0ACE-71D0-41EB-865E-7D4852E674C2}"/>
  <bookViews>
    <workbookView xWindow="-120" yWindow="-120" windowWidth="20730" windowHeight="110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8" i="1" l="1"/>
  <c r="N46" i="1"/>
  <c r="M46" i="1"/>
  <c r="L45" i="1"/>
  <c r="L44" i="1"/>
  <c r="I38" i="1"/>
  <c r="J38" i="1" s="1"/>
  <c r="K38" i="1"/>
  <c r="L38" i="1" s="1"/>
  <c r="I39" i="1"/>
  <c r="J39" i="1"/>
  <c r="K39" i="1"/>
  <c r="L39" i="1"/>
  <c r="I40" i="1"/>
  <c r="J40" i="1"/>
  <c r="K40" i="1"/>
  <c r="L40" i="1"/>
  <c r="I41" i="1"/>
  <c r="J41" i="1"/>
  <c r="K41" i="1"/>
  <c r="L41" i="1"/>
  <c r="I42" i="1"/>
  <c r="J42" i="1"/>
  <c r="K42" i="1"/>
  <c r="L42" i="1"/>
  <c r="I43" i="1"/>
  <c r="J43" i="1"/>
  <c r="K43" i="1"/>
  <c r="L43" i="1"/>
  <c r="I6" i="1"/>
  <c r="J6" i="1"/>
  <c r="K6" i="1"/>
  <c r="L6" i="1"/>
  <c r="I7" i="1"/>
  <c r="J7" i="1"/>
  <c r="K7" i="1"/>
  <c r="L7" i="1"/>
  <c r="I8" i="1"/>
  <c r="J8" i="1"/>
  <c r="K8" i="1"/>
  <c r="L8" i="1"/>
  <c r="I9" i="1"/>
  <c r="J9" i="1"/>
  <c r="K9" i="1"/>
  <c r="L9" i="1"/>
  <c r="I10" i="1"/>
  <c r="J10" i="1"/>
  <c r="K10" i="1"/>
  <c r="L10" i="1"/>
  <c r="I11" i="1"/>
  <c r="J11" i="1"/>
  <c r="K11" i="1"/>
  <c r="L11" i="1"/>
  <c r="I12" i="1"/>
  <c r="J12" i="1"/>
  <c r="K12" i="1"/>
  <c r="L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I22" i="1"/>
  <c r="J22" i="1"/>
  <c r="K22" i="1"/>
  <c r="L22" i="1"/>
  <c r="I23" i="1"/>
  <c r="J23" i="1"/>
  <c r="K23" i="1"/>
  <c r="L23" i="1"/>
  <c r="I24" i="1"/>
  <c r="J24" i="1"/>
  <c r="K24" i="1"/>
  <c r="L24" i="1"/>
  <c r="I25" i="1"/>
  <c r="J25" i="1"/>
  <c r="K25" i="1"/>
  <c r="L25" i="1"/>
  <c r="I26" i="1"/>
  <c r="J26" i="1"/>
  <c r="K26" i="1"/>
  <c r="L26" i="1"/>
  <c r="I27" i="1"/>
  <c r="J27" i="1"/>
  <c r="K27" i="1"/>
  <c r="L27" i="1"/>
  <c r="I28" i="1"/>
  <c r="J28" i="1"/>
  <c r="K28" i="1"/>
  <c r="L28" i="1"/>
  <c r="I29" i="1"/>
  <c r="J29" i="1"/>
  <c r="K29" i="1"/>
  <c r="L29" i="1"/>
  <c r="I30" i="1"/>
  <c r="J30" i="1"/>
  <c r="K30" i="1"/>
  <c r="L30" i="1"/>
  <c r="I31" i="1"/>
  <c r="J31" i="1"/>
  <c r="K31" i="1"/>
  <c r="L31" i="1"/>
  <c r="I32" i="1"/>
  <c r="J32" i="1"/>
  <c r="K32" i="1"/>
  <c r="L32" i="1"/>
  <c r="I33" i="1"/>
  <c r="J33" i="1"/>
  <c r="K33" i="1"/>
  <c r="L33" i="1"/>
  <c r="I34" i="1"/>
  <c r="J34" i="1"/>
  <c r="K34" i="1"/>
  <c r="L34" i="1"/>
  <c r="I35" i="1"/>
  <c r="J35" i="1"/>
  <c r="K35" i="1"/>
  <c r="L35" i="1"/>
  <c r="I36" i="1"/>
  <c r="J36" i="1"/>
  <c r="K36" i="1"/>
  <c r="L36" i="1"/>
  <c r="I37" i="1"/>
  <c r="J37" i="1"/>
  <c r="K37" i="1"/>
  <c r="L37" i="1"/>
  <c r="K5" i="1"/>
  <c r="L5" i="1" s="1"/>
  <c r="I5" i="1"/>
  <c r="J5" i="1" s="1"/>
</calcChain>
</file>

<file path=xl/sharedStrings.xml><?xml version="1.0" encoding="utf-8"?>
<sst xmlns="http://schemas.openxmlformats.org/spreadsheetml/2006/main" count="100" uniqueCount="71">
  <si>
    <r>
      <rPr>
        <b/>
        <sz val="11"/>
        <rFont val="Tahoma"/>
        <family val="2"/>
      </rPr>
      <t xml:space="preserve">PROCESO DE GESTIÓN CONTRACTUAL ETAPA PRECONTRACTUAL
</t>
    </r>
    <r>
      <rPr>
        <b/>
        <sz val="11"/>
        <rFont val="Tahoma"/>
        <family val="2"/>
      </rPr>
      <t xml:space="preserve">FORMATO 2
</t>
    </r>
    <r>
      <rPr>
        <b/>
        <sz val="11"/>
        <rFont val="Tahoma"/>
        <family val="2"/>
      </rPr>
      <t>PRESENTACIÓN DE LA PROPUESTA ECONOMICA</t>
    </r>
  </si>
  <si>
    <r>
      <rPr>
        <sz val="11"/>
        <rFont val="Tahoma"/>
        <family val="2"/>
      </rPr>
      <t xml:space="preserve">Señores
</t>
    </r>
    <r>
      <rPr>
        <b/>
        <sz val="11"/>
        <rFont val="Tahoma"/>
        <family val="2"/>
      </rPr>
      <t xml:space="preserve">Municipio de Ebéjico
</t>
    </r>
    <r>
      <rPr>
        <sz val="11"/>
        <rFont val="Tahoma"/>
        <family val="2"/>
      </rPr>
      <t>Ciudad.</t>
    </r>
  </si>
  <si>
    <r>
      <rPr>
        <b/>
        <sz val="11"/>
        <rFont val="Tahoma"/>
        <family val="2"/>
      </rPr>
      <t>Asunto: Proceso de Selección por Mínima Cuantía Nro. MC004-2024</t>
    </r>
  </si>
  <si>
    <r>
      <rPr>
        <b/>
        <sz val="10"/>
        <rFont val="Calibri"/>
        <family val="1"/>
      </rPr>
      <t>ITEM</t>
    </r>
  </si>
  <si>
    <r>
      <rPr>
        <b/>
        <sz val="10"/>
        <rFont val="Calibri"/>
        <family val="1"/>
      </rPr>
      <t>PRODUCTO</t>
    </r>
  </si>
  <si>
    <r>
      <rPr>
        <b/>
        <sz val="10"/>
        <rFont val="Calibri"/>
        <family val="1"/>
      </rPr>
      <t>UNIDAD MEDIDA</t>
    </r>
  </si>
  <si>
    <r>
      <rPr>
        <b/>
        <sz val="10"/>
        <rFont val="Calibri"/>
        <family val="1"/>
      </rPr>
      <t>CANTIDAD</t>
    </r>
  </si>
  <si>
    <r>
      <rPr>
        <b/>
        <sz val="10"/>
        <rFont val="Calibri"/>
        <family val="1"/>
      </rPr>
      <t>PRECIO UNITARIO</t>
    </r>
  </si>
  <si>
    <r>
      <rPr>
        <b/>
        <sz val="10"/>
        <rFont val="Calibri"/>
        <family val="1"/>
      </rPr>
      <t>IVA</t>
    </r>
  </si>
  <si>
    <r>
      <rPr>
        <b/>
        <sz val="10"/>
        <rFont val="Calibri"/>
        <family val="1"/>
      </rPr>
      <t>VALOR TOTAL</t>
    </r>
  </si>
  <si>
    <r>
      <rPr>
        <sz val="10"/>
        <rFont val="Calibri"/>
        <family val="1"/>
      </rPr>
      <t xml:space="preserve">Vinilo Tipo 1 - Base Agua
</t>
    </r>
    <r>
      <rPr>
        <sz val="10"/>
        <rFont val="Calibri"/>
        <family val="1"/>
      </rPr>
      <t>- Presentación Cuñete (Color a definir por el supervisor)</t>
    </r>
  </si>
  <si>
    <r>
      <rPr>
        <sz val="10"/>
        <rFont val="Calibri"/>
        <family val="1"/>
      </rPr>
      <t>Unidad</t>
    </r>
  </si>
  <si>
    <r>
      <rPr>
        <sz val="10"/>
        <rFont val="Calibri"/>
        <family val="1"/>
      </rPr>
      <t>Pintura - Base Aceite (Color a definir por el supervisor) - Base solvente</t>
    </r>
  </si>
  <si>
    <r>
      <rPr>
        <sz val="10"/>
        <rFont val="Calibri"/>
        <family val="1"/>
      </rPr>
      <t>Galón</t>
    </r>
  </si>
  <si>
    <r>
      <rPr>
        <sz val="10"/>
        <rFont val="Calibri"/>
        <family val="1"/>
      </rPr>
      <t>Pintura para canchas (Color a definir por el supervisor) - Base solvente</t>
    </r>
  </si>
  <si>
    <r>
      <rPr>
        <sz val="10"/>
        <rFont val="Calibri"/>
        <family val="1"/>
      </rPr>
      <t>Pintura tráfico - Base solvente (Color a definir por el supervisor)</t>
    </r>
  </si>
  <si>
    <r>
      <rPr>
        <sz val="10"/>
        <rFont val="Calibri"/>
        <family val="1"/>
      </rPr>
      <t>Disolvente para pintura</t>
    </r>
  </si>
  <si>
    <r>
      <rPr>
        <sz val="10"/>
        <rFont val="Calibri"/>
        <family val="1"/>
      </rPr>
      <t>Brocha 3'' 80 mm</t>
    </r>
  </si>
  <si>
    <r>
      <rPr>
        <sz val="10"/>
        <rFont val="Calibri"/>
        <family val="1"/>
      </rPr>
      <t>Rodillo Antigoteo 9''</t>
    </r>
  </si>
  <si>
    <r>
      <rPr>
        <sz val="10"/>
        <rFont val="Calibri"/>
        <family val="1"/>
      </rPr>
      <t>Brocha 4''</t>
    </r>
  </si>
  <si>
    <r>
      <rPr>
        <sz val="10"/>
        <rFont val="Calibri"/>
        <family val="1"/>
      </rPr>
      <t>Cinta de Enmascarar 24 mm x 40 Metros</t>
    </r>
  </si>
  <si>
    <r>
      <rPr>
        <sz val="10"/>
        <rFont val="Calibri"/>
        <family val="1"/>
      </rPr>
      <t>Cerradura de sobreponer 50 mm Derecha</t>
    </r>
  </si>
  <si>
    <r>
      <rPr>
        <sz val="10"/>
        <rFont val="Calibri"/>
        <family val="1"/>
      </rPr>
      <t xml:space="preserve">Tubo LED 20W 110V
</t>
    </r>
    <r>
      <rPr>
        <sz val="10"/>
        <rFont val="Calibri"/>
        <family val="1"/>
      </rPr>
      <t>6500K x 30Und 120cm</t>
    </r>
  </si>
  <si>
    <r>
      <rPr>
        <sz val="10"/>
        <rFont val="Calibri"/>
        <family val="1"/>
      </rPr>
      <t>Uniidad</t>
    </r>
  </si>
  <si>
    <r>
      <rPr>
        <sz val="10"/>
        <rFont val="Calibri"/>
        <family val="1"/>
      </rPr>
      <t>Grifería Lavamanos Sencilla, cromada incluye todos los accesorios para su correcto funcionamiento</t>
    </r>
  </si>
  <si>
    <r>
      <rPr>
        <sz val="10"/>
        <rFont val="Calibri"/>
        <family val="1"/>
      </rPr>
      <t>Abasto Lavamanos De Cierre Completo, una salida, incluye todos los accesorios para su correcto funcionamiento</t>
    </r>
  </si>
  <si>
    <r>
      <rPr>
        <sz val="10"/>
        <rFont val="Calibri"/>
        <family val="1"/>
      </rPr>
      <t xml:space="preserve">Abasto Sanitario, una salida, incluye todos los
</t>
    </r>
    <r>
      <rPr>
        <sz val="10"/>
        <rFont val="Calibri"/>
        <family val="1"/>
      </rPr>
      <t>accesorios para su correcto funcionamiento</t>
    </r>
  </si>
  <si>
    <r>
      <rPr>
        <sz val="10"/>
        <rFont val="Calibri"/>
        <family val="1"/>
      </rPr>
      <t>Valvula de entrada hidrostatica ajustable</t>
    </r>
  </si>
  <si>
    <r>
      <rPr>
        <sz val="10"/>
        <rFont val="Calibri"/>
        <family val="1"/>
      </rPr>
      <t>Barniz madera brillante - Base solvente</t>
    </r>
  </si>
  <si>
    <r>
      <rPr>
        <sz val="10"/>
        <rFont val="Calibri"/>
        <family val="1"/>
      </rPr>
      <t>Lija #180 pliego</t>
    </r>
  </si>
  <si>
    <r>
      <rPr>
        <sz val="10"/>
        <rFont val="Calibri"/>
        <family val="1"/>
      </rPr>
      <t>Lija #150 pliego</t>
    </r>
  </si>
  <si>
    <r>
      <rPr>
        <sz val="10"/>
        <rFont val="Calibri"/>
        <family val="1"/>
      </rPr>
      <t>Lija #120 pliego</t>
    </r>
  </si>
  <si>
    <r>
      <rPr>
        <sz val="10"/>
        <rFont val="Calibri"/>
        <family val="1"/>
      </rPr>
      <t>Estuco Acrilico Interior Exterior Cuñete</t>
    </r>
  </si>
  <si>
    <r>
      <rPr>
        <sz val="10"/>
        <rFont val="Calibri"/>
        <family val="1"/>
      </rPr>
      <t>Cuñete</t>
    </r>
  </si>
  <si>
    <r>
      <rPr>
        <sz val="10"/>
        <rFont val="Calibri"/>
        <family val="1"/>
      </rPr>
      <t>Tubo silicona transparente antihongos 280 ml</t>
    </r>
  </si>
  <si>
    <r>
      <rPr>
        <sz val="10"/>
        <rFont val="Calibri"/>
        <family val="1"/>
      </rPr>
      <t>Cable De Cobre Libre De Halogeno #12 Negro #100M</t>
    </r>
  </si>
  <si>
    <r>
      <rPr>
        <sz val="10"/>
        <rFont val="Calibri"/>
        <family val="1"/>
      </rPr>
      <t>Cable De Cobre Libre De Halogeno #12 Blanco #100M</t>
    </r>
  </si>
  <si>
    <r>
      <rPr>
        <sz val="10"/>
        <rFont val="Calibri"/>
        <family val="1"/>
      </rPr>
      <t>Cable #8 100M Negro</t>
    </r>
  </si>
  <si>
    <r>
      <rPr>
        <sz val="10"/>
        <rFont val="Calibri"/>
        <family val="1"/>
      </rPr>
      <t>Cable #8 100M Blanco</t>
    </r>
  </si>
  <si>
    <r>
      <rPr>
        <sz val="10"/>
        <rFont val="Calibri"/>
        <family val="1"/>
      </rPr>
      <t>Tomacorriente Doble Americano de empotrar</t>
    </r>
  </si>
  <si>
    <r>
      <rPr>
        <sz val="10"/>
        <rFont val="Calibri"/>
        <family val="1"/>
      </rPr>
      <t>Soldadura Pvc 1/4 Gl</t>
    </r>
  </si>
  <si>
    <r>
      <rPr>
        <sz val="10"/>
        <rFont val="Calibri"/>
        <family val="1"/>
      </rPr>
      <t>Soda Caustica en escamas CH 98-% 25K</t>
    </r>
  </si>
  <si>
    <r>
      <rPr>
        <sz val="10"/>
        <rFont val="Calibri"/>
        <family val="1"/>
      </rPr>
      <t>Bulto</t>
    </r>
  </si>
  <si>
    <r>
      <rPr>
        <sz val="10"/>
        <rFont val="Calibri"/>
        <family val="1"/>
      </rPr>
      <t>Cloro granulado 91% - Caneca de 50K</t>
    </r>
  </si>
  <si>
    <r>
      <rPr>
        <sz val="10"/>
        <rFont val="Calibri"/>
        <family val="1"/>
      </rPr>
      <t>Caneca</t>
    </r>
  </si>
  <si>
    <r>
      <rPr>
        <sz val="10"/>
        <rFont val="Calibri"/>
        <family val="1"/>
      </rPr>
      <t>Tubo Presión 1/2X6 Mts. 500 PSI</t>
    </r>
  </si>
  <si>
    <r>
      <rPr>
        <sz val="10"/>
        <rFont val="Calibri"/>
        <family val="1"/>
      </rPr>
      <t>Kit Limpieza Piscina Con Varios Conectores incluye manguera extralarga</t>
    </r>
  </si>
  <si>
    <r>
      <rPr>
        <sz val="10"/>
        <rFont val="Calibri"/>
        <family val="1"/>
      </rPr>
      <t>Limpiador PVC 1/4 de galón</t>
    </r>
  </si>
  <si>
    <r>
      <rPr>
        <sz val="10"/>
        <rFont val="Calibri"/>
        <family val="1"/>
      </rPr>
      <t>Superboard Estandar 1220x2440x4Mm</t>
    </r>
  </si>
  <si>
    <r>
      <rPr>
        <sz val="10"/>
        <rFont val="Calibri"/>
        <family val="1"/>
      </rPr>
      <t>Hoja</t>
    </r>
  </si>
  <si>
    <r>
      <rPr>
        <sz val="10"/>
        <rFont val="Calibri"/>
        <family val="1"/>
      </rPr>
      <t xml:space="preserve">Kit Básico Accesorios Presion PVC 1/2 - Paquete de  50 unidades x accesorio (Adaptador Hembra x50,  Adaptador Macho x50, Codo x50.
</t>
    </r>
    <r>
      <rPr>
        <sz val="10"/>
        <rFont val="Calibri"/>
        <family val="1"/>
      </rPr>
      <t xml:space="preserve">Semicodo x50, Tee x50, Unión Lisa - Lisa x50, Unión Rosca - Rosca x50, Tapón Hembra Liso x50, Tapón Hembra Roscado
</t>
    </r>
    <r>
      <rPr>
        <sz val="10"/>
        <rFont val="Calibri"/>
        <family val="1"/>
      </rPr>
      <t>x50, Tapón Macho Roscado x50)</t>
    </r>
  </si>
  <si>
    <r>
      <rPr>
        <sz val="10"/>
        <rFont val="Calibri"/>
        <family val="1"/>
      </rPr>
      <t>Paquete</t>
    </r>
  </si>
  <si>
    <r>
      <rPr>
        <sz val="10"/>
        <rFont val="Calibri"/>
        <family val="1"/>
      </rPr>
      <t>Anticorrosivo - 1 Galón (Color a definir por el supervisor)</t>
    </r>
  </si>
  <si>
    <r>
      <rPr>
        <sz val="10"/>
        <rFont val="Calibri"/>
        <family val="1"/>
      </rPr>
      <t>Arena de pega N 10 (2 mm)</t>
    </r>
  </si>
  <si>
    <r>
      <rPr>
        <sz val="10"/>
        <rFont val="Calibri"/>
        <family val="1"/>
      </rPr>
      <t>m3</t>
    </r>
  </si>
  <si>
    <r>
      <rPr>
        <sz val="10"/>
        <rFont val="Calibri"/>
        <family val="1"/>
      </rPr>
      <t>Reflector LED potencia 200W, voltaje 100- 240V, IP65, IK06, color de luz blanca 6500K</t>
    </r>
  </si>
  <si>
    <r>
      <rPr>
        <sz val="10"/>
        <rFont val="Calibri"/>
        <family val="1"/>
      </rPr>
      <t xml:space="preserve">Reflector LED Color de luz blanca, Voltaje 100-240 V, Potencia 100W, Duración 30000
</t>
    </r>
    <r>
      <rPr>
        <sz val="10"/>
        <rFont val="Calibri"/>
        <family val="1"/>
      </rPr>
      <t>Horas, IP 66</t>
    </r>
  </si>
  <si>
    <r>
      <rPr>
        <sz val="10"/>
        <rFont val="Calibri"/>
        <family val="1"/>
      </rPr>
      <t>Transporte de carga al municipio de Ebéjico</t>
    </r>
  </si>
  <si>
    <r>
      <rPr>
        <sz val="10"/>
        <rFont val="Calibri"/>
        <family val="1"/>
      </rPr>
      <t>Global</t>
    </r>
  </si>
  <si>
    <r>
      <rPr>
        <sz val="10"/>
        <rFont val="Tahoma"/>
        <family val="2"/>
      </rPr>
      <t>NOTA: se ha de considerar en el valor de la oferta los impuestos y tasas municipales.</t>
    </r>
  </si>
  <si>
    <r>
      <rPr>
        <sz val="10"/>
        <rFont val="Tahoma"/>
        <family val="2"/>
      </rPr>
      <t>Atentamente,</t>
    </r>
  </si>
  <si>
    <r>
      <rPr>
        <sz val="10"/>
        <rFont val="Tahoma"/>
        <family val="2"/>
      </rPr>
      <t xml:space="preserve">Nombre o Razón Social del Proponente: PINTURAS ICELLTEX S.A.S. NIT: 811.037.555-8
</t>
    </r>
    <r>
      <rPr>
        <sz val="10"/>
        <rFont val="Tahoma"/>
        <family val="2"/>
      </rPr>
      <t xml:space="preserve">Nombre del Representante Legal: RUSVEL DARIO VILLA BASTIDAS
</t>
    </r>
    <r>
      <rPr>
        <sz val="10"/>
        <rFont val="Tahoma"/>
        <family val="2"/>
      </rPr>
      <t xml:space="preserve">C.C. No. 98.577.291 de Bello - Antioquia Dirección: Carrera 43 G No. 25 A 42
</t>
    </r>
    <r>
      <rPr>
        <sz val="10"/>
        <rFont val="Tahoma"/>
        <family val="2"/>
      </rPr>
      <t xml:space="preserve">Teléfonos: 3011251538 - 6042324445
</t>
    </r>
    <r>
      <rPr>
        <sz val="10"/>
        <rFont val="Tahoma"/>
        <family val="2"/>
      </rPr>
      <t xml:space="preserve">Correos Electrónicos 1 -  licitacionesicelltex@gmail.com 2 – Medellín - Antioquia
</t>
    </r>
    <r>
      <rPr>
        <sz val="10"/>
        <rFont val="Tahoma"/>
        <family val="2"/>
      </rPr>
      <t>Ciudad Medellín - Antioquia</t>
    </r>
  </si>
  <si>
    <r>
      <rPr>
        <sz val="10"/>
        <rFont val="Tahoma"/>
        <family val="2"/>
      </rPr>
      <t>FIRMA :</t>
    </r>
  </si>
  <si>
    <r>
      <rPr>
        <sz val="10"/>
        <rFont val="Tahoma"/>
        <family val="2"/>
      </rPr>
      <t>RUSVEL DARIO VILLA BASTIDAS</t>
    </r>
  </si>
  <si>
    <t>VERIFICACION</t>
  </si>
  <si>
    <t xml:space="preserve">iva </t>
  </si>
  <si>
    <t>Valor total</t>
  </si>
  <si>
    <t>valor iva</t>
  </si>
  <si>
    <t>Valor +IVA</t>
  </si>
  <si>
    <t>PRECIO ARTIFICIALMENTE BAJO</t>
  </si>
  <si>
    <t>MENOR O MAYOR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</si>
</sst>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\$\ #,##0"/>
    <numFmt numFmtId="165" formatCode="\$\ 0"/>
  </numFmts>
  <fonts count="12" x14ac:knownFonts="1">
    <font>
      <sz val="10"/>
      <color rgb="FF000000"/>
      <name val="Times New Roman"/>
      <charset val="204"/>
    </font>
    <font>
      <b/>
      <sz val="11"/>
      <name val="Tahoma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name val="Tahoma"/>
      <family val="2"/>
    </font>
    <font>
      <sz val="11"/>
      <name val="Tahoma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2" fontId="9" fillId="0" borderId="0" applyFont="0" applyFill="0" applyBorder="0" applyAlignment="0" applyProtection="0"/>
  </cellStyleXfs>
  <cellXfs count="26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 indent="1"/>
    </xf>
    <xf numFmtId="1" fontId="3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/>
    </xf>
    <xf numFmtId="165" fontId="3" fillId="0" borderId="1" xfId="0" applyNumberFormat="1" applyFont="1" applyBorder="1" applyAlignment="1">
      <alignment horizontal="center" vertical="top" shrinkToFi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top"/>
    </xf>
    <xf numFmtId="0" fontId="0" fillId="0" borderId="0" xfId="0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10" fillId="0" borderId="0" xfId="0" applyFont="1" applyAlignment="1">
      <alignment horizontal="left" vertical="top"/>
    </xf>
    <xf numFmtId="9" fontId="0" fillId="0" borderId="0" xfId="0" applyNumberFormat="1" applyAlignment="1">
      <alignment horizontal="left" vertical="top"/>
    </xf>
    <xf numFmtId="42" fontId="0" fillId="0" borderId="0" xfId="1" applyFont="1" applyAlignment="1">
      <alignment horizontal="left" vertical="top"/>
    </xf>
    <xf numFmtId="0" fontId="5" fillId="0" borderId="0" xfId="0" applyFont="1" applyAlignment="1">
      <alignment horizontal="left" vertical="top" wrapText="1" indent="2"/>
    </xf>
    <xf numFmtId="0" fontId="0" fillId="0" borderId="0" xfId="0" applyAlignment="1">
      <alignment horizontal="left" vertical="top" wrapText="1" indent="2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left" vertical="top" wrapText="1" indent="2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164" fontId="11" fillId="0" borderId="1" xfId="0" applyNumberFormat="1" applyFont="1" applyBorder="1" applyAlignment="1">
      <alignment horizontal="center" vertical="top" shrinkToFit="1"/>
    </xf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48</xdr:row>
      <xdr:rowOff>171450</xdr:rowOff>
    </xdr:from>
    <xdr:ext cx="7742554" cy="10048493"/>
    <xdr:pic>
      <xdr:nvPicPr>
        <xdr:cNvPr id="4" name="image1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42554" cy="10048493"/>
        </a:xfrm>
        <a:prstGeom prst="rect">
          <a:avLst/>
        </a:prstGeom>
      </xdr:spPr>
    </xdr:pic>
    <xdr:clientData/>
  </xdr:oneCellAnchor>
  <xdr:oneCellAnchor>
    <xdr:from>
      <xdr:col>0</xdr:col>
      <xdr:colOff>211327</xdr:colOff>
      <xdr:row>47</xdr:row>
      <xdr:rowOff>167640</xdr:rowOff>
    </xdr:from>
    <xdr:ext cx="1661795" cy="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1661795" cy="0"/>
        </a:xfrm>
        <a:custGeom>
          <a:avLst/>
          <a:gdLst/>
          <a:ahLst/>
          <a:cxnLst/>
          <a:rect l="0" t="0" r="0" b="0"/>
          <a:pathLst>
            <a:path w="1661795">
              <a:moveTo>
                <a:pt x="0" y="0"/>
              </a:moveTo>
              <a:lnTo>
                <a:pt x="1661206" y="0"/>
              </a:lnTo>
            </a:path>
          </a:pathLst>
        </a:custGeom>
        <a:ln w="7968">
          <a:solidFill>
            <a:srgbClr val="000000"/>
          </a:solidFill>
        </a:ln>
      </xdr:spPr>
    </xdr:sp>
    <xdr:clientData/>
  </xdr:oneCellAnchor>
  <xdr:oneCellAnchor>
    <xdr:from>
      <xdr:col>0</xdr:col>
      <xdr:colOff>221615</xdr:colOff>
      <xdr:row>46</xdr:row>
      <xdr:rowOff>558475</xdr:rowOff>
    </xdr:from>
    <xdr:ext cx="1790700" cy="1160780"/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90700" cy="1160780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licitacionesicellte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topLeftCell="B42" workbookViewId="0">
      <selection activeCell="J49" sqref="J49"/>
    </sheetView>
  </sheetViews>
  <sheetFormatPr baseColWidth="10" defaultColWidth="9.33203125" defaultRowHeight="12.75" x14ac:dyDescent="0.2"/>
  <cols>
    <col min="1" max="1" width="6.5" customWidth="1"/>
    <col min="2" max="2" width="44.1640625" customWidth="1"/>
    <col min="3" max="3" width="10.1640625" customWidth="1"/>
    <col min="4" max="4" width="11.83203125" customWidth="1"/>
    <col min="5" max="5" width="14.1640625" customWidth="1"/>
    <col min="6" max="6" width="15.33203125" customWidth="1"/>
    <col min="7" max="7" width="18.6640625" customWidth="1"/>
    <col min="8" max="8" width="2.6640625" customWidth="1"/>
    <col min="9" max="9" width="14.33203125" customWidth="1"/>
    <col min="10" max="10" width="24" customWidth="1"/>
    <col min="11" max="11" width="18" customWidth="1"/>
    <col min="12" max="12" width="15" customWidth="1"/>
    <col min="13" max="13" width="12" customWidth="1"/>
    <col min="14" max="14" width="14.83203125" customWidth="1"/>
  </cols>
  <sheetData>
    <row r="1" spans="1:12" ht="59.2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</row>
    <row r="2" spans="1:12" ht="49.5" customHeight="1" x14ac:dyDescent="0.2">
      <c r="A2" s="20" t="s">
        <v>1</v>
      </c>
      <c r="B2" s="20"/>
      <c r="C2" s="20"/>
      <c r="D2" s="20"/>
      <c r="E2" s="20"/>
      <c r="F2" s="20"/>
      <c r="G2" s="20"/>
      <c r="H2" s="20"/>
    </row>
    <row r="3" spans="1:12" ht="16.5" customHeight="1" x14ac:dyDescent="0.2">
      <c r="A3" s="22" t="s">
        <v>2</v>
      </c>
      <c r="B3" s="22"/>
      <c r="C3" s="22"/>
      <c r="D3" s="22"/>
      <c r="E3" s="22"/>
      <c r="F3" s="22"/>
      <c r="G3" s="22"/>
      <c r="H3" s="22"/>
      <c r="I3" s="13" t="s">
        <v>64</v>
      </c>
    </row>
    <row r="4" spans="1:12" ht="26.1" customHeight="1" x14ac:dyDescent="0.2">
      <c r="A4" s="1" t="s">
        <v>3</v>
      </c>
      <c r="B4" s="1" t="s">
        <v>4</v>
      </c>
      <c r="C4" s="2" t="s">
        <v>5</v>
      </c>
      <c r="D4" s="1" t="s">
        <v>6</v>
      </c>
      <c r="E4" s="3" t="s">
        <v>7</v>
      </c>
      <c r="F4" s="1" t="s">
        <v>8</v>
      </c>
      <c r="G4" s="1" t="s">
        <v>9</v>
      </c>
      <c r="I4" s="13" t="s">
        <v>65</v>
      </c>
      <c r="J4" s="13" t="s">
        <v>67</v>
      </c>
      <c r="K4" s="13" t="s">
        <v>68</v>
      </c>
      <c r="L4" s="13" t="s">
        <v>66</v>
      </c>
    </row>
    <row r="5" spans="1:12" ht="45.6" customHeight="1" x14ac:dyDescent="0.2">
      <c r="A5" s="4">
        <v>1</v>
      </c>
      <c r="B5" s="5" t="s">
        <v>10</v>
      </c>
      <c r="C5" s="6" t="s">
        <v>11</v>
      </c>
      <c r="D5" s="4">
        <v>25</v>
      </c>
      <c r="E5" s="7">
        <v>248941</v>
      </c>
      <c r="F5" s="7">
        <v>47299</v>
      </c>
      <c r="G5" s="7">
        <v>7405995</v>
      </c>
      <c r="I5">
        <f>F5/E5</f>
        <v>0.19000084357337682</v>
      </c>
      <c r="J5" s="14">
        <f>E5*I5</f>
        <v>47299</v>
      </c>
      <c r="K5" s="15">
        <f>E5+F5</f>
        <v>296240</v>
      </c>
      <c r="L5" s="14">
        <f>K5*D5</f>
        <v>7406000</v>
      </c>
    </row>
    <row r="6" spans="1:12" ht="30.6" customHeight="1" x14ac:dyDescent="0.2">
      <c r="A6" s="4">
        <v>2</v>
      </c>
      <c r="B6" s="8" t="s">
        <v>12</v>
      </c>
      <c r="C6" s="6" t="s">
        <v>13</v>
      </c>
      <c r="D6" s="4">
        <v>20</v>
      </c>
      <c r="E6" s="7">
        <v>61953</v>
      </c>
      <c r="F6" s="7">
        <v>11771</v>
      </c>
      <c r="G6" s="7">
        <v>1474481</v>
      </c>
      <c r="I6">
        <f t="shared" ref="I6:I37" si="0">F6/E6</f>
        <v>0.18999887011121333</v>
      </c>
      <c r="J6" s="14">
        <f t="shared" ref="J6:J37" si="1">E6*I6</f>
        <v>11771</v>
      </c>
      <c r="K6" s="15">
        <f t="shared" ref="K6:K37" si="2">E6+F6</f>
        <v>73724</v>
      </c>
      <c r="L6" s="14">
        <f t="shared" ref="L6:L37" si="3">K6*D6</f>
        <v>1474480</v>
      </c>
    </row>
    <row r="7" spans="1:12" ht="45.6" customHeight="1" x14ac:dyDescent="0.2">
      <c r="A7" s="4">
        <v>3</v>
      </c>
      <c r="B7" s="8" t="s">
        <v>14</v>
      </c>
      <c r="C7" s="6" t="s">
        <v>13</v>
      </c>
      <c r="D7" s="4">
        <v>10</v>
      </c>
      <c r="E7" s="7">
        <v>65468</v>
      </c>
      <c r="F7" s="7">
        <v>12439</v>
      </c>
      <c r="G7" s="7">
        <v>779069</v>
      </c>
      <c r="I7">
        <f t="shared" si="0"/>
        <v>0.19000122197103927</v>
      </c>
      <c r="J7" s="14">
        <f t="shared" si="1"/>
        <v>12439</v>
      </c>
      <c r="K7" s="15">
        <f t="shared" si="2"/>
        <v>77907</v>
      </c>
      <c r="L7" s="14">
        <f t="shared" si="3"/>
        <v>779070</v>
      </c>
    </row>
    <row r="8" spans="1:12" ht="30.6" customHeight="1" x14ac:dyDescent="0.2">
      <c r="A8" s="4">
        <v>4</v>
      </c>
      <c r="B8" s="8" t="s">
        <v>15</v>
      </c>
      <c r="C8" s="6" t="s">
        <v>13</v>
      </c>
      <c r="D8" s="4">
        <v>5</v>
      </c>
      <c r="E8" s="7">
        <v>107812</v>
      </c>
      <c r="F8" s="7">
        <v>20484</v>
      </c>
      <c r="G8" s="7">
        <v>641481</v>
      </c>
      <c r="I8">
        <f t="shared" si="0"/>
        <v>0.18999740288650613</v>
      </c>
      <c r="J8" s="14">
        <f t="shared" si="1"/>
        <v>20484</v>
      </c>
      <c r="K8" s="15">
        <f t="shared" si="2"/>
        <v>128296</v>
      </c>
      <c r="L8" s="14">
        <f t="shared" si="3"/>
        <v>641480</v>
      </c>
    </row>
    <row r="9" spans="1:12" ht="15.6" customHeight="1" x14ac:dyDescent="0.2">
      <c r="A9" s="4">
        <v>5</v>
      </c>
      <c r="B9" s="8" t="s">
        <v>16</v>
      </c>
      <c r="C9" s="6" t="s">
        <v>13</v>
      </c>
      <c r="D9" s="4">
        <v>6</v>
      </c>
      <c r="E9" s="7">
        <v>36726</v>
      </c>
      <c r="F9" s="7">
        <v>6978</v>
      </c>
      <c r="G9" s="7">
        <v>262224</v>
      </c>
      <c r="I9">
        <f t="shared" si="0"/>
        <v>0.19000163371998038</v>
      </c>
      <c r="J9" s="14">
        <f t="shared" si="1"/>
        <v>6978</v>
      </c>
      <c r="K9" s="15">
        <f t="shared" si="2"/>
        <v>43704</v>
      </c>
      <c r="L9" s="14">
        <f t="shared" si="3"/>
        <v>262224</v>
      </c>
    </row>
    <row r="10" spans="1:12" ht="15.6" customHeight="1" x14ac:dyDescent="0.2">
      <c r="A10" s="4">
        <v>6</v>
      </c>
      <c r="B10" s="8" t="s">
        <v>17</v>
      </c>
      <c r="C10" s="6" t="s">
        <v>11</v>
      </c>
      <c r="D10" s="4">
        <v>10</v>
      </c>
      <c r="E10" s="7">
        <v>3777</v>
      </c>
      <c r="F10" s="9">
        <v>718</v>
      </c>
      <c r="G10" s="7">
        <v>44946</v>
      </c>
      <c r="I10">
        <f t="shared" si="0"/>
        <v>0.1900979613449828</v>
      </c>
      <c r="J10" s="14">
        <f t="shared" si="1"/>
        <v>718</v>
      </c>
      <c r="K10" s="15">
        <f t="shared" si="2"/>
        <v>4495</v>
      </c>
      <c r="L10" s="14">
        <f t="shared" si="3"/>
        <v>44950</v>
      </c>
    </row>
    <row r="11" spans="1:12" ht="15.6" customHeight="1" x14ac:dyDescent="0.2">
      <c r="A11" s="4">
        <v>7</v>
      </c>
      <c r="B11" s="8" t="s">
        <v>18</v>
      </c>
      <c r="C11" s="6" t="s">
        <v>11</v>
      </c>
      <c r="D11" s="4">
        <v>10</v>
      </c>
      <c r="E11" s="7">
        <v>7237</v>
      </c>
      <c r="F11" s="7">
        <v>1375</v>
      </c>
      <c r="G11" s="7">
        <v>86120</v>
      </c>
      <c r="I11">
        <f t="shared" si="0"/>
        <v>0.18999585463589885</v>
      </c>
      <c r="J11" s="14">
        <f t="shared" si="1"/>
        <v>1375</v>
      </c>
      <c r="K11" s="15">
        <f t="shared" si="2"/>
        <v>8612</v>
      </c>
      <c r="L11" s="14">
        <f t="shared" si="3"/>
        <v>86120</v>
      </c>
    </row>
    <row r="12" spans="1:12" ht="15.6" customHeight="1" x14ac:dyDescent="0.2">
      <c r="A12" s="4">
        <v>8</v>
      </c>
      <c r="B12" s="8" t="s">
        <v>19</v>
      </c>
      <c r="C12" s="6" t="s">
        <v>11</v>
      </c>
      <c r="D12" s="4">
        <v>10</v>
      </c>
      <c r="E12" s="7">
        <v>4418</v>
      </c>
      <c r="F12" s="9">
        <v>839</v>
      </c>
      <c r="G12" s="7">
        <v>52574</v>
      </c>
      <c r="I12">
        <f t="shared" si="0"/>
        <v>0.18990493435943867</v>
      </c>
      <c r="J12" s="14">
        <f t="shared" si="1"/>
        <v>839</v>
      </c>
      <c r="K12" s="15">
        <f t="shared" si="2"/>
        <v>5257</v>
      </c>
      <c r="L12" s="14">
        <f t="shared" si="3"/>
        <v>52570</v>
      </c>
    </row>
    <row r="13" spans="1:12" ht="15.6" customHeight="1" x14ac:dyDescent="0.2">
      <c r="A13" s="4">
        <v>9</v>
      </c>
      <c r="B13" s="8" t="s">
        <v>20</v>
      </c>
      <c r="C13" s="6" t="s">
        <v>11</v>
      </c>
      <c r="D13" s="4">
        <v>10</v>
      </c>
      <c r="E13" s="7">
        <v>4037</v>
      </c>
      <c r="F13" s="9">
        <v>767</v>
      </c>
      <c r="G13" s="7">
        <v>48040</v>
      </c>
      <c r="I13">
        <f t="shared" si="0"/>
        <v>0.18999256873916273</v>
      </c>
      <c r="J13" s="14">
        <f t="shared" si="1"/>
        <v>767</v>
      </c>
      <c r="K13" s="15">
        <f t="shared" si="2"/>
        <v>4804</v>
      </c>
      <c r="L13" s="14">
        <f t="shared" si="3"/>
        <v>48040</v>
      </c>
    </row>
    <row r="14" spans="1:12" ht="30.6" customHeight="1" x14ac:dyDescent="0.2">
      <c r="A14" s="4">
        <v>10</v>
      </c>
      <c r="B14" s="8" t="s">
        <v>21</v>
      </c>
      <c r="C14" s="6" t="s">
        <v>11</v>
      </c>
      <c r="D14" s="4">
        <v>8</v>
      </c>
      <c r="E14" s="7">
        <v>46690</v>
      </c>
      <c r="F14" s="7">
        <v>8871</v>
      </c>
      <c r="G14" s="7">
        <v>444489</v>
      </c>
      <c r="I14">
        <f t="shared" si="0"/>
        <v>0.18999785821375026</v>
      </c>
      <c r="J14" s="14">
        <f t="shared" si="1"/>
        <v>8871</v>
      </c>
      <c r="K14" s="15">
        <f t="shared" si="2"/>
        <v>55561</v>
      </c>
      <c r="L14" s="14">
        <f t="shared" si="3"/>
        <v>444488</v>
      </c>
    </row>
    <row r="15" spans="1:12" ht="30.6" customHeight="1" x14ac:dyDescent="0.2">
      <c r="A15" s="4">
        <v>11</v>
      </c>
      <c r="B15" s="5" t="s">
        <v>22</v>
      </c>
      <c r="C15" s="6" t="s">
        <v>23</v>
      </c>
      <c r="D15" s="4">
        <v>2</v>
      </c>
      <c r="E15" s="7">
        <v>283698</v>
      </c>
      <c r="F15" s="7">
        <v>53903</v>
      </c>
      <c r="G15" s="7">
        <v>675201</v>
      </c>
      <c r="I15">
        <f t="shared" si="0"/>
        <v>0.1900013394525164</v>
      </c>
      <c r="J15" s="14">
        <f t="shared" si="1"/>
        <v>53903</v>
      </c>
      <c r="K15" s="15">
        <f t="shared" si="2"/>
        <v>337601</v>
      </c>
      <c r="L15" s="14">
        <f t="shared" si="3"/>
        <v>675202</v>
      </c>
    </row>
    <row r="16" spans="1:12" ht="45.6" customHeight="1" x14ac:dyDescent="0.2">
      <c r="A16" s="4">
        <v>12</v>
      </c>
      <c r="B16" s="8" t="s">
        <v>24</v>
      </c>
      <c r="C16" s="6" t="s">
        <v>11</v>
      </c>
      <c r="D16" s="4">
        <v>10</v>
      </c>
      <c r="E16" s="7">
        <v>31648</v>
      </c>
      <c r="F16" s="7">
        <v>6013</v>
      </c>
      <c r="G16" s="7">
        <v>376611</v>
      </c>
      <c r="I16">
        <f t="shared" si="0"/>
        <v>0.18999620829120323</v>
      </c>
      <c r="J16" s="14">
        <f t="shared" si="1"/>
        <v>6013</v>
      </c>
      <c r="K16" s="15">
        <f t="shared" si="2"/>
        <v>37661</v>
      </c>
      <c r="L16" s="14">
        <f t="shared" si="3"/>
        <v>376610</v>
      </c>
    </row>
    <row r="17" spans="1:12" ht="45.6" customHeight="1" x14ac:dyDescent="0.2">
      <c r="A17" s="4">
        <v>13</v>
      </c>
      <c r="B17" s="8" t="s">
        <v>25</v>
      </c>
      <c r="C17" s="6" t="s">
        <v>11</v>
      </c>
      <c r="D17" s="4">
        <v>25</v>
      </c>
      <c r="E17" s="7">
        <v>26403</v>
      </c>
      <c r="F17" s="7">
        <v>5017</v>
      </c>
      <c r="G17" s="7">
        <v>785489</v>
      </c>
      <c r="I17">
        <f t="shared" si="0"/>
        <v>0.19001628602810286</v>
      </c>
      <c r="J17" s="14">
        <f t="shared" si="1"/>
        <v>5017</v>
      </c>
      <c r="K17" s="15">
        <f t="shared" si="2"/>
        <v>31420</v>
      </c>
      <c r="L17" s="14">
        <f t="shared" si="3"/>
        <v>785500</v>
      </c>
    </row>
    <row r="18" spans="1:12" ht="60.6" customHeight="1" x14ac:dyDescent="0.2">
      <c r="A18" s="10">
        <v>14</v>
      </c>
      <c r="B18" s="5" t="s">
        <v>26</v>
      </c>
      <c r="C18" s="11" t="s">
        <v>11</v>
      </c>
      <c r="D18" s="10">
        <v>25</v>
      </c>
      <c r="E18" s="12">
        <v>26303</v>
      </c>
      <c r="F18" s="12">
        <v>4998</v>
      </c>
      <c r="G18" s="12">
        <v>782514</v>
      </c>
      <c r="I18">
        <f t="shared" si="0"/>
        <v>0.19001634794510133</v>
      </c>
      <c r="J18" s="14">
        <f t="shared" si="1"/>
        <v>4998</v>
      </c>
      <c r="K18" s="15">
        <f t="shared" si="2"/>
        <v>31301</v>
      </c>
      <c r="L18" s="14">
        <f t="shared" si="3"/>
        <v>782525</v>
      </c>
    </row>
    <row r="19" spans="1:12" ht="30.6" customHeight="1" x14ac:dyDescent="0.2">
      <c r="A19" s="4">
        <v>15</v>
      </c>
      <c r="B19" s="8" t="s">
        <v>27</v>
      </c>
      <c r="C19" s="6" t="s">
        <v>11</v>
      </c>
      <c r="D19" s="4">
        <v>10</v>
      </c>
      <c r="E19" s="7">
        <v>29472</v>
      </c>
      <c r="F19" s="7">
        <v>5600</v>
      </c>
      <c r="G19" s="7">
        <v>350717</v>
      </c>
      <c r="I19">
        <f t="shared" si="0"/>
        <v>0.19001085776330076</v>
      </c>
      <c r="J19" s="14">
        <f t="shared" si="1"/>
        <v>5600</v>
      </c>
      <c r="K19" s="15">
        <f t="shared" si="2"/>
        <v>35072</v>
      </c>
      <c r="L19" s="14">
        <f t="shared" si="3"/>
        <v>350720</v>
      </c>
    </row>
    <row r="20" spans="1:12" ht="15.6" customHeight="1" x14ac:dyDescent="0.2">
      <c r="A20" s="4">
        <v>16</v>
      </c>
      <c r="B20" s="8" t="s">
        <v>28</v>
      </c>
      <c r="C20" s="6" t="s">
        <v>13</v>
      </c>
      <c r="D20" s="4">
        <v>5</v>
      </c>
      <c r="E20" s="7">
        <v>54848</v>
      </c>
      <c r="F20" s="7">
        <v>10421</v>
      </c>
      <c r="G20" s="7">
        <v>326346</v>
      </c>
      <c r="I20">
        <f t="shared" si="0"/>
        <v>0.18999781213535588</v>
      </c>
      <c r="J20" s="14">
        <f t="shared" si="1"/>
        <v>10421</v>
      </c>
      <c r="K20" s="15">
        <f t="shared" si="2"/>
        <v>65269</v>
      </c>
      <c r="L20" s="14">
        <f t="shared" si="3"/>
        <v>326345</v>
      </c>
    </row>
    <row r="21" spans="1:12" ht="15.6" customHeight="1" x14ac:dyDescent="0.2">
      <c r="A21" s="4">
        <v>17</v>
      </c>
      <c r="B21" s="8" t="s">
        <v>29</v>
      </c>
      <c r="C21" s="6" t="s">
        <v>11</v>
      </c>
      <c r="D21" s="4">
        <v>50</v>
      </c>
      <c r="E21" s="7">
        <v>1234</v>
      </c>
      <c r="F21" s="9">
        <v>234</v>
      </c>
      <c r="G21" s="7">
        <v>73423</v>
      </c>
      <c r="I21">
        <f t="shared" si="0"/>
        <v>0.18962722852512157</v>
      </c>
      <c r="J21" s="14">
        <f t="shared" si="1"/>
        <v>234</v>
      </c>
      <c r="K21" s="15">
        <f t="shared" si="2"/>
        <v>1468</v>
      </c>
      <c r="L21" s="14">
        <f t="shared" si="3"/>
        <v>73400</v>
      </c>
    </row>
    <row r="22" spans="1:12" ht="15.6" customHeight="1" x14ac:dyDescent="0.2">
      <c r="A22" s="4">
        <v>18</v>
      </c>
      <c r="B22" s="8" t="s">
        <v>30</v>
      </c>
      <c r="C22" s="6" t="s">
        <v>11</v>
      </c>
      <c r="D22" s="4">
        <v>50</v>
      </c>
      <c r="E22" s="7">
        <v>1234</v>
      </c>
      <c r="F22" s="9">
        <v>234</v>
      </c>
      <c r="G22" s="7">
        <v>73423</v>
      </c>
      <c r="I22">
        <f t="shared" si="0"/>
        <v>0.18962722852512157</v>
      </c>
      <c r="J22" s="14">
        <f t="shared" si="1"/>
        <v>234</v>
      </c>
      <c r="K22" s="15">
        <f t="shared" si="2"/>
        <v>1468</v>
      </c>
      <c r="L22" s="14">
        <f t="shared" si="3"/>
        <v>73400</v>
      </c>
    </row>
    <row r="23" spans="1:12" ht="15.6" customHeight="1" x14ac:dyDescent="0.2">
      <c r="A23" s="4">
        <v>19</v>
      </c>
      <c r="B23" s="8" t="s">
        <v>31</v>
      </c>
      <c r="C23" s="6" t="s">
        <v>11</v>
      </c>
      <c r="D23" s="4">
        <v>50</v>
      </c>
      <c r="E23" s="7">
        <v>1234</v>
      </c>
      <c r="F23" s="9">
        <v>234</v>
      </c>
      <c r="G23" s="7">
        <v>73423</v>
      </c>
      <c r="I23">
        <f t="shared" si="0"/>
        <v>0.18962722852512157</v>
      </c>
      <c r="J23" s="14">
        <f t="shared" si="1"/>
        <v>234</v>
      </c>
      <c r="K23" s="15">
        <f t="shared" si="2"/>
        <v>1468</v>
      </c>
      <c r="L23" s="14">
        <f t="shared" si="3"/>
        <v>73400</v>
      </c>
    </row>
    <row r="24" spans="1:12" ht="15.6" customHeight="1" x14ac:dyDescent="0.2">
      <c r="A24" s="4">
        <v>20</v>
      </c>
      <c r="B24" s="8" t="s">
        <v>32</v>
      </c>
      <c r="C24" s="6" t="s">
        <v>33</v>
      </c>
      <c r="D24" s="4">
        <v>3</v>
      </c>
      <c r="E24" s="7">
        <v>59896</v>
      </c>
      <c r="F24" s="7">
        <v>11380</v>
      </c>
      <c r="G24" s="7">
        <v>213829</v>
      </c>
      <c r="I24">
        <f t="shared" si="0"/>
        <v>0.18999599305462803</v>
      </c>
      <c r="J24" s="14">
        <f t="shared" si="1"/>
        <v>11380</v>
      </c>
      <c r="K24" s="15">
        <f t="shared" si="2"/>
        <v>71276</v>
      </c>
      <c r="L24" s="14">
        <f t="shared" si="3"/>
        <v>213828</v>
      </c>
    </row>
    <row r="25" spans="1:12" ht="30.6" customHeight="1" x14ac:dyDescent="0.2">
      <c r="A25" s="4">
        <v>21</v>
      </c>
      <c r="B25" s="8" t="s">
        <v>34</v>
      </c>
      <c r="C25" s="6" t="s">
        <v>11</v>
      </c>
      <c r="D25" s="4">
        <v>10</v>
      </c>
      <c r="E25" s="7">
        <v>6876</v>
      </c>
      <c r="F25" s="7">
        <v>1306</v>
      </c>
      <c r="G25" s="7">
        <v>81824</v>
      </c>
      <c r="I25">
        <f t="shared" si="0"/>
        <v>0.18993600930773705</v>
      </c>
      <c r="J25" s="14">
        <f t="shared" si="1"/>
        <v>1306</v>
      </c>
      <c r="K25" s="15">
        <f t="shared" si="2"/>
        <v>8182</v>
      </c>
      <c r="L25" s="14">
        <f t="shared" si="3"/>
        <v>81820</v>
      </c>
    </row>
    <row r="26" spans="1:12" ht="30.6" customHeight="1" x14ac:dyDescent="0.2">
      <c r="A26" s="4">
        <v>22</v>
      </c>
      <c r="B26" s="8" t="s">
        <v>35</v>
      </c>
      <c r="C26" s="6" t="s">
        <v>11</v>
      </c>
      <c r="D26" s="4">
        <v>1</v>
      </c>
      <c r="E26" s="7">
        <v>229832</v>
      </c>
      <c r="F26" s="7">
        <v>43668</v>
      </c>
      <c r="G26" s="7">
        <v>273500</v>
      </c>
      <c r="I26">
        <f t="shared" si="0"/>
        <v>0.18999965191966306</v>
      </c>
      <c r="J26" s="14">
        <f t="shared" si="1"/>
        <v>43668</v>
      </c>
      <c r="K26" s="15">
        <f t="shared" si="2"/>
        <v>273500</v>
      </c>
      <c r="L26" s="14">
        <f t="shared" si="3"/>
        <v>273500</v>
      </c>
    </row>
    <row r="27" spans="1:12" ht="30.6" customHeight="1" x14ac:dyDescent="0.2">
      <c r="A27" s="4">
        <v>23</v>
      </c>
      <c r="B27" s="8" t="s">
        <v>36</v>
      </c>
      <c r="C27" s="6" t="s">
        <v>11</v>
      </c>
      <c r="D27" s="4">
        <v>1</v>
      </c>
      <c r="E27" s="7">
        <v>249328</v>
      </c>
      <c r="F27" s="7">
        <v>47372</v>
      </c>
      <c r="G27" s="7">
        <v>296700</v>
      </c>
      <c r="I27">
        <f t="shared" si="0"/>
        <v>0.18999871655008663</v>
      </c>
      <c r="J27" s="14">
        <f t="shared" si="1"/>
        <v>47372</v>
      </c>
      <c r="K27" s="15">
        <f t="shared" si="2"/>
        <v>296700</v>
      </c>
      <c r="L27" s="14">
        <f t="shared" si="3"/>
        <v>296700</v>
      </c>
    </row>
    <row r="28" spans="1:12" ht="15.6" customHeight="1" x14ac:dyDescent="0.2">
      <c r="A28" s="4">
        <v>24</v>
      </c>
      <c r="B28" s="8" t="s">
        <v>37</v>
      </c>
      <c r="C28" s="6" t="s">
        <v>11</v>
      </c>
      <c r="D28" s="4">
        <v>1</v>
      </c>
      <c r="E28" s="7">
        <v>520885</v>
      </c>
      <c r="F28" s="7">
        <v>98968</v>
      </c>
      <c r="G28" s="7">
        <v>619853</v>
      </c>
      <c r="I28">
        <f t="shared" si="0"/>
        <v>0.18999971202856678</v>
      </c>
      <c r="J28" s="14">
        <f t="shared" si="1"/>
        <v>98968</v>
      </c>
      <c r="K28" s="15">
        <f t="shared" si="2"/>
        <v>619853</v>
      </c>
      <c r="L28" s="14">
        <f t="shared" si="3"/>
        <v>619853</v>
      </c>
    </row>
    <row r="29" spans="1:12" ht="15.6" customHeight="1" x14ac:dyDescent="0.2">
      <c r="A29" s="4">
        <v>25</v>
      </c>
      <c r="B29" s="8" t="s">
        <v>38</v>
      </c>
      <c r="C29" s="6" t="s">
        <v>11</v>
      </c>
      <c r="D29" s="4">
        <v>1</v>
      </c>
      <c r="E29" s="7">
        <v>520947</v>
      </c>
      <c r="F29" s="7">
        <v>98980</v>
      </c>
      <c r="G29" s="7">
        <v>619927</v>
      </c>
      <c r="I29">
        <f t="shared" si="0"/>
        <v>0.19000013437067495</v>
      </c>
      <c r="J29" s="14">
        <f t="shared" si="1"/>
        <v>98980</v>
      </c>
      <c r="K29" s="15">
        <f t="shared" si="2"/>
        <v>619927</v>
      </c>
      <c r="L29" s="14">
        <f t="shared" si="3"/>
        <v>619927</v>
      </c>
    </row>
    <row r="30" spans="1:12" ht="30.6" customHeight="1" x14ac:dyDescent="0.2">
      <c r="A30" s="4">
        <v>26</v>
      </c>
      <c r="B30" s="8" t="s">
        <v>39</v>
      </c>
      <c r="C30" s="6" t="s">
        <v>11</v>
      </c>
      <c r="D30" s="4">
        <v>10</v>
      </c>
      <c r="E30" s="7">
        <v>8279</v>
      </c>
      <c r="F30" s="7">
        <v>1573</v>
      </c>
      <c r="G30" s="7">
        <v>98520</v>
      </c>
      <c r="I30">
        <f t="shared" si="0"/>
        <v>0.18999879212465273</v>
      </c>
      <c r="J30" s="14">
        <f t="shared" si="1"/>
        <v>1573</v>
      </c>
      <c r="K30" s="15">
        <f t="shared" si="2"/>
        <v>9852</v>
      </c>
      <c r="L30" s="14">
        <f t="shared" si="3"/>
        <v>98520</v>
      </c>
    </row>
    <row r="31" spans="1:12" ht="15.6" customHeight="1" x14ac:dyDescent="0.2">
      <c r="A31" s="4">
        <v>27</v>
      </c>
      <c r="B31" s="8" t="s">
        <v>40</v>
      </c>
      <c r="C31" s="6" t="s">
        <v>11</v>
      </c>
      <c r="D31" s="4">
        <v>2</v>
      </c>
      <c r="E31" s="7">
        <v>55283</v>
      </c>
      <c r="F31" s="7">
        <v>10504</v>
      </c>
      <c r="G31" s="7">
        <v>131574</v>
      </c>
      <c r="I31">
        <f t="shared" si="0"/>
        <v>0.19000416041097626</v>
      </c>
      <c r="J31" s="14">
        <f t="shared" si="1"/>
        <v>10504</v>
      </c>
      <c r="K31" s="15">
        <f t="shared" si="2"/>
        <v>65787</v>
      </c>
      <c r="L31" s="14">
        <f t="shared" si="3"/>
        <v>131574</v>
      </c>
    </row>
    <row r="32" spans="1:12" ht="15.6" customHeight="1" x14ac:dyDescent="0.2">
      <c r="A32" s="4">
        <v>28</v>
      </c>
      <c r="B32" s="8" t="s">
        <v>41</v>
      </c>
      <c r="C32" s="6" t="s">
        <v>42</v>
      </c>
      <c r="D32" s="4">
        <v>2</v>
      </c>
      <c r="E32" s="7">
        <v>128404</v>
      </c>
      <c r="F32" s="7">
        <v>24397</v>
      </c>
      <c r="G32" s="7">
        <v>305602</v>
      </c>
      <c r="I32">
        <f t="shared" si="0"/>
        <v>0.19000186910065106</v>
      </c>
      <c r="J32" s="14">
        <f t="shared" si="1"/>
        <v>24397</v>
      </c>
      <c r="K32" s="15">
        <f t="shared" si="2"/>
        <v>152801</v>
      </c>
      <c r="L32" s="14">
        <f t="shared" si="3"/>
        <v>305602</v>
      </c>
    </row>
    <row r="33" spans="1:14" ht="15.6" customHeight="1" x14ac:dyDescent="0.2">
      <c r="A33" s="4">
        <v>29</v>
      </c>
      <c r="B33" s="8" t="s">
        <v>43</v>
      </c>
      <c r="C33" s="6" t="s">
        <v>44</v>
      </c>
      <c r="D33" s="4">
        <v>2</v>
      </c>
      <c r="E33" s="7">
        <v>567795</v>
      </c>
      <c r="F33" s="7">
        <v>107881</v>
      </c>
      <c r="G33" s="7">
        <v>1351352</v>
      </c>
      <c r="I33">
        <f t="shared" si="0"/>
        <v>0.18999991194004878</v>
      </c>
      <c r="J33" s="14">
        <f t="shared" si="1"/>
        <v>107881</v>
      </c>
      <c r="K33" s="15">
        <f t="shared" si="2"/>
        <v>675676</v>
      </c>
      <c r="L33" s="14">
        <f t="shared" si="3"/>
        <v>1351352</v>
      </c>
    </row>
    <row r="34" spans="1:14" ht="15.6" customHeight="1" x14ac:dyDescent="0.2">
      <c r="A34" s="4">
        <v>30</v>
      </c>
      <c r="B34" s="8" t="s">
        <v>45</v>
      </c>
      <c r="C34" s="6" t="s">
        <v>11</v>
      </c>
      <c r="D34" s="4">
        <v>4</v>
      </c>
      <c r="E34" s="7">
        <v>12362</v>
      </c>
      <c r="F34" s="7">
        <v>2349</v>
      </c>
      <c r="G34" s="7">
        <v>58843</v>
      </c>
      <c r="I34">
        <f t="shared" si="0"/>
        <v>0.19001779647306261</v>
      </c>
      <c r="J34" s="14">
        <f t="shared" si="1"/>
        <v>2349</v>
      </c>
      <c r="K34" s="15">
        <f t="shared" si="2"/>
        <v>14711</v>
      </c>
      <c r="L34" s="14">
        <f t="shared" si="3"/>
        <v>58844</v>
      </c>
    </row>
    <row r="35" spans="1:14" ht="30.6" customHeight="1" x14ac:dyDescent="0.2">
      <c r="A35" s="4">
        <v>31</v>
      </c>
      <c r="B35" s="8" t="s">
        <v>46</v>
      </c>
      <c r="C35" s="6" t="s">
        <v>11</v>
      </c>
      <c r="D35" s="4">
        <v>2</v>
      </c>
      <c r="E35" s="7">
        <v>211580</v>
      </c>
      <c r="F35" s="7">
        <v>40200</v>
      </c>
      <c r="G35" s="7">
        <v>503560</v>
      </c>
      <c r="I35">
        <f t="shared" si="0"/>
        <v>0.18999905473107098</v>
      </c>
      <c r="J35" s="14">
        <f t="shared" si="1"/>
        <v>40200</v>
      </c>
      <c r="K35" s="15">
        <f t="shared" si="2"/>
        <v>251780</v>
      </c>
      <c r="L35" s="14">
        <f t="shared" si="3"/>
        <v>503560</v>
      </c>
    </row>
    <row r="36" spans="1:14" ht="15.6" customHeight="1" x14ac:dyDescent="0.2">
      <c r="A36" s="4">
        <v>32</v>
      </c>
      <c r="B36" s="8" t="s">
        <v>47</v>
      </c>
      <c r="C36" s="6" t="s">
        <v>11</v>
      </c>
      <c r="D36" s="4">
        <v>2</v>
      </c>
      <c r="E36" s="7">
        <v>32716</v>
      </c>
      <c r="F36" s="7">
        <v>6216</v>
      </c>
      <c r="G36" s="7">
        <v>77864</v>
      </c>
      <c r="I36">
        <f t="shared" si="0"/>
        <v>0.18999877735664505</v>
      </c>
      <c r="J36" s="14">
        <f t="shared" si="1"/>
        <v>6216</v>
      </c>
      <c r="K36" s="15">
        <f t="shared" si="2"/>
        <v>38932</v>
      </c>
      <c r="L36" s="14">
        <f t="shared" si="3"/>
        <v>77864</v>
      </c>
    </row>
    <row r="37" spans="1:14" ht="15.6" customHeight="1" x14ac:dyDescent="0.2">
      <c r="A37" s="4">
        <v>33</v>
      </c>
      <c r="B37" s="8" t="s">
        <v>48</v>
      </c>
      <c r="C37" s="6" t="s">
        <v>49</v>
      </c>
      <c r="D37" s="4">
        <v>2</v>
      </c>
      <c r="E37" s="7">
        <v>46118</v>
      </c>
      <c r="F37" s="7">
        <v>8762</v>
      </c>
      <c r="G37" s="7">
        <v>109761</v>
      </c>
      <c r="I37">
        <f t="shared" si="0"/>
        <v>0.18999089292683985</v>
      </c>
      <c r="J37" s="14">
        <f t="shared" si="1"/>
        <v>8762</v>
      </c>
      <c r="K37" s="15">
        <f t="shared" si="2"/>
        <v>54880</v>
      </c>
      <c r="L37" s="14">
        <f t="shared" si="3"/>
        <v>109760</v>
      </c>
    </row>
    <row r="38" spans="1:14" ht="135.6" customHeight="1" x14ac:dyDescent="0.2">
      <c r="A38" s="10">
        <v>34</v>
      </c>
      <c r="B38" s="5" t="s">
        <v>50</v>
      </c>
      <c r="C38" s="11" t="s">
        <v>51</v>
      </c>
      <c r="D38" s="10">
        <v>1</v>
      </c>
      <c r="E38" s="12">
        <v>199411</v>
      </c>
      <c r="F38" s="12">
        <v>37888</v>
      </c>
      <c r="G38" s="12">
        <v>237299</v>
      </c>
      <c r="I38">
        <f t="shared" ref="I38:I43" si="4">F38/E38</f>
        <v>0.1899995486708356</v>
      </c>
      <c r="J38" s="14">
        <f t="shared" ref="J38:J43" si="5">E38*I38</f>
        <v>37888</v>
      </c>
      <c r="K38" s="15">
        <f t="shared" ref="K38:K43" si="6">E38+F38</f>
        <v>237299</v>
      </c>
      <c r="L38" s="14">
        <f t="shared" ref="L38:L43" si="7">K38*D38</f>
        <v>237299</v>
      </c>
    </row>
    <row r="39" spans="1:14" ht="30.6" customHeight="1" x14ac:dyDescent="0.2">
      <c r="A39" s="4">
        <v>35</v>
      </c>
      <c r="B39" s="8" t="s">
        <v>52</v>
      </c>
      <c r="C39" s="6" t="s">
        <v>11</v>
      </c>
      <c r="D39" s="4">
        <v>2</v>
      </c>
      <c r="E39" s="7">
        <v>44877</v>
      </c>
      <c r="F39" s="7">
        <v>8527</v>
      </c>
      <c r="G39" s="7">
        <v>106807</v>
      </c>
      <c r="I39">
        <f t="shared" si="4"/>
        <v>0.1900082447578938</v>
      </c>
      <c r="J39" s="14">
        <f t="shared" si="5"/>
        <v>8527</v>
      </c>
      <c r="K39" s="15">
        <f t="shared" si="6"/>
        <v>53404</v>
      </c>
      <c r="L39" s="14">
        <f t="shared" si="7"/>
        <v>106808</v>
      </c>
    </row>
    <row r="40" spans="1:14" ht="15.6" customHeight="1" x14ac:dyDescent="0.2">
      <c r="A40" s="4">
        <v>36</v>
      </c>
      <c r="B40" s="8" t="s">
        <v>53</v>
      </c>
      <c r="C40" s="6" t="s">
        <v>54</v>
      </c>
      <c r="D40" s="4">
        <v>60</v>
      </c>
      <c r="E40" s="7">
        <v>86555</v>
      </c>
      <c r="F40" s="7">
        <v>16445</v>
      </c>
      <c r="G40" s="7">
        <v>6180027</v>
      </c>
      <c r="I40">
        <f t="shared" si="4"/>
        <v>0.1899948009935879</v>
      </c>
      <c r="J40" s="14">
        <f t="shared" si="5"/>
        <v>16445</v>
      </c>
      <c r="K40" s="15">
        <f t="shared" si="6"/>
        <v>103000</v>
      </c>
      <c r="L40" s="14">
        <f t="shared" si="7"/>
        <v>6180000</v>
      </c>
    </row>
    <row r="41" spans="1:14" ht="45.6" customHeight="1" x14ac:dyDescent="0.2">
      <c r="A41" s="4">
        <v>37</v>
      </c>
      <c r="B41" s="8" t="s">
        <v>55</v>
      </c>
      <c r="C41" s="6" t="s">
        <v>11</v>
      </c>
      <c r="D41" s="4">
        <v>4</v>
      </c>
      <c r="E41" s="7">
        <v>156712</v>
      </c>
      <c r="F41" s="7">
        <v>29775</v>
      </c>
      <c r="G41" s="7">
        <v>745949</v>
      </c>
      <c r="I41">
        <f t="shared" si="4"/>
        <v>0.18999821328296493</v>
      </c>
      <c r="J41" s="14">
        <f t="shared" si="5"/>
        <v>29775</v>
      </c>
      <c r="K41" s="15">
        <f t="shared" si="6"/>
        <v>186487</v>
      </c>
      <c r="L41" s="14">
        <f t="shared" si="7"/>
        <v>745948</v>
      </c>
    </row>
    <row r="42" spans="1:14" ht="45.6" customHeight="1" x14ac:dyDescent="0.2">
      <c r="A42" s="4">
        <v>38</v>
      </c>
      <c r="B42" s="5" t="s">
        <v>56</v>
      </c>
      <c r="C42" s="6" t="s">
        <v>11</v>
      </c>
      <c r="D42" s="4">
        <v>4</v>
      </c>
      <c r="E42" s="7">
        <v>87839</v>
      </c>
      <c r="F42" s="7">
        <v>16689</v>
      </c>
      <c r="G42" s="7">
        <v>418114</v>
      </c>
      <c r="I42">
        <f t="shared" si="4"/>
        <v>0.18999533236944866</v>
      </c>
      <c r="J42" s="14">
        <f t="shared" si="5"/>
        <v>16689</v>
      </c>
      <c r="K42" s="15">
        <f t="shared" si="6"/>
        <v>104528</v>
      </c>
      <c r="L42" s="14">
        <f t="shared" si="7"/>
        <v>418112</v>
      </c>
    </row>
    <row r="43" spans="1:14" ht="30.6" customHeight="1" x14ac:dyDescent="0.2">
      <c r="A43" s="4">
        <v>39</v>
      </c>
      <c r="B43" s="8" t="s">
        <v>57</v>
      </c>
      <c r="C43" s="6" t="s">
        <v>58</v>
      </c>
      <c r="D43" s="4">
        <v>1</v>
      </c>
      <c r="E43" s="7">
        <v>1362708</v>
      </c>
      <c r="F43" s="7">
        <v>258915</v>
      </c>
      <c r="G43" s="7">
        <v>1621623</v>
      </c>
      <c r="I43">
        <f t="shared" si="4"/>
        <v>0.19000035223980485</v>
      </c>
      <c r="J43" s="14">
        <f t="shared" si="5"/>
        <v>258915</v>
      </c>
      <c r="K43" s="15">
        <f t="shared" si="6"/>
        <v>1621623</v>
      </c>
      <c r="L43" s="14">
        <f t="shared" si="7"/>
        <v>1621623</v>
      </c>
    </row>
    <row r="44" spans="1:14" ht="15.6" customHeight="1" x14ac:dyDescent="0.2">
      <c r="A44" s="23"/>
      <c r="B44" s="23"/>
      <c r="C44" s="23"/>
      <c r="D44" s="23"/>
      <c r="E44" s="23"/>
      <c r="F44" s="24"/>
      <c r="G44" s="7">
        <v>28809096</v>
      </c>
      <c r="L44" s="7">
        <f>SUM(L5:L43)</f>
        <v>28809018</v>
      </c>
    </row>
    <row r="45" spans="1:14" ht="15" customHeight="1" x14ac:dyDescent="0.2">
      <c r="A45" s="19" t="s">
        <v>59</v>
      </c>
      <c r="B45" s="19"/>
      <c r="C45" s="19"/>
      <c r="D45" s="19"/>
      <c r="E45" s="19"/>
      <c r="F45" s="19"/>
      <c r="G45" s="19"/>
      <c r="H45" s="19"/>
      <c r="J45" s="13" t="s">
        <v>70</v>
      </c>
      <c r="L45" s="15">
        <f>G44-L44</f>
        <v>78</v>
      </c>
    </row>
    <row r="46" spans="1:14" ht="15" customHeight="1" x14ac:dyDescent="0.2">
      <c r="A46" s="19" t="s">
        <v>60</v>
      </c>
      <c r="B46" s="19"/>
      <c r="C46" s="19"/>
      <c r="D46" s="19"/>
      <c r="E46" s="19"/>
      <c r="F46" s="19"/>
      <c r="G46" s="19"/>
      <c r="H46" s="19"/>
      <c r="I46" s="13" t="s">
        <v>69</v>
      </c>
      <c r="K46" s="16">
        <v>36337460</v>
      </c>
      <c r="L46" s="17">
        <v>0.2</v>
      </c>
      <c r="M46" s="18">
        <f>(K46*L46)</f>
        <v>7267492</v>
      </c>
      <c r="N46" s="25">
        <f>K46-M46</f>
        <v>29069968</v>
      </c>
    </row>
    <row r="47" spans="1:14" ht="119.45" customHeight="1" x14ac:dyDescent="0.2">
      <c r="A47" s="20" t="s">
        <v>61</v>
      </c>
      <c r="B47" s="20"/>
      <c r="C47" s="20"/>
      <c r="D47" s="20"/>
      <c r="E47" s="20"/>
      <c r="F47" s="20"/>
      <c r="G47" s="20"/>
      <c r="H47" s="20"/>
    </row>
    <row r="48" spans="1:14" ht="15" customHeight="1" x14ac:dyDescent="0.2">
      <c r="A48" s="19" t="s">
        <v>62</v>
      </c>
      <c r="B48" s="19"/>
      <c r="C48" s="19"/>
      <c r="D48" s="19"/>
      <c r="E48" s="19"/>
      <c r="F48" s="19"/>
      <c r="G48" s="19"/>
      <c r="H48" s="19"/>
      <c r="J48">
        <f>21048720/28040375</f>
        <v>0.75065757858088555</v>
      </c>
    </row>
    <row r="49" spans="1:8" ht="15" customHeight="1" x14ac:dyDescent="0.2">
      <c r="A49" s="19" t="s">
        <v>63</v>
      </c>
      <c r="B49" s="19"/>
      <c r="C49" s="19"/>
      <c r="D49" s="19"/>
      <c r="E49" s="19"/>
      <c r="F49" s="19"/>
      <c r="G49" s="19"/>
      <c r="H49" s="19"/>
    </row>
    <row r="50" spans="1:8" ht="408.95" customHeight="1" x14ac:dyDescent="0.2"/>
    <row r="51" spans="1:8" ht="383.1" customHeight="1" x14ac:dyDescent="0.2"/>
  </sheetData>
  <mergeCells count="9">
    <mergeCell ref="A46:H46"/>
    <mergeCell ref="A47:H47"/>
    <mergeCell ref="A48:H48"/>
    <mergeCell ref="A49:H49"/>
    <mergeCell ref="A1:H1"/>
    <mergeCell ref="A2:H2"/>
    <mergeCell ref="A3:H3"/>
    <mergeCell ref="A44:F44"/>
    <mergeCell ref="A45:H45"/>
  </mergeCells>
  <hyperlinks>
    <hyperlink ref="A47" r:id="rId1" display="mailto:licitacionesicelltex@gmail.com" xr:uid="{00000000-0004-0000-00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DISENO</dc:creator>
  <cp:lastModifiedBy>carlos calle posada</cp:lastModifiedBy>
  <dcterms:created xsi:type="dcterms:W3CDTF">2024-09-14T13:56:45Z</dcterms:created>
  <dcterms:modified xsi:type="dcterms:W3CDTF">2024-09-16T19:56:19Z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2024-09-13T00:00:00Z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2024-09-14T00:00:00Z</vt:filetime>
  </property>
  <property fmtid="{D5CDD505-2E9C-101B-9397-08002B2CF9AE}" pid="5" name="Producer">
    <vt:lpwstr>Microsoft® Word LTSC</vt:lpwstr>
  </property>
</Properties>
</file>