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autoCompressPictures="0" defaultThemeVersion="124226"/>
  <mc:AlternateContent xmlns:mc="http://schemas.openxmlformats.org/markup-compatibility/2006">
    <mc:Choice Requires="x15">
      <x15ac:absPath xmlns:x15ac="http://schemas.microsoft.com/office/spreadsheetml/2010/11/ac" url="C:\Users\Dell\Downloads\"/>
    </mc:Choice>
  </mc:AlternateContent>
  <xr:revisionPtr revIDLastSave="0" documentId="13_ncr:1_{5FD3072B-3D8D-4AB2-9EAE-1A5E83B6574E}" xr6:coauthVersionLast="47" xr6:coauthVersionMax="47" xr10:uidLastSave="{00000000-0000-0000-0000-000000000000}"/>
  <bookViews>
    <workbookView xWindow="-120" yWindow="-120" windowWidth="20730" windowHeight="11160" xr2:uid="{00000000-000D-0000-FFFF-FFFF00000000}"/>
  </bookViews>
  <sheets>
    <sheet name="FOR-GEC-035" sheetId="2" r:id="rId1"/>
    <sheet name="Tablas" sheetId="6" state="hidden" r:id="rId2"/>
    <sheet name="INSTRUCCIONES DILIGENCIAMIENTO" sheetId="7" r:id="rId3"/>
    <sheet name="GUIA DE RIESGOS " sheetId="5" r:id="rId4"/>
  </sheets>
  <externalReferences>
    <externalReference r:id="rId5"/>
    <externalReference r:id="rId6"/>
    <externalReference r:id="rId7"/>
  </externalReferences>
  <definedNames>
    <definedName name="_xlnm._FilterDatabase" localSheetId="0" hidden="1">'FOR-GEC-035'!$B$7:$AB$21</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X14" i="2" l="1"/>
  <c r="L14" i="2"/>
  <c r="X8" i="2"/>
  <c r="K8" i="2"/>
  <c r="L8" i="2"/>
  <c r="W21" i="2"/>
  <c r="X21" i="2"/>
  <c r="W20" i="2"/>
  <c r="X20" i="2"/>
  <c r="W19" i="2"/>
  <c r="X19" i="2"/>
  <c r="W18" i="2"/>
  <c r="X18" i="2"/>
  <c r="W17" i="2"/>
  <c r="X17" i="2"/>
  <c r="W16" i="2"/>
  <c r="X16" i="2"/>
  <c r="W15" i="2"/>
  <c r="X15" i="2"/>
  <c r="W13" i="2"/>
  <c r="X13" i="2"/>
  <c r="W12" i="2"/>
  <c r="X12" i="2"/>
  <c r="W11" i="2"/>
  <c r="X11" i="2"/>
  <c r="W10" i="2"/>
  <c r="X10" i="2"/>
  <c r="W9" i="2"/>
  <c r="X9" i="2"/>
  <c r="K21" i="2"/>
  <c r="L21" i="2"/>
  <c r="K20" i="2"/>
  <c r="L20" i="2"/>
  <c r="K19" i="2"/>
  <c r="L19" i="2"/>
  <c r="K18" i="2"/>
  <c r="L18" i="2"/>
  <c r="K17" i="2"/>
  <c r="L17" i="2"/>
  <c r="K16" i="2"/>
  <c r="L16" i="2"/>
  <c r="K15" i="2"/>
  <c r="L15" i="2"/>
  <c r="K13" i="2"/>
  <c r="L13" i="2"/>
  <c r="K12" i="2"/>
  <c r="L12" i="2"/>
  <c r="K11" i="2"/>
  <c r="L11" i="2"/>
  <c r="K10" i="2"/>
  <c r="L10" i="2"/>
  <c r="K9" i="2"/>
  <c r="L9" i="2"/>
</calcChain>
</file>

<file path=xl/sharedStrings.xml><?xml version="1.0" encoding="utf-8"?>
<sst xmlns="http://schemas.openxmlformats.org/spreadsheetml/2006/main" count="586" uniqueCount="308">
  <si>
    <t xml:space="preserve">PROCESO GESTIÓN CONTRACTUAL
FORMATO ANÁLISIS DE RIESGOS PREVISIBLES DE LA CONTRATACIÓN </t>
  </si>
  <si>
    <t>Código: FOR-GEC-035</t>
  </si>
  <si>
    <t>Versión: 0</t>
  </si>
  <si>
    <t>Fecha: Memo I2021034620 - 12/11/2021</t>
  </si>
  <si>
    <t>Página: 1 de 1</t>
  </si>
  <si>
    <t>1. IDENTIFICACIÓN</t>
  </si>
  <si>
    <t xml:space="preserve">2. EVALUACION </t>
  </si>
  <si>
    <t xml:space="preserve">3. ASIGNACION </t>
  </si>
  <si>
    <t>4. PLAN DE TRATAMIENTO</t>
  </si>
  <si>
    <t>5. EFECTO</t>
  </si>
  <si>
    <t>6. MONITOREO Y REVISIÓN</t>
  </si>
  <si>
    <t>N°</t>
  </si>
  <si>
    <t xml:space="preserve">Clase </t>
  </si>
  <si>
    <t xml:space="preserve">Fuente  </t>
  </si>
  <si>
    <t xml:space="preserve">Etapa </t>
  </si>
  <si>
    <t>Tipo</t>
  </si>
  <si>
    <t xml:space="preserve"> DESCRIPCIÓN DEL RIESGO
(Qué puede pasar y, como puede ocurrir)</t>
  </si>
  <si>
    <t>CONSECUENCIA 
(de la ocurrencia del evento)</t>
  </si>
  <si>
    <t>Probabilidad</t>
  </si>
  <si>
    <t xml:space="preserve">Impacto </t>
  </si>
  <si>
    <t xml:space="preserve">Total </t>
  </si>
  <si>
    <t>Categoría</t>
  </si>
  <si>
    <t>SDIS</t>
  </si>
  <si>
    <t>Contratista</t>
  </si>
  <si>
    <t>Tratamiento 1</t>
  </si>
  <si>
    <t>Tratamiento 2</t>
  </si>
  <si>
    <t>Tratamiento / Controles a ser implementados</t>
  </si>
  <si>
    <t>Persona responsable del tratamiento</t>
  </si>
  <si>
    <t>Fecha de
 Inicio</t>
  </si>
  <si>
    <t>Fecha de 
Fin</t>
  </si>
  <si>
    <t>Afecta la ejecución del contrato?</t>
  </si>
  <si>
    <t>Cómo se realiza el monitoreo?</t>
  </si>
  <si>
    <t>Persona responsable del monitoreo</t>
  </si>
  <si>
    <t>Periodicidad
¿Cuándo?</t>
  </si>
  <si>
    <t>Específico</t>
  </si>
  <si>
    <t>Externo</t>
  </si>
  <si>
    <t>Ejecución</t>
  </si>
  <si>
    <t>Operacionales</t>
  </si>
  <si>
    <t>Eventos que pondrían en riesgo la integridad
y la seguridad del contratista en razòn a la
prestaciòn del servicio.</t>
  </si>
  <si>
    <t>Traslado del servicio.</t>
  </si>
  <si>
    <t>Posible</t>
  </si>
  <si>
    <t>Menor</t>
  </si>
  <si>
    <t>x</t>
  </si>
  <si>
    <t>Evitar</t>
  </si>
  <si>
    <t>Redicir la Probabilidad</t>
  </si>
  <si>
    <t xml:space="preserve">Redistribuciòn del personal
para suplir el servicio. </t>
  </si>
  <si>
    <t>Supervisor del
contrato</t>
  </si>
  <si>
    <t>Fecha de
terminaciòn</t>
  </si>
  <si>
    <t>Probable</t>
  </si>
  <si>
    <t>Moderado</t>
  </si>
  <si>
    <t>SI</t>
  </si>
  <si>
    <t xml:space="preserve">Seguimento durante la
ejecución del contrato </t>
  </si>
  <si>
    <t>Supervisor</t>
  </si>
  <si>
    <t xml:space="preserve">Durante la
ejecución del contrato </t>
  </si>
  <si>
    <t>General</t>
  </si>
  <si>
    <t>Regulatorios</t>
  </si>
  <si>
    <t>Efectos desfavorables derivados de situaciones de orden público que alteren la ejecución del objeto del contrato</t>
  </si>
  <si>
    <t>Afectación a las intalaciones, los servicios o las personas que se encuentren en los centros de atención</t>
  </si>
  <si>
    <t>Raro</t>
  </si>
  <si>
    <t>X</t>
  </si>
  <si>
    <t>Aceptar</t>
  </si>
  <si>
    <t>Reducir las Consecuencias</t>
  </si>
  <si>
    <t>Acciones Preventivas dirigidas a reducir la situacion
Proceder al reemplazo y hacer reparaciones de llegarse a dar.</t>
  </si>
  <si>
    <t xml:space="preserve">Supervisor y Contratista </t>
  </si>
  <si>
    <t>al momento de presentarse la afectación del orden público</t>
  </si>
  <si>
    <t>cumplimiento del plan de contingencia</t>
  </si>
  <si>
    <t>A partir de la ocurrencia del evento</t>
  </si>
  <si>
    <t>Una vez presentado el plan de contingencia, si se presenta el riesgo.</t>
  </si>
  <si>
    <t>Propagación de enfermedades, emergencias sanitarias y ambientales, epidemias y pandemias que obliguen al cierre temporal o suspensión de actividades por orden de alguna autoridad competente y/o por medidas sanitarias de prevención que se deban aplicar</t>
  </si>
  <si>
    <t>Afecta el cumplimiento de las obligaciones, la satisfacción de la necesidad, actividades previstas y/o plazos dispuestos para la ejecución del Contrato , junto con los derechos de las personas  participantes del servicio.</t>
  </si>
  <si>
    <t>probable</t>
  </si>
  <si>
    <t>Efectuar los procedimientos sanitarios de aseo y desafección dispuestos por las autoridades competentes, aplicar los protocolos de salubridad y componentes de seguridad y salud en el trabajo y del Plan Nacional de Vacunación y coordinar las medidas preventivas con la Secretaria de Salud que corresponda. Aplicar recomendaciones sanitaria</t>
  </si>
  <si>
    <t>Supervisor y Contratista</t>
  </si>
  <si>
    <t>Desde el inicio de ejecución del contrato</t>
  </si>
  <si>
    <t>El momento en que la autoridad competente levante la suspensión</t>
  </si>
  <si>
    <t>Permanente comunicación interinstitucional con la Secretaría de Salud y seguimiento a los conceptos de la autoridad sobre la evolución de la problemática; de presentarse. Informado a la supervisión.</t>
  </si>
  <si>
    <t>Diario</t>
  </si>
  <si>
    <t>Daños en las instalaciones, destrucción y deterioro funcional de bienes, enseres y elementos de dotación de las instalaciones, preparados para la atención y servicio, generados por hechos de los sujetos de atención o por terceros.</t>
  </si>
  <si>
    <t>Aumento en las reparaciones y mantenimientos locativos y de bienes donde se este desarrollando el servicio.</t>
  </si>
  <si>
    <t>mayor</t>
  </si>
  <si>
    <t>Realizar las reparaciones y acciones preventivas conforme al Manual de mantenimiento, y proceder con los cambios de los bienes y enseres o elementos de dotacion que se requieran.</t>
  </si>
  <si>
    <t xml:space="preserve">Contratista </t>
  </si>
  <si>
    <t>A partir de la ocurrencia de las conducta</t>
  </si>
  <si>
    <t>Cuando se realice la reparación, ajuste o cambio</t>
  </si>
  <si>
    <t>Mayor</t>
  </si>
  <si>
    <t>Seguimiento del equipo de apoyo a las actividades de reparación, ajuste o cambio.</t>
  </si>
  <si>
    <t>Cada vez que se realicen visitas de seguimiento</t>
  </si>
  <si>
    <t>Sociales o Políticos</t>
  </si>
  <si>
    <t xml:space="preserve">Cambio de las políticas gubernamentales y cambios en las condiciones sociales que tengan impacto en la ejecución de contrato </t>
  </si>
  <si>
    <t>Modificación del soporte jurídico del contrato y ejecución del mismo.</t>
  </si>
  <si>
    <t>Improbable</t>
  </si>
  <si>
    <t>Estructuración de acciones de contingencia según el caso que se presente cuando se materialice el riesgo</t>
  </si>
  <si>
    <t>Inicio de ejecución del contrato</t>
  </si>
  <si>
    <t>hasta finalizar la ejecución del contrato</t>
  </si>
  <si>
    <t>NO</t>
  </si>
  <si>
    <t>Seguimiento durante la ejecución del contrato</t>
  </si>
  <si>
    <t>Cuando se materialice el riesgo y se implementes las acciones de contingencia</t>
  </si>
  <si>
    <t>Efectos favorables y desfavorables derivados de las modificaciones al régimen tributario, impuestos o cargas parafiscales,  que implique afectación a la ejecución del contrato  y la prestación del servicio.</t>
  </si>
  <si>
    <t>Genera variaciones
económicas no previstas,
que puede afectar el
Contrato.</t>
  </si>
  <si>
    <t>Aplicar de manera inmediata las disposiciones legales y ajuste de los procesos internos de la entidad.</t>
  </si>
  <si>
    <t>momento de presentarse la nueva normatvidad</t>
  </si>
  <si>
    <t>Hasta finalizar la ejecución del Contrato o la vigencia de la normatividad</t>
  </si>
  <si>
    <t>A partir de que se impongan las disposiciones legales</t>
  </si>
  <si>
    <t>Económicos</t>
  </si>
  <si>
    <t>Se presenta por la expedición de normas que impongan nuevos tributos, impuestos, cargas parafiscales, modificaciones de acuerdo a Leyes y decretos de orden nacional y/o Distrital, incrementos en el IPC, entre otros.</t>
  </si>
  <si>
    <t>Afectación de los precios de los
bienes y servicios</t>
  </si>
  <si>
    <t>Verificación al incremento de
precios, tarifas mínimas  y
aplicación a las disposiciónes
legales vigentes para la
ejecución del contrato.</t>
  </si>
  <si>
    <t>Al momento de 
entrar en 
vigencia la 
nueva 
normatividad</t>
  </si>
  <si>
    <t>hasta finalizar la 
ejecución del 
contrato</t>
  </si>
  <si>
    <t>A partir de que se impongan
las disposiciones legales</t>
  </si>
  <si>
    <t>partir de que se
impongan las
disposiciones legales
que modifican los
Precios.</t>
  </si>
  <si>
    <t>Ocurrencia de hechos de fuerza mayor asegurable, no asegurable o caso fortuito en los términos del contrato.</t>
  </si>
  <si>
    <t>Ocurrencia de daños no previsibles que afecten la ejecución del contrato</t>
  </si>
  <si>
    <t>Revisión de los daños que pudiesen ocurrir por un evento de fuerza mayor o caso fortuito</t>
  </si>
  <si>
    <t>Seguimiento del equipo de supervisión en la ejecución del contrato</t>
  </si>
  <si>
    <t>Cuando ocurra el hecho de fuerza mayor o caso fortuito.</t>
  </si>
  <si>
    <t>Interno</t>
  </si>
  <si>
    <t>Selección</t>
  </si>
  <si>
    <t>Incurrir en prácticas que contravengan la ética, la moral y/o la transparencia, para beneficio propio o de terceros</t>
  </si>
  <si>
    <t xml:space="preserve">* Investigaciones disciplinarias, fiscales y penales
* Retrasos en la contratación </t>
  </si>
  <si>
    <t>* Garantizar el personal idoneo y con experiencia para el comité evaluador  que verifique conforme a los requisitos establecidos en el Proceso.
* Inducción y/o Capacitación en la deteccion de sesgos en los criterios de evaluación.</t>
  </si>
  <si>
    <t>Subdirección para la Adultez</t>
  </si>
  <si>
    <t>Desde el cargue e inicio del proceso en SECOP II</t>
  </si>
  <si>
    <t>Hasta la liquidación del contrato</t>
  </si>
  <si>
    <t>Mensual</t>
  </si>
  <si>
    <t>Contratación</t>
  </si>
  <si>
    <t>Presentación de reclamos de terceros sobre la selección del oferente que retrasen el perfeccionamiento del contrato.</t>
  </si>
  <si>
    <t>Retrasos en la ejecucion del contrato</t>
  </si>
  <si>
    <t>* Claridad de la informacion publicada en SECOP conforme a las evaluaciones realizadas dentro de los tiempos establecidos en la invitación.
* Proceder acorde a los requisitos establecidos del proceso reduciendo inconformidades de terceros.</t>
  </si>
  <si>
    <t>En la adjudicacion del contrato</t>
  </si>
  <si>
    <t>Hasta el Inicio del contrato</t>
  </si>
  <si>
    <t>Insignificante</t>
  </si>
  <si>
    <t>Cada vez que se presente</t>
  </si>
  <si>
    <t>Mayor Incremento del IPC proyectado por cambio de vigencia fiscal, Fluctuación de los precios de los insumos, desabastecimiento y especulación de los mismos requeridos para la prestación del servicio.</t>
  </si>
  <si>
    <t>Genera variaciones
económicas no previstas,
que puede afectar el
ccontrato</t>
  </si>
  <si>
    <t xml:space="preserve">Verificar la fluctuación de precios de los bienes o insumos o servicios y realizar la aplicar el reconocimiento, debidamente probada de la fluctuacion correspondiente de los bienes e insumos o servicios que permitan garantizar la prestacion del servicio sin afectar la ecuación financiera del contrato. </t>
  </si>
  <si>
    <t>Al momento de entrar en vigencia la nueva normatividad</t>
  </si>
  <si>
    <t>Desde que entren en vigencia las disposiciones legales</t>
  </si>
  <si>
    <t>Demoras en obtener, avales, permisos, autorizaciones y paz y salvos de otras entidades, y empresas de servicios públicos domiciliarios. A pesar de la debida diligencia del contratista, con la calidad y oportunidad rigurosa, otras entidades no atienden oportunamente la gestión requerida.</t>
  </si>
  <si>
    <t>Afecta el cumplimiento de las obligaciones, la satisfacción de la necesidad, actividades previstas y/o plazos dispuestos para la ejecución del contrato, junto con los derechos de las personas participantes del servicio.</t>
  </si>
  <si>
    <t xml:space="preserve">Buscar alternativas que
garanticen la prestación
ininterrumpida del servicio
público
</t>
  </si>
  <si>
    <t>Al momento de presentarse la anomalia</t>
  </si>
  <si>
    <t>Hasta finalizar el mes que presenta la anomalia</t>
  </si>
  <si>
    <t>Financieros</t>
  </si>
  <si>
    <t>Falta de pago oportuno a las cuentas tramitadas por el contratista por presentar errores en la documentación necesaria para dicho trámite o por no corregirlos a tiempo.</t>
  </si>
  <si>
    <t>Pérdida de liquidez por
parte deContratista</t>
  </si>
  <si>
    <t>Al inicio del contrato y cuando se requiera socializar los procedimientos, documentos requridos para dicho tramite.</t>
  </si>
  <si>
    <t>Que al proponente adjudicado se le comunique, notifique e imponga inhabilidad de contratar con el Estado y/o Entidades Públicas, durante la ejecución del contrato.</t>
  </si>
  <si>
    <t xml:space="preserve">1. Imposibilidad de ejecutar el contrato. 
2. Demoras en la ejecución. </t>
  </si>
  <si>
    <t>Catastrófico</t>
  </si>
  <si>
    <t>Revisar continuamente las plataformas y Entidades respecto a los antecedentes del los miembros del Consorcio o Unión Temporal o de la persona Jurídica  y sus integrantes y en dado de presentarse alguna inhabilidad en contratar con el estado o Entidades Publicas, tomar las medidas correspondientes dado el caso.</t>
  </si>
  <si>
    <t>BiMensual</t>
  </si>
  <si>
    <t>CLASE</t>
  </si>
  <si>
    <t>FUENTE</t>
  </si>
  <si>
    <t>ETAPA</t>
  </si>
  <si>
    <t>TIPO DE RIESGO</t>
  </si>
  <si>
    <t>TRATAMIENTO</t>
  </si>
  <si>
    <t>TRATAMIENTO2</t>
  </si>
  <si>
    <t>ASIGNACIÓN</t>
  </si>
  <si>
    <t>AFECTA EJECUCION</t>
  </si>
  <si>
    <t>Planeación</t>
  </si>
  <si>
    <t>Transferir</t>
  </si>
  <si>
    <t>Contratista o Asociado</t>
  </si>
  <si>
    <t>Reducir la Probabilidad</t>
  </si>
  <si>
    <t>De la Naturaleza</t>
  </si>
  <si>
    <t>N/A</t>
  </si>
  <si>
    <t>RESPONSABLE TRATAMIENTO</t>
  </si>
  <si>
    <t>Ambientales</t>
  </si>
  <si>
    <t>Tecnológicos</t>
  </si>
  <si>
    <t>Supervisión - Contratista o Asociado</t>
  </si>
  <si>
    <t>PROBABILIDAD</t>
  </si>
  <si>
    <t>IMPACTO</t>
  </si>
  <si>
    <t>CATEGORÍA</t>
  </si>
  <si>
    <t>Valoración</t>
  </si>
  <si>
    <t>Riesgo Bajo</t>
  </si>
  <si>
    <t>Casi Cierto</t>
  </si>
  <si>
    <t>Riesgo Medio</t>
  </si>
  <si>
    <t>Riesgo Alto</t>
  </si>
  <si>
    <t>Riesgo Extremo</t>
  </si>
  <si>
    <t>INSTRUCCIONES DE DILIGENCIAMIENTO</t>
  </si>
  <si>
    <t>Seleccione de la lista desplegable la Clase, Fuente, Etapa y Tipo, de conformidad con las condiciones generales del procedimiento.</t>
  </si>
  <si>
    <t>2. EVALUACIÓN</t>
  </si>
  <si>
    <t>Seleccione de la lista desplegable la probabilidad y el impacto de conformidad con las condiciones generales del procedimiento. El formato de manera automática establece la evaluación y la categoría del riesgo.</t>
  </si>
  <si>
    <t>3. ASIGNACIÓN</t>
  </si>
  <si>
    <t>Indique con una X si la asignación del responsable de llevar a cabo el tratamiento del riesgo es el contratista, la SDIS o ambos.</t>
  </si>
  <si>
    <t>Seleccione de la lista desplegable el tratamiento o los tratamientos del riesgo identificado.</t>
  </si>
  <si>
    <t>Indique los controles o el tratamiento a implementar.</t>
  </si>
  <si>
    <t>Relacione el responsable de llevar a cabo el tratamiento respectivo</t>
  </si>
  <si>
    <t>Relacione las fechas de inicio y fin del tratamiento a implementar</t>
  </si>
  <si>
    <t>Seleccione de la lista desplegable la Probabilidad y el Impacto de conformidad con las condiciones generales del procedimiento una vez sea efectuado el Plan de Tratamiento. El formato de manera automática establece la evaluación y la categoría del riesgo.</t>
  </si>
  <si>
    <t>Seleccione SI o No si la evaluación y la categoría resultante afectan la ejecución del contrato</t>
  </si>
  <si>
    <t>Indique cómo se realizará el monitoreo de conformidad con las condiciones generales del procedimiento, así como la persona responsable de efectuarlo y su periodicidad.</t>
  </si>
  <si>
    <t>GUIA DE RIESGOS DE POSIBLES RIESGOS INHERENTES</t>
  </si>
  <si>
    <t xml:space="preserve">ETAPA CONTRACTUAL </t>
  </si>
  <si>
    <t xml:space="preserve">EVENTO </t>
  </si>
  <si>
    <t>CAUSAS</t>
  </si>
  <si>
    <t xml:space="preserve">CONSECUENCIAS </t>
  </si>
  <si>
    <t>Inadecuada formulación y elaboración del PAA</t>
  </si>
  <si>
    <t>Indebida identificación de las necesidades de la entidad en el PAA</t>
  </si>
  <si>
    <t>Incumplimiento en la satisfacción de las necesidades de la entidad</t>
  </si>
  <si>
    <t>Incorrecta priorización</t>
  </si>
  <si>
    <t>Incumplimiento de las metas propuestas por la entidad</t>
  </si>
  <si>
    <t xml:space="preserve">Recortes presupuestales </t>
  </si>
  <si>
    <t xml:space="preserve">Selección </t>
  </si>
  <si>
    <t xml:space="preserve">Adelantar un proceso de selección sin contar con la debida disponibilidad presupuestal </t>
  </si>
  <si>
    <t xml:space="preserve">Desconocimiento de la normatividad que rige la contratación estatal </t>
  </si>
  <si>
    <t>Investigaciones disciplinarias, fiscales y penales</t>
  </si>
  <si>
    <t xml:space="preserve">No contar con la disponibilidad presupuestal </t>
  </si>
  <si>
    <t>Adelantar un proceso contractual sin tener la aprobación correspondiente por parte del comité de contratación o de la instancia correspondiente</t>
  </si>
  <si>
    <t xml:space="preserve">Errados procedimientos internos </t>
  </si>
  <si>
    <t xml:space="preserve">No contar con actas de comité de contratación </t>
  </si>
  <si>
    <t xml:space="preserve">Comité de contratación mal diseñado </t>
  </si>
  <si>
    <t>Adelantar un proceso contractual sin tener la competencia legal para realizarlo</t>
  </si>
  <si>
    <t>Desconocimiento de las facultades y delegaciones existentes en la entidad</t>
  </si>
  <si>
    <t>Desconocimiento de las competencias de la entidad</t>
  </si>
  <si>
    <t xml:space="preserve">Nulidad Absoluta del contrato </t>
  </si>
  <si>
    <t>Aprobar la adquisición de bienes, obras y servicios que no se ajustan a las necesidades o al cumplimiento de los objetivos de la entidad</t>
  </si>
  <si>
    <t xml:space="preserve">Indebida descripción de la necesidad a contar </t>
  </si>
  <si>
    <t>Insatisfacción de las necesidades y objetivos de la entidad</t>
  </si>
  <si>
    <t xml:space="preserve">Errada relación entre el objeto y la necesidad a contratar </t>
  </si>
  <si>
    <t>Indebida maduración o planeación del proceso contractual en tiempos, cantidades, valores, etc.</t>
  </si>
  <si>
    <t>Elaboración deficiente de los estudios previos, y de los pliegos de condiciones</t>
  </si>
  <si>
    <t xml:space="preserve">Elaboración deficiente de análisis del sector </t>
  </si>
  <si>
    <t xml:space="preserve">Posible incumplimiento en el objeto del contrato </t>
  </si>
  <si>
    <t xml:space="preserve">Errores en las especificaciones técnicas del bien, obra o servicios a contratar </t>
  </si>
  <si>
    <t xml:space="preserve">Selección de contratistas que no cuenten con la capacidad financiera y/o técnica y/o jurídica necesarias para la ejecución del contrato </t>
  </si>
  <si>
    <t xml:space="preserve">Establecer de manera inadecuada los requisitos de carácter habilitante en los procesos de selección </t>
  </si>
  <si>
    <t>Incumplimiento del principio de selección objetiva</t>
  </si>
  <si>
    <t xml:space="preserve">Demandas </t>
  </si>
  <si>
    <t xml:space="preserve">Indebida evaluación de los proponentes en el proceso de selección </t>
  </si>
  <si>
    <t xml:space="preserve">Elaboración deficiente de los análisis de sector </t>
  </si>
  <si>
    <t xml:space="preserve">pone en riesgo la adecuada ejecución del contrato </t>
  </si>
  <si>
    <t>Elaboración deficiente de los estudios previos y de los pliegos de condiciones</t>
  </si>
  <si>
    <t>Inadecuada aplicación de la normatividad vigente, manual de contratación y procedimientos asociados</t>
  </si>
  <si>
    <t>Sanciones disciplinarias, fiscales y/o penales</t>
  </si>
  <si>
    <t xml:space="preserve">Direccionamiento de contratación y/o vinculación a favor de un tercero </t>
  </si>
  <si>
    <t xml:space="preserve">Tráfico de influencias </t>
  </si>
  <si>
    <t>Demandas</t>
  </si>
  <si>
    <t xml:space="preserve">Inadecuada elaboración de los documentos previos, tales como estudios previos, pliegos de condiciones, análisis del sector y estudio de mercado </t>
  </si>
  <si>
    <t>Enriquecimiento ilícito de contratistas y/o funcionarios</t>
  </si>
  <si>
    <t xml:space="preserve">Detrimento patrimonial </t>
  </si>
  <si>
    <t>Pérdida de información, modificación o alteración de las ofertas a evaluar o de los expedientes que soportan los procesos de contratación</t>
  </si>
  <si>
    <t xml:space="preserve">Inadecuado manejo de expedientes </t>
  </si>
  <si>
    <t xml:space="preserve">Inadecuada custodia de expedientes </t>
  </si>
  <si>
    <t xml:space="preserve">Retrasos en la contratación </t>
  </si>
  <si>
    <t xml:space="preserve">Inaplicación de los procedimientos y métodos de archivo establecidos por la entidad y la norma </t>
  </si>
  <si>
    <t xml:space="preserve">Suspensión del procesos de selección </t>
  </si>
  <si>
    <t>Evidenciar un error en la estructuración de los documentos contractuales</t>
  </si>
  <si>
    <t>Retrasos en el cumplimiento de las metas de la entidad</t>
  </si>
  <si>
    <t xml:space="preserve">Demandas, tutelas y solicitudes de proponentes </t>
  </si>
  <si>
    <t>Por sugerencia de algún órgano de control, con el propósito de realizar ajustes al proceso de selección directamente relacionados con la normatividad en materia contractual</t>
  </si>
  <si>
    <t xml:space="preserve">Retrasos en el proceso de selección </t>
  </si>
  <si>
    <t>Ampliación de plazos para dar respuesta a las observaciones del proceso</t>
  </si>
  <si>
    <t>Incumplimiento de metas y objetivos de la entidad</t>
  </si>
  <si>
    <t xml:space="preserve">Ampliación de plazos para poder evaluar el proceso de selección, en la eventualidad que se reciban muchas ofertas </t>
  </si>
  <si>
    <t xml:space="preserve">Declaratoria de desierta del proceso de selección </t>
  </si>
  <si>
    <t xml:space="preserve">Documentos falsos o irregulares presentados por los oferentes y que la entidad no logra evidenciar en el momento de la evaluación </t>
  </si>
  <si>
    <t xml:space="preserve">No revisión de inhabilidades e incompatibilidades </t>
  </si>
  <si>
    <t xml:space="preserve">Retraso en la suscripción del contrato </t>
  </si>
  <si>
    <t xml:space="preserve">Incumplimiento o retraso del contratista en la firma del contrato </t>
  </si>
  <si>
    <t xml:space="preserve">Minuta contractual con errores </t>
  </si>
  <si>
    <t xml:space="preserve">Demora en la elaboración, revisión y aprobación de la minuta del contrato </t>
  </si>
  <si>
    <t xml:space="preserve">Imposibilidad de celebrar el contrato o convenio por cualquiera de las partes </t>
  </si>
  <si>
    <t xml:space="preserve">Inhabilidades sobrevinientes </t>
  </si>
  <si>
    <t xml:space="preserve">Permitir la ejecución del contrato sin el lleno de los requisitos legales </t>
  </si>
  <si>
    <t xml:space="preserve">No expedición o demora en la expedición del registro presupuestal </t>
  </si>
  <si>
    <t xml:space="preserve">No expedición o demora en la expedición de las garantías contractuales </t>
  </si>
  <si>
    <t>Los bienes, obras y/o servicios no están amparados por una garantía de seguro</t>
  </si>
  <si>
    <t xml:space="preserve">Demora en la aprobación de garantías contractuales </t>
  </si>
  <si>
    <t xml:space="preserve">No afiliación a la ARL para el caso de contratos de prestación de servicios </t>
  </si>
  <si>
    <t xml:space="preserve">La entidad asume una responsabilidad muy alta, frente a cualquier accidente que tenga el contratista </t>
  </si>
  <si>
    <t xml:space="preserve">Ejecución </t>
  </si>
  <si>
    <t xml:space="preserve">Terminación unilateral del contrato </t>
  </si>
  <si>
    <t>Las exigencias del servicio público lo requieran o la situación de orden Público lo imponga</t>
  </si>
  <si>
    <t xml:space="preserve">Muerte o incapacidad física permanente del contratista, si es persona natural, o por disolución de la persona jurídica del contratista </t>
  </si>
  <si>
    <t xml:space="preserve">Interdicción judicial de declaración de quiebra del contratista </t>
  </si>
  <si>
    <t xml:space="preserve">Cesación de pagos, concurso de acreedores o embargos judiciales del contratista que afecten de manera grave el cumplimiento del contrato </t>
  </si>
  <si>
    <t xml:space="preserve">Declaratoria de incumplimiento del contrato </t>
  </si>
  <si>
    <t xml:space="preserve">Terminación anticipada  del contrato </t>
  </si>
  <si>
    <t xml:space="preserve">Solicitud de terminación anticipada del contrato por mutuo acuerdo </t>
  </si>
  <si>
    <t xml:space="preserve">Mutuo acuerdo entre las partes </t>
  </si>
  <si>
    <t xml:space="preserve">Imposibilidad en la ejecución del objeto contractual </t>
  </si>
  <si>
    <t xml:space="preserve">Nulidad absoluta del contrato </t>
  </si>
  <si>
    <t>Se celebren con personas que incurran en causales de inhabilidad o incompatibilidad previstas en la Constitución y la Ley</t>
  </si>
  <si>
    <t xml:space="preserve">Se celebren contra expresa prohibición constitucional o legal </t>
  </si>
  <si>
    <t xml:space="preserve">Se celebren con abuso o desviación de poder </t>
  </si>
  <si>
    <t xml:space="preserve">Acciones de repetición </t>
  </si>
  <si>
    <t xml:space="preserve">Nulidad de los actos administrativos en que se fundamenten </t>
  </si>
  <si>
    <t>Desconocimiento de los criterios sobre tratamiento de ofertas nacionales y extranjeras o con violación de la reciprocidad de que trata esta Ley</t>
  </si>
  <si>
    <t>Recibir obras, bienes y/o servicios que no cumplen con las especificaciones técnicas establecida por la entidad</t>
  </si>
  <si>
    <t xml:space="preserve">Incumplimiento de especificaciones técnicas </t>
  </si>
  <si>
    <t xml:space="preserve">Deficiencia de controles y seguimiento al contrato o convenio por parte del supervisor o interventor </t>
  </si>
  <si>
    <t xml:space="preserve">No adelantar procesos de multas e incumplimientos, cuando el supervisor ha dado aviso oportuno </t>
  </si>
  <si>
    <t xml:space="preserve">Recibir obras, bienes y/o servicios que  cumplen con las especificaciones técnicas establecida por la entidad, pero que su correcto funcionamiento no corresponde con la calidad y el tiempo previsto por la entidad </t>
  </si>
  <si>
    <t xml:space="preserve">El contratista cumple con las condiciones técnicas de los bienes y obras, pero la operación en el tiempo deteriora la calidad del producto </t>
  </si>
  <si>
    <t xml:space="preserve">Declaratoria de incumplimiento y efectividad de las garantías de la calidad de bienes y servicios  </t>
  </si>
  <si>
    <t xml:space="preserve">Inadecuado manejo de anticipos </t>
  </si>
  <si>
    <t xml:space="preserve">Incumplimiento del pago de salarios y prestaciones sociales por parte del contratista a su equipo humano </t>
  </si>
  <si>
    <t xml:space="preserve">Declaratoria de incumplimiento y efectividad de la garantía de buen manejo de anticipos </t>
  </si>
  <si>
    <t xml:space="preserve">Inadecuada liquidación de los contratos o convenios </t>
  </si>
  <si>
    <t xml:space="preserve">Deficiencia en el seguimiento y vigilancia del contrato por parte del supervisor y/o interventor del contrato o convenio </t>
  </si>
  <si>
    <t xml:space="preserve">Ausencia de informes de supervisión </t>
  </si>
  <si>
    <t xml:space="preserve">Inadecuada gestión documental </t>
  </si>
  <si>
    <t xml:space="preserve">Incumplimiento de los términos legales o pactados para la liquidación de los contratos o convenios </t>
  </si>
  <si>
    <t xml:space="preserve">Desconocimiento de los términos legales para la liquidación de contratos o convenios </t>
  </si>
  <si>
    <t xml:space="preserve">Pérdida de competencia legal para poder liquidar el contrato o convenio </t>
  </si>
  <si>
    <t xml:space="preserve">Inestabilidad de la obra </t>
  </si>
  <si>
    <t xml:space="preserve">demandas contractuales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</si>
</sst>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name val="Arial"/>
      <family val="2"/>
    </font>
    <font>
      <sz val="8"/>
      <color theme="1"/>
      <name val="Arial"/>
      <family val="2"/>
    </font>
    <font>
      <sz val="8"/>
      <color rgb="FF000000"/>
      <name val="Arial"/>
      <family val="2"/>
    </font>
    <font>
      <sz val="10"/>
      <color theme="1"/>
      <name val="Arial"/>
      <family val="2"/>
    </font>
    <font>
      <sz val="11"/>
      <color theme="1"/>
      <name val="Arial"/>
      <family val="2"/>
    </font>
    <font>
      <sz val="11"/>
      <color theme="1"/>
      <name val="Calibri"/>
      <family val="2"/>
      <scheme val="minor"/>
    </font>
    <font>
      <sz val="11"/>
      <color theme="5" tint="-0.249977111117893"/>
      <name val="Calibri"/>
      <family val="2"/>
      <scheme val="minor"/>
    </font>
    <font>
      <sz val="8"/>
      <name val="Arial"/>
      <family val="2"/>
    </font>
    <font>
      <sz val="12"/>
      <color theme="1"/>
      <name val="Arial"/>
      <family val="2"/>
    </font>
    <font>
      <sz val="14"/>
      <color theme="1"/>
      <name val="Calibri"/>
      <family val="2"/>
      <scheme val="minor"/>
    </font>
    <font>
      <b/>
      <sz val="11"/>
      <color theme="1"/>
      <name val="Calibri"/>
      <family val="2"/>
      <scheme val="minor"/>
    </font>
    <font>
      <b/>
      <sz val="12"/>
      <color theme="1"/>
      <name val="Arial"/>
      <family val="2"/>
    </font>
    <font>
      <b/>
      <sz val="11"/>
      <color theme="1"/>
      <name val="Arial"/>
      <family val="2"/>
    </font>
    <font>
      <sz val="10"/>
      <color theme="1"/>
      <name val="Calibri"/>
      <family val="2"/>
      <scheme val="minor"/>
    </font>
    <font>
      <sz val="10"/>
      <color rgb="FF000000"/>
      <name val="Arial"/>
      <family val="2"/>
    </font>
    <font>
      <sz val="8"/>
      <color theme="1"/>
      <name val="Calibri"/>
      <family val="2"/>
      <scheme val="minor"/>
    </font>
    <font>
      <u/>
      <sz val="11"/>
      <color theme="10"/>
      <name val="Calibri"/>
      <family val="2"/>
      <scheme val="minor"/>
    </font>
    <font>
      <u/>
      <sz val="11"/>
      <color theme="11"/>
      <name val="Calibri"/>
      <family val="2"/>
      <scheme val="minor"/>
    </font>
    <font>
      <b/>
      <sz val="8"/>
      <color rgb="FF000000"/>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4">
    <xf numFmtId="0" fontId="0" fillId="0" borderId="0"/>
    <xf numFmtId="0" fontId="1" fillId="0" borderId="0"/>
    <xf numFmtId="0" fontId="1" fillId="0" borderId="0"/>
    <xf numFmtId="9" fontId="6" fillId="0" borderId="0" applyFon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80">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0" xfId="0" applyFont="1" applyAlignment="1">
      <alignment horizontal="justify" wrapText="1"/>
    </xf>
    <xf numFmtId="0" fontId="4" fillId="0" borderId="0" xfId="0" applyFont="1" applyAlignment="1">
      <alignment horizontal="justify"/>
    </xf>
    <xf numFmtId="0" fontId="0" fillId="0" borderId="0" xfId="0" applyAlignment="1">
      <alignment horizontal="center"/>
    </xf>
    <xf numFmtId="0" fontId="3" fillId="0" borderId="1" xfId="0" applyFont="1" applyBorder="1" applyAlignment="1">
      <alignment horizontal="center" vertical="center" textRotation="90" wrapText="1"/>
    </xf>
    <xf numFmtId="0" fontId="0" fillId="0" borderId="0" xfId="0" applyAlignment="1">
      <alignment vertical="center"/>
    </xf>
    <xf numFmtId="0" fontId="2" fillId="4" borderId="1" xfId="0" applyFont="1" applyFill="1" applyBorder="1" applyAlignment="1">
      <alignment horizontal="center" vertical="center" textRotation="90"/>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vertical="center" textRotation="90" wrapText="1"/>
    </xf>
    <xf numFmtId="0" fontId="2" fillId="4" borderId="1" xfId="0" applyFont="1" applyFill="1" applyBorder="1" applyAlignment="1">
      <alignment horizontal="center" vertical="center" wrapText="1"/>
    </xf>
    <xf numFmtId="0" fontId="4" fillId="0" borderId="0" xfId="0" applyFont="1" applyAlignment="1">
      <alignment horizontal="left" vertical="top" wrapText="1"/>
    </xf>
    <xf numFmtId="0" fontId="10" fillId="0" borderId="1" xfId="0" applyFont="1" applyBorder="1" applyAlignment="1">
      <alignment horizontal="center"/>
    </xf>
    <xf numFmtId="0" fontId="10" fillId="0" borderId="1" xfId="0"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center" vertical="center" wrapText="1"/>
    </xf>
    <xf numFmtId="0" fontId="0" fillId="0" borderId="0" xfId="0" applyAlignment="1">
      <alignment horizontal="left" vertical="center"/>
    </xf>
    <xf numFmtId="0" fontId="3" fillId="5" borderId="1" xfId="0" applyFont="1" applyFill="1" applyBorder="1" applyAlignment="1">
      <alignment horizontal="center" vertical="center" textRotation="90" wrapText="1"/>
    </xf>
    <xf numFmtId="0" fontId="2" fillId="5" borderId="1" xfId="0" applyFont="1" applyFill="1" applyBorder="1" applyAlignment="1">
      <alignment horizontal="center" vertical="center" wrapText="1"/>
    </xf>
    <xf numFmtId="9" fontId="2" fillId="0" borderId="1" xfId="3" applyFont="1" applyBorder="1" applyAlignment="1">
      <alignment horizontal="center" vertical="center" wrapText="1"/>
    </xf>
    <xf numFmtId="0" fontId="2" fillId="0" borderId="1" xfId="0" applyFont="1" applyBorder="1" applyAlignment="1">
      <alignment horizontal="center" vertical="center" textRotation="90" wrapText="1"/>
    </xf>
    <xf numFmtId="9" fontId="2" fillId="5" borderId="1" xfId="3" applyFont="1" applyFill="1" applyBorder="1" applyAlignment="1">
      <alignment horizontal="center" vertical="center" wrapText="1"/>
    </xf>
    <xf numFmtId="0" fontId="2" fillId="5" borderId="1" xfId="0" applyFont="1" applyFill="1" applyBorder="1" applyAlignment="1">
      <alignment horizontal="center" vertical="center" textRotation="90" wrapText="1"/>
    </xf>
    <xf numFmtId="0" fontId="11" fillId="0" borderId="0" xfId="0" applyFont="1"/>
    <xf numFmtId="0" fontId="0" fillId="0" borderId="9" xfId="0" applyBorder="1"/>
    <xf numFmtId="0" fontId="2" fillId="0" borderId="0" xfId="0" applyFont="1" applyAlignment="1">
      <alignment horizontal="center" vertical="center" wrapText="1"/>
    </xf>
    <xf numFmtId="0" fontId="2" fillId="0" borderId="1" xfId="0" applyFont="1" applyBorder="1" applyAlignment="1">
      <alignment vertical="center" wrapText="1"/>
    </xf>
    <xf numFmtId="0" fontId="2" fillId="0" borderId="0" xfId="0" applyFont="1"/>
    <xf numFmtId="0" fontId="2" fillId="5" borderId="0" xfId="0" applyFont="1" applyFill="1"/>
    <xf numFmtId="0" fontId="2" fillId="5" borderId="1" xfId="0" applyFont="1" applyFill="1" applyBorder="1"/>
    <xf numFmtId="0" fontId="8" fillId="0" borderId="1" xfId="0" applyFont="1" applyBorder="1" applyAlignment="1">
      <alignment horizontal="justify" vertical="center" wrapText="1"/>
    </xf>
    <xf numFmtId="0" fontId="14" fillId="0" borderId="0" xfId="0" applyFont="1"/>
    <xf numFmtId="0" fontId="2" fillId="5" borderId="13" xfId="0" applyFont="1" applyFill="1" applyBorder="1" applyAlignment="1">
      <alignment horizontal="center" vertical="center" wrapText="1"/>
    </xf>
    <xf numFmtId="0" fontId="2" fillId="5" borderId="13" xfId="0" applyFont="1" applyFill="1" applyBorder="1" applyAlignment="1">
      <alignment horizontal="center" vertical="center" textRotation="90"/>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textRotation="90"/>
    </xf>
    <xf numFmtId="9" fontId="2" fillId="5" borderId="1" xfId="3" applyFont="1" applyFill="1" applyBorder="1" applyAlignment="1">
      <alignment horizontal="center" vertical="center"/>
    </xf>
    <xf numFmtId="15" fontId="2" fillId="5" borderId="1" xfId="0" applyNumberFormat="1" applyFont="1" applyFill="1" applyBorder="1" applyAlignment="1">
      <alignment horizontal="center" vertical="center" textRotation="90" wrapText="1"/>
    </xf>
    <xf numFmtId="0" fontId="16" fillId="5" borderId="1" xfId="0" applyFont="1" applyFill="1" applyBorder="1" applyAlignment="1">
      <alignment horizontal="center" vertical="center" wrapText="1"/>
    </xf>
    <xf numFmtId="0" fontId="19" fillId="3" borderId="1" xfId="0" applyFont="1" applyFill="1" applyBorder="1" applyAlignment="1">
      <alignment horizontal="center" vertical="center" textRotation="90" wrapText="1"/>
    </xf>
    <xf numFmtId="0" fontId="12" fillId="0" borderId="0" xfId="0" applyFont="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1" xfId="0" applyBorder="1" applyAlignment="1">
      <alignment horizontal="center"/>
    </xf>
    <xf numFmtId="0" fontId="0" fillId="0" borderId="0" xfId="0" applyAlignment="1">
      <alignment horizontal="center"/>
    </xf>
    <xf numFmtId="0" fontId="0" fillId="0" borderId="12"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3" fillId="0" borderId="11" xfId="0" applyFont="1" applyBorder="1" applyAlignment="1">
      <alignment horizontal="center" vertical="center" wrapText="1"/>
    </xf>
    <xf numFmtId="0" fontId="13" fillId="0" borderId="0" xfId="0" applyFont="1" applyAlignment="1">
      <alignment horizontal="center" vertical="center" wrapText="1"/>
    </xf>
    <xf numFmtId="0" fontId="13" fillId="0" borderId="12"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cellXfs>
  <cellStyles count="14">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Normal" xfId="0" builtinId="0"/>
    <cellStyle name="Normal 11" xfId="2" xr:uid="{00000000-0005-0000-0000-00000B000000}"/>
    <cellStyle name="Normal 2 2" xfId="1" xr:uid="{00000000-0005-0000-0000-00000C00000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5" Type="http://schemas.microsoft.com/office/2017/10/relationships/person" Target="persons/perso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28575</xdr:colOff>
      <xdr:row>0</xdr:row>
      <xdr:rowOff>143667</xdr:rowOff>
    </xdr:from>
    <xdr:to>
      <xdr:col>6</xdr:col>
      <xdr:colOff>926305</xdr:colOff>
      <xdr:row>3</xdr:row>
      <xdr:rowOff>59312</xdr:rowOff>
    </xdr:to>
    <xdr:pic>
      <xdr:nvPicPr>
        <xdr:cNvPr id="2" name="Picture 1" descr="escudo-alc">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42975" y="143667"/>
          <a:ext cx="1431130" cy="60144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sers/Usuario/Downloads/05.MATRIZ%20DE%20RIESGOS%20CENTRO%20D&#205;A%20A%20TU%20CASA%20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disgovco-my.sharepoint.com/Users/Usuario/Desktop/MATRIZ%20DE%20RIESGOS%20COMUNIDAD%20DEL%20CUIDADO%202024%2003-04-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disgovco-my.sharepoint.com/C/Users/Usuario/Downloads/05.MATRIZ%20DE%20RIESGOS%20CENTRO%20D&#205;A%20A%20TU%20CASA%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FOR-GEC-035"/>
      <sheetName val="INSTRUCCIONES DILIGENCIAMIENTO"/>
      <sheetName val="GUIA DE RIESGOS "/>
    </sheetNames>
    <sheetDataSet>
      <sheetData sheetId="0" refreshError="1">
        <row r="16">
          <cell r="B16" t="str">
            <v>Raro</v>
          </cell>
          <cell r="C16">
            <v>1</v>
          </cell>
          <cell r="E16" t="str">
            <v>Insignificante</v>
          </cell>
          <cell r="F16">
            <v>1</v>
          </cell>
          <cell r="H16">
            <v>1</v>
          </cell>
          <cell r="I16" t="str">
            <v>Riesgo Bajo</v>
          </cell>
        </row>
        <row r="17">
          <cell r="B17" t="str">
            <v>Improbable</v>
          </cell>
          <cell r="C17">
            <v>2</v>
          </cell>
          <cell r="E17" t="str">
            <v>Menor</v>
          </cell>
          <cell r="F17">
            <v>2</v>
          </cell>
          <cell r="H17">
            <v>2</v>
          </cell>
          <cell r="I17" t="str">
            <v>Riesgo Bajo</v>
          </cell>
        </row>
        <row r="18">
          <cell r="B18" t="str">
            <v>Posible</v>
          </cell>
          <cell r="C18">
            <v>3</v>
          </cell>
          <cell r="E18" t="str">
            <v>Moderado</v>
          </cell>
          <cell r="F18">
            <v>3</v>
          </cell>
          <cell r="H18">
            <v>3</v>
          </cell>
          <cell r="I18" t="str">
            <v>Riesgo Bajo</v>
          </cell>
        </row>
        <row r="19">
          <cell r="B19" t="str">
            <v>Probable</v>
          </cell>
          <cell r="C19">
            <v>4</v>
          </cell>
          <cell r="E19" t="str">
            <v>Mayor</v>
          </cell>
          <cell r="F19">
            <v>4</v>
          </cell>
          <cell r="H19">
            <v>4</v>
          </cell>
          <cell r="I19" t="str">
            <v>Riesgo Bajo</v>
          </cell>
        </row>
        <row r="20">
          <cell r="B20" t="str">
            <v>Casi Cierto</v>
          </cell>
          <cell r="C20">
            <v>5</v>
          </cell>
          <cell r="E20" t="str">
            <v>Catastrófico</v>
          </cell>
          <cell r="F20">
            <v>5</v>
          </cell>
          <cell r="H20">
            <v>5</v>
          </cell>
          <cell r="I20" t="str">
            <v>Riesgo Medio</v>
          </cell>
        </row>
        <row r="21">
          <cell r="H21">
            <v>6</v>
          </cell>
          <cell r="I21" t="str">
            <v>Riesgo Alto</v>
          </cell>
        </row>
        <row r="22">
          <cell r="H22">
            <v>7</v>
          </cell>
          <cell r="I22" t="str">
            <v>Riesgo Alto</v>
          </cell>
        </row>
        <row r="23">
          <cell r="H23">
            <v>8</v>
          </cell>
          <cell r="I23" t="str">
            <v>Riesgo Extremo</v>
          </cell>
        </row>
        <row r="24">
          <cell r="H24">
            <v>9</v>
          </cell>
          <cell r="I24" t="str">
            <v>Riesgo Extremo</v>
          </cell>
        </row>
        <row r="25">
          <cell r="H25">
            <v>10</v>
          </cell>
          <cell r="I25" t="str">
            <v>Riesgo Extremo</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evely katerine afanador rey" id="{77E8A415-CC85-8546-BC02-7B47704647AC}" userId="12dfc4d65cb1cc7d" providerId="Windows Liv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9" dT="2024-08-03T00:08:10.22" personId="{77E8A415-CC85-8546-BC02-7B47704647AC}" id="{9BFB3571-2F3E-2D46-A2C0-B2E652FD31D2}">
    <text>El artículo 4 de la Ley 1150 de 2007 establece que la Entidad Estatal debe “incluir la estimación, tipificación y asignación de los riesgos previsibles involucrados en la contratación” en los pliegos de condiciones o su equivalente.  En este orden de ideas, sería necesario que  hagan un recuento de aquellas oposiciones que ha realizado la comunidad en los diferentes contratos realizados, para justificar este posible hecho como previsible, así como los diagnósticos de seguridad de las zonas.</text>
  </threadedComment>
  <threadedComment ref="G12" dT="2024-08-03T00:32:23.63" personId="{77E8A415-CC85-8546-BC02-7B47704647AC}" id="{2B34D8E9-2D3E-304D-A136-6CBD97E76A9B}">
    <text> estos no podrán relacionarse como riesgos que el mismo contratista no pueda controlar, como condiciones macroeconómicas no previsibles, las cuales por ser imprevisibles escaparían de la órbita de aplicación del artículo 4 de la ley 1150 de 2007.</text>
  </threadedComment>
  <threadedComment ref="G13" dT="2024-08-03T00:40:45.33" personId="{77E8A415-CC85-8546-BC02-7B47704647AC}" id="{CC5A30F7-6991-2841-937C-A3C319FF1B87}">
    <text xml:space="preserve">Al respecto, resulta importante que revise la descripción anterior debido a que, de acuerdo con la Sentencia 17213 de 2003 emitida por el Consejo de Estado, Sala de lo Contencioso Administrativo, Sección Tercera ha indicado lo siguiente:
“Tal previsión ha permitido concluir que a las situaciones reguladas en leyes no procedimentales (sustanciales) debe aplicárseles la ley vigente al momento del acaecimiento del hecho que la ley sanciona, coligiéndose entonces que la regla general predominante es la de irretroactividad de la ley y que la excepción nace de la indicación expresa del legislador sobre retroactividad o cuando en materia penal y disciplinaria aparece el principio de favorabilidad”.
Lo anterior, reiterado por la Sala Plena de lo Contencioso Administrativo, en sentencia de 3 de junio de 2003, en la cual también se reiteraron los antecedentes jurisprudenciales de la Corte Constitucional (C-922 de 2001, T-438 de 1992, C-769 de 1998 y C-214 de 1994) y del Consejo de Estado, estos últimos que fueron mencionados en concepto dictado por la Sala de Consulta y Servicio Civil del 16 de octubre de 2002, para concluir igualmente sobre el principio de irretroactividad de la ley sustancial.
Dicho principio general de irretroactividad de las leyes no procedimentales, como regla general, permite hacer efectivos otros principios como son los de la seguridad jurídica y del juzgamiento con base en la legalidad preexistente al hecho que se imputa (art. 29 Constitución Política).
Por lo anterior, es necesario que revise la descripción anterior en la correspondiente matriz, debido a que el principio de irretroactividad de la ley, indica que “(…) ésta no debe tener efectos hacia atrás en el tiempo; sus efectos sólo operan después de la fecha de su promulgación”, y su finalidad es dar seguridad al ordenamiento jurídico. Por tanto, es importante tener en cuenta lo establecido en el artículo 78 de la Ley 80 de 1993, por medio del cual se prevé que los contratos en curso a la fecha continuarían con el régimen vigente al momento de su celebración.
</text>
  </threadedComment>
  <threadedComment ref="G14" dT="2024-08-03T00:41:36.10" personId="{77E8A415-CC85-8546-BC02-7B47704647AC}" id="{622AD1E5-197F-974A-A28F-AD9FD4136086}">
    <text>Misma observación anterior</text>
  </threadedComment>
  <threadedComment ref="G20" dT="2024-08-03T01:34:05.22" personId="{77E8A415-CC85-8546-BC02-7B47704647AC}" id="{B81E9DB4-2D25-5C49-8C69-EBC2565E3488}">
    <text>Esto es una obligación amparado por la garantía de cumplimiento</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6"/>
  <sheetViews>
    <sheetView showGridLines="0" tabSelected="1" view="pageBreakPreview" topLeftCell="K5" zoomScale="115" zoomScaleSheetLayoutView="115" workbookViewId="0">
      <selection activeCell="G20" sqref="G20"/>
    </sheetView>
  </sheetViews>
  <sheetFormatPr baseColWidth="10" defaultColWidth="11.42578125" defaultRowHeight="15" x14ac:dyDescent="0.25"/>
  <cols>
    <col min="1" max="1" width="2.28515625" customWidth="1"/>
    <col min="2" max="2" width="4" customWidth="1"/>
    <col min="3" max="5" width="3.7109375" customWidth="1"/>
    <col min="6" max="6" width="4.28515625" customWidth="1"/>
    <col min="7" max="7" width="33.7109375" customWidth="1"/>
    <col min="8" max="8" width="21.28515625" customWidth="1"/>
    <col min="9" max="9" width="6.42578125" customWidth="1"/>
    <col min="10" max="12" width="5.28515625" customWidth="1"/>
    <col min="13" max="14" width="6.42578125" customWidth="1"/>
    <col min="15" max="16" width="4.7109375" customWidth="1"/>
    <col min="17" max="17" width="25.42578125" customWidth="1"/>
    <col min="18" max="18" width="12.28515625" customWidth="1"/>
    <col min="19" max="20" width="5.42578125" bestFit="1" customWidth="1"/>
    <col min="21" max="21" width="5.7109375" customWidth="1"/>
    <col min="22" max="22" width="3.42578125" customWidth="1"/>
    <col min="23" max="23" width="6.42578125" customWidth="1"/>
    <col min="24" max="24" width="4.28515625" customWidth="1"/>
    <col min="25" max="25" width="6" customWidth="1"/>
    <col min="26" max="26" width="18.7109375" customWidth="1"/>
    <col min="27" max="27" width="19" customWidth="1"/>
    <col min="28" max="28" width="14.42578125" customWidth="1"/>
  </cols>
  <sheetData>
    <row r="1" spans="1:28" ht="18" customHeight="1" x14ac:dyDescent="0.25">
      <c r="B1" s="44"/>
      <c r="C1" s="45"/>
      <c r="D1" s="45"/>
      <c r="E1" s="45"/>
      <c r="F1" s="45"/>
      <c r="G1" s="46"/>
      <c r="H1" s="53" t="s">
        <v>0</v>
      </c>
      <c r="I1" s="54"/>
      <c r="J1" s="54"/>
      <c r="K1" s="54"/>
      <c r="L1" s="54"/>
      <c r="M1" s="54"/>
      <c r="N1" s="54"/>
      <c r="O1" s="54"/>
      <c r="P1" s="54"/>
      <c r="Q1" s="54"/>
      <c r="R1" s="54"/>
      <c r="S1" s="54"/>
      <c r="T1" s="54"/>
      <c r="U1" s="54"/>
      <c r="V1" s="54"/>
      <c r="W1" s="54"/>
      <c r="X1" s="54"/>
      <c r="Y1" s="55"/>
      <c r="Z1" s="63" t="s">
        <v>1</v>
      </c>
      <c r="AA1" s="64"/>
      <c r="AB1" s="65"/>
    </row>
    <row r="2" spans="1:28" ht="18" customHeight="1" x14ac:dyDescent="0.25">
      <c r="B2" s="47"/>
      <c r="C2" s="48"/>
      <c r="D2" s="48"/>
      <c r="E2" s="48"/>
      <c r="F2" s="48"/>
      <c r="G2" s="49"/>
      <c r="H2" s="53"/>
      <c r="I2" s="54"/>
      <c r="J2" s="54"/>
      <c r="K2" s="54"/>
      <c r="L2" s="54"/>
      <c r="M2" s="54"/>
      <c r="N2" s="54"/>
      <c r="O2" s="54"/>
      <c r="P2" s="54"/>
      <c r="Q2" s="54"/>
      <c r="R2" s="54"/>
      <c r="S2" s="54"/>
      <c r="T2" s="54"/>
      <c r="U2" s="54"/>
      <c r="V2" s="54"/>
      <c r="W2" s="54"/>
      <c r="X2" s="54"/>
      <c r="Y2" s="55"/>
      <c r="Z2" s="63" t="s">
        <v>2</v>
      </c>
      <c r="AA2" s="64"/>
      <c r="AB2" s="65"/>
    </row>
    <row r="3" spans="1:28" ht="18" customHeight="1" x14ac:dyDescent="0.25">
      <c r="B3" s="47"/>
      <c r="C3" s="48"/>
      <c r="D3" s="48"/>
      <c r="E3" s="48"/>
      <c r="F3" s="48"/>
      <c r="G3" s="49"/>
      <c r="H3" s="53"/>
      <c r="I3" s="54"/>
      <c r="J3" s="54"/>
      <c r="K3" s="54"/>
      <c r="L3" s="54"/>
      <c r="M3" s="54"/>
      <c r="N3" s="54"/>
      <c r="O3" s="54"/>
      <c r="P3" s="54"/>
      <c r="Q3" s="54"/>
      <c r="R3" s="54"/>
      <c r="S3" s="54"/>
      <c r="T3" s="54"/>
      <c r="U3" s="54"/>
      <c r="V3" s="54"/>
      <c r="W3" s="54"/>
      <c r="X3" s="54"/>
      <c r="Y3" s="55"/>
      <c r="Z3" s="63" t="s">
        <v>3</v>
      </c>
      <c r="AA3" s="64"/>
      <c r="AB3" s="65"/>
    </row>
    <row r="4" spans="1:28" ht="18" customHeight="1" x14ac:dyDescent="0.25">
      <c r="B4" s="50"/>
      <c r="C4" s="51"/>
      <c r="D4" s="51"/>
      <c r="E4" s="51"/>
      <c r="F4" s="51"/>
      <c r="G4" s="52"/>
      <c r="H4" s="56"/>
      <c r="I4" s="57"/>
      <c r="J4" s="57"/>
      <c r="K4" s="57"/>
      <c r="L4" s="57"/>
      <c r="M4" s="57"/>
      <c r="N4" s="57"/>
      <c r="O4" s="57"/>
      <c r="P4" s="57"/>
      <c r="Q4" s="57"/>
      <c r="R4" s="57"/>
      <c r="S4" s="57"/>
      <c r="T4" s="57"/>
      <c r="U4" s="57"/>
      <c r="V4" s="57"/>
      <c r="W4" s="57"/>
      <c r="X4" s="57"/>
      <c r="Y4" s="58"/>
      <c r="Z4" s="63" t="s">
        <v>4</v>
      </c>
      <c r="AA4" s="64"/>
      <c r="AB4" s="65"/>
    </row>
    <row r="5" spans="1:28" ht="4.5" customHeight="1" x14ac:dyDescent="0.25"/>
    <row r="6" spans="1:28" s="34" customFormat="1" ht="43.5" customHeight="1" x14ac:dyDescent="0.2">
      <c r="B6" s="61" t="s">
        <v>5</v>
      </c>
      <c r="C6" s="61"/>
      <c r="D6" s="61"/>
      <c r="E6" s="61"/>
      <c r="F6" s="61"/>
      <c r="G6" s="61"/>
      <c r="H6" s="61"/>
      <c r="I6" s="62" t="s">
        <v>6</v>
      </c>
      <c r="J6" s="62"/>
      <c r="K6" s="62"/>
      <c r="L6" s="60"/>
      <c r="M6" s="59" t="s">
        <v>7</v>
      </c>
      <c r="N6" s="60"/>
      <c r="O6" s="59" t="s">
        <v>8</v>
      </c>
      <c r="P6" s="62"/>
      <c r="Q6" s="62"/>
      <c r="R6" s="62"/>
      <c r="S6" s="62"/>
      <c r="T6" s="60"/>
      <c r="U6" s="61" t="s">
        <v>9</v>
      </c>
      <c r="V6" s="61"/>
      <c r="W6" s="61"/>
      <c r="X6" s="61"/>
      <c r="Y6" s="61"/>
      <c r="Z6" s="66" t="s">
        <v>10</v>
      </c>
      <c r="AA6" s="67"/>
      <c r="AB6" s="68"/>
    </row>
    <row r="7" spans="1:28" ht="87" customHeight="1" x14ac:dyDescent="0.25">
      <c r="B7" s="9" t="s">
        <v>11</v>
      </c>
      <c r="C7" s="10" t="s">
        <v>12</v>
      </c>
      <c r="D7" s="10" t="s">
        <v>13</v>
      </c>
      <c r="E7" s="10" t="s">
        <v>14</v>
      </c>
      <c r="F7" s="10" t="s">
        <v>15</v>
      </c>
      <c r="G7" s="9" t="s">
        <v>16</v>
      </c>
      <c r="H7" s="9" t="s">
        <v>17</v>
      </c>
      <c r="I7" s="10" t="s">
        <v>18</v>
      </c>
      <c r="J7" s="10" t="s">
        <v>19</v>
      </c>
      <c r="K7" s="10" t="s">
        <v>20</v>
      </c>
      <c r="L7" s="10" t="s">
        <v>21</v>
      </c>
      <c r="M7" s="10" t="s">
        <v>22</v>
      </c>
      <c r="N7" s="42" t="s">
        <v>23</v>
      </c>
      <c r="O7" s="10" t="s">
        <v>24</v>
      </c>
      <c r="P7" s="10" t="s">
        <v>25</v>
      </c>
      <c r="Q7" s="9" t="s">
        <v>26</v>
      </c>
      <c r="R7" s="9" t="s">
        <v>27</v>
      </c>
      <c r="S7" s="10" t="s">
        <v>28</v>
      </c>
      <c r="T7" s="10" t="s">
        <v>29</v>
      </c>
      <c r="U7" s="10" t="s">
        <v>18</v>
      </c>
      <c r="V7" s="10" t="s">
        <v>19</v>
      </c>
      <c r="W7" s="10" t="s">
        <v>20</v>
      </c>
      <c r="X7" s="10" t="s">
        <v>21</v>
      </c>
      <c r="Y7" s="11" t="s">
        <v>30</v>
      </c>
      <c r="Z7" s="9" t="s">
        <v>31</v>
      </c>
      <c r="AA7" s="9" t="s">
        <v>32</v>
      </c>
      <c r="AB7" s="9" t="s">
        <v>33</v>
      </c>
    </row>
    <row r="8" spans="1:28" ht="121.5" customHeight="1" x14ac:dyDescent="0.25">
      <c r="B8" s="37">
        <v>1</v>
      </c>
      <c r="C8" s="20" t="s">
        <v>34</v>
      </c>
      <c r="D8" s="20" t="s">
        <v>35</v>
      </c>
      <c r="E8" s="20" t="s">
        <v>36</v>
      </c>
      <c r="F8" s="20" t="s">
        <v>37</v>
      </c>
      <c r="G8" s="2" t="s">
        <v>38</v>
      </c>
      <c r="H8" s="21" t="s">
        <v>39</v>
      </c>
      <c r="I8" s="20" t="s">
        <v>40</v>
      </c>
      <c r="J8" s="20" t="s">
        <v>41</v>
      </c>
      <c r="K8" s="21">
        <f>IFERROR((VLOOKUP(I8,[1]Tablas!$B$16:$C$20,2,FALSE))+(VLOOKUP(J8,[1]Tablas!$E$16:$F$20,2,FALSE)),0)</f>
        <v>5</v>
      </c>
      <c r="L8" s="38" t="str">
        <f>IFERROR(VLOOKUP(K8,[1]Tablas!$H$16:$I$25,2,FALSE),"")</f>
        <v>Riesgo Medio</v>
      </c>
      <c r="M8" s="39"/>
      <c r="N8" s="39" t="s">
        <v>42</v>
      </c>
      <c r="O8" s="38" t="s">
        <v>43</v>
      </c>
      <c r="P8" s="38" t="s">
        <v>44</v>
      </c>
      <c r="Q8" s="21" t="s">
        <v>45</v>
      </c>
      <c r="R8" s="21" t="s">
        <v>46</v>
      </c>
      <c r="S8" s="25" t="s">
        <v>28</v>
      </c>
      <c r="T8" s="25" t="s">
        <v>47</v>
      </c>
      <c r="U8" s="20" t="s">
        <v>48</v>
      </c>
      <c r="V8" s="20" t="s">
        <v>49</v>
      </c>
      <c r="W8" s="21">
        <v>7</v>
      </c>
      <c r="X8" s="38" t="str">
        <f>IFERROR(VLOOKUP(W8,[1]Tablas!$H$16:$I$25,2,FALSE),"")</f>
        <v>Riesgo Alto</v>
      </c>
      <c r="Y8" s="21" t="s">
        <v>50</v>
      </c>
      <c r="Z8" s="21" t="s">
        <v>51</v>
      </c>
      <c r="AA8" s="21" t="s">
        <v>52</v>
      </c>
      <c r="AB8" s="21" t="s">
        <v>53</v>
      </c>
    </row>
    <row r="9" spans="1:28" s="30" customFormat="1" ht="135" x14ac:dyDescent="0.2">
      <c r="B9" s="1">
        <v>2</v>
      </c>
      <c r="C9" s="6" t="s">
        <v>54</v>
      </c>
      <c r="D9" s="6" t="s">
        <v>35</v>
      </c>
      <c r="E9" s="6" t="s">
        <v>36</v>
      </c>
      <c r="F9" s="6" t="s">
        <v>55</v>
      </c>
      <c r="G9" s="2" t="s">
        <v>56</v>
      </c>
      <c r="H9" s="2" t="s">
        <v>57</v>
      </c>
      <c r="I9" s="6" t="s">
        <v>58</v>
      </c>
      <c r="J9" s="6" t="s">
        <v>49</v>
      </c>
      <c r="K9" s="12">
        <f>IFERROR((VLOOKUP(I9,Tablas!$B$16:$C$20,2,FALSE))+(VLOOKUP(J9,Tablas!$E$16:$F$20,2,FALSE)),0)</f>
        <v>4</v>
      </c>
      <c r="L9" s="8" t="str">
        <f>IFERROR(VLOOKUP(K9,Tablas!$H$16:$I$25,2,FALSE),"")</f>
        <v>Riesgo Bajo</v>
      </c>
      <c r="M9" s="22" t="s">
        <v>59</v>
      </c>
      <c r="N9" s="2" t="s">
        <v>42</v>
      </c>
      <c r="O9" s="23" t="s">
        <v>60</v>
      </c>
      <c r="P9" s="23" t="s">
        <v>61</v>
      </c>
      <c r="Q9" s="2" t="s">
        <v>62</v>
      </c>
      <c r="R9" s="2" t="s">
        <v>63</v>
      </c>
      <c r="S9" s="2" t="s">
        <v>64</v>
      </c>
      <c r="T9" s="2" t="s">
        <v>65</v>
      </c>
      <c r="U9" s="6" t="s">
        <v>58</v>
      </c>
      <c r="V9" s="6" t="s">
        <v>49</v>
      </c>
      <c r="W9" s="12">
        <f>IFERROR((VLOOKUP(U9,Tablas!$B$16:$C$20,2,FALSE))+(VLOOKUP(V9,Tablas!$E$16:$F$20,2,FALSE)),0)</f>
        <v>4</v>
      </c>
      <c r="X9" s="8" t="str">
        <f>IFERROR(VLOOKUP(W9,Tablas!$H$16:$I$25,2,FALSE),"")</f>
        <v>Riesgo Bajo</v>
      </c>
      <c r="Y9" s="2" t="s">
        <v>50</v>
      </c>
      <c r="Z9" s="2" t="s">
        <v>66</v>
      </c>
      <c r="AA9" s="2" t="s">
        <v>52</v>
      </c>
      <c r="AB9" s="2" t="s">
        <v>67</v>
      </c>
    </row>
    <row r="10" spans="1:28" s="30" customFormat="1" ht="121.5" customHeight="1" x14ac:dyDescent="0.2">
      <c r="B10" s="1">
        <v>3</v>
      </c>
      <c r="C10" s="6" t="s">
        <v>34</v>
      </c>
      <c r="D10" s="6" t="s">
        <v>35</v>
      </c>
      <c r="E10" s="6" t="s">
        <v>36</v>
      </c>
      <c r="F10" s="6" t="s">
        <v>37</v>
      </c>
      <c r="G10" s="2" t="s">
        <v>68</v>
      </c>
      <c r="H10" s="2" t="s">
        <v>69</v>
      </c>
      <c r="I10" s="6" t="s">
        <v>70</v>
      </c>
      <c r="J10" s="6" t="s">
        <v>49</v>
      </c>
      <c r="K10" s="12">
        <f>IFERROR((VLOOKUP(I10,Tablas!$B$16:$C$20,2,FALSE))+(VLOOKUP(J10,Tablas!$E$16:$F$20,2,FALSE)),0)</f>
        <v>7</v>
      </c>
      <c r="L10" s="8" t="str">
        <f>IFERROR(VLOOKUP(K10,Tablas!$H$16:$I$25,2,FALSE),"")</f>
        <v>Riesgo Alto</v>
      </c>
      <c r="M10" s="22" t="s">
        <v>59</v>
      </c>
      <c r="N10" s="22" t="s">
        <v>42</v>
      </c>
      <c r="O10" s="23" t="s">
        <v>43</v>
      </c>
      <c r="P10" s="23" t="s">
        <v>61</v>
      </c>
      <c r="Q10" s="2" t="s">
        <v>71</v>
      </c>
      <c r="R10" s="2" t="s">
        <v>72</v>
      </c>
      <c r="S10" s="2" t="s">
        <v>73</v>
      </c>
      <c r="T10" s="2" t="s">
        <v>74</v>
      </c>
      <c r="U10" s="6" t="s">
        <v>40</v>
      </c>
      <c r="V10" s="6" t="s">
        <v>49</v>
      </c>
      <c r="W10" s="12">
        <f>IFERROR((VLOOKUP(U10,Tablas!$B$16:$C$20,2,FALSE))+(VLOOKUP(V10,Tablas!$E$16:$F$20,2,FALSE)),0)</f>
        <v>6</v>
      </c>
      <c r="X10" s="8" t="str">
        <f>IFERROR(VLOOKUP(W10,Tablas!$H$16:$I$25,2,FALSE),"")</f>
        <v>Riesgo Alto</v>
      </c>
      <c r="Y10" s="2" t="s">
        <v>50</v>
      </c>
      <c r="Z10" s="2" t="s">
        <v>75</v>
      </c>
      <c r="AA10" s="2" t="s">
        <v>52</v>
      </c>
      <c r="AB10" s="2" t="s">
        <v>76</v>
      </c>
    </row>
    <row r="11" spans="1:28" s="30" customFormat="1" ht="155.25" customHeight="1" x14ac:dyDescent="0.2">
      <c r="B11" s="2">
        <v>4</v>
      </c>
      <c r="C11" s="6" t="s">
        <v>34</v>
      </c>
      <c r="D11" s="6" t="s">
        <v>35</v>
      </c>
      <c r="E11" s="6" t="s">
        <v>36</v>
      </c>
      <c r="F11" s="6" t="s">
        <v>37</v>
      </c>
      <c r="G11" s="2" t="s">
        <v>77</v>
      </c>
      <c r="H11" s="2" t="s">
        <v>78</v>
      </c>
      <c r="I11" s="6" t="s">
        <v>70</v>
      </c>
      <c r="J11" s="6" t="s">
        <v>79</v>
      </c>
      <c r="K11" s="12">
        <f>IFERROR((VLOOKUP(I11,Tablas!$B$16:$C$20,2,FALSE))+(VLOOKUP(J11,Tablas!$E$16:$F$20,2,FALSE)),0)</f>
        <v>8</v>
      </c>
      <c r="L11" s="8" t="str">
        <f>IFERROR(VLOOKUP(K11,Tablas!$H$16:$I$25,2,FALSE),"")</f>
        <v>Riesgo Extremo</v>
      </c>
      <c r="M11" s="22"/>
      <c r="N11" s="22" t="s">
        <v>59</v>
      </c>
      <c r="O11" s="23" t="s">
        <v>60</v>
      </c>
      <c r="P11" s="23" t="s">
        <v>61</v>
      </c>
      <c r="Q11" s="2" t="s">
        <v>80</v>
      </c>
      <c r="R11" s="2" t="s">
        <v>81</v>
      </c>
      <c r="S11" s="2" t="s">
        <v>82</v>
      </c>
      <c r="T11" s="2" t="s">
        <v>83</v>
      </c>
      <c r="U11" s="6" t="s">
        <v>40</v>
      </c>
      <c r="V11" s="6" t="s">
        <v>84</v>
      </c>
      <c r="W11" s="12">
        <f>IFERROR((VLOOKUP(U11,Tablas!$B$16:$C$20,2,FALSE))+(VLOOKUP(V11,Tablas!$E$16:$F$20,2,FALSE)),0)</f>
        <v>7</v>
      </c>
      <c r="X11" s="8" t="str">
        <f>IFERROR(VLOOKUP(W11,Tablas!$H$16:$I$25,2,FALSE),"")</f>
        <v>Riesgo Alto</v>
      </c>
      <c r="Y11" s="2" t="s">
        <v>50</v>
      </c>
      <c r="Z11" s="2" t="s">
        <v>85</v>
      </c>
      <c r="AA11" s="2" t="s">
        <v>52</v>
      </c>
      <c r="AB11" s="2" t="s">
        <v>86</v>
      </c>
    </row>
    <row r="12" spans="1:28" s="30" customFormat="1" ht="155.25" customHeight="1" x14ac:dyDescent="0.2">
      <c r="B12" s="1">
        <v>5</v>
      </c>
      <c r="C12" s="20" t="s">
        <v>34</v>
      </c>
      <c r="D12" s="20" t="s">
        <v>35</v>
      </c>
      <c r="E12" s="20" t="s">
        <v>36</v>
      </c>
      <c r="F12" s="20" t="s">
        <v>87</v>
      </c>
      <c r="G12" s="2" t="s">
        <v>88</v>
      </c>
      <c r="H12" s="2" t="s">
        <v>89</v>
      </c>
      <c r="I12" s="20" t="s">
        <v>90</v>
      </c>
      <c r="J12" s="20" t="s">
        <v>84</v>
      </c>
      <c r="K12" s="12">
        <f>IFERROR((VLOOKUP(I12,Tablas!$B$16:$C$20,2,FALSE))+(VLOOKUP(J12,Tablas!$E$16:$F$20,2,FALSE)),0)</f>
        <v>6</v>
      </c>
      <c r="L12" s="8" t="str">
        <f>IFERROR(VLOOKUP(K12,Tablas!$H$16:$I$25,2,FALSE),"")</f>
        <v>Riesgo Alto</v>
      </c>
      <c r="M12" s="24" t="s">
        <v>42</v>
      </c>
      <c r="N12" s="24" t="s">
        <v>59</v>
      </c>
      <c r="O12" s="25" t="s">
        <v>60</v>
      </c>
      <c r="P12" s="25" t="s">
        <v>61</v>
      </c>
      <c r="Q12" s="2" t="s">
        <v>91</v>
      </c>
      <c r="R12" s="2" t="s">
        <v>72</v>
      </c>
      <c r="S12" s="2" t="s">
        <v>92</v>
      </c>
      <c r="T12" s="2" t="s">
        <v>93</v>
      </c>
      <c r="U12" s="20" t="s">
        <v>90</v>
      </c>
      <c r="V12" s="20" t="s">
        <v>41</v>
      </c>
      <c r="W12" s="12">
        <f>IFERROR((VLOOKUP(U12,Tablas!$B$16:$C$20,2,FALSE))+(VLOOKUP(V12,Tablas!$E$16:$F$20,2,FALSE)),0)</f>
        <v>4</v>
      </c>
      <c r="X12" s="8" t="str">
        <f>IFERROR(VLOOKUP(W12,Tablas!$H$16:$I$25,2,FALSE),"")</f>
        <v>Riesgo Bajo</v>
      </c>
      <c r="Y12" s="21" t="s">
        <v>94</v>
      </c>
      <c r="Z12" s="2" t="s">
        <v>95</v>
      </c>
      <c r="AA12" s="2" t="s">
        <v>52</v>
      </c>
      <c r="AB12" s="2" t="s">
        <v>96</v>
      </c>
    </row>
    <row r="13" spans="1:28" s="31" customFormat="1" ht="121.5" customHeight="1" x14ac:dyDescent="0.2">
      <c r="A13" s="21"/>
      <c r="B13" s="1">
        <v>6</v>
      </c>
      <c r="C13" s="20" t="s">
        <v>34</v>
      </c>
      <c r="D13" s="20" t="s">
        <v>35</v>
      </c>
      <c r="E13" s="20" t="s">
        <v>36</v>
      </c>
      <c r="F13" s="20" t="s">
        <v>87</v>
      </c>
      <c r="G13" s="2" t="s">
        <v>97</v>
      </c>
      <c r="H13" s="2" t="s">
        <v>98</v>
      </c>
      <c r="I13" s="20" t="s">
        <v>40</v>
      </c>
      <c r="J13" s="20" t="s">
        <v>49</v>
      </c>
      <c r="K13" s="12">
        <f>IFERROR((VLOOKUP(I13,Tablas!$B$16:$C$20,2,FALSE))+(VLOOKUP(J13,Tablas!$E$16:$F$20,2,FALSE)),0)</f>
        <v>6</v>
      </c>
      <c r="L13" s="8" t="str">
        <f>IFERROR(VLOOKUP(K13,Tablas!$H$16:$I$25,2,FALSE),"")</f>
        <v>Riesgo Alto</v>
      </c>
      <c r="M13" s="24" t="s">
        <v>42</v>
      </c>
      <c r="N13" s="24" t="s">
        <v>59</v>
      </c>
      <c r="O13" s="25" t="s">
        <v>60</v>
      </c>
      <c r="P13" s="25" t="s">
        <v>61</v>
      </c>
      <c r="Q13" s="28" t="s">
        <v>99</v>
      </c>
      <c r="R13" s="2" t="s">
        <v>72</v>
      </c>
      <c r="S13" s="28" t="s">
        <v>100</v>
      </c>
      <c r="T13" s="28" t="s">
        <v>101</v>
      </c>
      <c r="U13" s="20" t="s">
        <v>40</v>
      </c>
      <c r="V13" s="20" t="s">
        <v>84</v>
      </c>
      <c r="W13" s="12">
        <f>IFERROR((VLOOKUP(U13,Tablas!$B$16:$C$20,2,FALSE))+(VLOOKUP(V13,Tablas!$E$16:$F$20,2,FALSE)),0)</f>
        <v>7</v>
      </c>
      <c r="X13" s="8" t="str">
        <f>IFERROR(VLOOKUP(W13,Tablas!$H$16:$I$25,2,FALSE),"")</f>
        <v>Riesgo Alto</v>
      </c>
      <c r="Y13" s="21" t="s">
        <v>94</v>
      </c>
      <c r="Z13" s="2" t="s">
        <v>102</v>
      </c>
      <c r="AA13" s="2" t="s">
        <v>52</v>
      </c>
      <c r="AB13" s="2" t="s">
        <v>102</v>
      </c>
    </row>
    <row r="14" spans="1:28" ht="136.15" customHeight="1" x14ac:dyDescent="0.25">
      <c r="B14" s="37">
        <v>7</v>
      </c>
      <c r="C14" s="20" t="s">
        <v>34</v>
      </c>
      <c r="D14" s="20" t="s">
        <v>35</v>
      </c>
      <c r="E14" s="20" t="s">
        <v>36</v>
      </c>
      <c r="F14" s="20" t="s">
        <v>103</v>
      </c>
      <c r="G14" s="2" t="s">
        <v>104</v>
      </c>
      <c r="H14" s="21" t="s">
        <v>105</v>
      </c>
      <c r="I14" s="20" t="s">
        <v>48</v>
      </c>
      <c r="J14" s="20" t="s">
        <v>49</v>
      </c>
      <c r="K14" s="21">
        <v>5</v>
      </c>
      <c r="L14" s="38" t="str">
        <f>IFERROR(VLOOKUP(K14,[1]Tablas!$H$16:$I$25,2,FALSE),"")</f>
        <v>Riesgo Medio</v>
      </c>
      <c r="M14" s="39"/>
      <c r="N14" s="39" t="s">
        <v>42</v>
      </c>
      <c r="O14" s="38" t="s">
        <v>60</v>
      </c>
      <c r="P14" s="38" t="s">
        <v>61</v>
      </c>
      <c r="Q14" s="21" t="s">
        <v>106</v>
      </c>
      <c r="R14" s="35" t="s">
        <v>72</v>
      </c>
      <c r="S14" s="40" t="s">
        <v>107</v>
      </c>
      <c r="T14" s="25" t="s">
        <v>108</v>
      </c>
      <c r="U14" s="20" t="s">
        <v>40</v>
      </c>
      <c r="V14" s="20" t="s">
        <v>49</v>
      </c>
      <c r="W14" s="21">
        <v>4</v>
      </c>
      <c r="X14" s="36" t="str">
        <f>IFERROR(VLOOKUP(W14,[1]Tablas!$H$16:$I$25,2,FALSE),"")</f>
        <v>Riesgo Bajo</v>
      </c>
      <c r="Y14" s="21" t="s">
        <v>94</v>
      </c>
      <c r="Z14" s="41" t="s">
        <v>109</v>
      </c>
      <c r="AA14" s="21" t="s">
        <v>52</v>
      </c>
      <c r="AB14" s="21" t="s">
        <v>110</v>
      </c>
    </row>
    <row r="15" spans="1:28" s="30" customFormat="1" ht="112.9" customHeight="1" x14ac:dyDescent="0.2">
      <c r="A15" s="32"/>
      <c r="B15" s="37">
        <v>8</v>
      </c>
      <c r="C15" s="20" t="s">
        <v>34</v>
      </c>
      <c r="D15" s="20" t="s">
        <v>35</v>
      </c>
      <c r="E15" s="20" t="s">
        <v>36</v>
      </c>
      <c r="F15" s="20" t="s">
        <v>87</v>
      </c>
      <c r="G15" s="2" t="s">
        <v>111</v>
      </c>
      <c r="H15" s="2" t="s">
        <v>112</v>
      </c>
      <c r="I15" s="20" t="s">
        <v>90</v>
      </c>
      <c r="J15" s="20" t="s">
        <v>84</v>
      </c>
      <c r="K15" s="12">
        <f>IFERROR((VLOOKUP(I15,Tablas!$B$16:$C$20,2,FALSE))+(VLOOKUP(J15,Tablas!$E$16:$F$20,2,FALSE)),0)</f>
        <v>6</v>
      </c>
      <c r="L15" s="8" t="str">
        <f>IFERROR(VLOOKUP(K15,Tablas!$H$16:$I$25,2,FALSE),"")</f>
        <v>Riesgo Alto</v>
      </c>
      <c r="M15" s="24" t="s">
        <v>42</v>
      </c>
      <c r="N15" s="24" t="s">
        <v>59</v>
      </c>
      <c r="O15" s="25" t="s">
        <v>60</v>
      </c>
      <c r="P15" s="25" t="s">
        <v>61</v>
      </c>
      <c r="Q15" s="2" t="s">
        <v>113</v>
      </c>
      <c r="R15" s="35" t="s">
        <v>72</v>
      </c>
      <c r="S15" s="2" t="s">
        <v>92</v>
      </c>
      <c r="T15" s="2" t="s">
        <v>93</v>
      </c>
      <c r="U15" s="20" t="s">
        <v>40</v>
      </c>
      <c r="V15" s="20" t="s">
        <v>49</v>
      </c>
      <c r="W15" s="12">
        <f>IFERROR((VLOOKUP(U15,Tablas!$B$16:$C$20,2,FALSE))+(VLOOKUP(V15,Tablas!$E$16:$F$20,2,FALSE)),0)</f>
        <v>6</v>
      </c>
      <c r="X15" s="8" t="str">
        <f>IFERROR(VLOOKUP(W15,Tablas!$H$16:$I$25,2,FALSE),"")</f>
        <v>Riesgo Alto</v>
      </c>
      <c r="Y15" s="21" t="s">
        <v>50</v>
      </c>
      <c r="Z15" s="2" t="s">
        <v>114</v>
      </c>
      <c r="AA15" s="2" t="s">
        <v>63</v>
      </c>
      <c r="AB15" s="2" t="s">
        <v>115</v>
      </c>
    </row>
    <row r="16" spans="1:28" s="30" customFormat="1" ht="112.5" x14ac:dyDescent="0.2">
      <c r="A16" s="2"/>
      <c r="B16" s="1">
        <v>9</v>
      </c>
      <c r="C16" s="20" t="s">
        <v>34</v>
      </c>
      <c r="D16" s="20" t="s">
        <v>116</v>
      </c>
      <c r="E16" s="20" t="s">
        <v>117</v>
      </c>
      <c r="F16" s="20" t="s">
        <v>87</v>
      </c>
      <c r="G16" s="2" t="s">
        <v>118</v>
      </c>
      <c r="H16" s="2" t="s">
        <v>119</v>
      </c>
      <c r="I16" s="20" t="s">
        <v>40</v>
      </c>
      <c r="J16" s="20" t="s">
        <v>84</v>
      </c>
      <c r="K16" s="12">
        <f>IFERROR((VLOOKUP(I16,Tablas!$B$16:$C$20,2,FALSE))+(VLOOKUP(J16,Tablas!$E$16:$F$20,2,FALSE)),0)</f>
        <v>7</v>
      </c>
      <c r="L16" s="8" t="str">
        <f>IFERROR(VLOOKUP(K16,Tablas!$H$16:$I$25,2,FALSE),"")</f>
        <v>Riesgo Alto</v>
      </c>
      <c r="M16" s="24" t="s">
        <v>59</v>
      </c>
      <c r="N16" s="24" t="s">
        <v>59</v>
      </c>
      <c r="O16" s="25" t="s">
        <v>43</v>
      </c>
      <c r="P16" s="25" t="s">
        <v>61</v>
      </c>
      <c r="Q16" s="2" t="s">
        <v>120</v>
      </c>
      <c r="R16" s="2" t="s">
        <v>121</v>
      </c>
      <c r="S16" s="2" t="s">
        <v>122</v>
      </c>
      <c r="T16" s="2" t="s">
        <v>123</v>
      </c>
      <c r="U16" s="20" t="s">
        <v>40</v>
      </c>
      <c r="V16" s="20" t="s">
        <v>49</v>
      </c>
      <c r="W16" s="12">
        <f>IFERROR((VLOOKUP(U16,Tablas!$B$16:$C$20,2,FALSE))+(VLOOKUP(V16,Tablas!$E$16:$F$20,2,FALSE)),0)</f>
        <v>6</v>
      </c>
      <c r="X16" s="8" t="str">
        <f>IFERROR(VLOOKUP(W16,Tablas!$H$16:$I$25,2,FALSE),"")</f>
        <v>Riesgo Alto</v>
      </c>
      <c r="Y16" s="21" t="s">
        <v>50</v>
      </c>
      <c r="Z16" s="2" t="s">
        <v>66</v>
      </c>
      <c r="AA16" s="2" t="s">
        <v>121</v>
      </c>
      <c r="AB16" s="2" t="s">
        <v>124</v>
      </c>
    </row>
    <row r="17" spans="1:28" s="30" customFormat="1" ht="105" x14ac:dyDescent="0.2">
      <c r="A17" s="2"/>
      <c r="B17" s="1">
        <v>10</v>
      </c>
      <c r="C17" s="20" t="s">
        <v>34</v>
      </c>
      <c r="D17" s="20" t="s">
        <v>35</v>
      </c>
      <c r="E17" s="20" t="s">
        <v>125</v>
      </c>
      <c r="F17" s="20" t="s">
        <v>87</v>
      </c>
      <c r="G17" s="2" t="s">
        <v>126</v>
      </c>
      <c r="H17" s="2" t="s">
        <v>127</v>
      </c>
      <c r="I17" s="20" t="s">
        <v>90</v>
      </c>
      <c r="J17" s="20" t="s">
        <v>49</v>
      </c>
      <c r="K17" s="12">
        <f>IFERROR((VLOOKUP(I17,Tablas!$B$16:$C$20,2,FALSE))+(VLOOKUP(J17,Tablas!$E$16:$F$20,2,FALSE)),0)</f>
        <v>5</v>
      </c>
      <c r="L17" s="8" t="str">
        <f>IFERROR(VLOOKUP(K17,Tablas!$H$16:$I$25,2,FALSE),"")</f>
        <v>Riesgo Medio</v>
      </c>
      <c r="M17" s="24" t="s">
        <v>59</v>
      </c>
      <c r="N17" s="24"/>
      <c r="O17" s="25" t="s">
        <v>60</v>
      </c>
      <c r="P17" s="25" t="s">
        <v>61</v>
      </c>
      <c r="Q17" s="2" t="s">
        <v>128</v>
      </c>
      <c r="R17" s="35" t="s">
        <v>72</v>
      </c>
      <c r="S17" s="2" t="s">
        <v>129</v>
      </c>
      <c r="T17" s="2" t="s">
        <v>130</v>
      </c>
      <c r="U17" s="20" t="s">
        <v>90</v>
      </c>
      <c r="V17" s="20" t="s">
        <v>131</v>
      </c>
      <c r="W17" s="12">
        <f>IFERROR((VLOOKUP(U17,Tablas!$B$16:$C$20,2,FALSE))+(VLOOKUP(V17,Tablas!$E$16:$F$20,2,FALSE)),0)</f>
        <v>3</v>
      </c>
      <c r="X17" s="8" t="str">
        <f>IFERROR(VLOOKUP(W17,Tablas!$H$16:$I$25,2,FALSE),"")</f>
        <v>Riesgo Bajo</v>
      </c>
      <c r="Y17" s="21" t="s">
        <v>94</v>
      </c>
      <c r="Z17" s="2" t="s">
        <v>66</v>
      </c>
      <c r="AA17" s="2" t="s">
        <v>72</v>
      </c>
      <c r="AB17" s="2" t="s">
        <v>132</v>
      </c>
    </row>
    <row r="18" spans="1:28" s="31" customFormat="1" ht="121.5" customHeight="1" x14ac:dyDescent="0.2">
      <c r="A18" s="21"/>
      <c r="B18" s="2">
        <v>11</v>
      </c>
      <c r="C18" s="20" t="s">
        <v>34</v>
      </c>
      <c r="D18" s="20" t="s">
        <v>35</v>
      </c>
      <c r="E18" s="20" t="s">
        <v>36</v>
      </c>
      <c r="F18" s="20" t="s">
        <v>103</v>
      </c>
      <c r="G18" s="2" t="s">
        <v>133</v>
      </c>
      <c r="H18" s="2" t="s">
        <v>134</v>
      </c>
      <c r="I18" s="20" t="s">
        <v>48</v>
      </c>
      <c r="J18" s="20" t="s">
        <v>41</v>
      </c>
      <c r="K18" s="12">
        <f>IFERROR((VLOOKUP(I18,Tablas!$B$16:$C$20,2,FALSE))+(VLOOKUP(J18,Tablas!$E$16:$F$20,2,FALSE)),0)</f>
        <v>6</v>
      </c>
      <c r="L18" s="8" t="str">
        <f>IFERROR(VLOOKUP(K18,Tablas!$H$16:$I$25,2,FALSE),"")</f>
        <v>Riesgo Alto</v>
      </c>
      <c r="M18" s="24" t="s">
        <v>59</v>
      </c>
      <c r="N18" s="24" t="s">
        <v>59</v>
      </c>
      <c r="O18" s="25" t="s">
        <v>60</v>
      </c>
      <c r="P18" s="25" t="s">
        <v>61</v>
      </c>
      <c r="Q18" s="2" t="s">
        <v>135</v>
      </c>
      <c r="R18" s="2" t="s">
        <v>23</v>
      </c>
      <c r="S18" s="29" t="s">
        <v>136</v>
      </c>
      <c r="T18" s="29" t="s">
        <v>93</v>
      </c>
      <c r="U18" s="20" t="s">
        <v>40</v>
      </c>
      <c r="V18" s="20" t="s">
        <v>41</v>
      </c>
      <c r="W18" s="12">
        <f>IFERROR((VLOOKUP(U18,Tablas!$B$16:$C$20,2,FALSE))+(VLOOKUP(V18,Tablas!$E$16:$F$20,2,FALSE)),0)</f>
        <v>5</v>
      </c>
      <c r="X18" s="8" t="str">
        <f>IFERROR(VLOOKUP(W18,Tablas!$H$16:$I$25,2,FALSE),"")</f>
        <v>Riesgo Medio</v>
      </c>
      <c r="Y18" s="21" t="s">
        <v>94</v>
      </c>
      <c r="Z18" s="2" t="s">
        <v>137</v>
      </c>
      <c r="AA18" s="2" t="s">
        <v>52</v>
      </c>
      <c r="AB18" s="2" t="s">
        <v>124</v>
      </c>
    </row>
    <row r="19" spans="1:28" s="30" customFormat="1" ht="105" x14ac:dyDescent="0.2">
      <c r="A19" s="2"/>
      <c r="B19" s="1">
        <v>12</v>
      </c>
      <c r="C19" s="20" t="s">
        <v>34</v>
      </c>
      <c r="D19" s="20" t="s">
        <v>35</v>
      </c>
      <c r="E19" s="20" t="s">
        <v>36</v>
      </c>
      <c r="F19" s="20" t="s">
        <v>55</v>
      </c>
      <c r="G19" s="2" t="s">
        <v>138</v>
      </c>
      <c r="H19" s="2" t="s">
        <v>139</v>
      </c>
      <c r="I19" s="20" t="s">
        <v>40</v>
      </c>
      <c r="J19" s="20" t="s">
        <v>84</v>
      </c>
      <c r="K19" s="12">
        <f>IFERROR((VLOOKUP(I19,Tablas!$B$16:$C$20,2,FALSE))+(VLOOKUP(J19,Tablas!$E$16:$F$20,2,FALSE)),0)</f>
        <v>7</v>
      </c>
      <c r="L19" s="8" t="str">
        <f>IFERROR(VLOOKUP(K19,Tablas!$H$16:$I$25,2,FALSE),"")</f>
        <v>Riesgo Alto</v>
      </c>
      <c r="M19" s="24"/>
      <c r="N19" s="24" t="s">
        <v>59</v>
      </c>
      <c r="O19" s="25" t="s">
        <v>60</v>
      </c>
      <c r="P19" s="25" t="s">
        <v>61</v>
      </c>
      <c r="Q19" s="2" t="s">
        <v>140</v>
      </c>
      <c r="R19" s="35" t="s">
        <v>72</v>
      </c>
      <c r="S19" s="2" t="s">
        <v>141</v>
      </c>
      <c r="T19" s="2" t="s">
        <v>142</v>
      </c>
      <c r="U19" s="20" t="s">
        <v>40</v>
      </c>
      <c r="V19" s="20" t="s">
        <v>49</v>
      </c>
      <c r="W19" s="12">
        <f>IFERROR((VLOOKUP(U19,Tablas!$B$16:$C$20,2,FALSE))+(VLOOKUP(V19,Tablas!$E$16:$F$20,2,FALSE)),0)</f>
        <v>6</v>
      </c>
      <c r="X19" s="8" t="str">
        <f>IFERROR(VLOOKUP(W19,Tablas!$H$16:$I$25,2,FALSE),"")</f>
        <v>Riesgo Alto</v>
      </c>
      <c r="Y19" s="21" t="s">
        <v>94</v>
      </c>
      <c r="Z19" s="2" t="s">
        <v>66</v>
      </c>
      <c r="AA19" s="2" t="s">
        <v>72</v>
      </c>
      <c r="AB19" s="2" t="s">
        <v>124</v>
      </c>
    </row>
    <row r="20" spans="1:28" s="30" customFormat="1" ht="105" x14ac:dyDescent="0.2">
      <c r="A20" s="2"/>
      <c r="B20" s="1">
        <v>13</v>
      </c>
      <c r="C20" s="20" t="s">
        <v>34</v>
      </c>
      <c r="D20" s="20" t="s">
        <v>116</v>
      </c>
      <c r="E20" s="20" t="s">
        <v>36</v>
      </c>
      <c r="F20" s="20" t="s">
        <v>143</v>
      </c>
      <c r="G20" s="2" t="s">
        <v>144</v>
      </c>
      <c r="H20" s="33" t="s">
        <v>145</v>
      </c>
      <c r="I20" s="20" t="s">
        <v>40</v>
      </c>
      <c r="J20" s="20" t="s">
        <v>84</v>
      </c>
      <c r="K20" s="12">
        <f>IFERROR((VLOOKUP(I20,Tablas!$B$16:$C$20,2,FALSE))+(VLOOKUP(J20,Tablas!$E$16:$F$20,2,FALSE)),0)</f>
        <v>7</v>
      </c>
      <c r="L20" s="8" t="str">
        <f>IFERROR(VLOOKUP(K20,Tablas!$H$16:$I$25,2,FALSE),"")</f>
        <v>Riesgo Alto</v>
      </c>
      <c r="M20" s="24" t="s">
        <v>59</v>
      </c>
      <c r="N20" s="24" t="s">
        <v>59</v>
      </c>
      <c r="O20" s="25" t="s">
        <v>60</v>
      </c>
      <c r="P20" s="25" t="s">
        <v>61</v>
      </c>
      <c r="Q20" s="2" t="s">
        <v>146</v>
      </c>
      <c r="R20" s="35" t="s">
        <v>72</v>
      </c>
      <c r="S20" s="2" t="s">
        <v>141</v>
      </c>
      <c r="T20" s="2" t="s">
        <v>142</v>
      </c>
      <c r="U20" s="20" t="s">
        <v>40</v>
      </c>
      <c r="V20" s="20" t="s">
        <v>49</v>
      </c>
      <c r="W20" s="12">
        <f>IFERROR((VLOOKUP(U20,Tablas!$B$16:$C$20,2,FALSE))+(VLOOKUP(V20,Tablas!$E$16:$F$20,2,FALSE)),0)</f>
        <v>6</v>
      </c>
      <c r="X20" s="8" t="str">
        <f>IFERROR(VLOOKUP(W20,Tablas!$H$16:$I$25,2,FALSE),"")</f>
        <v>Riesgo Alto</v>
      </c>
      <c r="Y20" s="21" t="s">
        <v>94</v>
      </c>
      <c r="Z20" s="2" t="s">
        <v>66</v>
      </c>
      <c r="AA20" s="2" t="s">
        <v>72</v>
      </c>
      <c r="AB20" s="2" t="s">
        <v>124</v>
      </c>
    </row>
    <row r="21" spans="1:28" s="30" customFormat="1" ht="123.75" x14ac:dyDescent="0.2">
      <c r="A21" s="2"/>
      <c r="B21" s="37">
        <v>14</v>
      </c>
      <c r="C21" s="20" t="s">
        <v>54</v>
      </c>
      <c r="D21" s="20" t="s">
        <v>35</v>
      </c>
      <c r="E21" s="20" t="s">
        <v>36</v>
      </c>
      <c r="F21" s="20" t="s">
        <v>55</v>
      </c>
      <c r="G21" s="2" t="s">
        <v>147</v>
      </c>
      <c r="H21" s="2" t="s">
        <v>148</v>
      </c>
      <c r="I21" s="20" t="s">
        <v>40</v>
      </c>
      <c r="J21" s="20" t="s">
        <v>149</v>
      </c>
      <c r="K21" s="12">
        <f>IFERROR((VLOOKUP(I21,Tablas!$B$16:$C$20,2,FALSE))+(VLOOKUP(J21,Tablas!$E$16:$F$20,2,FALSE)),0)</f>
        <v>8</v>
      </c>
      <c r="L21" s="8" t="str">
        <f>IFERROR(VLOOKUP(K21,Tablas!$H$16:$I$25,2,FALSE),"")</f>
        <v>Riesgo Extremo</v>
      </c>
      <c r="M21" s="24"/>
      <c r="N21" s="24"/>
      <c r="O21" s="25" t="s">
        <v>60</v>
      </c>
      <c r="P21" s="25" t="s">
        <v>61</v>
      </c>
      <c r="Q21" s="2" t="s">
        <v>150</v>
      </c>
      <c r="R21" s="21" t="s">
        <v>72</v>
      </c>
      <c r="S21" s="2" t="s">
        <v>141</v>
      </c>
      <c r="T21" s="2" t="s">
        <v>142</v>
      </c>
      <c r="U21" s="20" t="s">
        <v>40</v>
      </c>
      <c r="V21" s="20" t="s">
        <v>49</v>
      </c>
      <c r="W21" s="12">
        <f>IFERROR((VLOOKUP(U21,Tablas!$B$16:$C$20,2,FALSE))+(VLOOKUP(V21,Tablas!$E$16:$F$20,2,FALSE)),0)</f>
        <v>6</v>
      </c>
      <c r="X21" s="8" t="str">
        <f>IFERROR(VLOOKUP(W21,Tablas!$H$16:$I$25,2,FALSE),"")</f>
        <v>Riesgo Alto</v>
      </c>
      <c r="Y21" s="21" t="s">
        <v>94</v>
      </c>
      <c r="Z21" s="2" t="s">
        <v>66</v>
      </c>
      <c r="AA21" s="2" t="s">
        <v>72</v>
      </c>
      <c r="AB21" s="2" t="s">
        <v>151</v>
      </c>
    </row>
    <row r="22" spans="1:28" ht="14.25" customHeight="1" x14ac:dyDescent="0.25"/>
    <row r="24" spans="1:28" x14ac:dyDescent="0.25">
      <c r="G24" s="27"/>
    </row>
    <row r="25" spans="1:28" x14ac:dyDescent="0.25">
      <c r="G25" s="26"/>
    </row>
    <row r="26" spans="1:28" ht="15.75" x14ac:dyDescent="0.25">
      <c r="E26" s="43"/>
      <c r="F26" s="43"/>
    </row>
  </sheetData>
  <autoFilter ref="B7:AB21" xr:uid="{00000000-0009-0000-0000-000000000000}"/>
  <mergeCells count="13">
    <mergeCell ref="Z1:AB1"/>
    <mergeCell ref="Z2:AB2"/>
    <mergeCell ref="Z3:AB3"/>
    <mergeCell ref="Z4:AB4"/>
    <mergeCell ref="Z6:AB6"/>
    <mergeCell ref="E26:F26"/>
    <mergeCell ref="B1:G4"/>
    <mergeCell ref="H1:Y4"/>
    <mergeCell ref="M6:N6"/>
    <mergeCell ref="B6:H6"/>
    <mergeCell ref="I6:L6"/>
    <mergeCell ref="U6:Y6"/>
    <mergeCell ref="O6:T6"/>
  </mergeCells>
  <pageMargins left="0.7" right="0.7" top="0.75" bottom="0.75" header="0.3" footer="0.3"/>
  <pageSetup paperSize="6" scale="33" orientation="landscape" r:id="rId1"/>
  <rowBreaks count="1" manualBreakCount="1">
    <brk id="12" max="16383" man="1"/>
  </row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000-000000000000}">
          <x14:formula1>
            <xm:f>Tablas!$B$4:$B$5</xm:f>
          </x14:formula1>
          <xm:sqref>C12:C13 C15</xm:sqref>
        </x14:dataValidation>
        <x14:dataValidation type="list" allowBlank="1" showInputMessage="1" showErrorMessage="1" xr:uid="{00000000-0002-0000-0000-000001000000}">
          <x14:formula1>
            <xm:f>Tablas!$D$4:$D$5</xm:f>
          </x14:formula1>
          <xm:sqref>D12:D13 D15</xm:sqref>
        </x14:dataValidation>
        <x14:dataValidation type="list" allowBlank="1" showInputMessage="1" showErrorMessage="1" xr:uid="{00000000-0002-0000-0000-000002000000}">
          <x14:formula1>
            <xm:f>Tablas!$F$4:$F$7</xm:f>
          </x14:formula1>
          <xm:sqref>E12:E13 E15</xm:sqref>
        </x14:dataValidation>
        <x14:dataValidation type="list" allowBlank="1" showInputMessage="1" showErrorMessage="1" xr:uid="{00000000-0002-0000-0000-000003000000}">
          <x14:formula1>
            <xm:f>Tablas!$H$4:$H$11</xm:f>
          </x14:formula1>
          <xm:sqref>F9 F12:F13 F15</xm:sqref>
        </x14:dataValidation>
        <x14:dataValidation type="list" allowBlank="1" showInputMessage="1" showErrorMessage="1" xr:uid="{00000000-0002-0000-0000-000004000000}">
          <x14:formula1>
            <xm:f>Tablas!$K$4:$K$8</xm:f>
          </x14:formula1>
          <xm:sqref>O12:O13 O15</xm:sqref>
        </x14:dataValidation>
        <x14:dataValidation type="list" allowBlank="1" showInputMessage="1" showErrorMessage="1" xr:uid="{00000000-0002-0000-0000-000005000000}">
          <x14:formula1>
            <xm:f>Tablas!$L$4:$L$9</xm:f>
          </x14:formula1>
          <xm:sqref>P12:P13 P15</xm:sqref>
        </x14:dataValidation>
        <x14:dataValidation type="list" allowBlank="1" showInputMessage="1" showErrorMessage="1" xr:uid="{00000000-0002-0000-0000-000006000000}">
          <x14:formula1>
            <xm:f>Tablas!$P$4:$P$5</xm:f>
          </x14:formula1>
          <xm:sqref>Y12:Y13 Y15</xm:sqref>
        </x14:dataValidation>
        <x14:dataValidation type="list" allowBlank="1" showInputMessage="1" showErrorMessage="1" xr:uid="{00000000-0002-0000-0000-000007000000}">
          <x14:formula1>
            <xm:f>'https://sdisgovco-my.sharepoint.com/Users/Usuario/Desktop/[MATRIZ DE RIESGOS COMUNIDAD DEL CUIDADO 2024 03-04-24.xlsx]Tablas'!#REF!</xm:f>
          </x14:formula1>
          <xm:sqref>O16:P21 C16:F21 Y16:Y21</xm:sqref>
        </x14:dataValidation>
        <x14:dataValidation type="list" allowBlank="1" showInputMessage="1" showErrorMessage="1" xr:uid="{00000000-0002-0000-0000-000009000000}">
          <x14:formula1>
            <xm:f>Tablas!$B$16:$B$20</xm:f>
          </x14:formula1>
          <xm:sqref>U9:U13 I9:I13 U15:U21 I15:I21</xm:sqref>
        </x14:dataValidation>
        <x14:dataValidation type="list" allowBlank="1" showInputMessage="1" showErrorMessage="1" xr:uid="{00000000-0002-0000-0000-00000A000000}">
          <x14:formula1>
            <xm:f>Tablas!$E$16:$E$20</xm:f>
          </x14:formula1>
          <xm:sqref>V9:V13 J9:J13 V15:V21 J15:J21</xm:sqref>
        </x14:dataValidation>
        <x14:dataValidation type="list" allowBlank="1" showInputMessage="1" showErrorMessage="1" xr:uid="{00000000-0002-0000-0000-00000B000000}">
          <x14:formula1>
            <xm:f>'https://sdisgovco-my.sharepoint.com/C/Users/Usuario/Downloads/[05.MATRIZ DE RIESGOS CENTRO DÍA A TU CASA 2024.xlsx]Tablas'!#REF!</xm:f>
          </x14:formula1>
          <xm:sqref>Y14 U14:V14 I14:J14 C14:F14 O14:P14 O8:P8 C8:F8 U8:V8 I8:J8 Y8</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P25"/>
  <sheetViews>
    <sheetView topLeftCell="B1" workbookViewId="0">
      <selection activeCell="K7" sqref="K7"/>
    </sheetView>
  </sheetViews>
  <sheetFormatPr baseColWidth="10" defaultColWidth="11.42578125" defaultRowHeight="15" x14ac:dyDescent="0.25"/>
  <cols>
    <col min="5" max="5" width="13" bestFit="1" customWidth="1"/>
    <col min="6" max="6" width="12.28515625" bestFit="1" customWidth="1"/>
    <col min="8" max="8" width="15.7109375" bestFit="1" customWidth="1"/>
  </cols>
  <sheetData>
    <row r="3" spans="2:16" x14ac:dyDescent="0.25">
      <c r="B3" t="s">
        <v>152</v>
      </c>
      <c r="D3" t="s">
        <v>153</v>
      </c>
      <c r="F3" t="s">
        <v>154</v>
      </c>
      <c r="H3" t="s">
        <v>155</v>
      </c>
      <c r="K3" t="s">
        <v>156</v>
      </c>
      <c r="L3" t="s">
        <v>157</v>
      </c>
      <c r="N3" t="s">
        <v>158</v>
      </c>
      <c r="P3" t="s">
        <v>159</v>
      </c>
    </row>
    <row r="4" spans="2:16" x14ac:dyDescent="0.25">
      <c r="B4" t="s">
        <v>54</v>
      </c>
      <c r="D4" t="s">
        <v>116</v>
      </c>
      <c r="F4" t="s">
        <v>160</v>
      </c>
      <c r="H4" t="s">
        <v>103</v>
      </c>
      <c r="K4" t="s">
        <v>43</v>
      </c>
      <c r="L4" t="s">
        <v>43</v>
      </c>
      <c r="N4" t="s">
        <v>22</v>
      </c>
      <c r="P4" t="s">
        <v>50</v>
      </c>
    </row>
    <row r="5" spans="2:16" x14ac:dyDescent="0.25">
      <c r="B5" t="s">
        <v>34</v>
      </c>
      <c r="D5" t="s">
        <v>35</v>
      </c>
      <c r="F5" t="s">
        <v>117</v>
      </c>
      <c r="H5" t="s">
        <v>87</v>
      </c>
      <c r="K5" t="s">
        <v>161</v>
      </c>
      <c r="L5" t="s">
        <v>161</v>
      </c>
      <c r="N5" t="s">
        <v>162</v>
      </c>
      <c r="P5" t="s">
        <v>94</v>
      </c>
    </row>
    <row r="6" spans="2:16" x14ac:dyDescent="0.25">
      <c r="F6" t="s">
        <v>125</v>
      </c>
      <c r="H6" t="s">
        <v>37</v>
      </c>
      <c r="K6" t="s">
        <v>60</v>
      </c>
      <c r="L6" t="s">
        <v>60</v>
      </c>
    </row>
    <row r="7" spans="2:16" x14ac:dyDescent="0.25">
      <c r="F7" t="s">
        <v>36</v>
      </c>
      <c r="H7" t="s">
        <v>143</v>
      </c>
      <c r="K7" t="s">
        <v>163</v>
      </c>
      <c r="L7" t="s">
        <v>163</v>
      </c>
    </row>
    <row r="8" spans="2:16" x14ac:dyDescent="0.25">
      <c r="H8" t="s">
        <v>55</v>
      </c>
      <c r="K8" t="s">
        <v>61</v>
      </c>
      <c r="L8" t="s">
        <v>61</v>
      </c>
    </row>
    <row r="9" spans="2:16" x14ac:dyDescent="0.25">
      <c r="H9" t="s">
        <v>164</v>
      </c>
      <c r="L9" t="s">
        <v>165</v>
      </c>
      <c r="O9" t="s">
        <v>166</v>
      </c>
    </row>
    <row r="10" spans="2:16" x14ac:dyDescent="0.25">
      <c r="H10" t="s">
        <v>167</v>
      </c>
      <c r="O10" t="s">
        <v>22</v>
      </c>
    </row>
    <row r="11" spans="2:16" x14ac:dyDescent="0.25">
      <c r="H11" t="s">
        <v>168</v>
      </c>
      <c r="O11" t="s">
        <v>162</v>
      </c>
    </row>
    <row r="12" spans="2:16" x14ac:dyDescent="0.25">
      <c r="O12" s="7" t="s">
        <v>169</v>
      </c>
    </row>
    <row r="14" spans="2:16" x14ac:dyDescent="0.25">
      <c r="B14" t="s">
        <v>170</v>
      </c>
      <c r="E14" t="s">
        <v>171</v>
      </c>
      <c r="H14" t="s">
        <v>172</v>
      </c>
    </row>
    <row r="15" spans="2:16" x14ac:dyDescent="0.25">
      <c r="B15" t="s">
        <v>21</v>
      </c>
      <c r="C15" t="s">
        <v>173</v>
      </c>
      <c r="E15" t="s">
        <v>21</v>
      </c>
      <c r="F15" t="s">
        <v>173</v>
      </c>
      <c r="H15" t="s">
        <v>173</v>
      </c>
      <c r="I15" t="s">
        <v>21</v>
      </c>
    </row>
    <row r="16" spans="2:16" x14ac:dyDescent="0.25">
      <c r="B16" t="s">
        <v>58</v>
      </c>
      <c r="C16" s="5">
        <v>1</v>
      </c>
      <c r="E16" t="s">
        <v>131</v>
      </c>
      <c r="F16">
        <v>1</v>
      </c>
      <c r="H16">
        <v>1</v>
      </c>
      <c r="I16" t="s">
        <v>174</v>
      </c>
    </row>
    <row r="17" spans="2:9" x14ac:dyDescent="0.25">
      <c r="B17" t="s">
        <v>90</v>
      </c>
      <c r="C17" s="5">
        <v>2</v>
      </c>
      <c r="E17" t="s">
        <v>41</v>
      </c>
      <c r="F17">
        <v>2</v>
      </c>
      <c r="H17">
        <v>2</v>
      </c>
      <c r="I17" t="s">
        <v>174</v>
      </c>
    </row>
    <row r="18" spans="2:9" x14ac:dyDescent="0.25">
      <c r="B18" t="s">
        <v>40</v>
      </c>
      <c r="C18" s="5">
        <v>3</v>
      </c>
      <c r="E18" t="s">
        <v>49</v>
      </c>
      <c r="F18">
        <v>3</v>
      </c>
      <c r="H18">
        <v>3</v>
      </c>
      <c r="I18" t="s">
        <v>174</v>
      </c>
    </row>
    <row r="19" spans="2:9" x14ac:dyDescent="0.25">
      <c r="B19" t="s">
        <v>48</v>
      </c>
      <c r="C19" s="5">
        <v>4</v>
      </c>
      <c r="E19" t="s">
        <v>84</v>
      </c>
      <c r="F19">
        <v>4</v>
      </c>
      <c r="H19">
        <v>4</v>
      </c>
      <c r="I19" t="s">
        <v>174</v>
      </c>
    </row>
    <row r="20" spans="2:9" x14ac:dyDescent="0.25">
      <c r="B20" t="s">
        <v>175</v>
      </c>
      <c r="C20" s="5">
        <v>5</v>
      </c>
      <c r="E20" t="s">
        <v>149</v>
      </c>
      <c r="F20">
        <v>5</v>
      </c>
      <c r="H20">
        <v>5</v>
      </c>
      <c r="I20" t="s">
        <v>176</v>
      </c>
    </row>
    <row r="21" spans="2:9" x14ac:dyDescent="0.25">
      <c r="H21">
        <v>6</v>
      </c>
      <c r="I21" t="s">
        <v>177</v>
      </c>
    </row>
    <row r="22" spans="2:9" x14ac:dyDescent="0.25">
      <c r="H22">
        <v>7</v>
      </c>
      <c r="I22" t="s">
        <v>177</v>
      </c>
    </row>
    <row r="23" spans="2:9" x14ac:dyDescent="0.25">
      <c r="H23">
        <v>8</v>
      </c>
      <c r="I23" t="s">
        <v>178</v>
      </c>
    </row>
    <row r="24" spans="2:9" x14ac:dyDescent="0.25">
      <c r="H24">
        <v>9</v>
      </c>
      <c r="I24" t="s">
        <v>178</v>
      </c>
    </row>
    <row r="25" spans="2:9" x14ac:dyDescent="0.25">
      <c r="H25">
        <v>10</v>
      </c>
      <c r="I25" t="s">
        <v>178</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4"/>
  <sheetViews>
    <sheetView showGridLines="0" zoomScaleNormal="100" zoomScalePageLayoutView="120" workbookViewId="0">
      <selection activeCell="B6" sqref="B6"/>
    </sheetView>
  </sheetViews>
  <sheetFormatPr baseColWidth="10" defaultColWidth="11.42578125" defaultRowHeight="15" x14ac:dyDescent="0.25"/>
  <cols>
    <col min="1" max="1" width="98" customWidth="1"/>
  </cols>
  <sheetData>
    <row r="1" spans="1:6" x14ac:dyDescent="0.25">
      <c r="A1" s="69" t="s">
        <v>179</v>
      </c>
    </row>
    <row r="2" spans="1:6" x14ac:dyDescent="0.25">
      <c r="A2" s="69"/>
      <c r="B2" s="70"/>
      <c r="C2" s="70"/>
      <c r="D2" s="70"/>
      <c r="E2" s="70"/>
      <c r="F2" s="70"/>
    </row>
    <row r="3" spans="1:6" x14ac:dyDescent="0.25">
      <c r="A3" s="13" t="s">
        <v>5</v>
      </c>
      <c r="B3" s="70"/>
      <c r="C3" s="70"/>
      <c r="D3" s="70"/>
      <c r="E3" s="70"/>
      <c r="F3" s="70"/>
    </row>
    <row r="4" spans="1:6" ht="26.25" x14ac:dyDescent="0.25">
      <c r="A4" s="4" t="s">
        <v>180</v>
      </c>
    </row>
    <row r="5" spans="1:6" x14ac:dyDescent="0.25">
      <c r="A5" s="4"/>
    </row>
    <row r="6" spans="1:6" x14ac:dyDescent="0.25">
      <c r="A6" s="13" t="s">
        <v>181</v>
      </c>
    </row>
    <row r="7" spans="1:6" ht="26.25" x14ac:dyDescent="0.25">
      <c r="A7" s="4" t="s">
        <v>182</v>
      </c>
    </row>
    <row r="8" spans="1:6" x14ac:dyDescent="0.25">
      <c r="A8" s="3"/>
    </row>
    <row r="9" spans="1:6" x14ac:dyDescent="0.25">
      <c r="A9" s="13" t="s">
        <v>183</v>
      </c>
    </row>
    <row r="10" spans="1:6" ht="26.25" x14ac:dyDescent="0.25">
      <c r="A10" s="3" t="s">
        <v>184</v>
      </c>
    </row>
    <row r="11" spans="1:6" x14ac:dyDescent="0.25">
      <c r="A11" s="3"/>
    </row>
    <row r="12" spans="1:6" x14ac:dyDescent="0.25">
      <c r="A12" s="13" t="s">
        <v>8</v>
      </c>
    </row>
    <row r="13" spans="1:6" x14ac:dyDescent="0.25">
      <c r="A13" s="3" t="s">
        <v>185</v>
      </c>
    </row>
    <row r="14" spans="1:6" x14ac:dyDescent="0.25">
      <c r="A14" s="3" t="s">
        <v>186</v>
      </c>
    </row>
    <row r="15" spans="1:6" x14ac:dyDescent="0.25">
      <c r="A15" s="3" t="s">
        <v>187</v>
      </c>
    </row>
    <row r="16" spans="1:6" x14ac:dyDescent="0.25">
      <c r="A16" s="3" t="s">
        <v>188</v>
      </c>
    </row>
    <row r="17" spans="1:1" x14ac:dyDescent="0.25">
      <c r="A17" s="3"/>
    </row>
    <row r="18" spans="1:1" x14ac:dyDescent="0.25">
      <c r="A18" s="13" t="s">
        <v>9</v>
      </c>
    </row>
    <row r="19" spans="1:1" ht="39" x14ac:dyDescent="0.25">
      <c r="A19" s="4" t="s">
        <v>189</v>
      </c>
    </row>
    <row r="20" spans="1:1" x14ac:dyDescent="0.25">
      <c r="A20" s="4" t="s">
        <v>190</v>
      </c>
    </row>
    <row r="21" spans="1:1" x14ac:dyDescent="0.25">
      <c r="A21" s="13"/>
    </row>
    <row r="22" spans="1:1" x14ac:dyDescent="0.25">
      <c r="A22" s="13" t="s">
        <v>10</v>
      </c>
    </row>
    <row r="23" spans="1:1" ht="26.25" x14ac:dyDescent="0.25">
      <c r="A23" s="3" t="s">
        <v>191</v>
      </c>
    </row>
    <row r="24" spans="1:1" x14ac:dyDescent="0.25">
      <c r="A24" s="3"/>
    </row>
  </sheetData>
  <mergeCells count="2">
    <mergeCell ref="A1:A2"/>
    <mergeCell ref="B2:F3"/>
  </mergeCells>
  <pageMargins left="0.7" right="0.7" top="0.75" bottom="0.75" header="0.3" footer="0.3"/>
  <pageSetup orientation="portrait" horizontalDpi="4294967293" verticalDpi="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D78"/>
  <sheetViews>
    <sheetView zoomScale="90" zoomScaleNormal="90" zoomScalePageLayoutView="90" workbookViewId="0">
      <selection activeCell="C15" sqref="C15"/>
    </sheetView>
  </sheetViews>
  <sheetFormatPr baseColWidth="10" defaultColWidth="11.42578125" defaultRowHeight="15" x14ac:dyDescent="0.25"/>
  <cols>
    <col min="1" max="1" width="29" customWidth="1"/>
    <col min="2" max="2" width="29.28515625" style="7" customWidth="1"/>
    <col min="3" max="3" width="35.7109375" style="19" customWidth="1"/>
    <col min="4" max="4" width="44.7109375" style="19" customWidth="1"/>
  </cols>
  <sheetData>
    <row r="1" spans="1:4" ht="15" customHeight="1" x14ac:dyDescent="0.25">
      <c r="A1" s="69" t="s">
        <v>192</v>
      </c>
      <c r="B1" s="69"/>
      <c r="C1" s="69"/>
      <c r="D1" s="69"/>
    </row>
    <row r="2" spans="1:4" ht="15" customHeight="1" x14ac:dyDescent="0.25">
      <c r="A2" s="69"/>
      <c r="B2" s="69"/>
      <c r="C2" s="69"/>
      <c r="D2" s="69"/>
    </row>
    <row r="4" spans="1:4" ht="18.75" x14ac:dyDescent="0.3">
      <c r="A4" s="14" t="s">
        <v>193</v>
      </c>
      <c r="B4" s="15" t="s">
        <v>194</v>
      </c>
      <c r="C4" s="15" t="s">
        <v>195</v>
      </c>
      <c r="D4" s="15" t="s">
        <v>196</v>
      </c>
    </row>
    <row r="5" spans="1:4" ht="36" customHeight="1" x14ac:dyDescent="0.25">
      <c r="A5" s="71" t="s">
        <v>160</v>
      </c>
      <c r="B5" s="77" t="s">
        <v>197</v>
      </c>
      <c r="C5" s="16" t="s">
        <v>198</v>
      </c>
      <c r="D5" s="16" t="s">
        <v>199</v>
      </c>
    </row>
    <row r="6" spans="1:4" ht="21.75" customHeight="1" x14ac:dyDescent="0.25">
      <c r="A6" s="72"/>
      <c r="B6" s="78"/>
      <c r="C6" s="16" t="s">
        <v>200</v>
      </c>
      <c r="D6" s="74" t="s">
        <v>201</v>
      </c>
    </row>
    <row r="7" spans="1:4" ht="20.25" customHeight="1" x14ac:dyDescent="0.25">
      <c r="A7" s="73"/>
      <c r="B7" s="79"/>
      <c r="C7" s="16" t="s">
        <v>202</v>
      </c>
      <c r="D7" s="76"/>
    </row>
    <row r="8" spans="1:4" ht="37.5" customHeight="1" x14ac:dyDescent="0.25">
      <c r="A8" s="71" t="s">
        <v>203</v>
      </c>
      <c r="B8" s="77" t="s">
        <v>204</v>
      </c>
      <c r="C8" s="16" t="s">
        <v>205</v>
      </c>
      <c r="D8" s="74" t="s">
        <v>206</v>
      </c>
    </row>
    <row r="9" spans="1:4" ht="36" customHeight="1" x14ac:dyDescent="0.25">
      <c r="A9" s="72"/>
      <c r="B9" s="79"/>
      <c r="C9" s="16" t="s">
        <v>207</v>
      </c>
      <c r="D9" s="76"/>
    </row>
    <row r="10" spans="1:4" ht="21.75" customHeight="1" x14ac:dyDescent="0.25">
      <c r="A10" s="72"/>
      <c r="B10" s="77" t="s">
        <v>208</v>
      </c>
      <c r="C10" s="16" t="s">
        <v>209</v>
      </c>
      <c r="D10" s="74" t="s">
        <v>206</v>
      </c>
    </row>
    <row r="11" spans="1:4" ht="35.25" customHeight="1" x14ac:dyDescent="0.25">
      <c r="A11" s="72"/>
      <c r="B11" s="78"/>
      <c r="C11" s="16" t="s">
        <v>210</v>
      </c>
      <c r="D11" s="75"/>
    </row>
    <row r="12" spans="1:4" ht="40.5" customHeight="1" x14ac:dyDescent="0.25">
      <c r="A12" s="72"/>
      <c r="B12" s="79"/>
      <c r="C12" s="16" t="s">
        <v>211</v>
      </c>
      <c r="D12" s="76"/>
    </row>
    <row r="13" spans="1:4" ht="48.75" customHeight="1" x14ac:dyDescent="0.25">
      <c r="A13" s="72"/>
      <c r="B13" s="77" t="s">
        <v>212</v>
      </c>
      <c r="C13" s="16" t="s">
        <v>213</v>
      </c>
      <c r="D13" s="16" t="s">
        <v>206</v>
      </c>
    </row>
    <row r="14" spans="1:4" ht="45.75" customHeight="1" x14ac:dyDescent="0.25">
      <c r="A14" s="72"/>
      <c r="B14" s="79"/>
      <c r="C14" s="16" t="s">
        <v>214</v>
      </c>
      <c r="D14" s="16" t="s">
        <v>215</v>
      </c>
    </row>
    <row r="15" spans="1:4" ht="33" customHeight="1" x14ac:dyDescent="0.25">
      <c r="A15" s="72"/>
      <c r="B15" s="77" t="s">
        <v>216</v>
      </c>
      <c r="C15" s="16" t="s">
        <v>217</v>
      </c>
      <c r="D15" s="74" t="s">
        <v>218</v>
      </c>
    </row>
    <row r="16" spans="1:4" ht="45" customHeight="1" x14ac:dyDescent="0.25">
      <c r="A16" s="72"/>
      <c r="B16" s="78"/>
      <c r="C16" s="16" t="s">
        <v>219</v>
      </c>
      <c r="D16" s="76"/>
    </row>
    <row r="17" spans="1:4" ht="58.5" customHeight="1" x14ac:dyDescent="0.25">
      <c r="A17" s="72"/>
      <c r="B17" s="78"/>
      <c r="C17" s="16" t="s">
        <v>220</v>
      </c>
      <c r="D17" s="74" t="s">
        <v>206</v>
      </c>
    </row>
    <row r="18" spans="1:4" ht="51.75" customHeight="1" x14ac:dyDescent="0.25">
      <c r="A18" s="72"/>
      <c r="B18" s="78"/>
      <c r="C18" s="16" t="s">
        <v>221</v>
      </c>
      <c r="D18" s="76"/>
    </row>
    <row r="19" spans="1:4" ht="48" customHeight="1" x14ac:dyDescent="0.25">
      <c r="A19" s="72"/>
      <c r="B19" s="78"/>
      <c r="C19" s="16" t="s">
        <v>222</v>
      </c>
      <c r="D19" s="74" t="s">
        <v>223</v>
      </c>
    </row>
    <row r="20" spans="1:4" ht="37.5" customHeight="1" x14ac:dyDescent="0.25">
      <c r="A20" s="72"/>
      <c r="B20" s="79"/>
      <c r="C20" s="16" t="s">
        <v>224</v>
      </c>
      <c r="D20" s="76"/>
    </row>
    <row r="21" spans="1:4" ht="51.75" customHeight="1" x14ac:dyDescent="0.25">
      <c r="A21" s="72"/>
      <c r="B21" s="77" t="s">
        <v>225</v>
      </c>
      <c r="C21" s="16" t="s">
        <v>226</v>
      </c>
      <c r="D21" s="16" t="s">
        <v>206</v>
      </c>
    </row>
    <row r="22" spans="1:4" ht="38.25" customHeight="1" x14ac:dyDescent="0.25">
      <c r="A22" s="72"/>
      <c r="B22" s="78"/>
      <c r="C22" s="16" t="s">
        <v>227</v>
      </c>
      <c r="D22" s="74" t="s">
        <v>228</v>
      </c>
    </row>
    <row r="23" spans="1:4" ht="35.25" customHeight="1" x14ac:dyDescent="0.25">
      <c r="A23" s="72"/>
      <c r="B23" s="78"/>
      <c r="C23" s="16" t="s">
        <v>229</v>
      </c>
      <c r="D23" s="76"/>
    </row>
    <row r="24" spans="1:4" ht="40.5" customHeight="1" x14ac:dyDescent="0.25">
      <c r="A24" s="72"/>
      <c r="B24" s="78"/>
      <c r="C24" s="16" t="s">
        <v>230</v>
      </c>
      <c r="D24" s="74" t="s">
        <v>231</v>
      </c>
    </row>
    <row r="25" spans="1:4" ht="51.75" customHeight="1" x14ac:dyDescent="0.25">
      <c r="A25" s="72"/>
      <c r="B25" s="78"/>
      <c r="C25" s="16" t="s">
        <v>232</v>
      </c>
      <c r="D25" s="76"/>
    </row>
    <row r="26" spans="1:4" ht="62.25" customHeight="1" x14ac:dyDescent="0.25">
      <c r="A26" s="72"/>
      <c r="B26" s="79"/>
      <c r="C26" s="16" t="s">
        <v>233</v>
      </c>
      <c r="D26" s="16" t="s">
        <v>234</v>
      </c>
    </row>
    <row r="27" spans="1:4" x14ac:dyDescent="0.25">
      <c r="A27" s="72"/>
      <c r="B27" s="77" t="s">
        <v>235</v>
      </c>
      <c r="C27" s="17" t="s">
        <v>236</v>
      </c>
      <c r="D27" s="16" t="s">
        <v>237</v>
      </c>
    </row>
    <row r="28" spans="1:4" ht="55.5" customHeight="1" x14ac:dyDescent="0.25">
      <c r="A28" s="72"/>
      <c r="B28" s="78"/>
      <c r="C28" s="74" t="s">
        <v>238</v>
      </c>
      <c r="D28" s="16" t="s">
        <v>239</v>
      </c>
    </row>
    <row r="29" spans="1:4" ht="28.5" customHeight="1" x14ac:dyDescent="0.25">
      <c r="A29" s="72"/>
      <c r="B29" s="79"/>
      <c r="C29" s="76"/>
      <c r="D29" s="17" t="s">
        <v>240</v>
      </c>
    </row>
    <row r="30" spans="1:4" ht="25.5" customHeight="1" x14ac:dyDescent="0.25">
      <c r="A30" s="72"/>
      <c r="B30" s="77" t="s">
        <v>241</v>
      </c>
      <c r="C30" s="16" t="s">
        <v>242</v>
      </c>
      <c r="D30" s="16" t="s">
        <v>206</v>
      </c>
    </row>
    <row r="31" spans="1:4" ht="31.5" customHeight="1" x14ac:dyDescent="0.25">
      <c r="A31" s="72"/>
      <c r="B31" s="78"/>
      <c r="C31" s="16" t="s">
        <v>243</v>
      </c>
      <c r="D31" s="16" t="s">
        <v>244</v>
      </c>
    </row>
    <row r="32" spans="1:4" ht="50.25" customHeight="1" x14ac:dyDescent="0.25">
      <c r="A32" s="72"/>
      <c r="B32" s="79"/>
      <c r="C32" s="16" t="s">
        <v>245</v>
      </c>
      <c r="D32" s="16" t="s">
        <v>237</v>
      </c>
    </row>
    <row r="33" spans="1:4" ht="44.25" customHeight="1" x14ac:dyDescent="0.25">
      <c r="A33" s="72"/>
      <c r="B33" s="77" t="s">
        <v>246</v>
      </c>
      <c r="C33" s="16" t="s">
        <v>247</v>
      </c>
      <c r="D33" s="16" t="s">
        <v>248</v>
      </c>
    </row>
    <row r="34" spans="1:4" ht="34.5" customHeight="1" x14ac:dyDescent="0.25">
      <c r="A34" s="72"/>
      <c r="B34" s="78"/>
      <c r="C34" s="16" t="s">
        <v>249</v>
      </c>
      <c r="D34" s="16" t="s">
        <v>218</v>
      </c>
    </row>
    <row r="35" spans="1:4" ht="87" customHeight="1" x14ac:dyDescent="0.25">
      <c r="A35" s="72"/>
      <c r="B35" s="79"/>
      <c r="C35" s="16" t="s">
        <v>250</v>
      </c>
      <c r="D35" s="16" t="s">
        <v>206</v>
      </c>
    </row>
    <row r="36" spans="1:4" ht="52.5" customHeight="1" x14ac:dyDescent="0.25">
      <c r="A36" s="72"/>
      <c r="B36" s="77" t="s">
        <v>251</v>
      </c>
      <c r="C36" s="16" t="s">
        <v>252</v>
      </c>
      <c r="D36" s="74" t="s">
        <v>253</v>
      </c>
    </row>
    <row r="37" spans="1:4" ht="72" customHeight="1" x14ac:dyDescent="0.25">
      <c r="A37" s="72"/>
      <c r="B37" s="79"/>
      <c r="C37" s="16" t="s">
        <v>254</v>
      </c>
      <c r="D37" s="76"/>
    </row>
    <row r="38" spans="1:4" ht="59.25" customHeight="1" x14ac:dyDescent="0.25">
      <c r="A38" s="72"/>
      <c r="B38" s="77" t="s">
        <v>255</v>
      </c>
      <c r="C38" s="16" t="s">
        <v>256</v>
      </c>
      <c r="D38" s="17" t="s">
        <v>237</v>
      </c>
    </row>
    <row r="39" spans="1:4" ht="48" customHeight="1" x14ac:dyDescent="0.25">
      <c r="A39" s="73"/>
      <c r="B39" s="79"/>
      <c r="C39" s="16" t="s">
        <v>257</v>
      </c>
      <c r="D39" s="16" t="s">
        <v>206</v>
      </c>
    </row>
    <row r="40" spans="1:4" ht="32.25" customHeight="1" x14ac:dyDescent="0.25">
      <c r="A40" s="71" t="s">
        <v>125</v>
      </c>
      <c r="B40" s="77" t="s">
        <v>258</v>
      </c>
      <c r="C40" s="16" t="s">
        <v>259</v>
      </c>
      <c r="D40" s="16" t="s">
        <v>201</v>
      </c>
    </row>
    <row r="41" spans="1:4" ht="24" customHeight="1" x14ac:dyDescent="0.25">
      <c r="A41" s="72"/>
      <c r="B41" s="78"/>
      <c r="C41" s="17" t="s">
        <v>260</v>
      </c>
      <c r="D41" s="74" t="s">
        <v>199</v>
      </c>
    </row>
    <row r="42" spans="1:4" ht="40.5" customHeight="1" x14ac:dyDescent="0.25">
      <c r="A42" s="72"/>
      <c r="B42" s="79"/>
      <c r="C42" s="16" t="s">
        <v>261</v>
      </c>
      <c r="D42" s="76"/>
    </row>
    <row r="43" spans="1:4" ht="42" customHeight="1" x14ac:dyDescent="0.25">
      <c r="A43" s="72"/>
      <c r="B43" s="18" t="s">
        <v>262</v>
      </c>
      <c r="C43" s="17" t="s">
        <v>263</v>
      </c>
      <c r="D43" s="16" t="s">
        <v>199</v>
      </c>
    </row>
    <row r="44" spans="1:4" ht="49.5" customHeight="1" x14ac:dyDescent="0.25">
      <c r="A44" s="72"/>
      <c r="B44" s="77" t="s">
        <v>264</v>
      </c>
      <c r="C44" s="16" t="s">
        <v>265</v>
      </c>
      <c r="D44" s="16" t="s">
        <v>223</v>
      </c>
    </row>
    <row r="45" spans="1:4" ht="44.25" customHeight="1" x14ac:dyDescent="0.25">
      <c r="A45" s="72"/>
      <c r="B45" s="78"/>
      <c r="C45" s="16" t="s">
        <v>266</v>
      </c>
      <c r="D45" s="74" t="s">
        <v>267</v>
      </c>
    </row>
    <row r="46" spans="1:4" ht="33.75" customHeight="1" x14ac:dyDescent="0.25">
      <c r="A46" s="72"/>
      <c r="B46" s="78"/>
      <c r="C46" s="16" t="s">
        <v>268</v>
      </c>
      <c r="D46" s="76"/>
    </row>
    <row r="47" spans="1:4" ht="53.25" customHeight="1" x14ac:dyDescent="0.25">
      <c r="A47" s="73"/>
      <c r="B47" s="79"/>
      <c r="C47" s="16" t="s">
        <v>269</v>
      </c>
      <c r="D47" s="16" t="s">
        <v>270</v>
      </c>
    </row>
    <row r="48" spans="1:4" ht="50.25" customHeight="1" x14ac:dyDescent="0.25">
      <c r="A48" s="71" t="s">
        <v>271</v>
      </c>
      <c r="B48" s="77" t="s">
        <v>272</v>
      </c>
      <c r="C48" s="16" t="s">
        <v>273</v>
      </c>
      <c r="D48" s="16" t="s">
        <v>199</v>
      </c>
    </row>
    <row r="49" spans="1:4" ht="71.25" customHeight="1" x14ac:dyDescent="0.25">
      <c r="A49" s="72"/>
      <c r="B49" s="78"/>
      <c r="C49" s="16" t="s">
        <v>274</v>
      </c>
      <c r="D49" s="74" t="s">
        <v>201</v>
      </c>
    </row>
    <row r="50" spans="1:4" ht="39.75" customHeight="1" x14ac:dyDescent="0.25">
      <c r="A50" s="72"/>
      <c r="B50" s="78"/>
      <c r="C50" s="16" t="s">
        <v>275</v>
      </c>
      <c r="D50" s="76"/>
    </row>
    <row r="51" spans="1:4" ht="62.25" customHeight="1" x14ac:dyDescent="0.25">
      <c r="A51" s="72"/>
      <c r="B51" s="79"/>
      <c r="C51" s="16" t="s">
        <v>276</v>
      </c>
      <c r="D51" s="16" t="s">
        <v>277</v>
      </c>
    </row>
    <row r="52" spans="1:4" ht="36" customHeight="1" x14ac:dyDescent="0.25">
      <c r="A52" s="72"/>
      <c r="B52" s="77" t="s">
        <v>278</v>
      </c>
      <c r="C52" s="16" t="s">
        <v>263</v>
      </c>
      <c r="D52" s="74" t="s">
        <v>201</v>
      </c>
    </row>
    <row r="53" spans="1:4" ht="34.5" customHeight="1" x14ac:dyDescent="0.25">
      <c r="A53" s="72"/>
      <c r="B53" s="78"/>
      <c r="C53" s="16" t="s">
        <v>279</v>
      </c>
      <c r="D53" s="76"/>
    </row>
    <row r="54" spans="1:4" ht="35.25" customHeight="1" x14ac:dyDescent="0.25">
      <c r="A54" s="72"/>
      <c r="B54" s="78"/>
      <c r="C54" s="16" t="s">
        <v>280</v>
      </c>
      <c r="D54" s="74" t="s">
        <v>277</v>
      </c>
    </row>
    <row r="55" spans="1:4" ht="36.75" customHeight="1" x14ac:dyDescent="0.25">
      <c r="A55" s="72"/>
      <c r="B55" s="79"/>
      <c r="C55" s="16" t="s">
        <v>281</v>
      </c>
      <c r="D55" s="76"/>
    </row>
    <row r="56" spans="1:4" ht="62.25" customHeight="1" x14ac:dyDescent="0.25">
      <c r="A56" s="72"/>
      <c r="B56" s="71" t="s">
        <v>282</v>
      </c>
      <c r="C56" s="16" t="s">
        <v>283</v>
      </c>
      <c r="D56" s="16" t="s">
        <v>237</v>
      </c>
    </row>
    <row r="57" spans="1:4" ht="44.25" customHeight="1" x14ac:dyDescent="0.25">
      <c r="A57" s="72"/>
      <c r="B57" s="72"/>
      <c r="C57" s="16" t="s">
        <v>284</v>
      </c>
      <c r="D57" s="16" t="s">
        <v>206</v>
      </c>
    </row>
    <row r="58" spans="1:4" ht="37.5" customHeight="1" x14ac:dyDescent="0.25">
      <c r="A58" s="72"/>
      <c r="B58" s="72"/>
      <c r="C58" s="16" t="s">
        <v>285</v>
      </c>
      <c r="D58" s="16" t="s">
        <v>286</v>
      </c>
    </row>
    <row r="59" spans="1:4" ht="30" x14ac:dyDescent="0.25">
      <c r="A59" s="72"/>
      <c r="B59" s="72"/>
      <c r="C59" s="16" t="s">
        <v>287</v>
      </c>
      <c r="D59" s="16" t="s">
        <v>199</v>
      </c>
    </row>
    <row r="60" spans="1:4" ht="66" customHeight="1" x14ac:dyDescent="0.25">
      <c r="A60" s="72"/>
      <c r="B60" s="73"/>
      <c r="C60" s="16" t="s">
        <v>288</v>
      </c>
      <c r="D60" s="16" t="s">
        <v>201</v>
      </c>
    </row>
    <row r="61" spans="1:4" ht="31.5" customHeight="1" x14ac:dyDescent="0.25">
      <c r="A61" s="72"/>
      <c r="B61" s="77" t="s">
        <v>289</v>
      </c>
      <c r="C61" s="16" t="s">
        <v>290</v>
      </c>
      <c r="D61" s="16" t="s">
        <v>240</v>
      </c>
    </row>
    <row r="62" spans="1:4" ht="65.25" customHeight="1" x14ac:dyDescent="0.25">
      <c r="A62" s="72"/>
      <c r="B62" s="78"/>
      <c r="C62" s="16" t="s">
        <v>291</v>
      </c>
      <c r="D62" s="16" t="s">
        <v>234</v>
      </c>
    </row>
    <row r="63" spans="1:4" ht="45.75" customHeight="1" x14ac:dyDescent="0.25">
      <c r="A63" s="72"/>
      <c r="B63" s="79"/>
      <c r="C63" s="16" t="s">
        <v>292</v>
      </c>
      <c r="D63" s="16" t="s">
        <v>201</v>
      </c>
    </row>
    <row r="64" spans="1:4" ht="132.75" customHeight="1" x14ac:dyDescent="0.25">
      <c r="A64" s="72"/>
      <c r="B64" s="18" t="s">
        <v>293</v>
      </c>
      <c r="C64" s="16" t="s">
        <v>294</v>
      </c>
      <c r="D64" s="16" t="s">
        <v>295</v>
      </c>
    </row>
    <row r="65" spans="1:4" ht="39.75" customHeight="1" x14ac:dyDescent="0.25">
      <c r="A65" s="72"/>
      <c r="B65" s="77" t="s">
        <v>296</v>
      </c>
      <c r="C65" s="74" t="s">
        <v>291</v>
      </c>
      <c r="D65" s="16" t="s">
        <v>295</v>
      </c>
    </row>
    <row r="66" spans="1:4" ht="27.75" customHeight="1" x14ac:dyDescent="0.25">
      <c r="A66" s="72"/>
      <c r="B66" s="78"/>
      <c r="C66" s="75"/>
      <c r="D66" s="16" t="s">
        <v>240</v>
      </c>
    </row>
    <row r="67" spans="1:4" ht="43.5" customHeight="1" x14ac:dyDescent="0.25">
      <c r="A67" s="72"/>
      <c r="B67" s="79"/>
      <c r="C67" s="76"/>
      <c r="D67" s="16" t="s">
        <v>206</v>
      </c>
    </row>
    <row r="68" spans="1:4" ht="59.25" customHeight="1" x14ac:dyDescent="0.25">
      <c r="A68" s="72"/>
      <c r="B68" s="77" t="s">
        <v>297</v>
      </c>
      <c r="C68" s="74" t="s">
        <v>291</v>
      </c>
      <c r="D68" s="16" t="s">
        <v>298</v>
      </c>
    </row>
    <row r="69" spans="1:4" ht="37.5" customHeight="1" x14ac:dyDescent="0.25">
      <c r="A69" s="72"/>
      <c r="B69" s="79"/>
      <c r="C69" s="76"/>
      <c r="D69" s="16" t="s">
        <v>206</v>
      </c>
    </row>
    <row r="70" spans="1:4" ht="61.5" customHeight="1" x14ac:dyDescent="0.25">
      <c r="A70" s="72"/>
      <c r="B70" s="77" t="s">
        <v>299</v>
      </c>
      <c r="C70" s="16" t="s">
        <v>300</v>
      </c>
      <c r="D70" s="17" t="s">
        <v>237</v>
      </c>
    </row>
    <row r="71" spans="1:4" ht="29.25" customHeight="1" x14ac:dyDescent="0.25">
      <c r="A71" s="72"/>
      <c r="B71" s="78"/>
      <c r="C71" s="17" t="s">
        <v>301</v>
      </c>
      <c r="D71" s="16" t="s">
        <v>206</v>
      </c>
    </row>
    <row r="72" spans="1:4" x14ac:dyDescent="0.25">
      <c r="A72" s="72"/>
      <c r="B72" s="79"/>
      <c r="C72" s="17" t="s">
        <v>302</v>
      </c>
      <c r="D72" s="17" t="s">
        <v>240</v>
      </c>
    </row>
    <row r="73" spans="1:4" ht="38.25" customHeight="1" x14ac:dyDescent="0.25">
      <c r="A73" s="72"/>
      <c r="B73" s="77" t="s">
        <v>303</v>
      </c>
      <c r="C73" s="74" t="s">
        <v>304</v>
      </c>
      <c r="D73" s="16" t="s">
        <v>206</v>
      </c>
    </row>
    <row r="74" spans="1:4" ht="42.75" customHeight="1" x14ac:dyDescent="0.25">
      <c r="A74" s="72"/>
      <c r="B74" s="79"/>
      <c r="C74" s="76"/>
      <c r="D74" s="16" t="s">
        <v>305</v>
      </c>
    </row>
    <row r="75" spans="1:4" ht="31.5" customHeight="1" x14ac:dyDescent="0.25">
      <c r="A75" s="72"/>
      <c r="B75" s="71" t="s">
        <v>306</v>
      </c>
      <c r="C75" s="74" t="s">
        <v>291</v>
      </c>
      <c r="D75" s="16" t="s">
        <v>295</v>
      </c>
    </row>
    <row r="76" spans="1:4" ht="19.5" customHeight="1" x14ac:dyDescent="0.25">
      <c r="A76" s="72"/>
      <c r="B76" s="72"/>
      <c r="C76" s="75"/>
      <c r="D76" s="16" t="s">
        <v>240</v>
      </c>
    </row>
    <row r="77" spans="1:4" ht="18" customHeight="1" x14ac:dyDescent="0.25">
      <c r="A77" s="72"/>
      <c r="B77" s="72"/>
      <c r="C77" s="75"/>
      <c r="D77" s="16" t="s">
        <v>206</v>
      </c>
    </row>
    <row r="78" spans="1:4" ht="21.75" customHeight="1" x14ac:dyDescent="0.25">
      <c r="A78" s="73"/>
      <c r="B78" s="73"/>
      <c r="C78" s="76"/>
      <c r="D78" s="16" t="s">
        <v>307</v>
      </c>
    </row>
  </sheetData>
  <mergeCells count="46">
    <mergeCell ref="A1:D2"/>
    <mergeCell ref="B27:B29"/>
    <mergeCell ref="C28:C29"/>
    <mergeCell ref="A5:A7"/>
    <mergeCell ref="B5:B7"/>
    <mergeCell ref="D6:D7"/>
    <mergeCell ref="A8:A39"/>
    <mergeCell ref="B8:B9"/>
    <mergeCell ref="D8:D9"/>
    <mergeCell ref="B10:B12"/>
    <mergeCell ref="D10:D12"/>
    <mergeCell ref="B15:B20"/>
    <mergeCell ref="D15:D16"/>
    <mergeCell ref="B36:B37"/>
    <mergeCell ref="B30:B32"/>
    <mergeCell ref="B33:B35"/>
    <mergeCell ref="B13:B14"/>
    <mergeCell ref="D17:D18"/>
    <mergeCell ref="D19:D20"/>
    <mergeCell ref="B21:B26"/>
    <mergeCell ref="D22:D23"/>
    <mergeCell ref="D24:D25"/>
    <mergeCell ref="B56:B60"/>
    <mergeCell ref="D36:D37"/>
    <mergeCell ref="B38:B39"/>
    <mergeCell ref="A40:A47"/>
    <mergeCell ref="B40:B42"/>
    <mergeCell ref="D41:D42"/>
    <mergeCell ref="B44:B47"/>
    <mergeCell ref="D45:D46"/>
    <mergeCell ref="A48:A78"/>
    <mergeCell ref="B73:B74"/>
    <mergeCell ref="B48:B51"/>
    <mergeCell ref="D49:D50"/>
    <mergeCell ref="B52:B55"/>
    <mergeCell ref="D52:D53"/>
    <mergeCell ref="D54:D55"/>
    <mergeCell ref="C73:C74"/>
    <mergeCell ref="B75:B78"/>
    <mergeCell ref="C75:C78"/>
    <mergeCell ref="B61:B63"/>
    <mergeCell ref="B65:B67"/>
    <mergeCell ref="C65:C67"/>
    <mergeCell ref="B68:B69"/>
    <mergeCell ref="C68:C69"/>
    <mergeCell ref="B70:B72"/>
  </mergeCells>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6b054d6-ff35-4f13-99dd-1930b2738a9c" xsi:nil="true"/>
    <lcf76f155ced4ddcb4097134ff3c332f xmlns="cbac1ec5-c94b-4fc5-9ced-7f4f9fcd5ba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993AD8EE2B9C64AA1829563299B9618" ma:contentTypeVersion="15" ma:contentTypeDescription="Crear nuevo documento." ma:contentTypeScope="" ma:versionID="42580a28db74464d60580e67dc54c225">
  <xsd:schema xmlns:xsd="http://www.w3.org/2001/XMLSchema" xmlns:xs="http://www.w3.org/2001/XMLSchema" xmlns:p="http://schemas.microsoft.com/office/2006/metadata/properties" xmlns:ns2="cbac1ec5-c94b-4fc5-9ced-7f4f9fcd5ba5" xmlns:ns3="a6b054d6-ff35-4f13-99dd-1930b2738a9c" targetNamespace="http://schemas.microsoft.com/office/2006/metadata/properties" ma:root="true" ma:fieldsID="d6f8f51571584e4a71a66cba2f559d4e" ns2:_="" ns3:_="">
    <xsd:import namespace="cbac1ec5-c94b-4fc5-9ced-7f4f9fcd5ba5"/>
    <xsd:import namespace="a6b054d6-ff35-4f13-99dd-1930b2738a9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ac1ec5-c94b-4fc5-9ced-7f4f9fcd5b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b054d6-ff35-4f13-99dd-1930b2738a9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9b6cd2c5-4668-4947-b71a-cabf58e5907e}" ma:internalName="TaxCatchAll" ma:showField="CatchAllData" ma:web="a6b054d6-ff35-4f13-99dd-1930b2738a9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7F113E-BE68-4359-AB3B-63C4CE3A3A39}">
  <ds:schemaRefs>
    <ds:schemaRef ds:uri="http://schemas.microsoft.com/sharepoint/v3/contenttype/forms"/>
  </ds:schemaRefs>
</ds:datastoreItem>
</file>

<file path=customXml/itemProps2.xml><?xml version="1.0" encoding="utf-8"?>
<ds:datastoreItem xmlns:ds="http://schemas.openxmlformats.org/officeDocument/2006/customXml" ds:itemID="{E8486792-A8CD-4F71-AFF5-13C332D13C47}">
  <ds:schemaRefs>
    <ds:schemaRef ds:uri="http://schemas.microsoft.com/office/2006/metadata/properties"/>
    <ds:schemaRef ds:uri="http://schemas.microsoft.com/office/infopath/2007/PartnerControls"/>
    <ds:schemaRef ds:uri="a6b054d6-ff35-4f13-99dd-1930b2738a9c"/>
    <ds:schemaRef ds:uri="cbac1ec5-c94b-4fc5-9ced-7f4f9fcd5ba5"/>
  </ds:schemaRefs>
</ds:datastoreItem>
</file>

<file path=customXml/itemProps3.xml><?xml version="1.0" encoding="utf-8"?>
<ds:datastoreItem xmlns:ds="http://schemas.openxmlformats.org/officeDocument/2006/customXml" ds:itemID="{00DD3E5C-7024-4846-999B-AE9CA18425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ac1ec5-c94b-4fc5-9ced-7f4f9fcd5ba5"/>
    <ds:schemaRef ds:uri="a6b054d6-ff35-4f13-99dd-1930b2738a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FOR-GEC-035</vt:lpstr>
      <vt:lpstr>Tablas</vt:lpstr>
      <vt:lpstr>INSTRUCCIONES DILIGENCIAMIENTO</vt:lpstr>
      <vt:lpstr>GUIA DE RIESGOS </vt:lpstr>
    </vt:vector>
  </TitlesOfParts>
  <Manager/>
  <Company>www.intercambiosvirtuales.org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MFuentes</dc:creator>
  <cp:keywords/>
  <dc:description/>
  <cp:lastModifiedBy>William Jose Solis Ochoa</cp:lastModifiedBy>
  <cp:revision/>
  <dcterms:created xsi:type="dcterms:W3CDTF">2016-07-19T14:41:22Z</dcterms:created>
  <dcterms:modified xsi:type="dcterms:W3CDTF">2024-08-13T15:44:49Z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0x0101001993AD8EE2B9C64AA1829563299B9618</vt:lpwstr>
  </property>
</Properties>
</file>