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MAYOLI\Downloads\"/>
    </mc:Choice>
  </mc:AlternateContent>
  <xr:revisionPtr revIDLastSave="0" documentId="13_ncr:1_{184E8DF6-0596-4F81-9068-25ACBDBFCF42}" xr6:coauthVersionLast="47" xr6:coauthVersionMax="47" xr10:uidLastSave="{00000000-0000-0000-0000-000000000000}"/>
  <bookViews>
    <workbookView xWindow="-120" yWindow="-120" windowWidth="29040" windowHeight="15840" xr2:uid="{667EB812-F2CE-4AA0-BDBC-00966A469C84}"/>
  </bookViews>
  <sheets>
    <sheet name="LOTE 1-NEIVA" sheetId="1" r:id="rId1"/>
    <sheet name="LOTE 2-FLORENCIA"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6" i="1" l="1"/>
  <c r="G6" i="1"/>
  <c r="J6" i="1" s="1"/>
  <c r="G12" i="1"/>
  <c r="G12" i="2"/>
  <c r="G6" i="2"/>
  <c r="J6" i="2" l="1"/>
  <c r="J12" i="2"/>
  <c r="J16" i="2" l="1"/>
  <c r="J12" i="1" l="1"/>
  <c r="J17" i="1" l="1"/>
  <c r="J18" i="1" s="1"/>
  <c r="J17" i="2"/>
  <c r="J18" i="2" s="1"/>
</calcChain>
</file>

<file path=xl/sharedStrings.xml><?xml version="1.0" encoding="utf-8"?>
<sst xmlns="http://schemas.openxmlformats.org/spreadsheetml/2006/main" count="66" uniqueCount="34">
  <si>
    <t>DESCRIPCIÓN</t>
  </si>
  <si>
    <t>LUGAR</t>
  </si>
  <si>
    <t>UNIDAD DE MEDIDA</t>
  </si>
  <si>
    <t>CANT.</t>
  </si>
  <si>
    <t>V/TOTAL</t>
  </si>
  <si>
    <t>Sesión N°1, cuatro (4) horas de intensidad para 40 personas: Manejo de atención y reestructuración cognitiva</t>
  </si>
  <si>
    <t>Objetivo:</t>
  </si>
  <si>
    <t>Dar valor a los procesos de afrontamiento</t>
  </si>
  <si>
    <t>Generar y potenciar mecanismos de afrontamiento al dolor.</t>
  </si>
  <si>
    <t>Establecer la idea de que prestar atención a otros estímulos, disminuirá la intensidad con la que se percibe el dolor.</t>
  </si>
  <si>
    <t>Plantear lo anterior como una herramienta para controlar cuánto dolor se percibe.</t>
  </si>
  <si>
    <t>Favorecer la sensación de control sobre el problema.</t>
  </si>
  <si>
    <t>Sesión N° 2, cuatro (4) horas de intensidad para 40 personas: Prevención de recaídas</t>
  </si>
  <si>
    <t>Enseñar técnicas de relajación. Enfatizar en su importancia</t>
  </si>
  <si>
    <t>Prevenir recaídas</t>
  </si>
  <si>
    <t>Aportar una explicación alternativa al problema del dolor, en la que sea posible el cambio. Abrir la puerta a algún tipo de control.</t>
  </si>
  <si>
    <t>Impacto del estrés en el desarrollo de trastornos musculo esqueléticos.</t>
  </si>
  <si>
    <t>NEIVA</t>
  </si>
  <si>
    <t>UND</t>
  </si>
  <si>
    <t>FLORENCIA</t>
  </si>
  <si>
    <t>SERVICIOS DE GESTION INTEGRADA</t>
  </si>
  <si>
    <t>NEURO REHABILITAR SAS</t>
  </si>
  <si>
    <t>PROGRESANDO EN SALUD IPS</t>
  </si>
  <si>
    <t>CONSOLIDACION COTIZACIONES</t>
  </si>
  <si>
    <t>PROMEDIO COTIZACIONES</t>
  </si>
  <si>
    <t>SUBTOTAL</t>
  </si>
  <si>
    <t>IVA 19%</t>
  </si>
  <si>
    <t>TOTAL</t>
  </si>
  <si>
    <t>ITEM</t>
  </si>
  <si>
    <t>Impacto del estrés en el  desarrollo de trastornos musculo esqueléticos.</t>
  </si>
  <si>
    <t>OBJETO: Contratar la prestación de los servicios para el desarrollo del programa de acompañamiento a los servidores judiciales incluidos dentro del Sistema de Vigilancia Epidemiológica (SVE) de desórdenes músculos esqueléticos (DME), mediante la ejecución de talleres que permitan identificar soluciones para el manejo de su condición de salud, en el Distrito Judicial de Florencia.</t>
  </si>
  <si>
    <t xml:space="preserve">ESTUDIO DE MERCADO - LOTE 2 </t>
  </si>
  <si>
    <t>OBJETO: Contratar la prestación de los servicios para el desarrollo del programa de acompañamiento a los servidores judiciales incluidos dentro del Sistema de Vigilancia Epidemiológica (SVE) de desórdenes músculos esqueléticos (DME), mediante la ejecución de talleres que permitan identificar soluciones para el manejo de su condición de salud, en el Distrito Judicial de Neiva</t>
  </si>
  <si>
    <t>ESTUDIO DE MERCADO - LOTE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</si>
</sst>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7"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b/>
      <sz val="14"/>
      <color theme="1"/>
      <name val="Calibri"/>
      <family val="2"/>
      <scheme val="minor"/>
    </font>
    <font>
      <b/>
      <sz val="20"/>
      <color theme="1"/>
      <name val="Calibri"/>
      <family val="2"/>
      <scheme val="minor"/>
    </font>
  </fonts>
  <fills count="6">
    <fill>
      <patternFill patternType="none"/>
    </fill>
    <fill>
      <patternFill patternType="gray125"/>
    </fill>
    <fill>
      <patternFill patternType="solid">
        <fgColor theme="3"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43" fontId="1" fillId="0" borderId="0" applyFont="0" applyFill="0" applyBorder="0" applyAlignment="0" applyProtection="0"/>
  </cellStyleXfs>
  <cellXfs count="26">
    <xf numFmtId="0" fontId="0" fillId="0" borderId="0" xfId="0"/>
    <xf numFmtId="0" fontId="3" fillId="0" borderId="1" xfId="0" applyFont="1" applyBorder="1"/>
    <xf numFmtId="0" fontId="3" fillId="0" borderId="1" xfId="0" applyFont="1" applyBorder="1" applyAlignment="1">
      <alignment wrapText="1"/>
    </xf>
    <xf numFmtId="0" fontId="0" fillId="0" borderId="1" xfId="0" applyBorder="1" applyAlignment="1">
      <alignment horizontal="center" vertical="center"/>
    </xf>
    <xf numFmtId="0" fontId="4" fillId="0" borderId="1" xfId="0" applyFont="1" applyBorder="1" applyAlignment="1">
      <alignment horizontal="center" vertical="center" wrapText="1"/>
    </xf>
    <xf numFmtId="164" fontId="0" fillId="0" borderId="1" xfId="0" applyNumberFormat="1" applyBorder="1"/>
    <xf numFmtId="164" fontId="0" fillId="0" borderId="1" xfId="0" applyNumberFormat="1" applyBorder="1" applyAlignment="1">
      <alignment horizontal="center"/>
    </xf>
    <xf numFmtId="0" fontId="4"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0" borderId="1" xfId="0" applyFont="1" applyBorder="1" applyAlignment="1">
      <alignment horizontal="center" vertical="center"/>
    </xf>
    <xf numFmtId="0" fontId="2" fillId="5" borderId="1" xfId="0" applyFont="1" applyFill="1" applyBorder="1" applyAlignment="1">
      <alignment horizontal="center" vertical="center" wrapText="1"/>
    </xf>
    <xf numFmtId="164" fontId="3" fillId="0" borderId="1" xfId="1" applyNumberFormat="1" applyFont="1" applyBorder="1" applyAlignment="1">
      <alignment horizontal="center" vertical="center"/>
    </xf>
    <xf numFmtId="0" fontId="3" fillId="0" borderId="1" xfId="0" applyFont="1" applyBorder="1" applyAlignment="1">
      <alignment horizontal="center" vertical="center"/>
    </xf>
    <xf numFmtId="0" fontId="0" fillId="0" borderId="1" xfId="0" applyBorder="1" applyAlignment="1">
      <alignment horizontal="right"/>
    </xf>
    <xf numFmtId="0" fontId="3" fillId="0" borderId="1" xfId="0" applyFont="1" applyBorder="1" applyAlignment="1">
      <alignment horizontal="center" vertical="center" wrapText="1"/>
    </xf>
    <xf numFmtId="0" fontId="5"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center"/>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6" fillId="0" borderId="2" xfId="0" applyFont="1" applyBorder="1" applyAlignment="1">
      <alignment horizontal="center"/>
    </xf>
    <xf numFmtId="0" fontId="6" fillId="0" borderId="3" xfId="0" applyFont="1" applyBorder="1" applyAlignment="1">
      <alignment horizontal="center"/>
    </xf>
    <xf numFmtId="0" fontId="6" fillId="0" borderId="4" xfId="0" applyFont="1" applyBorder="1" applyAlignment="1">
      <alignment horizont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A07E87-7CC9-46E0-8F76-3EC3E98BDBCB}">
  <dimension ref="A1:J18"/>
  <sheetViews>
    <sheetView tabSelected="1" workbookViewId="0">
      <selection activeCell="J6" sqref="J6:J11"/>
    </sheetView>
  </sheetViews>
  <sheetFormatPr baseColWidth="10" defaultRowHeight="15" x14ac:dyDescent="0.25"/>
  <cols>
    <col min="1" max="1" width="5.28515625" bestFit="1" customWidth="1"/>
    <col min="2" max="2" width="14.28515625" customWidth="1"/>
    <col min="3" max="3" width="26.5703125" customWidth="1"/>
    <col min="4" max="4" width="6.28515625" bestFit="1" customWidth="1"/>
    <col min="5" max="5" width="9.7109375" customWidth="1"/>
    <col min="6" max="6" width="5.7109375" bestFit="1" customWidth="1"/>
    <col min="7" max="7" width="18.5703125" bestFit="1" customWidth="1"/>
    <col min="8" max="9" width="19.42578125" customWidth="1"/>
    <col min="10" max="10" width="14.42578125" customWidth="1"/>
  </cols>
  <sheetData>
    <row r="1" spans="1:10" ht="27" thickBot="1" x14ac:dyDescent="0.45">
      <c r="A1" s="23" t="s">
        <v>33</v>
      </c>
      <c r="B1" s="24"/>
      <c r="C1" s="24"/>
      <c r="D1" s="24"/>
      <c r="E1" s="24"/>
      <c r="F1" s="24"/>
      <c r="G1" s="24"/>
      <c r="H1" s="24"/>
      <c r="I1" s="24"/>
      <c r="J1" s="25"/>
    </row>
    <row r="2" spans="1:10" ht="51" customHeight="1" thickBot="1" x14ac:dyDescent="0.3">
      <c r="A2" s="20" t="s">
        <v>32</v>
      </c>
      <c r="B2" s="21"/>
      <c r="C2" s="21"/>
      <c r="D2" s="21"/>
      <c r="E2" s="21"/>
      <c r="F2" s="21"/>
      <c r="G2" s="21"/>
      <c r="H2" s="21"/>
      <c r="I2" s="21"/>
      <c r="J2" s="22"/>
    </row>
    <row r="4" spans="1:10" ht="27" customHeight="1" x14ac:dyDescent="0.25">
      <c r="A4" s="16" t="s">
        <v>23</v>
      </c>
      <c r="B4" s="16"/>
      <c r="C4" s="16"/>
      <c r="D4" s="16"/>
      <c r="E4" s="16"/>
      <c r="F4" s="16"/>
      <c r="G4" s="7" t="s">
        <v>20</v>
      </c>
      <c r="H4" s="8" t="s">
        <v>21</v>
      </c>
      <c r="I4" s="9" t="s">
        <v>22</v>
      </c>
      <c r="J4" s="11" t="s">
        <v>24</v>
      </c>
    </row>
    <row r="5" spans="1:10" ht="25.5" x14ac:dyDescent="0.25">
      <c r="A5" s="3" t="s">
        <v>28</v>
      </c>
      <c r="B5" s="19" t="s">
        <v>0</v>
      </c>
      <c r="C5" s="19"/>
      <c r="D5" s="10" t="s">
        <v>1</v>
      </c>
      <c r="E5" s="4" t="s">
        <v>2</v>
      </c>
      <c r="F5" s="10" t="s">
        <v>3</v>
      </c>
      <c r="G5" s="10" t="s">
        <v>4</v>
      </c>
      <c r="H5" s="10" t="s">
        <v>4</v>
      </c>
      <c r="I5" s="10" t="s">
        <v>4</v>
      </c>
      <c r="J5" s="11"/>
    </row>
    <row r="6" spans="1:10" x14ac:dyDescent="0.25">
      <c r="A6" s="17">
        <v>1</v>
      </c>
      <c r="B6" s="15" t="s">
        <v>5</v>
      </c>
      <c r="C6" s="1" t="s">
        <v>6</v>
      </c>
      <c r="D6" s="13" t="s">
        <v>17</v>
      </c>
      <c r="E6" s="13" t="s">
        <v>18</v>
      </c>
      <c r="F6" s="13">
        <v>1</v>
      </c>
      <c r="G6" s="12">
        <f>7245000+(30000*40)+(55000*40)</f>
        <v>10645000</v>
      </c>
      <c r="H6" s="12">
        <v>16000000</v>
      </c>
      <c r="I6" s="12">
        <v>7860000</v>
      </c>
      <c r="J6" s="12">
        <f>AVERAGE(G6:I11)</f>
        <v>11501666.666666666</v>
      </c>
    </row>
    <row r="7" spans="1:10" ht="26.25" x14ac:dyDescent="0.25">
      <c r="A7" s="17"/>
      <c r="B7" s="15"/>
      <c r="C7" s="2" t="s">
        <v>7</v>
      </c>
      <c r="D7" s="13"/>
      <c r="E7" s="13"/>
      <c r="F7" s="13"/>
      <c r="G7" s="12"/>
      <c r="H7" s="12"/>
      <c r="I7" s="12"/>
      <c r="J7" s="12"/>
    </row>
    <row r="8" spans="1:10" ht="28.5" customHeight="1" x14ac:dyDescent="0.25">
      <c r="A8" s="17"/>
      <c r="B8" s="15"/>
      <c r="C8" s="2" t="s">
        <v>8</v>
      </c>
      <c r="D8" s="13"/>
      <c r="E8" s="13"/>
      <c r="F8" s="13"/>
      <c r="G8" s="12"/>
      <c r="H8" s="12"/>
      <c r="I8" s="12"/>
      <c r="J8" s="12"/>
    </row>
    <row r="9" spans="1:10" ht="54" customHeight="1" x14ac:dyDescent="0.25">
      <c r="A9" s="17"/>
      <c r="B9" s="15"/>
      <c r="C9" s="2" t="s">
        <v>9</v>
      </c>
      <c r="D9" s="13"/>
      <c r="E9" s="13"/>
      <c r="F9" s="13"/>
      <c r="G9" s="12"/>
      <c r="H9" s="12"/>
      <c r="I9" s="12"/>
      <c r="J9" s="12"/>
    </row>
    <row r="10" spans="1:10" ht="41.25" customHeight="1" x14ac:dyDescent="0.25">
      <c r="A10" s="17"/>
      <c r="B10" s="15"/>
      <c r="C10" s="2" t="s">
        <v>10</v>
      </c>
      <c r="D10" s="13"/>
      <c r="E10" s="13"/>
      <c r="F10" s="13"/>
      <c r="G10" s="12"/>
      <c r="H10" s="12"/>
      <c r="I10" s="12"/>
      <c r="J10" s="12"/>
    </row>
    <row r="11" spans="1:10" ht="26.25" x14ac:dyDescent="0.25">
      <c r="A11" s="17"/>
      <c r="B11" s="15"/>
      <c r="C11" s="2" t="s">
        <v>11</v>
      </c>
      <c r="D11" s="13"/>
      <c r="E11" s="13"/>
      <c r="F11" s="13"/>
      <c r="G11" s="12"/>
      <c r="H11" s="12"/>
      <c r="I11" s="12"/>
      <c r="J11" s="12"/>
    </row>
    <row r="12" spans="1:10" ht="27" customHeight="1" x14ac:dyDescent="0.25">
      <c r="A12" s="18">
        <v>2</v>
      </c>
      <c r="B12" s="15" t="s">
        <v>12</v>
      </c>
      <c r="C12" s="2" t="s">
        <v>13</v>
      </c>
      <c r="D12" s="13"/>
      <c r="E12" s="13" t="s">
        <v>18</v>
      </c>
      <c r="F12" s="13">
        <v>1</v>
      </c>
      <c r="G12" s="12">
        <f>7200000+(30000*40)+(55000*40)</f>
        <v>10600000</v>
      </c>
      <c r="H12" s="12">
        <v>16000000</v>
      </c>
      <c r="I12" s="12">
        <v>7860000</v>
      </c>
      <c r="J12" s="12">
        <f>AVERAGE(G12:I15)</f>
        <v>11486666.666666666</v>
      </c>
    </row>
    <row r="13" spans="1:10" x14ac:dyDescent="0.25">
      <c r="A13" s="18"/>
      <c r="B13" s="15"/>
      <c r="C13" s="2" t="s">
        <v>14</v>
      </c>
      <c r="D13" s="13"/>
      <c r="E13" s="13"/>
      <c r="F13" s="13"/>
      <c r="G13" s="12"/>
      <c r="H13" s="12"/>
      <c r="I13" s="12"/>
      <c r="J13" s="12"/>
    </row>
    <row r="14" spans="1:10" ht="64.5" x14ac:dyDescent="0.25">
      <c r="A14" s="18"/>
      <c r="B14" s="15"/>
      <c r="C14" s="2" t="s">
        <v>15</v>
      </c>
      <c r="D14" s="13"/>
      <c r="E14" s="13"/>
      <c r="F14" s="13"/>
      <c r="G14" s="12"/>
      <c r="H14" s="12"/>
      <c r="I14" s="12"/>
      <c r="J14" s="12"/>
    </row>
    <row r="15" spans="1:10" ht="39" x14ac:dyDescent="0.25">
      <c r="A15" s="18"/>
      <c r="B15" s="15"/>
      <c r="C15" s="2" t="s">
        <v>29</v>
      </c>
      <c r="D15" s="13"/>
      <c r="E15" s="13"/>
      <c r="F15" s="13"/>
      <c r="G15" s="12"/>
      <c r="H15" s="12"/>
      <c r="I15" s="12"/>
      <c r="J15" s="12"/>
    </row>
    <row r="16" spans="1:10" x14ac:dyDescent="0.25">
      <c r="A16" s="14" t="s">
        <v>25</v>
      </c>
      <c r="B16" s="14"/>
      <c r="C16" s="14"/>
      <c r="D16" s="14"/>
      <c r="E16" s="14"/>
      <c r="F16" s="14"/>
      <c r="G16" s="14"/>
      <c r="H16" s="14"/>
      <c r="I16" s="14"/>
      <c r="J16" s="5">
        <f>SUM(J6:J15)</f>
        <v>22988333.333333332</v>
      </c>
    </row>
    <row r="17" spans="1:10" x14ac:dyDescent="0.25">
      <c r="A17" s="14" t="s">
        <v>26</v>
      </c>
      <c r="B17" s="14"/>
      <c r="C17" s="14"/>
      <c r="D17" s="14"/>
      <c r="E17" s="14"/>
      <c r="F17" s="14"/>
      <c r="G17" s="14"/>
      <c r="H17" s="14"/>
      <c r="I17" s="14"/>
      <c r="J17" s="6">
        <f>J16*19%</f>
        <v>4367783.333333333</v>
      </c>
    </row>
    <row r="18" spans="1:10" x14ac:dyDescent="0.25">
      <c r="A18" s="14" t="s">
        <v>27</v>
      </c>
      <c r="B18" s="14"/>
      <c r="C18" s="14"/>
      <c r="D18" s="14"/>
      <c r="E18" s="14"/>
      <c r="F18" s="14"/>
      <c r="G18" s="14"/>
      <c r="H18" s="14"/>
      <c r="I18" s="14"/>
      <c r="J18" s="5">
        <f>J16+J17</f>
        <v>27356116.666666664</v>
      </c>
    </row>
  </sheetData>
  <mergeCells count="25">
    <mergeCell ref="A1:J1"/>
    <mergeCell ref="A2:J2"/>
    <mergeCell ref="A18:I18"/>
    <mergeCell ref="H6:H11"/>
    <mergeCell ref="H12:H15"/>
    <mergeCell ref="I6:I11"/>
    <mergeCell ref="I12:I15"/>
    <mergeCell ref="B6:B11"/>
    <mergeCell ref="B12:B15"/>
    <mergeCell ref="D6:D15"/>
    <mergeCell ref="E6:E11"/>
    <mergeCell ref="E12:E15"/>
    <mergeCell ref="A6:A11"/>
    <mergeCell ref="A12:A15"/>
    <mergeCell ref="A16:I16"/>
    <mergeCell ref="A17:I17"/>
    <mergeCell ref="J4:J5"/>
    <mergeCell ref="J6:J11"/>
    <mergeCell ref="J12:J15"/>
    <mergeCell ref="F6:F11"/>
    <mergeCell ref="F12:F15"/>
    <mergeCell ref="G6:G11"/>
    <mergeCell ref="G12:G15"/>
    <mergeCell ref="A4:F4"/>
    <mergeCell ref="B5:C5"/>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601145-C540-4959-8D23-62130840B78F}">
  <dimension ref="A1:J18"/>
  <sheetViews>
    <sheetView workbookViewId="0">
      <selection sqref="A1:J2"/>
    </sheetView>
  </sheetViews>
  <sheetFormatPr baseColWidth="10" defaultRowHeight="15" x14ac:dyDescent="0.25"/>
  <cols>
    <col min="1" max="1" width="5.28515625" bestFit="1" customWidth="1"/>
    <col min="2" max="2" width="12.85546875" bestFit="1" customWidth="1"/>
    <col min="3" max="3" width="28.28515625" customWidth="1"/>
    <col min="4" max="4" width="9.42578125" bestFit="1" customWidth="1"/>
    <col min="5" max="5" width="9.5703125" customWidth="1"/>
    <col min="6" max="6" width="5.7109375" bestFit="1" customWidth="1"/>
    <col min="7" max="7" width="18.5703125" bestFit="1" customWidth="1"/>
    <col min="8" max="9" width="19.42578125" customWidth="1"/>
    <col min="10" max="10" width="14" customWidth="1"/>
  </cols>
  <sheetData>
    <row r="1" spans="1:10" ht="27" thickBot="1" x14ac:dyDescent="0.45">
      <c r="A1" s="23" t="s">
        <v>31</v>
      </c>
      <c r="B1" s="24"/>
      <c r="C1" s="24"/>
      <c r="D1" s="24"/>
      <c r="E1" s="24"/>
      <c r="F1" s="24"/>
      <c r="G1" s="24"/>
      <c r="H1" s="24"/>
      <c r="I1" s="24"/>
      <c r="J1" s="25"/>
    </row>
    <row r="2" spans="1:10" ht="47.25" customHeight="1" thickBot="1" x14ac:dyDescent="0.3">
      <c r="A2" s="20" t="s">
        <v>30</v>
      </c>
      <c r="B2" s="21"/>
      <c r="C2" s="21"/>
      <c r="D2" s="21"/>
      <c r="E2" s="21"/>
      <c r="F2" s="21"/>
      <c r="G2" s="21"/>
      <c r="H2" s="21"/>
      <c r="I2" s="21"/>
      <c r="J2" s="22"/>
    </row>
    <row r="4" spans="1:10" ht="27" customHeight="1" x14ac:dyDescent="0.25">
      <c r="A4" s="16" t="s">
        <v>23</v>
      </c>
      <c r="B4" s="16"/>
      <c r="C4" s="16"/>
      <c r="D4" s="16"/>
      <c r="E4" s="16"/>
      <c r="F4" s="16"/>
      <c r="G4" s="7" t="s">
        <v>20</v>
      </c>
      <c r="H4" s="8" t="s">
        <v>21</v>
      </c>
      <c r="I4" s="9" t="s">
        <v>22</v>
      </c>
      <c r="J4" s="11" t="s">
        <v>24</v>
      </c>
    </row>
    <row r="5" spans="1:10" ht="30" customHeight="1" x14ac:dyDescent="0.25">
      <c r="A5" s="3" t="s">
        <v>28</v>
      </c>
      <c r="B5" s="19" t="s">
        <v>0</v>
      </c>
      <c r="C5" s="19"/>
      <c r="D5" s="10" t="s">
        <v>1</v>
      </c>
      <c r="E5" s="4" t="s">
        <v>2</v>
      </c>
      <c r="F5" s="10" t="s">
        <v>3</v>
      </c>
      <c r="G5" s="10" t="s">
        <v>4</v>
      </c>
      <c r="H5" s="10" t="s">
        <v>4</v>
      </c>
      <c r="I5" s="10" t="s">
        <v>4</v>
      </c>
      <c r="J5" s="11"/>
    </row>
    <row r="6" spans="1:10" x14ac:dyDescent="0.25">
      <c r="A6" s="17">
        <v>1</v>
      </c>
      <c r="B6" s="15" t="s">
        <v>5</v>
      </c>
      <c r="C6" s="1" t="s">
        <v>6</v>
      </c>
      <c r="D6" s="13" t="s">
        <v>19</v>
      </c>
      <c r="E6" s="13" t="s">
        <v>18</v>
      </c>
      <c r="F6" s="13">
        <v>1</v>
      </c>
      <c r="G6" s="12">
        <f>8450000+(30000*40)+(55000*40)</f>
        <v>11850000</v>
      </c>
      <c r="H6" s="12">
        <v>16000000</v>
      </c>
      <c r="I6" s="12">
        <v>7860000</v>
      </c>
      <c r="J6" s="12">
        <f>AVERAGE(G6:I11)</f>
        <v>11903333.333333334</v>
      </c>
    </row>
    <row r="7" spans="1:10" ht="26.25" x14ac:dyDescent="0.25">
      <c r="A7" s="17"/>
      <c r="B7" s="15"/>
      <c r="C7" s="2" t="s">
        <v>7</v>
      </c>
      <c r="D7" s="13"/>
      <c r="E7" s="13"/>
      <c r="F7" s="13"/>
      <c r="G7" s="12"/>
      <c r="H7" s="12"/>
      <c r="I7" s="12"/>
      <c r="J7" s="12"/>
    </row>
    <row r="8" spans="1:10" ht="26.25" x14ac:dyDescent="0.25">
      <c r="A8" s="17"/>
      <c r="B8" s="15"/>
      <c r="C8" s="2" t="s">
        <v>8</v>
      </c>
      <c r="D8" s="13"/>
      <c r="E8" s="13"/>
      <c r="F8" s="13"/>
      <c r="G8" s="12"/>
      <c r="H8" s="12"/>
      <c r="I8" s="12"/>
      <c r="J8" s="12"/>
    </row>
    <row r="9" spans="1:10" ht="51.75" x14ac:dyDescent="0.25">
      <c r="A9" s="17"/>
      <c r="B9" s="15"/>
      <c r="C9" s="2" t="s">
        <v>9</v>
      </c>
      <c r="D9" s="13"/>
      <c r="E9" s="13"/>
      <c r="F9" s="13"/>
      <c r="G9" s="12"/>
      <c r="H9" s="12"/>
      <c r="I9" s="12"/>
      <c r="J9" s="12"/>
    </row>
    <row r="10" spans="1:10" ht="39" x14ac:dyDescent="0.25">
      <c r="A10" s="17"/>
      <c r="B10" s="15"/>
      <c r="C10" s="2" t="s">
        <v>10</v>
      </c>
      <c r="D10" s="13"/>
      <c r="E10" s="13"/>
      <c r="F10" s="13"/>
      <c r="G10" s="12"/>
      <c r="H10" s="12"/>
      <c r="I10" s="12"/>
      <c r="J10" s="12"/>
    </row>
    <row r="11" spans="1:10" ht="26.25" x14ac:dyDescent="0.25">
      <c r="A11" s="17"/>
      <c r="B11" s="15"/>
      <c r="C11" s="2" t="s">
        <v>11</v>
      </c>
      <c r="D11" s="13"/>
      <c r="E11" s="13"/>
      <c r="F11" s="13"/>
      <c r="G11" s="12"/>
      <c r="H11" s="12"/>
      <c r="I11" s="12"/>
      <c r="J11" s="12"/>
    </row>
    <row r="12" spans="1:10" ht="26.25" x14ac:dyDescent="0.25">
      <c r="A12" s="18">
        <v>2</v>
      </c>
      <c r="B12" s="15" t="s">
        <v>12</v>
      </c>
      <c r="C12" s="2" t="s">
        <v>13</v>
      </c>
      <c r="D12" s="13"/>
      <c r="E12" s="13" t="s">
        <v>18</v>
      </c>
      <c r="F12" s="13">
        <v>1</v>
      </c>
      <c r="G12" s="12">
        <f>7458000+(30000*40)+(55000*40)</f>
        <v>10858000</v>
      </c>
      <c r="H12" s="12">
        <v>16000000</v>
      </c>
      <c r="I12" s="12">
        <v>7860000</v>
      </c>
      <c r="J12" s="12">
        <f>AVERAGE(G12:I15)</f>
        <v>11572666.666666666</v>
      </c>
    </row>
    <row r="13" spans="1:10" x14ac:dyDescent="0.25">
      <c r="A13" s="18"/>
      <c r="B13" s="15"/>
      <c r="C13" s="2" t="s">
        <v>14</v>
      </c>
      <c r="D13" s="13"/>
      <c r="E13" s="13"/>
      <c r="F13" s="13"/>
      <c r="G13" s="12"/>
      <c r="H13" s="12"/>
      <c r="I13" s="12"/>
      <c r="J13" s="12"/>
    </row>
    <row r="14" spans="1:10" ht="64.5" x14ac:dyDescent="0.25">
      <c r="A14" s="18"/>
      <c r="B14" s="15"/>
      <c r="C14" s="2" t="s">
        <v>15</v>
      </c>
      <c r="D14" s="13"/>
      <c r="E14" s="13"/>
      <c r="F14" s="13"/>
      <c r="G14" s="12"/>
      <c r="H14" s="12"/>
      <c r="I14" s="12"/>
      <c r="J14" s="12"/>
    </row>
    <row r="15" spans="1:10" ht="39" x14ac:dyDescent="0.25">
      <c r="A15" s="18"/>
      <c r="B15" s="15"/>
      <c r="C15" s="2" t="s">
        <v>16</v>
      </c>
      <c r="D15" s="13"/>
      <c r="E15" s="13"/>
      <c r="F15" s="13"/>
      <c r="G15" s="12"/>
      <c r="H15" s="12"/>
      <c r="I15" s="12"/>
      <c r="J15" s="12"/>
    </row>
    <row r="16" spans="1:10" x14ac:dyDescent="0.25">
      <c r="A16" s="14" t="s">
        <v>25</v>
      </c>
      <c r="B16" s="14"/>
      <c r="C16" s="14"/>
      <c r="D16" s="14"/>
      <c r="E16" s="14"/>
      <c r="F16" s="14"/>
      <c r="G16" s="14"/>
      <c r="H16" s="14"/>
      <c r="I16" s="14"/>
      <c r="J16" s="5">
        <f>SUM(J6:J15)</f>
        <v>23476000</v>
      </c>
    </row>
    <row r="17" spans="1:10" x14ac:dyDescent="0.25">
      <c r="A17" s="14" t="s">
        <v>26</v>
      </c>
      <c r="B17" s="14"/>
      <c r="C17" s="14"/>
      <c r="D17" s="14"/>
      <c r="E17" s="14"/>
      <c r="F17" s="14"/>
      <c r="G17" s="14"/>
      <c r="H17" s="14"/>
      <c r="I17" s="14"/>
      <c r="J17" s="6">
        <f>J16*19%</f>
        <v>4460440</v>
      </c>
    </row>
    <row r="18" spans="1:10" x14ac:dyDescent="0.25">
      <c r="A18" s="14" t="s">
        <v>27</v>
      </c>
      <c r="B18" s="14"/>
      <c r="C18" s="14"/>
      <c r="D18" s="14"/>
      <c r="E18" s="14"/>
      <c r="F18" s="14"/>
      <c r="G18" s="14"/>
      <c r="H18" s="14"/>
      <c r="I18" s="14"/>
      <c r="J18" s="5">
        <f>J16+J17</f>
        <v>27936440</v>
      </c>
    </row>
  </sheetData>
  <mergeCells count="25">
    <mergeCell ref="A2:J2"/>
    <mergeCell ref="A1:J1"/>
    <mergeCell ref="A18:I18"/>
    <mergeCell ref="H6:H11"/>
    <mergeCell ref="H12:H15"/>
    <mergeCell ref="I6:I11"/>
    <mergeCell ref="I12:I15"/>
    <mergeCell ref="A6:A11"/>
    <mergeCell ref="A12:A15"/>
    <mergeCell ref="A16:I16"/>
    <mergeCell ref="A17:I17"/>
    <mergeCell ref="J4:J5"/>
    <mergeCell ref="J6:J11"/>
    <mergeCell ref="J12:J15"/>
    <mergeCell ref="G6:G11"/>
    <mergeCell ref="B12:B15"/>
    <mergeCell ref="E12:E15"/>
    <mergeCell ref="F12:F15"/>
    <mergeCell ref="G12:G15"/>
    <mergeCell ref="B5:C5"/>
    <mergeCell ref="B6:B11"/>
    <mergeCell ref="D6:D15"/>
    <mergeCell ref="E6:E11"/>
    <mergeCell ref="F6:F11"/>
    <mergeCell ref="A4:F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LOTE 1-NEIVA</vt:lpstr>
      <vt:lpstr>LOTE 2-FLORENCIA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Mayoli Sunce Tapiero</dc:creator>
  <cp:lastModifiedBy>MAYOLI</cp:lastModifiedBy>
  <dcterms:created xsi:type="dcterms:W3CDTF">2024-08-02T12:13:40Z</dcterms:created>
  <dcterms:modified xsi:type="dcterms:W3CDTF">2024-09-20T16:43:52Z</dcterms:modified>
</cp:coreProperties>
</file>