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SAC\OneDrive\Escritorio\publicar hoy\"/>
    </mc:Choice>
  </mc:AlternateContent>
  <bookViews>
    <workbookView xWindow="0" yWindow="0" windowWidth="20490" windowHeight="7635"/>
  </bookViews>
  <sheets>
    <sheet name="Table 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7" i="2" l="1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3" i="2"/>
  <c r="T21" i="2"/>
  <c r="U21" i="2" s="1"/>
  <c r="T22" i="2"/>
  <c r="U22" i="2" s="1"/>
  <c r="T23" i="2"/>
  <c r="T24" i="2"/>
  <c r="T25" i="2"/>
  <c r="T26" i="2"/>
  <c r="U23" i="2"/>
  <c r="U24" i="2"/>
  <c r="U25" i="2"/>
  <c r="U26" i="2"/>
  <c r="T20" i="2"/>
  <c r="U20" i="2" s="1"/>
  <c r="Q21" i="2"/>
  <c r="Q22" i="2"/>
  <c r="Q23" i="2"/>
  <c r="P21" i="2"/>
  <c r="P22" i="2"/>
  <c r="P23" i="2"/>
  <c r="P24" i="2"/>
  <c r="Q24" i="2" s="1"/>
  <c r="P25" i="2"/>
  <c r="Q25" i="2" s="1"/>
  <c r="P26" i="2"/>
  <c r="Q26" i="2" s="1"/>
  <c r="P20" i="2"/>
  <c r="Q20" i="2" s="1"/>
  <c r="L4" i="2"/>
  <c r="M4" i="2" s="1"/>
  <c r="L5" i="2"/>
  <c r="M5" i="2" s="1"/>
  <c r="L6" i="2"/>
  <c r="M6" i="2" s="1"/>
  <c r="L7" i="2"/>
  <c r="M7" i="2" s="1"/>
  <c r="L8" i="2"/>
  <c r="M8" i="2" s="1"/>
  <c r="L9" i="2"/>
  <c r="M9" i="2" s="1"/>
  <c r="L10" i="2"/>
  <c r="M10" i="2" s="1"/>
  <c r="L11" i="2"/>
  <c r="M11" i="2" s="1"/>
  <c r="L12" i="2"/>
  <c r="M12" i="2" s="1"/>
  <c r="L13" i="2"/>
  <c r="M13" i="2" s="1"/>
  <c r="L14" i="2"/>
  <c r="M14" i="2" s="1"/>
  <c r="L15" i="2"/>
  <c r="M15" i="2" s="1"/>
  <c r="L16" i="2"/>
  <c r="M16" i="2" s="1"/>
  <c r="L17" i="2"/>
  <c r="M17" i="2" s="1"/>
  <c r="L18" i="2"/>
  <c r="M18" i="2" s="1"/>
  <c r="L19" i="2"/>
  <c r="M19" i="2" s="1"/>
  <c r="L3" i="2"/>
  <c r="M3" i="2" s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H3" i="2"/>
  <c r="I3" i="2" s="1"/>
</calcChain>
</file>

<file path=xl/sharedStrings.xml><?xml version="1.0" encoding="utf-8"?>
<sst xmlns="http://schemas.openxmlformats.org/spreadsheetml/2006/main" count="95" uniqueCount="64">
  <si>
    <r>
      <rPr>
        <b/>
        <sz val="5.5"/>
        <rFont val="Calibri"/>
        <family val="1"/>
      </rPr>
      <t>DESCRIPCIÓN DEL BIEN Y/O SERVICIO</t>
    </r>
  </si>
  <si>
    <r>
      <rPr>
        <b/>
        <sz val="5.5"/>
        <rFont val="Calibri"/>
        <family val="1"/>
      </rPr>
      <t>ESPECIFICACION DEL EQUIPO</t>
    </r>
  </si>
  <si>
    <r>
      <rPr>
        <b/>
        <sz val="5.5"/>
        <rFont val="Calibri"/>
        <family val="1"/>
      </rPr>
      <t>DESCRIPCIÓN</t>
    </r>
  </si>
  <si>
    <r>
      <rPr>
        <b/>
        <sz val="5.5"/>
        <rFont val="Calibri"/>
        <family val="1"/>
      </rPr>
      <t>VALOR UNITARIO</t>
    </r>
  </si>
  <si>
    <r>
      <rPr>
        <b/>
        <sz val="5.5"/>
        <rFont val="Calibri"/>
        <family val="1"/>
      </rPr>
      <t>(%) IVA</t>
    </r>
  </si>
  <si>
    <r>
      <rPr>
        <b/>
        <sz val="5.5"/>
        <rFont val="Calibri"/>
        <family val="1"/>
      </rPr>
      <t>VALOR IVA</t>
    </r>
  </si>
  <si>
    <r>
      <rPr>
        <b/>
        <sz val="5.5"/>
        <rFont val="Calibri"/>
        <family val="1"/>
      </rPr>
      <t>VALOR IVA INCLUIDO</t>
    </r>
  </si>
  <si>
    <t xml:space="preserve">COTIZACION 1 </t>
  </si>
  <si>
    <t>ESTUDIO DE MERCADO</t>
  </si>
  <si>
    <t xml:space="preserve">CANTIDAD </t>
  </si>
  <si>
    <t>Unidad de Medidad</t>
  </si>
  <si>
    <t>Un</t>
  </si>
  <si>
    <r>
      <rPr>
        <sz val="8"/>
        <rFont val="Arial MT"/>
        <family val="2"/>
      </rPr>
      <t>MANTENIMIENTO PREVENTIVO</t>
    </r>
  </si>
  <si>
    <r>
      <rPr>
        <sz val="8"/>
        <rFont val="Arial MT"/>
        <family val="2"/>
      </rPr>
      <t>EVANS 4HME 200</t>
    </r>
  </si>
  <si>
    <r>
      <rPr>
        <sz val="8"/>
        <rFont val="Arial MT"/>
        <family val="2"/>
      </rPr>
      <t>• Mediciones del sistema eléctrico (indicar si el equipo cuenta con puesta a tierra).
• Limpieza del tablero eléctrico (incluyendo apriete de conexiones).
• Limpieza general del equipo.
• Pintura del equipo de bombeo.
• Ajustar pernos de sujeción del equipo.
• Pintura de las tuberías del equipo.
• Revisar alineación del eje.
• Ajustar tornillos de los acoples.
• Ajustes generales del equipo.
• Ajuste y limpieza de los bornes del equipo.
• Verificar buen funcionamiento de totalizadores.
• Verificar buen funcionamiento de luces indicadoras.
• Verificar buen funcionamiento de contactores.
• Verificar buen funcionamiento de sistema de relevos e interruptores de nivel.
• Verificar buen funcionamiento de válvulas.
• Verificar buen funcionamiento de manómetro.
• Verificar buen funcionamiento de presóstato.</t>
    </r>
  </si>
  <si>
    <r>
      <rPr>
        <sz val="8"/>
        <rFont val="Arial MT"/>
        <family val="2"/>
      </rPr>
      <t>PEDROLLO CPM 650</t>
    </r>
  </si>
  <si>
    <r>
      <rPr>
        <sz val="8"/>
        <rFont val="Arial MT"/>
        <family val="2"/>
      </rPr>
      <t>PEDROLLO HF 70 A</t>
    </r>
  </si>
  <si>
    <r>
      <rPr>
        <sz val="8"/>
        <rFont val="Arial MT"/>
        <family val="2"/>
      </rPr>
      <t>LEO ACM 1,5 HP</t>
    </r>
  </si>
  <si>
    <r>
      <rPr>
        <sz val="8"/>
        <rFont val="Arial MT"/>
        <family val="2"/>
      </rPr>
      <t>MOTOR ELECTRICO SUMERGIBLE 10 HP</t>
    </r>
  </si>
  <si>
    <r>
      <rPr>
        <sz val="8"/>
        <rFont val="Arial MT"/>
        <family val="2"/>
      </rPr>
      <t>SIEMENS  2YBS</t>
    </r>
  </si>
  <si>
    <r>
      <rPr>
        <sz val="8"/>
        <rFont val="Arial MT"/>
        <family val="2"/>
      </rPr>
      <t>BOMBA SUMERGIBLE 40 M</t>
    </r>
  </si>
  <si>
    <r>
      <rPr>
        <sz val="8"/>
        <rFont val="Arial MT"/>
        <family val="2"/>
      </rPr>
      <t>PUMPOWER HG-750</t>
    </r>
  </si>
  <si>
    <r>
      <rPr>
        <sz val="8"/>
        <rFont val="Arial MT"/>
        <family val="2"/>
      </rPr>
      <t>BOMBA SUMERGIBLE 0,5 HP</t>
    </r>
  </si>
  <si>
    <r>
      <rPr>
        <sz val="8"/>
        <rFont val="Arial MT"/>
        <family val="2"/>
      </rPr>
      <t>BOMBA DE SUMINISTRO 0,8HP</t>
    </r>
  </si>
  <si>
    <r>
      <rPr>
        <sz val="8"/>
        <rFont val="Arial MT"/>
        <family val="2"/>
      </rPr>
      <t>MANTENIMIENTOS CORRECTIVOS</t>
    </r>
  </si>
  <si>
    <r>
      <rPr>
        <sz val="8"/>
        <rFont val="Calibri"/>
        <family val="1"/>
      </rPr>
      <t>EVANS 4HME200</t>
    </r>
  </si>
  <si>
    <r>
      <rPr>
        <sz val="8"/>
        <rFont val="Arial MT"/>
        <family val="2"/>
      </rPr>
      <t>• Cambio de rodamientos.
• Cambio de cheque.
• Suministro e instalación de nuevo sistema de control para regular el encendido y apagado del equipo (incluye instalación de boyas del tanque).
• Cambio de tramo de tubería con el fin de corregir fugas.
• Cambio de sellos mecánicos.</t>
    </r>
  </si>
  <si>
    <r>
      <rPr>
        <sz val="8"/>
        <rFont val="Arial MT"/>
        <family val="2"/>
      </rPr>
      <t>• Realizar instalación de flotador eléctrico en el tanque de suministro.
• Mantenimiento correctivo a boya de cierre de agua del tanque (ajustar o cambiar si es necesario).</t>
    </r>
  </si>
  <si>
    <r>
      <rPr>
        <sz val="8"/>
        <rFont val="Calibri"/>
        <family val="1"/>
      </rPr>
      <t>LEO ACM</t>
    </r>
  </si>
  <si>
    <r>
      <rPr>
        <sz val="8"/>
        <rFont val="Arial MT"/>
        <family val="2"/>
      </rPr>
      <t>• Mantenimiento al motor del equipo.
• Pruebas hidrostáticas al diafragma.
• Cambio de manómetro.</t>
    </r>
  </si>
  <si>
    <r>
      <rPr>
        <sz val="8"/>
        <rFont val="Calibri"/>
        <family val="1"/>
      </rPr>
      <t>SIEMENS 2YBS</t>
    </r>
  </si>
  <si>
    <r>
      <rPr>
        <sz val="8"/>
        <rFont val="Arial MT"/>
        <family val="2"/>
      </rPr>
      <t>• Cambio de rodamientos.
• Mantenimiento general del motor.
• Mantenimiento del rotor.
• Sustitución de todo el sistema eléctrico.</t>
    </r>
  </si>
  <si>
    <r>
      <rPr>
        <sz val="8"/>
        <rFont val="Calibri"/>
        <family val="1"/>
      </rPr>
      <t>BOMBA SUMERGIBLE 40
METROS</t>
    </r>
  </si>
  <si>
    <r>
      <rPr>
        <sz val="8"/>
        <rFont val="Arial MT"/>
        <family val="2"/>
      </rPr>
      <t>• Cambio de sellos y llave.</t>
    </r>
  </si>
  <si>
    <r>
      <rPr>
        <sz val="8"/>
        <rFont val="Calibri"/>
        <family val="1"/>
      </rPr>
      <t>PUMPOWER HG-750</t>
    </r>
  </si>
  <si>
    <r>
      <rPr>
        <sz val="8"/>
        <rFont val="Arial MT"/>
        <family val="2"/>
      </rPr>
      <t>• Mantenimiento al filtro de admisión.
• Mantenimiento del motor.</t>
    </r>
  </si>
  <si>
    <r>
      <rPr>
        <sz val="8"/>
        <rFont val="Calibri"/>
        <family val="1"/>
      </rPr>
      <t>PEDROLLO CPM 660</t>
    </r>
  </si>
  <si>
    <r>
      <rPr>
        <sz val="8"/>
        <rFont val="Calibri"/>
        <family val="1"/>
      </rPr>
      <t>• Cambio de rodamientos.
• Cambio de sellos mecánicos.
• Ajustes del motor eléctrico.</t>
    </r>
  </si>
  <si>
    <t>COTIZACION 2</t>
  </si>
  <si>
    <t>PRELIMINARES</t>
  </si>
  <si>
    <t>Escarificación fisuras paredes tanques</t>
  </si>
  <si>
    <t>Resane paredes tanque mortero impermeabilizado</t>
  </si>
  <si>
    <t>m³</t>
  </si>
  <si>
    <t>LAVADO TANQUES</t>
  </si>
  <si>
    <t>LIMPIEZA</t>
  </si>
  <si>
    <t>FABRICACIÓN ESCOTILLA</t>
  </si>
  <si>
    <t>Impermeabilización paredes con fibra poliester. Aplicar una (1) capa de imprimación de impermeabilizante acrílico, luego colocar tela y después aplicar dos (2) capas de imperm acrílico.Tiempo de curado de 3 dias</t>
  </si>
  <si>
    <t xml:space="preserve">IMPERMEABILIZACIÓN </t>
  </si>
  <si>
    <t>Lavado y desinfección de tanques (subterraneo o elevado) con hipoclorito de sodio. Prueba de estanqueidad de tanques</t>
  </si>
  <si>
    <t>Nota: Finca el caney, se deben lavar tanques plasticos auxiliares</t>
  </si>
  <si>
    <t>Mantenimiento tapas tanques tipo escotilla. Gratear
tapa, aplicar una (1) capa anticorrosivo y dos (2) capas de pintura epóxica color gris.</t>
  </si>
  <si>
    <t>Fabricación de escotilla para el tanque ubicado en elnodo de gastronomia y ecoturismo de luruaco, con las siguientes dimensiones: 92.5 cm x 87.5 cm cara interna, 86 cm x 91 cm</t>
  </si>
  <si>
    <r>
      <rPr>
        <sz val="6.5"/>
        <rFont val="Trebuchet MS"/>
        <family val="2"/>
      </rPr>
      <t>ML</t>
    </r>
  </si>
  <si>
    <r>
      <rPr>
        <sz val="6.5"/>
        <rFont val="Trebuchet MS"/>
        <family val="2"/>
      </rPr>
      <t>m³</t>
    </r>
  </si>
  <si>
    <r>
      <rPr>
        <sz val="6"/>
        <rFont val="Trebuchet MS"/>
        <family val="2"/>
      </rPr>
      <t>UN</t>
    </r>
  </si>
  <si>
    <t>COTIZACION 3</t>
  </si>
  <si>
    <t>COTIZACION 4</t>
  </si>
  <si>
    <r>
      <rPr>
        <sz val="14"/>
        <rFont val="Calibri"/>
        <family val="1"/>
      </rPr>
      <t>$            65.000,00</t>
    </r>
  </si>
  <si>
    <r>
      <rPr>
        <sz val="14"/>
        <rFont val="Calibri"/>
        <family val="1"/>
      </rPr>
      <t>$            42.000,00</t>
    </r>
  </si>
  <si>
    <r>
      <rPr>
        <sz val="14"/>
        <rFont val="Calibri"/>
        <family val="1"/>
      </rPr>
      <t>$             12.000,00</t>
    </r>
  </si>
  <si>
    <r>
      <rPr>
        <sz val="14"/>
        <rFont val="Calibri"/>
        <family val="1"/>
      </rPr>
      <t>$      1.000.000,00</t>
    </r>
  </si>
  <si>
    <r>
      <rPr>
        <sz val="14"/>
        <rFont val="Calibri"/>
        <family val="1"/>
      </rPr>
      <t>$      2.200.000,00</t>
    </r>
  </si>
  <si>
    <t>PROMEDIO</t>
  </si>
  <si>
    <t xml:space="preserve">Valor Promedio con iva incluido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</si>
</sst>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\ * #,##0.00_-;\-&quot;$&quot;\ * #,##0.00_-;_-&quot;$&quot;\ * &quot;-&quot;??_-;_-@_-"/>
    <numFmt numFmtId="165" formatCode="\$\ #,##0"/>
    <numFmt numFmtId="166" formatCode="_-&quot;$&quot;\ * #,##0_-;\-&quot;$&quot;\ * #,##0_-;_-&quot;$&quot;\ * &quot;-&quot;??_-;_-@_-"/>
  </numFmts>
  <fonts count="20">
    <font>
      <sz val="10"/>
      <color rgb="FF000000"/>
      <name val="Times New Roman"/>
      <charset val="204"/>
    </font>
    <font>
      <b/>
      <sz val="5.5"/>
      <name val="Calibri"/>
    </font>
    <font>
      <b/>
      <sz val="5.5"/>
      <name val="Calibri"/>
      <family val="1"/>
    </font>
    <font>
      <sz val="10"/>
      <color rgb="FF000000"/>
      <name val="Times New Roman"/>
      <charset val="204"/>
    </font>
    <font>
      <b/>
      <sz val="5.5"/>
      <name val="Calibri"/>
      <family val="2"/>
    </font>
    <font>
      <b/>
      <sz val="8"/>
      <name val="Calibri"/>
      <family val="2"/>
    </font>
    <font>
      <sz val="10"/>
      <color rgb="FF000000"/>
      <name val="Times New Roman"/>
      <family val="1"/>
    </font>
    <font>
      <sz val="8"/>
      <name val="Arial MT"/>
    </font>
    <font>
      <sz val="8"/>
      <name val="Arial MT"/>
      <family val="2"/>
    </font>
    <font>
      <sz val="8"/>
      <color rgb="FF000000"/>
      <name val="Times New Roman"/>
      <family val="1"/>
    </font>
    <font>
      <sz val="8"/>
      <color rgb="FF000000"/>
      <name val="Arial MT"/>
      <family val="2"/>
    </font>
    <font>
      <sz val="8"/>
      <name val="Calibri"/>
      <family val="2"/>
    </font>
    <font>
      <sz val="8"/>
      <name val="Calibri"/>
      <family val="1"/>
    </font>
    <font>
      <sz val="8"/>
      <color rgb="FF000000"/>
      <name val="Trebuchet MS"/>
      <family val="2"/>
    </font>
    <font>
      <b/>
      <sz val="8"/>
      <color rgb="FF000000"/>
      <name val="Trebuchet MS"/>
      <family val="2"/>
    </font>
    <font>
      <b/>
      <sz val="8"/>
      <color rgb="FF000000"/>
      <name val="Tahoma"/>
      <family val="2"/>
    </font>
    <font>
      <sz val="6.5"/>
      <name val="Trebuchet MS"/>
      <family val="2"/>
    </font>
    <font>
      <sz val="6"/>
      <name val="Trebuchet MS"/>
      <family val="2"/>
    </font>
    <font>
      <sz val="14"/>
      <color rgb="FF000000"/>
      <name val="Trebuchet MS"/>
      <family val="2"/>
    </font>
    <font>
      <sz val="14"/>
      <name val="Calibri"/>
      <family val="1"/>
    </font>
  </fonts>
  <fills count="8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</cellStyleXfs>
  <cellXfs count="8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 indent="1"/>
    </xf>
    <xf numFmtId="0" fontId="1" fillId="2" borderId="7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top" shrinkToFit="1"/>
    </xf>
    <xf numFmtId="1" fontId="10" fillId="0" borderId="7" xfId="0" applyNumberFormat="1" applyFont="1" applyBorder="1" applyAlignment="1">
      <alignment horizontal="center" vertical="top" shrinkToFit="1"/>
    </xf>
    <xf numFmtId="0" fontId="7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1" fontId="10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65" fontId="10" fillId="0" borderId="1" xfId="0" applyNumberFormat="1" applyFont="1" applyBorder="1" applyAlignment="1">
      <alignment horizontal="right" shrinkToFit="1"/>
    </xf>
    <xf numFmtId="165" fontId="10" fillId="0" borderId="1" xfId="3" applyNumberFormat="1" applyFont="1" applyBorder="1" applyAlignment="1">
      <alignment horizontal="right" shrinkToFit="1"/>
    </xf>
    <xf numFmtId="9" fontId="10" fillId="0" borderId="1" xfId="2" applyFont="1" applyBorder="1" applyAlignment="1">
      <alignment horizontal="right" shrinkToFi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1" fontId="10" fillId="0" borderId="5" xfId="0" applyNumberFormat="1" applyFont="1" applyBorder="1" applyAlignment="1">
      <alignment horizontal="center" vertical="center" shrinkToFit="1"/>
    </xf>
    <xf numFmtId="1" fontId="10" fillId="0" borderId="5" xfId="0" applyNumberFormat="1" applyFont="1" applyBorder="1" applyAlignment="1">
      <alignment horizontal="center" vertical="top" shrinkToFi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9" fontId="10" fillId="0" borderId="15" xfId="2" applyFont="1" applyBorder="1" applyAlignment="1">
      <alignment horizontal="right" vertical="center" shrinkToFit="1"/>
    </xf>
    <xf numFmtId="9" fontId="10" fillId="0" borderId="9" xfId="2" applyFont="1" applyBorder="1" applyAlignment="1">
      <alignment horizontal="right" shrinkToFit="1"/>
    </xf>
    <xf numFmtId="0" fontId="16" fillId="0" borderId="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165" fontId="10" fillId="0" borderId="4" xfId="0" applyNumberFormat="1" applyFont="1" applyBorder="1" applyAlignment="1">
      <alignment horizontal="right" shrinkToFit="1"/>
    </xf>
    <xf numFmtId="165" fontId="10" fillId="0" borderId="3" xfId="0" applyNumberFormat="1" applyFont="1" applyBorder="1" applyAlignment="1">
      <alignment horizontal="right" shrinkToFit="1"/>
    </xf>
    <xf numFmtId="165" fontId="10" fillId="0" borderId="5" xfId="0" applyNumberFormat="1" applyFont="1" applyBorder="1" applyAlignment="1">
      <alignment horizontal="right" shrinkToFit="1"/>
    </xf>
    <xf numFmtId="9" fontId="10" fillId="0" borderId="5" xfId="2" applyFont="1" applyBorder="1" applyAlignment="1">
      <alignment horizontal="right" shrinkToFit="1"/>
    </xf>
    <xf numFmtId="165" fontId="10" fillId="0" borderId="5" xfId="3" applyNumberFormat="1" applyFont="1" applyBorder="1" applyAlignment="1">
      <alignment horizontal="right" shrinkToFit="1"/>
    </xf>
    <xf numFmtId="0" fontId="0" fillId="0" borderId="9" xfId="0" applyBorder="1" applyAlignment="1">
      <alignment horizontal="left" vertical="top"/>
    </xf>
    <xf numFmtId="165" fontId="10" fillId="0" borderId="2" xfId="3" applyNumberFormat="1" applyFont="1" applyBorder="1" applyAlignment="1">
      <alignment horizontal="right" shrinkToFit="1"/>
    </xf>
    <xf numFmtId="165" fontId="10" fillId="0" borderId="17" xfId="3" applyNumberFormat="1" applyFont="1" applyBorder="1" applyAlignment="1">
      <alignment horizontal="right" shrinkToFit="1"/>
    </xf>
    <xf numFmtId="0" fontId="1" fillId="2" borderId="18" xfId="0" applyFont="1" applyFill="1" applyBorder="1" applyAlignment="1">
      <alignment horizontal="center" vertical="center" wrapText="1"/>
    </xf>
    <xf numFmtId="165" fontId="10" fillId="0" borderId="10" xfId="0" applyNumberFormat="1" applyFont="1" applyBorder="1" applyAlignment="1">
      <alignment horizontal="right" shrinkToFit="1"/>
    </xf>
    <xf numFmtId="9" fontId="10" fillId="0" borderId="7" xfId="2" applyFont="1" applyBorder="1" applyAlignment="1">
      <alignment horizontal="right" shrinkToFit="1"/>
    </xf>
    <xf numFmtId="0" fontId="0" fillId="0" borderId="16" xfId="0" applyBorder="1" applyAlignment="1">
      <alignment horizontal="left" vertical="top"/>
    </xf>
    <xf numFmtId="165" fontId="13" fillId="0" borderId="12" xfId="0" applyNumberFormat="1" applyFont="1" applyBorder="1" applyAlignment="1">
      <alignment horizontal="right" shrinkToFit="1"/>
    </xf>
    <xf numFmtId="165" fontId="13" fillId="0" borderId="3" xfId="0" applyNumberFormat="1" applyFont="1" applyBorder="1" applyAlignment="1">
      <alignment horizontal="right" shrinkToFit="1"/>
    </xf>
    <xf numFmtId="165" fontId="13" fillId="0" borderId="9" xfId="0" applyNumberFormat="1" applyFont="1" applyBorder="1" applyAlignment="1">
      <alignment horizontal="right" shrinkToFit="1"/>
    </xf>
    <xf numFmtId="165" fontId="10" fillId="0" borderId="9" xfId="0" applyNumberFormat="1" applyFont="1" applyBorder="1" applyAlignment="1">
      <alignment horizontal="right" shrinkToFit="1"/>
    </xf>
    <xf numFmtId="166" fontId="13" fillId="0" borderId="9" xfId="1" applyNumberFormat="1" applyFont="1" applyBorder="1" applyAlignment="1">
      <alignment horizontal="right" shrinkToFit="1"/>
    </xf>
    <xf numFmtId="165" fontId="18" fillId="0" borderId="9" xfId="0" applyNumberFormat="1" applyFont="1" applyBorder="1" applyAlignment="1">
      <alignment horizontal="right" shrinkToFit="1"/>
    </xf>
    <xf numFmtId="0" fontId="6" fillId="5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65" fontId="13" fillId="0" borderId="16" xfId="0" applyNumberFormat="1" applyFont="1" applyBorder="1" applyAlignment="1">
      <alignment horizontal="right" shrinkToFit="1"/>
    </xf>
    <xf numFmtId="0" fontId="1" fillId="2" borderId="9" xfId="0" applyFont="1" applyFill="1" applyBorder="1" applyAlignment="1">
      <alignment horizontal="center" vertical="center" wrapText="1"/>
    </xf>
    <xf numFmtId="165" fontId="0" fillId="5" borderId="9" xfId="0" applyNumberForma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 indent="1"/>
    </xf>
    <xf numFmtId="0" fontId="7" fillId="0" borderId="6" xfId="0" applyFont="1" applyBorder="1" applyAlignment="1">
      <alignment horizontal="left" vertical="center" wrapText="1" indent="1"/>
    </xf>
    <xf numFmtId="0" fontId="7" fillId="0" borderId="7" xfId="0" applyFont="1" applyBorder="1" applyAlignment="1">
      <alignment horizontal="left" vertical="center" wrapText="1" inden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</cellXfs>
  <cellStyles count="4">
    <cellStyle name="Moneda" xfId="1" builtinId="4"/>
    <cellStyle name="Normal" xfId="0" builtinId="0"/>
    <cellStyle name="Normal 2" xfId="3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workbookViewId="0">
      <selection activeCell="L34" sqref="L34"/>
    </sheetView>
  </sheetViews>
  <sheetFormatPr baseColWidth="10" defaultColWidth="8.83203125" defaultRowHeight="12.75"/>
  <cols>
    <col min="1" max="1" width="32.33203125" customWidth="1"/>
    <col min="2" max="2" width="18.6640625" customWidth="1"/>
    <col min="3" max="3" width="31" customWidth="1"/>
    <col min="4" max="5" width="15.1640625" customWidth="1"/>
    <col min="6" max="6" width="12.1640625" customWidth="1"/>
    <col min="7" max="7" width="9.83203125" customWidth="1"/>
    <col min="8" max="8" width="10.33203125" customWidth="1"/>
    <col min="9" max="9" width="11.6640625" customWidth="1"/>
    <col min="11" max="11" width="10" customWidth="1"/>
    <col min="12" max="12" width="10.83203125" customWidth="1"/>
    <col min="13" max="13" width="10.33203125" customWidth="1"/>
    <col min="14" max="14" width="12.5" customWidth="1"/>
    <col min="15" max="15" width="12.33203125" customWidth="1"/>
    <col min="16" max="16" width="11.33203125" customWidth="1"/>
    <col min="17" max="17" width="12.6640625" customWidth="1"/>
    <col min="22" max="22" width="31.1640625" customWidth="1"/>
    <col min="23" max="23" width="11.1640625" customWidth="1"/>
  </cols>
  <sheetData>
    <row r="1" spans="1:22" ht="25.5" customHeight="1">
      <c r="A1" s="68" t="s">
        <v>8</v>
      </c>
      <c r="B1" s="69"/>
      <c r="C1" s="69"/>
      <c r="D1" s="69"/>
      <c r="E1" s="70"/>
      <c r="F1" s="66" t="s">
        <v>7</v>
      </c>
      <c r="G1" s="67"/>
      <c r="H1" s="67"/>
      <c r="I1" s="67"/>
      <c r="J1" s="71" t="s">
        <v>38</v>
      </c>
      <c r="K1" s="72"/>
      <c r="L1" s="72"/>
      <c r="M1" s="72"/>
      <c r="N1" s="55" t="s">
        <v>55</v>
      </c>
      <c r="O1" s="56"/>
      <c r="P1" s="56"/>
      <c r="Q1" s="56"/>
      <c r="R1" s="57" t="s">
        <v>56</v>
      </c>
      <c r="S1" s="58"/>
      <c r="T1" s="58"/>
      <c r="U1" s="58"/>
      <c r="V1" s="50" t="s">
        <v>62</v>
      </c>
    </row>
    <row r="2" spans="1:22" ht="21.2" customHeight="1">
      <c r="A2" s="2" t="s">
        <v>0</v>
      </c>
      <c r="B2" s="1" t="s">
        <v>1</v>
      </c>
      <c r="C2" s="2" t="s">
        <v>2</v>
      </c>
      <c r="D2" s="5" t="s">
        <v>9</v>
      </c>
      <c r="E2" s="7" t="s">
        <v>10</v>
      </c>
      <c r="F2" s="6" t="s">
        <v>3</v>
      </c>
      <c r="G2" s="3" t="s">
        <v>4</v>
      </c>
      <c r="H2" s="3" t="s">
        <v>5</v>
      </c>
      <c r="I2" s="4" t="s">
        <v>6</v>
      </c>
      <c r="J2" s="6" t="s">
        <v>3</v>
      </c>
      <c r="K2" s="6" t="s">
        <v>4</v>
      </c>
      <c r="L2" s="6" t="s">
        <v>5</v>
      </c>
      <c r="M2" s="6" t="s">
        <v>6</v>
      </c>
      <c r="N2" s="40" t="s">
        <v>3</v>
      </c>
      <c r="O2" s="40" t="s">
        <v>4</v>
      </c>
      <c r="P2" s="40" t="s">
        <v>5</v>
      </c>
      <c r="Q2" s="40" t="s">
        <v>6</v>
      </c>
      <c r="R2" s="40" t="s">
        <v>3</v>
      </c>
      <c r="S2" s="40" t="s">
        <v>4</v>
      </c>
      <c r="T2" s="40" t="s">
        <v>5</v>
      </c>
      <c r="U2" s="51" t="s">
        <v>6</v>
      </c>
      <c r="V2" s="53" t="s">
        <v>63</v>
      </c>
    </row>
    <row r="3" spans="1:22" ht="16.5" customHeight="1">
      <c r="A3" s="73" t="s">
        <v>12</v>
      </c>
      <c r="B3" s="14" t="s">
        <v>13</v>
      </c>
      <c r="C3" s="76" t="s">
        <v>14</v>
      </c>
      <c r="D3" s="8">
        <v>1</v>
      </c>
      <c r="E3" s="9" t="s">
        <v>11</v>
      </c>
      <c r="F3" s="17">
        <v>260360.1</v>
      </c>
      <c r="G3" s="19">
        <v>0.19</v>
      </c>
      <c r="H3" s="17">
        <f>F3*G3</f>
        <v>49468.419000000002</v>
      </c>
      <c r="I3" s="17">
        <f>F3+H3*D3</f>
        <v>309828.51900000003</v>
      </c>
      <c r="J3" s="18">
        <v>355825.47</v>
      </c>
      <c r="K3" s="19">
        <v>0.19</v>
      </c>
      <c r="L3" s="18">
        <f>J3*K3</f>
        <v>67606.839299999992</v>
      </c>
      <c r="M3" s="38">
        <f>J3+L3*D3</f>
        <v>423432.30929999996</v>
      </c>
      <c r="N3" s="37"/>
      <c r="O3" s="37"/>
      <c r="P3" s="43"/>
      <c r="Q3" s="37"/>
      <c r="R3" s="37"/>
      <c r="S3" s="37"/>
      <c r="T3" s="37"/>
      <c r="U3" s="43"/>
      <c r="V3" s="54">
        <f>AVERAGE(I3,M3,Q3,U3)</f>
        <v>366630.41414999997</v>
      </c>
    </row>
    <row r="4" spans="1:22" ht="11.85" customHeight="1">
      <c r="A4" s="74"/>
      <c r="B4" s="14" t="s">
        <v>15</v>
      </c>
      <c r="C4" s="77"/>
      <c r="D4" s="8">
        <v>1</v>
      </c>
      <c r="E4" s="8" t="s">
        <v>11</v>
      </c>
      <c r="F4" s="17">
        <v>1079970</v>
      </c>
      <c r="G4" s="19">
        <v>0.19</v>
      </c>
      <c r="H4" s="17">
        <v>615582.9</v>
      </c>
      <c r="I4" s="17">
        <f t="shared" ref="I4:I19" si="0">F4+H4*D4</f>
        <v>1695552.9</v>
      </c>
      <c r="J4" s="18">
        <v>1475959</v>
      </c>
      <c r="K4" s="19">
        <v>0.19</v>
      </c>
      <c r="L4" s="18">
        <f t="shared" ref="L4:L19" si="1">J4*K4</f>
        <v>280432.21000000002</v>
      </c>
      <c r="M4" s="38">
        <f t="shared" ref="M4:M19" si="2">J4+L4*D4</f>
        <v>1756391.21</v>
      </c>
      <c r="N4" s="37"/>
      <c r="O4" s="37"/>
      <c r="P4" s="43"/>
      <c r="Q4" s="37"/>
      <c r="R4" s="37"/>
      <c r="S4" s="37"/>
      <c r="T4" s="37"/>
      <c r="U4" s="43"/>
      <c r="V4" s="54">
        <f t="shared" ref="V4:V26" si="3">AVERAGE(I4,M4,Q4,U4)</f>
        <v>1725972.0549999999</v>
      </c>
    </row>
    <row r="5" spans="1:22" ht="16.5" customHeight="1">
      <c r="A5" s="74"/>
      <c r="B5" s="14" t="s">
        <v>16</v>
      </c>
      <c r="C5" s="77"/>
      <c r="D5" s="8">
        <v>1</v>
      </c>
      <c r="E5" s="8" t="s">
        <v>11</v>
      </c>
      <c r="F5" s="17">
        <v>611910</v>
      </c>
      <c r="G5" s="19">
        <v>0.19</v>
      </c>
      <c r="H5" s="17">
        <v>232525.8</v>
      </c>
      <c r="I5" s="17">
        <f t="shared" si="0"/>
        <v>844435.8</v>
      </c>
      <c r="J5" s="18">
        <v>836277</v>
      </c>
      <c r="K5" s="19">
        <v>0.19</v>
      </c>
      <c r="L5" s="18">
        <f t="shared" si="1"/>
        <v>158892.63</v>
      </c>
      <c r="M5" s="38">
        <f t="shared" si="2"/>
        <v>995169.63</v>
      </c>
      <c r="N5" s="37"/>
      <c r="O5" s="37"/>
      <c r="P5" s="43"/>
      <c r="Q5" s="37"/>
      <c r="R5" s="37"/>
      <c r="S5" s="37"/>
      <c r="T5" s="37"/>
      <c r="U5" s="43"/>
      <c r="V5" s="54">
        <f t="shared" si="3"/>
        <v>919802.71500000008</v>
      </c>
    </row>
    <row r="6" spans="1:22" ht="16.5" customHeight="1">
      <c r="A6" s="74"/>
      <c r="B6" s="14" t="s">
        <v>17</v>
      </c>
      <c r="C6" s="77"/>
      <c r="D6" s="8">
        <v>1</v>
      </c>
      <c r="E6" s="8" t="s">
        <v>11</v>
      </c>
      <c r="F6" s="17">
        <v>930600</v>
      </c>
      <c r="G6" s="19">
        <v>0.19</v>
      </c>
      <c r="H6" s="17">
        <v>176814</v>
      </c>
      <c r="I6" s="17">
        <f t="shared" si="0"/>
        <v>1107414</v>
      </c>
      <c r="J6" s="18">
        <v>1271820</v>
      </c>
      <c r="K6" s="19">
        <v>0.19</v>
      </c>
      <c r="L6" s="18">
        <f t="shared" si="1"/>
        <v>241645.8</v>
      </c>
      <c r="M6" s="38">
        <f t="shared" si="2"/>
        <v>1513465.8</v>
      </c>
      <c r="N6" s="37"/>
      <c r="O6" s="37"/>
      <c r="P6" s="43"/>
      <c r="Q6" s="37"/>
      <c r="R6" s="37"/>
      <c r="S6" s="37"/>
      <c r="T6" s="37"/>
      <c r="U6" s="43"/>
      <c r="V6" s="54">
        <f t="shared" si="3"/>
        <v>1310439.8999999999</v>
      </c>
    </row>
    <row r="7" spans="1:22" ht="23.1" customHeight="1">
      <c r="A7" s="74"/>
      <c r="B7" s="14" t="s">
        <v>18</v>
      </c>
      <c r="C7" s="77"/>
      <c r="D7" s="8">
        <v>1</v>
      </c>
      <c r="E7" s="8" t="s">
        <v>11</v>
      </c>
      <c r="F7" s="17">
        <v>4304850</v>
      </c>
      <c r="G7" s="19">
        <v>0.19</v>
      </c>
      <c r="H7" s="17">
        <v>817921.5</v>
      </c>
      <c r="I7" s="17">
        <f t="shared" si="0"/>
        <v>5122771.5</v>
      </c>
      <c r="J7" s="18">
        <v>5883295</v>
      </c>
      <c r="K7" s="19">
        <v>0.19</v>
      </c>
      <c r="L7" s="18">
        <f t="shared" si="1"/>
        <v>1117826.05</v>
      </c>
      <c r="M7" s="38">
        <f t="shared" si="2"/>
        <v>7001121.0499999998</v>
      </c>
      <c r="N7" s="37"/>
      <c r="O7" s="37"/>
      <c r="P7" s="43"/>
      <c r="Q7" s="37"/>
      <c r="R7" s="37"/>
      <c r="S7" s="37"/>
      <c r="T7" s="37"/>
      <c r="U7" s="43"/>
      <c r="V7" s="54">
        <f t="shared" si="3"/>
        <v>6061946.2750000004</v>
      </c>
    </row>
    <row r="8" spans="1:22" ht="12" customHeight="1">
      <c r="A8" s="74"/>
      <c r="B8" s="14" t="s">
        <v>19</v>
      </c>
      <c r="C8" s="77"/>
      <c r="D8" s="8">
        <v>1</v>
      </c>
      <c r="E8" s="8" t="s">
        <v>11</v>
      </c>
      <c r="F8" s="17">
        <v>4701210</v>
      </c>
      <c r="G8" s="19">
        <v>0.19</v>
      </c>
      <c r="H8" s="17">
        <v>893229.9</v>
      </c>
      <c r="I8" s="17">
        <f t="shared" si="0"/>
        <v>5594439.9000000004</v>
      </c>
      <c r="J8" s="18">
        <v>5891476</v>
      </c>
      <c r="K8" s="19">
        <v>0.19</v>
      </c>
      <c r="L8" s="18">
        <f t="shared" si="1"/>
        <v>1119380.44</v>
      </c>
      <c r="M8" s="38">
        <f t="shared" si="2"/>
        <v>7010856.4399999995</v>
      </c>
      <c r="N8" s="37"/>
      <c r="O8" s="37"/>
      <c r="P8" s="43"/>
      <c r="Q8" s="37"/>
      <c r="R8" s="37"/>
      <c r="S8" s="37"/>
      <c r="T8" s="37"/>
      <c r="U8" s="43"/>
      <c r="V8" s="54">
        <f t="shared" si="3"/>
        <v>6302648.1699999999</v>
      </c>
    </row>
    <row r="9" spans="1:22" ht="24.95" customHeight="1">
      <c r="A9" s="74"/>
      <c r="B9" s="14" t="s">
        <v>20</v>
      </c>
      <c r="C9" s="77"/>
      <c r="D9" s="8">
        <v>1</v>
      </c>
      <c r="E9" s="8" t="s">
        <v>11</v>
      </c>
      <c r="F9" s="17">
        <v>379200</v>
      </c>
      <c r="G9" s="19">
        <v>0.19</v>
      </c>
      <c r="H9" s="17">
        <v>72048</v>
      </c>
      <c r="I9" s="17">
        <f t="shared" si="0"/>
        <v>451248</v>
      </c>
      <c r="J9" s="18">
        <v>518240</v>
      </c>
      <c r="K9" s="19">
        <v>0.19</v>
      </c>
      <c r="L9" s="18">
        <f t="shared" si="1"/>
        <v>98465.600000000006</v>
      </c>
      <c r="M9" s="38">
        <f t="shared" si="2"/>
        <v>616705.6</v>
      </c>
      <c r="N9" s="37"/>
      <c r="O9" s="37"/>
      <c r="P9" s="43"/>
      <c r="Q9" s="37"/>
      <c r="R9" s="37"/>
      <c r="S9" s="37"/>
      <c r="T9" s="37"/>
      <c r="U9" s="43"/>
      <c r="V9" s="54">
        <f t="shared" si="3"/>
        <v>533976.80000000005</v>
      </c>
    </row>
    <row r="10" spans="1:22" ht="16.5" customHeight="1">
      <c r="A10" s="74"/>
      <c r="B10" s="14" t="s">
        <v>21</v>
      </c>
      <c r="C10" s="77"/>
      <c r="D10" s="8">
        <v>1</v>
      </c>
      <c r="E10" s="8" t="s">
        <v>11</v>
      </c>
      <c r="F10" s="17">
        <v>539850</v>
      </c>
      <c r="G10" s="19">
        <v>0.19</v>
      </c>
      <c r="H10" s="17">
        <v>102571.5</v>
      </c>
      <c r="I10" s="17">
        <f t="shared" si="0"/>
        <v>642421.5</v>
      </c>
      <c r="J10" s="18">
        <v>737795</v>
      </c>
      <c r="K10" s="19">
        <v>0.19</v>
      </c>
      <c r="L10" s="18">
        <f t="shared" si="1"/>
        <v>140181.04999999999</v>
      </c>
      <c r="M10" s="38">
        <f t="shared" si="2"/>
        <v>877976.05</v>
      </c>
      <c r="N10" s="37"/>
      <c r="O10" s="37"/>
      <c r="P10" s="43"/>
      <c r="Q10" s="37"/>
      <c r="R10" s="37"/>
      <c r="S10" s="37"/>
      <c r="T10" s="37"/>
      <c r="U10" s="43"/>
      <c r="V10" s="54">
        <f t="shared" si="3"/>
        <v>760198.77500000002</v>
      </c>
    </row>
    <row r="11" spans="1:22" ht="35.1" customHeight="1">
      <c r="A11" s="74"/>
      <c r="B11" s="14" t="s">
        <v>22</v>
      </c>
      <c r="C11" s="77"/>
      <c r="D11" s="8">
        <v>1</v>
      </c>
      <c r="E11" s="8" t="s">
        <v>11</v>
      </c>
      <c r="F11" s="17">
        <v>372000</v>
      </c>
      <c r="G11" s="19">
        <v>0.19</v>
      </c>
      <c r="H11" s="17">
        <v>70680</v>
      </c>
      <c r="I11" s="17">
        <f t="shared" si="0"/>
        <v>442680</v>
      </c>
      <c r="J11" s="18">
        <v>508400</v>
      </c>
      <c r="K11" s="19">
        <v>0.19</v>
      </c>
      <c r="L11" s="18">
        <f t="shared" si="1"/>
        <v>96596</v>
      </c>
      <c r="M11" s="38">
        <f t="shared" si="2"/>
        <v>604996</v>
      </c>
      <c r="N11" s="37"/>
      <c r="O11" s="37"/>
      <c r="P11" s="43"/>
      <c r="Q11" s="37"/>
      <c r="R11" s="37"/>
      <c r="S11" s="37"/>
      <c r="T11" s="37"/>
      <c r="U11" s="43"/>
      <c r="V11" s="54">
        <f t="shared" si="3"/>
        <v>523838</v>
      </c>
    </row>
    <row r="12" spans="1:22" ht="86.45" customHeight="1">
      <c r="A12" s="75"/>
      <c r="B12" s="14" t="s">
        <v>23</v>
      </c>
      <c r="C12" s="78"/>
      <c r="D12" s="8">
        <v>1</v>
      </c>
      <c r="E12" s="8" t="s">
        <v>11</v>
      </c>
      <c r="F12" s="17">
        <v>376200</v>
      </c>
      <c r="G12" s="19">
        <v>0.19</v>
      </c>
      <c r="H12" s="17">
        <v>71478</v>
      </c>
      <c r="I12" s="17">
        <f t="shared" si="0"/>
        <v>447678</v>
      </c>
      <c r="J12" s="18">
        <v>514140</v>
      </c>
      <c r="K12" s="19">
        <v>0.19</v>
      </c>
      <c r="L12" s="18">
        <f t="shared" si="1"/>
        <v>97686.6</v>
      </c>
      <c r="M12" s="38">
        <f t="shared" si="2"/>
        <v>611826.6</v>
      </c>
      <c r="N12" s="37"/>
      <c r="O12" s="37"/>
      <c r="P12" s="43"/>
      <c r="Q12" s="37"/>
      <c r="R12" s="37"/>
      <c r="S12" s="37"/>
      <c r="T12" s="37"/>
      <c r="U12" s="43"/>
      <c r="V12" s="54">
        <f t="shared" si="3"/>
        <v>529752.30000000005</v>
      </c>
    </row>
    <row r="13" spans="1:22" ht="74.25" customHeight="1">
      <c r="A13" s="79" t="s">
        <v>24</v>
      </c>
      <c r="B13" s="11" t="s">
        <v>25</v>
      </c>
      <c r="C13" s="12" t="s">
        <v>26</v>
      </c>
      <c r="D13" s="13">
        <v>1</v>
      </c>
      <c r="E13" s="8" t="s">
        <v>11</v>
      </c>
      <c r="F13" s="17">
        <v>433933.5</v>
      </c>
      <c r="G13" s="19">
        <v>0.19</v>
      </c>
      <c r="H13" s="17">
        <v>82447.37</v>
      </c>
      <c r="I13" s="17">
        <f t="shared" si="0"/>
        <v>516380.87</v>
      </c>
      <c r="J13" s="18">
        <v>547624.07999999996</v>
      </c>
      <c r="K13" s="19">
        <v>0.19</v>
      </c>
      <c r="L13" s="18">
        <f t="shared" si="1"/>
        <v>104048.57519999999</v>
      </c>
      <c r="M13" s="38">
        <f t="shared" si="2"/>
        <v>651672.65519999992</v>
      </c>
      <c r="N13" s="37"/>
      <c r="O13" s="37"/>
      <c r="P13" s="43"/>
      <c r="Q13" s="37"/>
      <c r="R13" s="37"/>
      <c r="S13" s="37"/>
      <c r="T13" s="37"/>
      <c r="U13" s="43"/>
      <c r="V13" s="54">
        <f t="shared" si="3"/>
        <v>584026.76260000002</v>
      </c>
    </row>
    <row r="14" spans="1:22" ht="41.25" customHeight="1">
      <c r="A14" s="80"/>
      <c r="B14" s="14" t="s">
        <v>16</v>
      </c>
      <c r="C14" s="12" t="s">
        <v>27</v>
      </c>
      <c r="D14" s="13">
        <v>1</v>
      </c>
      <c r="E14" s="8" t="s">
        <v>11</v>
      </c>
      <c r="F14" s="17">
        <v>1019850</v>
      </c>
      <c r="G14" s="19">
        <v>0.19</v>
      </c>
      <c r="H14" s="17">
        <v>387543</v>
      </c>
      <c r="I14" s="17">
        <f t="shared" si="0"/>
        <v>1407393</v>
      </c>
      <c r="J14" s="18">
        <v>1287050.7</v>
      </c>
      <c r="K14" s="19">
        <v>0.19</v>
      </c>
      <c r="L14" s="18">
        <f t="shared" si="1"/>
        <v>244539.633</v>
      </c>
      <c r="M14" s="38">
        <f t="shared" si="2"/>
        <v>1531590.3329999999</v>
      </c>
      <c r="N14" s="37"/>
      <c r="O14" s="37"/>
      <c r="P14" s="43"/>
      <c r="Q14" s="37"/>
      <c r="R14" s="37"/>
      <c r="S14" s="37"/>
      <c r="T14" s="37"/>
      <c r="U14" s="43"/>
      <c r="V14" s="54">
        <f t="shared" si="3"/>
        <v>1469491.6664999998</v>
      </c>
    </row>
    <row r="15" spans="1:22" ht="33" customHeight="1">
      <c r="A15" s="80"/>
      <c r="B15" s="15" t="s">
        <v>28</v>
      </c>
      <c r="C15" s="12" t="s">
        <v>29</v>
      </c>
      <c r="D15" s="8">
        <v>1</v>
      </c>
      <c r="E15" s="8" t="s">
        <v>11</v>
      </c>
      <c r="F15" s="17">
        <v>1551000</v>
      </c>
      <c r="G15" s="19">
        <v>0.19</v>
      </c>
      <c r="H15" s="17">
        <v>294690</v>
      </c>
      <c r="I15" s="17">
        <f t="shared" si="0"/>
        <v>1845690</v>
      </c>
      <c r="J15" s="18">
        <v>1957362</v>
      </c>
      <c r="K15" s="19">
        <v>0.19</v>
      </c>
      <c r="L15" s="18">
        <f t="shared" si="1"/>
        <v>371898.78</v>
      </c>
      <c r="M15" s="38">
        <f t="shared" si="2"/>
        <v>2329260.7800000003</v>
      </c>
      <c r="N15" s="37"/>
      <c r="O15" s="37"/>
      <c r="P15" s="43"/>
      <c r="Q15" s="37"/>
      <c r="R15" s="37"/>
      <c r="S15" s="37"/>
      <c r="T15" s="37"/>
      <c r="U15" s="43"/>
      <c r="V15" s="54">
        <f t="shared" si="3"/>
        <v>2087475.3900000001</v>
      </c>
    </row>
    <row r="16" spans="1:22" ht="33" customHeight="1">
      <c r="A16" s="80"/>
      <c r="B16" s="15" t="s">
        <v>30</v>
      </c>
      <c r="C16" s="12" t="s">
        <v>31</v>
      </c>
      <c r="D16" s="8">
        <v>1</v>
      </c>
      <c r="E16" s="8" t="s">
        <v>11</v>
      </c>
      <c r="F16" s="17">
        <v>7835350</v>
      </c>
      <c r="G16" s="19">
        <v>0.19</v>
      </c>
      <c r="H16" s="17">
        <v>1488716.5</v>
      </c>
      <c r="I16" s="17">
        <f t="shared" si="0"/>
        <v>9324066.5</v>
      </c>
      <c r="J16" s="18">
        <v>7976409</v>
      </c>
      <c r="K16" s="19">
        <v>0.19</v>
      </c>
      <c r="L16" s="18">
        <f t="shared" si="1"/>
        <v>1515517.71</v>
      </c>
      <c r="M16" s="38">
        <f t="shared" si="2"/>
        <v>9491926.7100000009</v>
      </c>
      <c r="N16" s="37"/>
      <c r="O16" s="37"/>
      <c r="P16" s="43"/>
      <c r="Q16" s="37"/>
      <c r="R16" s="37"/>
      <c r="S16" s="37"/>
      <c r="T16" s="37"/>
      <c r="U16" s="43"/>
      <c r="V16" s="54">
        <f t="shared" si="3"/>
        <v>9407996.6050000004</v>
      </c>
    </row>
    <row r="17" spans="1:22" ht="23.45" customHeight="1">
      <c r="A17" s="80"/>
      <c r="B17" s="16" t="s">
        <v>32</v>
      </c>
      <c r="C17" s="10" t="s">
        <v>33</v>
      </c>
      <c r="D17" s="8">
        <v>1</v>
      </c>
      <c r="E17" s="8" t="s">
        <v>11</v>
      </c>
      <c r="F17" s="17">
        <v>632000</v>
      </c>
      <c r="G17" s="19">
        <v>0.19</v>
      </c>
      <c r="H17" s="17">
        <v>120080</v>
      </c>
      <c r="I17" s="17">
        <f t="shared" si="0"/>
        <v>752080</v>
      </c>
      <c r="J17" s="18">
        <v>797584</v>
      </c>
      <c r="K17" s="19">
        <v>0.19</v>
      </c>
      <c r="L17" s="18">
        <f t="shared" si="1"/>
        <v>151540.96</v>
      </c>
      <c r="M17" s="38">
        <f t="shared" si="2"/>
        <v>949124.96</v>
      </c>
      <c r="N17" s="37"/>
      <c r="O17" s="37"/>
      <c r="P17" s="43"/>
      <c r="Q17" s="37"/>
      <c r="R17" s="37"/>
      <c r="S17" s="37"/>
      <c r="T17" s="37"/>
      <c r="U17" s="43"/>
      <c r="V17" s="54">
        <f t="shared" si="3"/>
        <v>850602.48</v>
      </c>
    </row>
    <row r="18" spans="1:22" ht="21" customHeight="1">
      <c r="A18" s="80"/>
      <c r="B18" s="15" t="s">
        <v>34</v>
      </c>
      <c r="C18" s="12" t="s">
        <v>35</v>
      </c>
      <c r="D18" s="13">
        <v>1</v>
      </c>
      <c r="E18" s="8" t="s">
        <v>11</v>
      </c>
      <c r="F18" s="17">
        <v>899750</v>
      </c>
      <c r="G18" s="19">
        <v>0.19</v>
      </c>
      <c r="H18" s="17">
        <v>170952.5</v>
      </c>
      <c r="I18" s="17">
        <f t="shared" si="0"/>
        <v>1070702.5</v>
      </c>
      <c r="J18" s="18">
        <v>1135484.5</v>
      </c>
      <c r="K18" s="19">
        <v>0.19</v>
      </c>
      <c r="L18" s="18">
        <f t="shared" si="1"/>
        <v>215742.05499999999</v>
      </c>
      <c r="M18" s="38">
        <f t="shared" si="2"/>
        <v>1351226.5549999999</v>
      </c>
      <c r="N18" s="37"/>
      <c r="O18" s="37"/>
      <c r="P18" s="43"/>
      <c r="Q18" s="37"/>
      <c r="R18" s="37"/>
      <c r="S18" s="37"/>
      <c r="T18" s="37"/>
      <c r="U18" s="43"/>
      <c r="V18" s="54">
        <f t="shared" si="3"/>
        <v>1210964.5274999999</v>
      </c>
    </row>
    <row r="19" spans="1:22" ht="24.75" customHeight="1">
      <c r="A19" s="80"/>
      <c r="B19" s="20" t="s">
        <v>36</v>
      </c>
      <c r="C19" s="21" t="s">
        <v>37</v>
      </c>
      <c r="D19" s="22">
        <v>1</v>
      </c>
      <c r="E19" s="23" t="s">
        <v>11</v>
      </c>
      <c r="F19" s="34">
        <v>1799950</v>
      </c>
      <c r="G19" s="35">
        <v>0.19</v>
      </c>
      <c r="H19" s="34">
        <v>341990.5</v>
      </c>
      <c r="I19" s="34">
        <f t="shared" si="0"/>
        <v>2141940.5</v>
      </c>
      <c r="J19" s="36">
        <v>2271536.9</v>
      </c>
      <c r="K19" s="34">
        <v>0.19</v>
      </c>
      <c r="L19" s="36">
        <f t="shared" si="1"/>
        <v>431592.011</v>
      </c>
      <c r="M19" s="39">
        <f t="shared" si="2"/>
        <v>2703128.9109999998</v>
      </c>
      <c r="N19" s="37"/>
      <c r="O19" s="37"/>
      <c r="P19" s="37"/>
      <c r="Q19" s="46"/>
      <c r="R19" s="37"/>
      <c r="S19" s="37"/>
      <c r="T19" s="37"/>
      <c r="U19" s="43"/>
      <c r="V19" s="54">
        <f t="shared" si="3"/>
        <v>2422534.7055000002</v>
      </c>
    </row>
    <row r="20" spans="1:22" ht="21.95" customHeight="1">
      <c r="A20" s="64" t="s">
        <v>39</v>
      </c>
      <c r="B20" s="59" t="s">
        <v>40</v>
      </c>
      <c r="C20" s="59"/>
      <c r="D20" s="25">
        <v>1</v>
      </c>
      <c r="E20" s="29" t="s">
        <v>52</v>
      </c>
      <c r="F20" s="37"/>
      <c r="G20" s="37"/>
      <c r="H20" s="37"/>
      <c r="I20" s="37"/>
      <c r="J20" s="37"/>
      <c r="K20" s="37"/>
      <c r="L20" s="37"/>
      <c r="M20" s="37"/>
      <c r="N20" s="47">
        <v>20000</v>
      </c>
      <c r="O20" s="28">
        <v>0.19</v>
      </c>
      <c r="P20" s="46">
        <f>N20*O20</f>
        <v>3800</v>
      </c>
      <c r="Q20" s="46">
        <f>N20+P20*D19</f>
        <v>23800</v>
      </c>
      <c r="R20" s="46">
        <v>25000</v>
      </c>
      <c r="S20" s="28">
        <v>0.19</v>
      </c>
      <c r="T20" s="48">
        <f>R20*S20</f>
        <v>4750</v>
      </c>
      <c r="U20" s="52">
        <f>R20+T20*D20</f>
        <v>29750</v>
      </c>
      <c r="V20" s="54">
        <f t="shared" si="3"/>
        <v>26775</v>
      </c>
    </row>
    <row r="21" spans="1:22" ht="19.5" customHeight="1">
      <c r="A21" s="65"/>
      <c r="B21" s="59" t="s">
        <v>41</v>
      </c>
      <c r="C21" s="59"/>
      <c r="D21" s="25">
        <v>1</v>
      </c>
      <c r="E21" s="29" t="s">
        <v>52</v>
      </c>
      <c r="F21" s="37"/>
      <c r="G21" s="37"/>
      <c r="H21" s="37"/>
      <c r="I21" s="37"/>
      <c r="J21" s="37"/>
      <c r="K21" s="37"/>
      <c r="L21" s="37"/>
      <c r="M21" s="37"/>
      <c r="N21" s="41">
        <v>38000</v>
      </c>
      <c r="O21" s="42">
        <v>0.19</v>
      </c>
      <c r="P21" s="44">
        <f t="shared" ref="P21:P26" si="4">N21*O21</f>
        <v>7220</v>
      </c>
      <c r="Q21" s="46">
        <f t="shared" ref="Q21:Q26" si="5">N21+P21*D20</f>
        <v>45220</v>
      </c>
      <c r="R21" s="46">
        <v>42000</v>
      </c>
      <c r="S21" s="42">
        <v>0.19</v>
      </c>
      <c r="T21" s="48">
        <f>R21*S21</f>
        <v>7980</v>
      </c>
      <c r="U21" s="52">
        <f>R21+T21*D21</f>
        <v>49980</v>
      </c>
      <c r="V21" s="54">
        <f t="shared" si="3"/>
        <v>47600</v>
      </c>
    </row>
    <row r="22" spans="1:22" ht="45.95" customHeight="1">
      <c r="A22" s="26" t="s">
        <v>47</v>
      </c>
      <c r="B22" s="59" t="s">
        <v>46</v>
      </c>
      <c r="C22" s="59"/>
      <c r="D22" s="24">
        <v>1</v>
      </c>
      <c r="E22" s="30" t="s">
        <v>53</v>
      </c>
      <c r="F22" s="37"/>
      <c r="G22" s="37"/>
      <c r="H22" s="37"/>
      <c r="I22" s="37"/>
      <c r="J22" s="37"/>
      <c r="K22" s="37"/>
      <c r="L22" s="37"/>
      <c r="M22" s="37"/>
      <c r="N22" s="32">
        <v>61000</v>
      </c>
      <c r="O22" s="19">
        <v>0.19</v>
      </c>
      <c r="P22" s="45">
        <f t="shared" si="4"/>
        <v>11590</v>
      </c>
      <c r="Q22" s="46">
        <f t="shared" si="5"/>
        <v>72590</v>
      </c>
      <c r="R22" s="49" t="s">
        <v>57</v>
      </c>
      <c r="S22" s="19">
        <v>0.19</v>
      </c>
      <c r="T22" s="48">
        <f t="shared" ref="T22:T26" si="6">R22*S22</f>
        <v>12350</v>
      </c>
      <c r="U22" s="52">
        <f t="shared" ref="U22:U26" si="7">R22+T22*D22</f>
        <v>77350</v>
      </c>
      <c r="V22" s="54">
        <f t="shared" si="3"/>
        <v>74970</v>
      </c>
    </row>
    <row r="23" spans="1:22" ht="24.6" customHeight="1">
      <c r="A23" s="62" t="s">
        <v>43</v>
      </c>
      <c r="B23" s="59" t="s">
        <v>48</v>
      </c>
      <c r="C23" s="59"/>
      <c r="D23" s="60">
        <v>1</v>
      </c>
      <c r="E23" s="61" t="s">
        <v>42</v>
      </c>
      <c r="F23" s="37"/>
      <c r="G23" s="37"/>
      <c r="H23" s="37"/>
      <c r="I23" s="37"/>
      <c r="J23" s="37"/>
      <c r="K23" s="37"/>
      <c r="L23" s="37"/>
      <c r="M23" s="37"/>
      <c r="N23" s="32">
        <v>41000</v>
      </c>
      <c r="O23" s="27">
        <v>0.19</v>
      </c>
      <c r="P23" s="45">
        <f t="shared" si="4"/>
        <v>7790</v>
      </c>
      <c r="Q23" s="46">
        <f t="shared" si="5"/>
        <v>48790</v>
      </c>
      <c r="R23" s="49" t="s">
        <v>58</v>
      </c>
      <c r="S23" s="27">
        <v>0.19</v>
      </c>
      <c r="T23" s="48">
        <f t="shared" si="6"/>
        <v>7980</v>
      </c>
      <c r="U23" s="52">
        <f t="shared" si="7"/>
        <v>49980</v>
      </c>
      <c r="V23" s="54">
        <f t="shared" si="3"/>
        <v>49385</v>
      </c>
    </row>
    <row r="24" spans="1:22" ht="33" customHeight="1">
      <c r="A24" s="63"/>
      <c r="B24" s="59" t="s">
        <v>49</v>
      </c>
      <c r="C24" s="59"/>
      <c r="D24" s="60"/>
      <c r="E24" s="61"/>
      <c r="F24" s="37"/>
      <c r="G24" s="37"/>
      <c r="H24" s="37"/>
      <c r="I24" s="37"/>
      <c r="J24" s="37"/>
      <c r="K24" s="37"/>
      <c r="L24" s="37"/>
      <c r="M24" s="37"/>
      <c r="N24" s="32">
        <v>11800</v>
      </c>
      <c r="O24" s="27">
        <v>0.19</v>
      </c>
      <c r="P24" s="45">
        <f t="shared" si="4"/>
        <v>2242</v>
      </c>
      <c r="Q24" s="46">
        <f t="shared" si="5"/>
        <v>14042</v>
      </c>
      <c r="R24" s="49" t="s">
        <v>59</v>
      </c>
      <c r="S24" s="27">
        <v>0.19</v>
      </c>
      <c r="T24" s="48">
        <f t="shared" si="6"/>
        <v>2280</v>
      </c>
      <c r="U24" s="52">
        <f t="shared" si="7"/>
        <v>12000</v>
      </c>
      <c r="V24" s="54">
        <f t="shared" si="3"/>
        <v>13021</v>
      </c>
    </row>
    <row r="25" spans="1:22" ht="45.95" customHeight="1">
      <c r="A25" s="26" t="s">
        <v>44</v>
      </c>
      <c r="B25" s="59" t="s">
        <v>50</v>
      </c>
      <c r="C25" s="59"/>
      <c r="D25" s="25">
        <v>1</v>
      </c>
      <c r="E25" s="31" t="s">
        <v>54</v>
      </c>
      <c r="F25" s="37"/>
      <c r="G25" s="37"/>
      <c r="H25" s="37"/>
      <c r="I25" s="37"/>
      <c r="J25" s="37"/>
      <c r="K25" s="37"/>
      <c r="L25" s="37"/>
      <c r="M25" s="37"/>
      <c r="N25" s="32">
        <v>950000</v>
      </c>
      <c r="O25" s="27">
        <v>0.19</v>
      </c>
      <c r="P25" s="45">
        <f t="shared" si="4"/>
        <v>180500</v>
      </c>
      <c r="Q25" s="46">
        <f t="shared" si="5"/>
        <v>950000</v>
      </c>
      <c r="R25" s="49" t="s">
        <v>60</v>
      </c>
      <c r="S25" s="27">
        <v>0.19</v>
      </c>
      <c r="T25" s="48">
        <f t="shared" si="6"/>
        <v>190000</v>
      </c>
      <c r="U25" s="52">
        <f t="shared" si="7"/>
        <v>1190000</v>
      </c>
      <c r="V25" s="54">
        <f t="shared" si="3"/>
        <v>1070000</v>
      </c>
    </row>
    <row r="26" spans="1:22" ht="53.45" customHeight="1">
      <c r="A26" s="26" t="s">
        <v>45</v>
      </c>
      <c r="B26" s="59" t="s">
        <v>51</v>
      </c>
      <c r="C26" s="59"/>
      <c r="D26" s="25">
        <v>1</v>
      </c>
      <c r="E26" s="31" t="s">
        <v>54</v>
      </c>
      <c r="F26" s="37"/>
      <c r="G26" s="37"/>
      <c r="H26" s="37"/>
      <c r="I26" s="37"/>
      <c r="J26" s="37"/>
      <c r="K26" s="37"/>
      <c r="L26" s="37"/>
      <c r="M26" s="37"/>
      <c r="N26" s="33">
        <v>2500000</v>
      </c>
      <c r="O26" s="28">
        <v>0.19</v>
      </c>
      <c r="P26" s="45">
        <f t="shared" si="4"/>
        <v>475000</v>
      </c>
      <c r="Q26" s="46">
        <f t="shared" si="5"/>
        <v>2975000</v>
      </c>
      <c r="R26" s="49" t="s">
        <v>61</v>
      </c>
      <c r="S26" s="28">
        <v>0.19</v>
      </c>
      <c r="T26" s="48">
        <f t="shared" si="6"/>
        <v>418000</v>
      </c>
      <c r="U26" s="46">
        <f t="shared" si="7"/>
        <v>2618000</v>
      </c>
      <c r="V26" s="54">
        <f t="shared" si="3"/>
        <v>2796500</v>
      </c>
    </row>
    <row r="27" spans="1:22">
      <c r="V27" s="54">
        <f>SUM(V3:V26)</f>
        <v>41146548.541249998</v>
      </c>
    </row>
  </sheetData>
  <mergeCells count="19">
    <mergeCell ref="A23:A24"/>
    <mergeCell ref="B20:C20"/>
    <mergeCell ref="B21:C21"/>
    <mergeCell ref="B22:C22"/>
    <mergeCell ref="A20:A21"/>
    <mergeCell ref="N1:Q1"/>
    <mergeCell ref="R1:U1"/>
    <mergeCell ref="B26:C26"/>
    <mergeCell ref="B25:C25"/>
    <mergeCell ref="B23:C23"/>
    <mergeCell ref="D23:D24"/>
    <mergeCell ref="E23:E24"/>
    <mergeCell ref="B24:C24"/>
    <mergeCell ref="F1:I1"/>
    <mergeCell ref="A1:E1"/>
    <mergeCell ref="J1:M1"/>
    <mergeCell ref="A3:A12"/>
    <mergeCell ref="C3:C12"/>
    <mergeCell ref="A13:A19"/>
  </mergeCells>
  <pageMargins left="0.7" right="0.7" top="0.75" bottom="0.75" header="0.3" footer="0.3"/>
  <ignoredErrors>
    <ignoredError sqref="R22:R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De Jesus Ventura Sanabria</dc:creator>
  <cp:lastModifiedBy>Alex Enrique Sarmiento Camargo</cp:lastModifiedBy>
  <dcterms:created xsi:type="dcterms:W3CDTF">2024-09-18T23:49:31Z</dcterms:created>
  <dcterms:modified xsi:type="dcterms:W3CDTF">2024-09-23T17:12:20Z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2024-05-24T00:00:00Z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2024-09-18T00:00:00Z</vt:filetime>
  </property>
  <property fmtid="{D5CDD505-2E9C-101B-9397-08002B2CF9AE}" pid="5" name="Producer">
    <vt:lpwstr>Microsoft® Excel® 2019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2024-09-19T00:13:39Z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391f68ae-8888-4d02-8515-90adb6d9c753</vt:lpwstr>
  </property>
  <property fmtid="{D5CDD505-2E9C-101B-9397-08002B2CF9AE}" pid="12" name="MSIP_Label_fc111285-cafa-4fc9-8a9a-bd902089b24f_ContentBits">
    <vt:lpwstr>0</vt:lpwstr>
  </property>
</Properties>
</file>