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SAC\OneDrive\Escritorio\publicar hoy\"/>
    </mc:Choice>
  </mc:AlternateContent>
  <bookViews>
    <workbookView xWindow="0" yWindow="0" windowWidth="20490" windowHeight="7635"/>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8" i="1"/>
  <c r="Q8" i="1" s="1"/>
  <c r="J8" i="1"/>
  <c r="K8" i="1" s="1"/>
  <c r="J6" i="1"/>
  <c r="K6" i="1" s="1"/>
  <c r="P6" i="1"/>
  <c r="Q6" i="1" s="1"/>
  <c r="J7" i="1"/>
  <c r="K7" i="1" s="1"/>
  <c r="P7" i="1"/>
  <c r="Q7" i="1" s="1"/>
  <c r="J9" i="1"/>
  <c r="K9" i="1" s="1"/>
  <c r="P9" i="1"/>
  <c r="Q9" i="1" s="1"/>
  <c r="J10" i="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alcChain>
</file>

<file path=xl/sharedStrings.xml><?xml version="1.0" encoding="utf-8"?>
<sst xmlns="http://schemas.openxmlformats.org/spreadsheetml/2006/main" count="277" uniqueCount="149">
  <si>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</si>
  <si>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</si>
  <si>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</si>
  <si>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</si>
  <si>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</si>
  <si>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</si>
  <si>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</si>
  <si>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</si>
  <si>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</si>
  <si>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</si>
  <si>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</si>
  <si>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</si>
  <si>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</si>
  <si>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</si>
  <si>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</si>
  <si>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</si>
  <si>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</si>
  <si>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</si>
  <si>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</si>
  <si>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</si>
  <si>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</si>
  <si>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</si>
  <si>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</si>
  <si>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</si>
  <si>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</si>
  <si>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</si>
  <si>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</si>
  <si>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</si>
  <si>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</si>
  <si>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</si>
  <si>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</si>
  <si>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</si>
  <si>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</si>
  <si>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</si>
  <si>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</si>
  <si>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</si>
  <si>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</si>
  <si>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</si>
  <si>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</si>
  <si>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</si>
  <si>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</si>
  <si>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</si>
  <si>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</si>
  <si>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</si>
  <si>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</si>
  <si>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</si>
  <si>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</si>
  <si>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</si>
  <si>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</si>
  <si>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</si>
  <si>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</si>
  <si>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</si>
  <si>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</si>
  <si>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</si>
  <si>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</si>
  <si>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</si>
  <si>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</si>
  <si>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</si>
  <si>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</si>
  <si>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</si>
  <si>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</si>
  <si>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</si>
  <si>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</si>
  <si>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</si>
  <si>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</si>
  <si>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</si>
  <si>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</si>
  <si>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</si>
  <si>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</si>
  <si>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</si>
  <si>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</si>
  <si>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</si>
  <si>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</si>
  <si>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</si>
  <si>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</si>
  <si>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</si>
  <si>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</si>
  <si>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</si>
  <si>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</si>
  <si>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</si>
  <si>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</si>
  <si>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</si>
  <si>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</si>
  <si>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</si>
  <si>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</si>
  <si>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</si>
  <si>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</si>
  <si>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</si>
  <si>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</si>
  <si>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</si>
  <si>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</si>
  <si>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</si>
  <si>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</si>
  <si>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</si>
  <si>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</si>
  <si>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</si>
  <si>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</si>
  <si>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</si>
  <si>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</si>
  <si>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</si>
  <si>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</si>
  <si>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</si>
  <si>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</si>
  <si>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</si>
  <si>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</si>
  <si>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</si>
  <si>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</si>
  <si>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</si>
  <si>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</si>
  <si>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</si>
  <si>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</si>
  <si>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</si>
  <si>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</si>
  <si>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</si>
  <si>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</si>
  <si>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</si>
  <si>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</si>
  <si>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</si>
  <si>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</si>
  <si>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</si>
  <si>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</si>
  <si>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</si>
  <si>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</si>
  <si>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</si>
  <si>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</si>
  <si>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</si>
  <si>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</si>
  <si>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</si>
  <si>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</si>
  <si>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</si>
  <si>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1- No cumplimiento de las actividades programdas  2- Costos adicionales que debe asumir el Contratista  3- Demora en tràmites de aprobaciòn facturaciòn.  4-Afectaciòn en la ejecuciòn de proyectos SENA regionales</t>
  </si>
  <si>
    <r>
      <rPr>
        <sz val="9"/>
        <rFont val="Calibri"/>
        <family val="1"/>
      </rPr>
      <t>ESPECIFICO</t>
    </r>
  </si>
  <si>
    <r>
      <rPr>
        <sz val="9"/>
        <rFont val="Calibri"/>
        <family val="1"/>
      </rPr>
      <t>INTERNO</t>
    </r>
  </si>
  <si>
    <r>
      <rPr>
        <sz val="9"/>
        <rFont val="Calibri"/>
        <family val="1"/>
      </rPr>
      <t>EJECUCIÓN</t>
    </r>
  </si>
  <si>
    <r>
      <rPr>
        <sz val="9"/>
        <rFont val="Calibri"/>
        <family val="1"/>
      </rPr>
      <t>OPERACIONAL</t>
    </r>
  </si>
  <si>
    <t>Variación o retraso enla ejecucion del contrato, por causas atribuibles al contratista, esto es, por fallas en el inicio de la ejecucion, retrasos en los mantenimientos o la llegada de los insumos para su realizacion</t>
  </si>
  <si>
    <t>Retrasos en  la ejecucion del contrato, baja calidad de los mantenimientos</t>
  </si>
  <si>
    <t>Realizar estricto seguimiento al cronograma de mantenimiento para evitar retrasos en la prestacion de los servicios y por ende baja calidad</t>
  </si>
  <si>
    <r>
      <rPr>
        <sz val="9"/>
        <rFont val="Calibri"/>
        <family val="1"/>
      </rPr>
      <t>supervisor del contrato y contratista</t>
    </r>
  </si>
  <si>
    <t>El daño de los equipos derivado de la instalación de partes o repuestos no genuinos.</t>
  </si>
  <si>
    <t>Baja calidad de los bienes y servicios suministrados</t>
  </si>
  <si>
    <t xml:space="preserve">Presentacion por parte del contratista la originalidad de los partes o repuestos a instalar en los mantenimientos </t>
  </si>
  <si>
    <r>
      <rPr>
        <sz val="9"/>
        <rFont val="Calibri"/>
        <family val="1"/>
      </rPr>
      <t>Desde la suscripción del acta de inicio</t>
    </r>
  </si>
  <si>
    <r>
      <rPr>
        <sz val="9"/>
        <rFont val="Calibri"/>
        <family val="1"/>
      </rPr>
      <t>Fecha de terminación del plazo de ejecución del contrato</t>
    </r>
  </si>
  <si>
    <r>
      <rPr>
        <sz val="9"/>
        <rFont val="Calibri"/>
        <family val="1"/>
      </rPr>
      <t>Revisión de la información en reuniones de seguimiento, informes y visitas de inventario.</t>
    </r>
  </si>
  <si>
    <r>
      <rPr>
        <sz val="9"/>
        <rFont val="Calibri"/>
        <family val="1"/>
      </rPr>
      <t>Baja calidad de los servicios suministrados</t>
    </r>
  </si>
  <si>
    <t>Falta de personal disponible para atención de los servicios de mantenimiento</t>
  </si>
  <si>
    <t>Solicitar desde la estructuracion del proceso un personal minimo requerido por parte del contratista para la ejecucion idonea del contrato. Que los cambios que se realicen al personal cumplan con el minimo requerido. Aportar personal adicional al minimo en caso de ser neecsario</t>
  </si>
  <si>
    <t xml:space="preserve">Verificacion por parte del supervisor del uso del personal ofertado dentro de la propuesta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</si>
</sst>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
      <sz val="9"/>
      <name val="Calibri"/>
      <family val="1"/>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8" fillId="0" borderId="13" xfId="0" applyFont="1" applyBorder="1" applyAlignment="1">
      <alignment horizontal="center" vertical="top"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8"/>
  <sheetViews>
    <sheetView tabSelected="1" zoomScale="96" zoomScaleNormal="96" workbookViewId="0">
      <selection activeCell="F20" sqref="F20"/>
    </sheetView>
  </sheetViews>
  <sheetFormatPr baseColWidth="10" defaultRowHeight="16.5" x14ac:dyDescent="0.3"/>
  <cols>
    <col min="1" max="1" width="5.7109375" style="2" customWidth="1"/>
    <col min="2" max="2" width="12.8554687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8" t="s">
        <v>79</v>
      </c>
      <c r="B1" s="38"/>
      <c r="C1" s="38"/>
      <c r="D1" s="38"/>
      <c r="E1" s="38"/>
      <c r="F1" s="38"/>
      <c r="G1" s="38"/>
      <c r="H1" s="38"/>
      <c r="I1" s="38"/>
      <c r="J1" s="38"/>
      <c r="K1" s="38"/>
      <c r="L1" s="38"/>
      <c r="M1" s="38"/>
      <c r="N1" s="38"/>
      <c r="O1" s="38"/>
      <c r="P1" s="38"/>
      <c r="Q1" s="38"/>
      <c r="R1" s="38"/>
      <c r="S1" s="38"/>
      <c r="T1" s="38"/>
      <c r="U1" s="38"/>
      <c r="V1" s="38"/>
      <c r="W1" s="38"/>
    </row>
    <row r="2" spans="1:24" x14ac:dyDescent="0.3">
      <c r="A2" s="37"/>
      <c r="B2" s="37"/>
      <c r="C2" s="37"/>
      <c r="D2" s="37"/>
      <c r="E2" s="37"/>
      <c r="F2" s="37"/>
      <c r="G2" s="37"/>
      <c r="H2" s="37"/>
      <c r="I2" s="37"/>
      <c r="J2" s="37"/>
      <c r="K2" s="37"/>
      <c r="L2" s="37"/>
      <c r="M2" s="37"/>
      <c r="N2" s="37"/>
      <c r="O2" s="37"/>
      <c r="P2" s="37"/>
      <c r="Q2" s="37"/>
      <c r="R2" s="37"/>
      <c r="S2" s="37"/>
      <c r="T2" s="37"/>
      <c r="U2" s="37"/>
      <c r="V2" s="37"/>
      <c r="W2" s="37"/>
    </row>
    <row r="3" spans="1:24" ht="67.5" customHeight="1" x14ac:dyDescent="0.3">
      <c r="A3" s="34" t="s">
        <v>0</v>
      </c>
      <c r="B3" s="35" t="s">
        <v>1</v>
      </c>
      <c r="C3" s="35" t="s">
        <v>2</v>
      </c>
      <c r="D3" s="35" t="s">
        <v>3</v>
      </c>
      <c r="E3" s="35" t="s">
        <v>4</v>
      </c>
      <c r="F3" s="34" t="s">
        <v>5</v>
      </c>
      <c r="G3" s="34" t="s">
        <v>6</v>
      </c>
      <c r="H3" s="35" t="s">
        <v>7</v>
      </c>
      <c r="I3" s="35" t="s">
        <v>8</v>
      </c>
      <c r="J3" s="35" t="s">
        <v>9</v>
      </c>
      <c r="K3" s="35" t="s">
        <v>10</v>
      </c>
      <c r="L3" s="36" t="s">
        <v>11</v>
      </c>
      <c r="M3" s="40" t="s">
        <v>12</v>
      </c>
      <c r="N3" s="39" t="s">
        <v>13</v>
      </c>
      <c r="O3" s="39"/>
      <c r="P3" s="39"/>
      <c r="Q3" s="39"/>
      <c r="R3" s="36" t="s">
        <v>14</v>
      </c>
      <c r="S3" s="36" t="s">
        <v>15</v>
      </c>
      <c r="T3" s="36" t="s">
        <v>16</v>
      </c>
      <c r="U3" s="36" t="s">
        <v>17</v>
      </c>
      <c r="V3" s="39" t="s">
        <v>18</v>
      </c>
      <c r="W3" s="39"/>
      <c r="X3" s="3"/>
    </row>
    <row r="4" spans="1:24" ht="58.5" customHeight="1" x14ac:dyDescent="0.3">
      <c r="A4" s="34"/>
      <c r="B4" s="35"/>
      <c r="C4" s="35"/>
      <c r="D4" s="35"/>
      <c r="E4" s="35"/>
      <c r="F4" s="34"/>
      <c r="G4" s="34"/>
      <c r="H4" s="35"/>
      <c r="I4" s="35"/>
      <c r="J4" s="35"/>
      <c r="K4" s="35"/>
      <c r="L4" s="36"/>
      <c r="M4" s="40"/>
      <c r="N4" s="36" t="s">
        <v>7</v>
      </c>
      <c r="O4" s="36" t="s">
        <v>8</v>
      </c>
      <c r="P4" s="36" t="s">
        <v>19</v>
      </c>
      <c r="Q4" s="36" t="s">
        <v>10</v>
      </c>
      <c r="R4" s="36"/>
      <c r="S4" s="36"/>
      <c r="T4" s="36"/>
      <c r="U4" s="36"/>
      <c r="V4" s="36" t="s">
        <v>20</v>
      </c>
      <c r="W4" s="36" t="s">
        <v>21</v>
      </c>
      <c r="X4" s="3"/>
    </row>
    <row r="5" spans="1:24" ht="84.75" customHeight="1" x14ac:dyDescent="0.3">
      <c r="A5" s="34"/>
      <c r="B5" s="35"/>
      <c r="C5" s="35"/>
      <c r="D5" s="35"/>
      <c r="E5" s="35"/>
      <c r="F5" s="34"/>
      <c r="G5" s="34"/>
      <c r="H5" s="35"/>
      <c r="I5" s="35"/>
      <c r="J5" s="35"/>
      <c r="K5" s="35"/>
      <c r="L5" s="36"/>
      <c r="M5" s="40"/>
      <c r="N5" s="36"/>
      <c r="O5" s="36"/>
      <c r="P5" s="36"/>
      <c r="Q5" s="36"/>
      <c r="R5" s="36"/>
      <c r="S5" s="36"/>
      <c r="T5" s="36"/>
      <c r="U5" s="36"/>
      <c r="V5" s="36"/>
      <c r="W5" s="36"/>
      <c r="X5" s="3"/>
    </row>
    <row r="6" spans="1:24" s="4" customFormat="1" ht="205.5" customHeight="1" x14ac:dyDescent="0.25">
      <c r="A6" s="5">
        <v>1</v>
      </c>
      <c r="B6" s="6" t="s">
        <v>37</v>
      </c>
      <c r="C6" s="6" t="s">
        <v>22</v>
      </c>
      <c r="D6" s="6" t="s">
        <v>38</v>
      </c>
      <c r="E6" s="6" t="s">
        <v>43</v>
      </c>
      <c r="F6" s="29" t="s">
        <v>121</v>
      </c>
      <c r="G6" s="29" t="s">
        <v>122</v>
      </c>
      <c r="H6" s="30">
        <v>2</v>
      </c>
      <c r="I6" s="5">
        <v>3</v>
      </c>
      <c r="J6" s="5">
        <f t="shared" ref="J6:J16" si="0">H6+I6</f>
        <v>5</v>
      </c>
      <c r="K6" s="5" t="str">
        <f>VLOOKUP(J6,LISTAS!$H$2:$I$10,2,FALSE)</f>
        <v>Medio</v>
      </c>
      <c r="L6" s="7" t="s">
        <v>50</v>
      </c>
      <c r="M6" s="7" t="s">
        <v>123</v>
      </c>
      <c r="N6" s="5">
        <v>1</v>
      </c>
      <c r="O6" s="5">
        <v>3</v>
      </c>
      <c r="P6" s="5">
        <f t="shared" ref="P6:P16" si="1">N6+O6</f>
        <v>4</v>
      </c>
      <c r="Q6" s="5" t="str">
        <f>VLOOKUP(P6,LISTAS!$H$2:$I$10,2,FALSE)</f>
        <v>Bajo</v>
      </c>
      <c r="R6" s="5" t="s">
        <v>54</v>
      </c>
      <c r="S6" s="7" t="s">
        <v>125</v>
      </c>
      <c r="T6" s="7" t="s">
        <v>124</v>
      </c>
      <c r="U6" s="7" t="s">
        <v>80</v>
      </c>
      <c r="V6" s="7" t="s">
        <v>81</v>
      </c>
      <c r="W6" s="7" t="s">
        <v>58</v>
      </c>
    </row>
    <row r="7" spans="1:24" s="4" customFormat="1" ht="110.25" customHeight="1" x14ac:dyDescent="0.25">
      <c r="A7" s="5">
        <v>2</v>
      </c>
      <c r="B7" s="6" t="s">
        <v>27</v>
      </c>
      <c r="C7" s="6" t="s">
        <v>23</v>
      </c>
      <c r="D7" s="6" t="s">
        <v>28</v>
      </c>
      <c r="E7" s="6" t="s">
        <v>41</v>
      </c>
      <c r="F7" s="29" t="s">
        <v>118</v>
      </c>
      <c r="G7" s="29" t="s">
        <v>110</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25">
      <c r="A8" s="5">
        <v>3</v>
      </c>
      <c r="B8" s="6" t="s">
        <v>27</v>
      </c>
      <c r="C8" s="6" t="s">
        <v>23</v>
      </c>
      <c r="D8" s="6" t="s">
        <v>28</v>
      </c>
      <c r="E8" s="6" t="s">
        <v>44</v>
      </c>
      <c r="F8" s="29" t="s">
        <v>67</v>
      </c>
      <c r="G8" s="29" t="s">
        <v>112</v>
      </c>
      <c r="H8" s="30">
        <v>2</v>
      </c>
      <c r="I8" s="5">
        <v>3</v>
      </c>
      <c r="J8" s="5">
        <f>H8+I8</f>
        <v>5</v>
      </c>
      <c r="K8" s="5" t="str">
        <f>VLOOKUP(J8,LISTAS!$H$2:$I$10,2,FALSE)</f>
        <v>Medio</v>
      </c>
      <c r="L8" s="7" t="s">
        <v>50</v>
      </c>
      <c r="M8" s="7" t="s">
        <v>117</v>
      </c>
      <c r="N8" s="5">
        <v>1</v>
      </c>
      <c r="O8" s="5">
        <v>2</v>
      </c>
      <c r="P8" s="5">
        <f>N8+O8</f>
        <v>3</v>
      </c>
      <c r="Q8" s="5" t="str">
        <f>VLOOKUP(P8,LISTAS!$H$2:$I$10,2,FALSE)</f>
        <v>Bajo</v>
      </c>
      <c r="R8" s="5" t="s">
        <v>53</v>
      </c>
      <c r="S8" s="7" t="s">
        <v>111</v>
      </c>
      <c r="T8" s="7" t="s">
        <v>69</v>
      </c>
      <c r="U8" s="7" t="s">
        <v>70</v>
      </c>
      <c r="V8" s="7" t="s">
        <v>113</v>
      </c>
      <c r="W8" s="7" t="s">
        <v>85</v>
      </c>
    </row>
    <row r="9" spans="1:24" s="4" customFormat="1" ht="110.25" customHeight="1" x14ac:dyDescent="0.25">
      <c r="A9" s="5">
        <v>4</v>
      </c>
      <c r="B9" s="6" t="s">
        <v>27</v>
      </c>
      <c r="C9" s="6" t="s">
        <v>23</v>
      </c>
      <c r="D9" s="6" t="s">
        <v>28</v>
      </c>
      <c r="E9" s="6" t="s">
        <v>41</v>
      </c>
      <c r="F9" s="29" t="s">
        <v>83</v>
      </c>
      <c r="G9" s="29" t="s">
        <v>109</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111</v>
      </c>
      <c r="T9" s="7" t="s">
        <v>72</v>
      </c>
      <c r="U9" s="7" t="s">
        <v>70</v>
      </c>
      <c r="V9" s="7" t="s">
        <v>86</v>
      </c>
      <c r="W9" s="7" t="s">
        <v>85</v>
      </c>
    </row>
    <row r="10" spans="1:24" s="4" customFormat="1" ht="83.25" customHeight="1" x14ac:dyDescent="0.25">
      <c r="A10" s="5">
        <v>5</v>
      </c>
      <c r="B10" s="6" t="s">
        <v>27</v>
      </c>
      <c r="C10" s="6" t="s">
        <v>23</v>
      </c>
      <c r="D10" s="6" t="s">
        <v>28</v>
      </c>
      <c r="E10" s="6" t="s">
        <v>43</v>
      </c>
      <c r="F10" s="29" t="s">
        <v>62</v>
      </c>
      <c r="G10" s="29" t="s">
        <v>105</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25">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106</v>
      </c>
      <c r="N11" s="5">
        <v>1</v>
      </c>
      <c r="O11" s="5">
        <v>2</v>
      </c>
      <c r="P11" s="5">
        <f t="shared" si="1"/>
        <v>3</v>
      </c>
      <c r="Q11" s="5" t="str">
        <f>VLOOKUP(P11,LISTAS!$H$2:$I$10,2,FALSE)</f>
        <v>Bajo</v>
      </c>
      <c r="R11" s="5" t="s">
        <v>53</v>
      </c>
      <c r="S11" s="32" t="s">
        <v>107</v>
      </c>
      <c r="T11" s="7" t="s">
        <v>76</v>
      </c>
      <c r="U11" s="7" t="s">
        <v>77</v>
      </c>
      <c r="V11" s="7" t="s">
        <v>108</v>
      </c>
      <c r="W11" s="7" t="s">
        <v>58</v>
      </c>
    </row>
    <row r="12" spans="1:24" s="4" customFormat="1" ht="195" customHeight="1" x14ac:dyDescent="0.25">
      <c r="A12" s="5">
        <v>7</v>
      </c>
      <c r="B12" s="6" t="s">
        <v>37</v>
      </c>
      <c r="C12" s="6" t="s">
        <v>23</v>
      </c>
      <c r="D12" s="6" t="s">
        <v>40</v>
      </c>
      <c r="E12" s="6" t="s">
        <v>41</v>
      </c>
      <c r="F12" s="7" t="s">
        <v>119</v>
      </c>
      <c r="G12" s="29" t="s">
        <v>126</v>
      </c>
      <c r="H12" s="30">
        <v>2</v>
      </c>
      <c r="I12" s="5">
        <v>3</v>
      </c>
      <c r="J12" s="5">
        <f t="shared" si="0"/>
        <v>5</v>
      </c>
      <c r="K12" s="5" t="str">
        <f>VLOOKUP(J12,LISTAS!$H$2:$I$10,2,FALSE)</f>
        <v>Medio</v>
      </c>
      <c r="L12" s="7" t="s">
        <v>49</v>
      </c>
      <c r="M12" s="7" t="s">
        <v>114</v>
      </c>
      <c r="N12" s="5">
        <v>1</v>
      </c>
      <c r="O12" s="5">
        <v>2</v>
      </c>
      <c r="P12" s="5">
        <f t="shared" si="1"/>
        <v>3</v>
      </c>
      <c r="Q12" s="5" t="str">
        <f>VLOOKUP(P12,LISTAS!$H$2:$I$10,2,FALSE)</f>
        <v>Bajo</v>
      </c>
      <c r="R12" s="5" t="s">
        <v>53</v>
      </c>
      <c r="S12" s="6" t="s">
        <v>56</v>
      </c>
      <c r="T12" s="7" t="s">
        <v>60</v>
      </c>
      <c r="U12" s="7" t="s">
        <v>57</v>
      </c>
      <c r="V12" s="7" t="s">
        <v>61</v>
      </c>
      <c r="W12" s="7" t="s">
        <v>58</v>
      </c>
    </row>
    <row r="13" spans="1:24" s="4" customFormat="1" ht="89.25" customHeight="1" x14ac:dyDescent="0.25">
      <c r="A13" s="5">
        <v>8</v>
      </c>
      <c r="B13" s="6" t="s">
        <v>27</v>
      </c>
      <c r="C13" s="6" t="s">
        <v>23</v>
      </c>
      <c r="D13" s="6" t="s">
        <v>40</v>
      </c>
      <c r="E13" s="6" t="s">
        <v>45</v>
      </c>
      <c r="F13" s="29" t="s">
        <v>65</v>
      </c>
      <c r="G13" s="29" t="s">
        <v>115</v>
      </c>
      <c r="H13" s="30">
        <v>1</v>
      </c>
      <c r="I13" s="5">
        <v>2</v>
      </c>
      <c r="J13" s="5">
        <f t="shared" si="0"/>
        <v>3</v>
      </c>
      <c r="K13" s="5" t="str">
        <f>VLOOKUP(J13,LISTAS!$H$2:$I$10,2,FALSE)</f>
        <v>Bajo</v>
      </c>
      <c r="L13" s="7" t="s">
        <v>51</v>
      </c>
      <c r="M13" s="7" t="s">
        <v>78</v>
      </c>
      <c r="N13" s="5">
        <v>1</v>
      </c>
      <c r="O13" s="5">
        <v>1</v>
      </c>
      <c r="P13" s="5">
        <f t="shared" si="1"/>
        <v>2</v>
      </c>
      <c r="Q13" s="5" t="str">
        <f>VLOOKUP(P13,LISTAS!$H$2:$I$10,2,FALSE)</f>
        <v>Bajo</v>
      </c>
      <c r="R13" s="5" t="s">
        <v>53</v>
      </c>
      <c r="S13" s="7" t="s">
        <v>66</v>
      </c>
      <c r="T13" s="7" t="s">
        <v>60</v>
      </c>
      <c r="U13" s="7" t="s">
        <v>57</v>
      </c>
      <c r="V13" s="7" t="s">
        <v>61</v>
      </c>
      <c r="W13" s="7" t="s">
        <v>58</v>
      </c>
    </row>
    <row r="14" spans="1:24" s="4" customFormat="1" ht="192.75" customHeight="1" x14ac:dyDescent="0.25">
      <c r="A14" s="5">
        <v>9</v>
      </c>
      <c r="B14" s="6" t="s">
        <v>37</v>
      </c>
      <c r="C14" s="6" t="s">
        <v>23</v>
      </c>
      <c r="D14" s="6" t="s">
        <v>40</v>
      </c>
      <c r="E14" s="6" t="s">
        <v>43</v>
      </c>
      <c r="F14" s="29" t="s">
        <v>127</v>
      </c>
      <c r="G14" s="29" t="s">
        <v>130</v>
      </c>
      <c r="H14" s="30">
        <v>2</v>
      </c>
      <c r="I14" s="5">
        <v>3</v>
      </c>
      <c r="J14" s="5">
        <f t="shared" si="0"/>
        <v>5</v>
      </c>
      <c r="K14" s="5" t="str">
        <f>VLOOKUP(J14,LISTAS!$H$2:$I$10,2,FALSE)</f>
        <v>Medio</v>
      </c>
      <c r="L14" s="7" t="s">
        <v>49</v>
      </c>
      <c r="M14" s="7" t="s">
        <v>116</v>
      </c>
      <c r="N14" s="5">
        <v>1</v>
      </c>
      <c r="O14" s="5">
        <v>2</v>
      </c>
      <c r="P14" s="5">
        <f t="shared" si="1"/>
        <v>3</v>
      </c>
      <c r="Q14" s="5" t="str">
        <f>VLOOKUP(P14,LISTAS!$H$2:$I$10,2,FALSE)</f>
        <v>Bajo</v>
      </c>
      <c r="R14" s="5" t="s">
        <v>53</v>
      </c>
      <c r="S14" s="6" t="s">
        <v>56</v>
      </c>
      <c r="T14" s="7" t="s">
        <v>60</v>
      </c>
      <c r="U14" s="7" t="s">
        <v>57</v>
      </c>
      <c r="V14" s="7" t="s">
        <v>61</v>
      </c>
      <c r="W14" s="7" t="s">
        <v>58</v>
      </c>
    </row>
    <row r="15" spans="1:24" s="4" customFormat="1" ht="74.25" customHeight="1" x14ac:dyDescent="0.25">
      <c r="A15" s="5">
        <v>10</v>
      </c>
      <c r="B15" s="6" t="s">
        <v>27</v>
      </c>
      <c r="C15" s="6" t="s">
        <v>23</v>
      </c>
      <c r="D15" s="6" t="s">
        <v>40</v>
      </c>
      <c r="E15" s="6" t="s">
        <v>42</v>
      </c>
      <c r="F15" s="29" t="s">
        <v>128</v>
      </c>
      <c r="G15" s="29" t="s">
        <v>129</v>
      </c>
      <c r="H15" s="30">
        <v>2</v>
      </c>
      <c r="I15" s="5">
        <v>4</v>
      </c>
      <c r="J15" s="5">
        <f>H15+I15</f>
        <v>6</v>
      </c>
      <c r="K15" s="5" t="str">
        <f>VLOOKUP(J15,LISTAS!$H$2:$I$10,2,FALSE)</f>
        <v>Alto</v>
      </c>
      <c r="L15" s="7" t="s">
        <v>51</v>
      </c>
      <c r="M15" s="7" t="s">
        <v>89</v>
      </c>
      <c r="N15" s="5">
        <v>1</v>
      </c>
      <c r="O15" s="5">
        <v>2</v>
      </c>
      <c r="P15" s="5">
        <f>N15+O15</f>
        <v>3</v>
      </c>
      <c r="Q15" s="5" t="str">
        <f>VLOOKUP(P15,LISTAS!$H$2:$I$10,2,FALSE)</f>
        <v>Bajo</v>
      </c>
      <c r="R15" s="5" t="s">
        <v>53</v>
      </c>
      <c r="S15" s="6" t="s">
        <v>90</v>
      </c>
      <c r="T15" s="7" t="s">
        <v>60</v>
      </c>
      <c r="U15" s="7" t="s">
        <v>57</v>
      </c>
      <c r="V15" s="7" t="s">
        <v>61</v>
      </c>
      <c r="W15" s="7" t="s">
        <v>58</v>
      </c>
    </row>
    <row r="16" spans="1:24" s="4" customFormat="1" ht="87" customHeight="1" x14ac:dyDescent="0.25">
      <c r="A16" s="5">
        <v>11</v>
      </c>
      <c r="B16" s="6" t="s">
        <v>27</v>
      </c>
      <c r="C16" s="6" t="s">
        <v>23</v>
      </c>
      <c r="D16" s="6" t="s">
        <v>40</v>
      </c>
      <c r="E16" s="6" t="s">
        <v>47</v>
      </c>
      <c r="F16" s="29" t="s">
        <v>68</v>
      </c>
      <c r="G16" s="29" t="s">
        <v>120</v>
      </c>
      <c r="H16" s="30">
        <v>2</v>
      </c>
      <c r="I16" s="5">
        <v>4</v>
      </c>
      <c r="J16" s="5">
        <f t="shared" si="0"/>
        <v>6</v>
      </c>
      <c r="K16" s="5" t="str">
        <f>VLOOKUP(J16,LISTAS!$H$2:$I$10,2,FALSE)</f>
        <v>Alto</v>
      </c>
      <c r="L16" s="7" t="s">
        <v>51</v>
      </c>
      <c r="M16" s="7" t="s">
        <v>59</v>
      </c>
      <c r="N16" s="5">
        <v>1</v>
      </c>
      <c r="O16" s="5">
        <v>2</v>
      </c>
      <c r="P16" s="5">
        <f t="shared" si="1"/>
        <v>3</v>
      </c>
      <c r="Q16" s="5" t="str">
        <f>VLOOKUP(P16,LISTAS!$H$2:$I$10,2,FALSE)</f>
        <v>Bajo</v>
      </c>
      <c r="R16" s="5" t="s">
        <v>53</v>
      </c>
      <c r="S16" s="6" t="s">
        <v>56</v>
      </c>
      <c r="T16" s="7" t="s">
        <v>60</v>
      </c>
      <c r="U16" s="7" t="s">
        <v>57</v>
      </c>
      <c r="V16" s="7" t="s">
        <v>61</v>
      </c>
      <c r="W16" s="7" t="s">
        <v>58</v>
      </c>
    </row>
    <row r="17" spans="1:23" s="4" customFormat="1" ht="78.75" customHeight="1" x14ac:dyDescent="0.25">
      <c r="A17" s="5">
        <v>12</v>
      </c>
      <c r="B17" s="6" t="s">
        <v>131</v>
      </c>
      <c r="C17" s="6" t="s">
        <v>132</v>
      </c>
      <c r="D17" s="6" t="s">
        <v>133</v>
      </c>
      <c r="E17" s="6" t="s">
        <v>134</v>
      </c>
      <c r="F17" s="29" t="s">
        <v>135</v>
      </c>
      <c r="G17" s="29" t="s">
        <v>136</v>
      </c>
      <c r="H17" s="30">
        <v>4</v>
      </c>
      <c r="I17" s="5">
        <v>4</v>
      </c>
      <c r="J17" s="5">
        <f t="shared" ref="J17" si="2">H17+I17</f>
        <v>8</v>
      </c>
      <c r="K17" s="5" t="str">
        <f>VLOOKUP(J17,LISTAS!$H$2:$I$10,2,FALSE)</f>
        <v>Extremo</v>
      </c>
      <c r="L17" s="7" t="s">
        <v>49</v>
      </c>
      <c r="M17" s="7" t="s">
        <v>137</v>
      </c>
      <c r="N17" s="5">
        <v>2</v>
      </c>
      <c r="O17" s="5">
        <v>2</v>
      </c>
      <c r="P17" s="5">
        <f t="shared" ref="P17" si="3">N17+O17</f>
        <v>4</v>
      </c>
      <c r="Q17" s="5" t="str">
        <f>VLOOKUP(P17,LISTAS!$H$2:$I$10,2,FALSE)</f>
        <v>Bajo</v>
      </c>
      <c r="R17" s="5" t="s">
        <v>53</v>
      </c>
      <c r="S17" s="7" t="s">
        <v>138</v>
      </c>
      <c r="T17" s="7" t="s">
        <v>60</v>
      </c>
      <c r="U17" s="7" t="s">
        <v>57</v>
      </c>
      <c r="V17" s="7" t="s">
        <v>61</v>
      </c>
      <c r="W17" s="7" t="s">
        <v>58</v>
      </c>
    </row>
    <row r="18" spans="1:23" s="4" customFormat="1" ht="78.75" customHeight="1" x14ac:dyDescent="0.25">
      <c r="A18" s="5">
        <v>13</v>
      </c>
      <c r="B18" s="6" t="s">
        <v>131</v>
      </c>
      <c r="C18" s="6" t="s">
        <v>132</v>
      </c>
      <c r="D18" s="6" t="s">
        <v>133</v>
      </c>
      <c r="E18" s="6" t="s">
        <v>134</v>
      </c>
      <c r="F18" s="29" t="s">
        <v>139</v>
      </c>
      <c r="G18" s="29" t="s">
        <v>140</v>
      </c>
      <c r="H18" s="30">
        <v>4</v>
      </c>
      <c r="I18" s="5">
        <v>4</v>
      </c>
      <c r="J18" s="5">
        <f t="shared" ref="J18" si="4">H18+I18</f>
        <v>8</v>
      </c>
      <c r="K18" s="5" t="str">
        <f>VLOOKUP(J18,LISTAS!$H$2:$I$10,2,FALSE)</f>
        <v>Extremo</v>
      </c>
      <c r="L18" s="7" t="s">
        <v>49</v>
      </c>
      <c r="M18" s="7" t="s">
        <v>141</v>
      </c>
      <c r="N18" s="5">
        <v>2</v>
      </c>
      <c r="O18" s="5">
        <v>2</v>
      </c>
      <c r="P18" s="5">
        <f t="shared" ref="P18" si="5">N18+O18</f>
        <v>4</v>
      </c>
      <c r="Q18" s="5" t="str">
        <f>VLOOKUP(P18,LISTAS!$H$2:$I$10,2,FALSE)</f>
        <v>Bajo</v>
      </c>
      <c r="R18" s="5" t="s">
        <v>53</v>
      </c>
      <c r="S18" s="7" t="s">
        <v>138</v>
      </c>
      <c r="T18" s="7" t="s">
        <v>142</v>
      </c>
      <c r="U18" s="7" t="s">
        <v>143</v>
      </c>
      <c r="V18" s="7" t="s">
        <v>144</v>
      </c>
      <c r="W18" s="7" t="s">
        <v>58</v>
      </c>
    </row>
    <row r="19" spans="1:23" s="4" customFormat="1" ht="78.75" customHeight="1" x14ac:dyDescent="0.25">
      <c r="A19" s="5">
        <v>14</v>
      </c>
      <c r="B19" s="6" t="s">
        <v>131</v>
      </c>
      <c r="C19" s="6" t="s">
        <v>132</v>
      </c>
      <c r="D19" s="6" t="s">
        <v>133</v>
      </c>
      <c r="E19" s="6" t="s">
        <v>134</v>
      </c>
      <c r="F19" s="29" t="s">
        <v>146</v>
      </c>
      <c r="G19" s="29" t="s">
        <v>145</v>
      </c>
      <c r="H19" s="30">
        <v>3</v>
      </c>
      <c r="I19" s="5">
        <v>4</v>
      </c>
      <c r="J19" s="5">
        <f t="shared" ref="J19" si="6">H19+I19</f>
        <v>7</v>
      </c>
      <c r="K19" s="5" t="str">
        <f>VLOOKUP(J19,LISTAS!$H$2:$I$10,2,FALSE)</f>
        <v>Alto</v>
      </c>
      <c r="L19" s="7" t="s">
        <v>49</v>
      </c>
      <c r="M19" s="7" t="s">
        <v>147</v>
      </c>
      <c r="N19" s="5">
        <v>1</v>
      </c>
      <c r="O19" s="5">
        <v>2</v>
      </c>
      <c r="P19" s="5">
        <f t="shared" ref="P19" si="7">N19+O19</f>
        <v>3</v>
      </c>
      <c r="Q19" s="5" t="str">
        <f>VLOOKUP(P19,LISTAS!$H$2:$I$10,2,FALSE)</f>
        <v>Bajo</v>
      </c>
      <c r="R19" s="5" t="s">
        <v>53</v>
      </c>
      <c r="S19" s="7" t="s">
        <v>138</v>
      </c>
      <c r="T19" s="7" t="s">
        <v>142</v>
      </c>
      <c r="U19" s="7" t="s">
        <v>143</v>
      </c>
      <c r="V19" s="33" t="s">
        <v>148</v>
      </c>
      <c r="W19" s="7" t="s">
        <v>58</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J26" s="8"/>
      <c r="Q26" s="8"/>
    </row>
    <row r="27" spans="1:23" x14ac:dyDescent="0.3">
      <c r="J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sheetData>
  <dataConsolidate/>
  <mergeCells count="27">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 ref="V4:V5"/>
    <mergeCell ref="F3:F5"/>
    <mergeCell ref="G3:G5"/>
    <mergeCell ref="H3:H5"/>
    <mergeCell ref="I3:I5"/>
    <mergeCell ref="J3:J5"/>
    <mergeCell ref="A3:A5"/>
    <mergeCell ref="B3:B5"/>
    <mergeCell ref="C3:C5"/>
    <mergeCell ref="D3:D5"/>
    <mergeCell ref="E3:E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6:R10">
      <formula1>AFECTAEJECONT</formula1>
    </dataValidation>
    <dataValidation type="list" allowBlank="1" showInputMessage="1" showErrorMessage="1" sqref="S6:S9">
      <formula1>RESPONSABLE</formula1>
    </dataValidation>
    <dataValidation type="list" allowBlank="1" showInputMessage="1" showErrorMessage="1" sqref="B6:B65532">
      <formula1>CLASE</formula1>
    </dataValidation>
    <dataValidation type="list" allowBlank="1" showInputMessage="1" showErrorMessage="1" sqref="C6:C65532">
      <formula1>FUENTE</formula1>
    </dataValidation>
    <dataValidation type="list" allowBlank="1" showInputMessage="1" showErrorMessage="1" sqref="D6:D65532">
      <formula1>ETAPA</formula1>
    </dataValidation>
    <dataValidation type="list" allowBlank="1" showInputMessage="1" showErrorMessage="1" sqref="E6:E65532">
      <formula1>TIPO</formula1>
    </dataValidation>
    <dataValidation type="list" allowBlank="1" showInputMessage="1" showErrorMessage="1" sqref="L6:L65532">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7" max="16383" man="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workbookViewId="0">
      <selection activeCell="I4" sqref="I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30</v>
      </c>
      <c r="B1" s="1" t="s">
        <v>31</v>
      </c>
      <c r="C1" s="1" t="s">
        <v>32</v>
      </c>
      <c r="D1" s="1" t="s">
        <v>33</v>
      </c>
      <c r="E1" s="1" t="s">
        <v>35</v>
      </c>
      <c r="F1" s="1" t="s">
        <v>36</v>
      </c>
      <c r="G1" s="1" t="s">
        <v>52</v>
      </c>
      <c r="H1" s="41" t="s">
        <v>34</v>
      </c>
      <c r="I1" s="41"/>
    </row>
    <row r="2" spans="1:9" x14ac:dyDescent="0.25">
      <c r="A2" t="s">
        <v>27</v>
      </c>
      <c r="B2" t="s">
        <v>22</v>
      </c>
      <c r="C2" t="s">
        <v>38</v>
      </c>
      <c r="D2" t="s">
        <v>41</v>
      </c>
      <c r="E2" t="s">
        <v>49</v>
      </c>
      <c r="F2" t="s">
        <v>55</v>
      </c>
      <c r="G2" t="s">
        <v>53</v>
      </c>
      <c r="H2">
        <v>2</v>
      </c>
      <c r="I2" t="s">
        <v>25</v>
      </c>
    </row>
    <row r="3" spans="1:9" x14ac:dyDescent="0.25">
      <c r="A3" t="s">
        <v>37</v>
      </c>
      <c r="B3" t="s">
        <v>23</v>
      </c>
      <c r="C3" t="s">
        <v>28</v>
      </c>
      <c r="D3" t="s">
        <v>42</v>
      </c>
      <c r="E3" t="s">
        <v>50</v>
      </c>
      <c r="F3" t="s">
        <v>56</v>
      </c>
      <c r="G3" t="s">
        <v>54</v>
      </c>
      <c r="H3">
        <v>3</v>
      </c>
      <c r="I3" t="s">
        <v>25</v>
      </c>
    </row>
    <row r="4" spans="1:9" x14ac:dyDescent="0.25">
      <c r="C4" t="s">
        <v>39</v>
      </c>
      <c r="D4" t="s">
        <v>43</v>
      </c>
      <c r="E4" t="s">
        <v>51</v>
      </c>
      <c r="H4">
        <v>4</v>
      </c>
      <c r="I4" t="s">
        <v>25</v>
      </c>
    </row>
    <row r="5" spans="1:9" x14ac:dyDescent="0.25">
      <c r="C5" t="s">
        <v>40</v>
      </c>
      <c r="D5" t="s">
        <v>44</v>
      </c>
      <c r="H5">
        <v>5</v>
      </c>
      <c r="I5" t="s">
        <v>24</v>
      </c>
    </row>
    <row r="6" spans="1:9" x14ac:dyDescent="0.25">
      <c r="D6" t="s">
        <v>45</v>
      </c>
      <c r="H6">
        <v>6</v>
      </c>
      <c r="I6" t="s">
        <v>26</v>
      </c>
    </row>
    <row r="7" spans="1:9" x14ac:dyDescent="0.25">
      <c r="D7" t="s">
        <v>46</v>
      </c>
      <c r="H7">
        <v>7</v>
      </c>
      <c r="I7" t="s">
        <v>26</v>
      </c>
    </row>
    <row r="8" spans="1:9" x14ac:dyDescent="0.25">
      <c r="D8" t="s">
        <v>47</v>
      </c>
      <c r="H8">
        <v>8</v>
      </c>
      <c r="I8" t="s">
        <v>29</v>
      </c>
    </row>
    <row r="9" spans="1:9" x14ac:dyDescent="0.25">
      <c r="D9" t="s">
        <v>48</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8"/>
  <sheetViews>
    <sheetView showGridLines="0"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91</v>
      </c>
      <c r="C1" s="9"/>
      <c r="D1" s="18"/>
      <c r="E1" s="18"/>
      <c r="F1" s="18"/>
    </row>
    <row r="2" spans="2:6" x14ac:dyDescent="0.25">
      <c r="B2" s="9" t="s">
        <v>92</v>
      </c>
      <c r="C2" s="9"/>
      <c r="D2" s="18"/>
      <c r="E2" s="18"/>
      <c r="F2" s="18"/>
    </row>
    <row r="3" spans="2:6" x14ac:dyDescent="0.25">
      <c r="B3" s="10"/>
      <c r="C3" s="10"/>
      <c r="D3" s="19"/>
      <c r="E3" s="19"/>
      <c r="F3" s="19"/>
    </row>
    <row r="4" spans="2:6" ht="60" x14ac:dyDescent="0.25">
      <c r="B4" s="10" t="s">
        <v>93</v>
      </c>
      <c r="C4" s="10"/>
      <c r="D4" s="19"/>
      <c r="E4" s="19"/>
      <c r="F4" s="19"/>
    </row>
    <row r="5" spans="2:6" x14ac:dyDescent="0.25">
      <c r="B5" s="10"/>
      <c r="C5" s="10"/>
      <c r="D5" s="19"/>
      <c r="E5" s="19"/>
      <c r="F5" s="19"/>
    </row>
    <row r="6" spans="2:6" ht="30" x14ac:dyDescent="0.25">
      <c r="B6" s="9" t="s">
        <v>94</v>
      </c>
      <c r="C6" s="9"/>
      <c r="D6" s="18"/>
      <c r="E6" s="18" t="s">
        <v>95</v>
      </c>
      <c r="F6" s="18" t="s">
        <v>96</v>
      </c>
    </row>
    <row r="7" spans="2:6" ht="15.75" thickBot="1" x14ac:dyDescent="0.3">
      <c r="B7" s="10"/>
      <c r="C7" s="10"/>
      <c r="D7" s="19"/>
      <c r="E7" s="19"/>
      <c r="F7" s="19"/>
    </row>
    <row r="8" spans="2:6" ht="60" x14ac:dyDescent="0.25">
      <c r="B8" s="11" t="s">
        <v>97</v>
      </c>
      <c r="C8" s="12"/>
      <c r="D8" s="20"/>
      <c r="E8" s="20">
        <v>6</v>
      </c>
      <c r="F8" s="21"/>
    </row>
    <row r="9" spans="2:6" x14ac:dyDescent="0.25">
      <c r="B9" s="13"/>
      <c r="C9" s="10"/>
      <c r="D9" s="19"/>
      <c r="E9" s="22" t="s">
        <v>98</v>
      </c>
      <c r="F9" s="23" t="s">
        <v>102</v>
      </c>
    </row>
    <row r="10" spans="2:6" ht="30" x14ac:dyDescent="0.25">
      <c r="B10" s="13"/>
      <c r="C10" s="10"/>
      <c r="D10" s="19"/>
      <c r="E10" s="22" t="s">
        <v>99</v>
      </c>
      <c r="F10" s="23"/>
    </row>
    <row r="11" spans="2:6" x14ac:dyDescent="0.25">
      <c r="B11" s="13"/>
      <c r="C11" s="10"/>
      <c r="D11" s="19"/>
      <c r="E11" s="22" t="s">
        <v>100</v>
      </c>
      <c r="F11" s="23"/>
    </row>
    <row r="12" spans="2:6" ht="15.75" thickBot="1" x14ac:dyDescent="0.3">
      <c r="B12" s="14"/>
      <c r="C12" s="15"/>
      <c r="D12" s="24"/>
      <c r="E12" s="25" t="s">
        <v>101</v>
      </c>
      <c r="F12" s="26"/>
    </row>
    <row r="13" spans="2:6" x14ac:dyDescent="0.25">
      <c r="B13" s="10"/>
      <c r="C13" s="10"/>
      <c r="D13" s="19"/>
      <c r="E13" s="19"/>
      <c r="F13" s="19"/>
    </row>
    <row r="14" spans="2:6" x14ac:dyDescent="0.25">
      <c r="B14" s="10"/>
      <c r="C14" s="10"/>
      <c r="D14" s="19"/>
      <c r="E14" s="19"/>
      <c r="F14" s="19"/>
    </row>
    <row r="15" spans="2:6" x14ac:dyDescent="0.25">
      <c r="B15" s="9" t="s">
        <v>103</v>
      </c>
      <c r="C15" s="9"/>
      <c r="D15" s="18"/>
      <c r="E15" s="18"/>
      <c r="F15" s="18"/>
    </row>
    <row r="16" spans="2:6" ht="15.75" thickBot="1" x14ac:dyDescent="0.3">
      <c r="B16" s="10"/>
      <c r="C16" s="10"/>
      <c r="D16" s="19"/>
      <c r="E16" s="19"/>
      <c r="F16" s="19"/>
    </row>
    <row r="17" spans="2:6" ht="45.75" thickBot="1" x14ac:dyDescent="0.3">
      <c r="B17" s="16" t="s">
        <v>104</v>
      </c>
      <c r="C17" s="17"/>
      <c r="D17" s="27"/>
      <c r="E17" s="27">
        <v>9</v>
      </c>
      <c r="F17" s="28" t="s">
        <v>102</v>
      </c>
    </row>
    <row r="18" spans="2:6" x14ac:dyDescent="0.25">
      <c r="B18" s="10"/>
      <c r="C18" s="10"/>
      <c r="D18" s="19"/>
      <c r="E18" s="19"/>
      <c r="F18" s="19"/>
    </row>
  </sheetData>
  <hyperlinks>
    <hyperlink ref="E9" location="'MATRIZ'!K7:K8" display="'MATRIZ'!K7:K8"/>
    <hyperlink ref="E10" location="'MATRIZ'!K9:K65536" display="'MATRIZ'!K9:K65536"/>
    <hyperlink ref="E11" location="'MATRIZ'!Q8:Q31" display="'MATRIZ'!Q8:Q31"/>
    <hyperlink ref="E12" location="'MATRIZ'!Q7" display="'MATRIZ'!Q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Alex Enrique Sarmiento Camargo</cp:lastModifiedBy>
  <cp:lastPrinted>2022-03-14T16:28:00Z</cp:lastPrinted>
  <dcterms:created xsi:type="dcterms:W3CDTF">2014-08-19T21:01:53Z</dcterms:created>
  <dcterms:modified xsi:type="dcterms:W3CDTF">2024-09-23T17:11:03Z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2023-04-12T19:46:48Z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127a24ef-3ed6-44e9-92a9-eaffbb5435b1</vt:lpwstr>
  </property>
  <property fmtid="{D5CDD505-2E9C-101B-9397-08002B2CF9AE}" pid="8" name="MSIP_Label_1299739c-ad3d-4908-806e-4d91151a6e13_ContentBits">
    <vt:lpwstr>0</vt:lpwstr>
  </property>
</Properties>
</file>