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Elio Ventura\Desktop\Bienes y serivios 2024\Aire Acondicionado\evalucion\"/>
    </mc:Choice>
  </mc:AlternateContent>
  <xr:revisionPtr revIDLastSave="0" documentId="13_ncr:1_{F9FC67F5-4210-4091-B174-D93856A5AFA5}" xr6:coauthVersionLast="47" xr6:coauthVersionMax="47" xr10:uidLastSave="{00000000-0000-0000-0000-000000000000}"/>
  <bookViews>
    <workbookView xWindow="-120" yWindow="-120" windowWidth="20730" windowHeight="11040" tabRatio="599" firstSheet="1" activeTab="3" xr2:uid="{78CBF84B-1E58-46A0-B101-A2A4B9080A60}"/>
  </bookViews>
  <sheets>
    <sheet name="Verificación aritmética DINATEL" sheetId="16" r:id="rId1"/>
    <sheet name="Verificación aritmética ENSOL C" sheetId="20" r:id="rId2"/>
    <sheet name="Verificación aritmética UT MEWO" sheetId="21" r:id="rId3"/>
    <sheet name="Revisión precios" sheetId="2" r:id="rId4"/>
  </sheets>
  <definedNames>
    <definedName name="_xlnm._FilterDatabase" localSheetId="3" hidden="1">'Revisión precios'!$F$2:$H$38</definedName>
    <definedName name="_xlnm._FilterDatabase" localSheetId="0" hidden="1">'Verificación aritmética DINATEL'!$I$3:$K$72</definedName>
    <definedName name="_xlnm._FilterDatabase" localSheetId="1" hidden="1">'Verificación aritmética ENSOL C'!$I$3:$K$72</definedName>
    <definedName name="_xlnm._FilterDatabase" localSheetId="2" hidden="1">'Verificación aritmética UT MEWO'!$I$3:$K$72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2" i="21" l="1"/>
  <c r="J71" i="21"/>
  <c r="J70" i="21"/>
  <c r="J69" i="21"/>
  <c r="J68" i="21"/>
  <c r="J67" i="21"/>
  <c r="J66" i="21"/>
  <c r="J65" i="21"/>
  <c r="J63" i="21"/>
  <c r="J62" i="21"/>
  <c r="J61" i="21"/>
  <c r="J60" i="21"/>
  <c r="J59" i="21"/>
  <c r="J58" i="21"/>
  <c r="J57" i="21"/>
  <c r="J56" i="21"/>
  <c r="J55" i="21"/>
  <c r="J54" i="21"/>
  <c r="J52" i="21"/>
  <c r="J51" i="21"/>
  <c r="J50" i="21"/>
  <c r="J49" i="21"/>
  <c r="J48" i="21"/>
  <c r="J47" i="21"/>
  <c r="J46" i="21"/>
  <c r="J45" i="21"/>
  <c r="J44" i="21"/>
  <c r="J42" i="21"/>
  <c r="J41" i="21"/>
  <c r="J40" i="21"/>
  <c r="J39" i="21"/>
  <c r="J38" i="21"/>
  <c r="J37" i="21"/>
  <c r="J36" i="21"/>
  <c r="J35" i="21"/>
  <c r="J34" i="21"/>
  <c r="J33" i="21"/>
  <c r="J32" i="21"/>
  <c r="J31" i="21"/>
  <c r="J30" i="21"/>
  <c r="J29" i="21"/>
  <c r="J28" i="21"/>
  <c r="J27" i="21"/>
  <c r="J26" i="21"/>
  <c r="J25" i="21"/>
  <c r="J24" i="21"/>
  <c r="J23" i="21"/>
  <c r="J22" i="21"/>
  <c r="J21" i="21"/>
  <c r="J20" i="21"/>
  <c r="J19" i="21"/>
  <c r="J18" i="21"/>
  <c r="J17" i="21"/>
  <c r="J16" i="21"/>
  <c r="J15" i="21"/>
  <c r="J14" i="21"/>
  <c r="J13" i="21"/>
  <c r="J12" i="21"/>
  <c r="J11" i="21"/>
  <c r="J10" i="21"/>
  <c r="J9" i="21"/>
  <c r="J8" i="21"/>
  <c r="J7" i="21"/>
  <c r="J6" i="21"/>
  <c r="J5" i="21"/>
  <c r="J4" i="21"/>
  <c r="J72" i="20"/>
  <c r="J71" i="20"/>
  <c r="J70" i="20"/>
  <c r="J69" i="20"/>
  <c r="J68" i="20"/>
  <c r="J67" i="20"/>
  <c r="J66" i="20"/>
  <c r="J65" i="20"/>
  <c r="J63" i="20"/>
  <c r="J62" i="20"/>
  <c r="J61" i="20"/>
  <c r="J60" i="20"/>
  <c r="J59" i="20"/>
  <c r="J58" i="20"/>
  <c r="J57" i="20"/>
  <c r="J56" i="20"/>
  <c r="J55" i="20"/>
  <c r="J54" i="20"/>
  <c r="J52" i="20"/>
  <c r="J51" i="20"/>
  <c r="J50" i="20"/>
  <c r="J49" i="20"/>
  <c r="J48" i="20"/>
  <c r="J47" i="20"/>
  <c r="J46" i="20"/>
  <c r="J45" i="20"/>
  <c r="J44" i="20"/>
  <c r="J42" i="20"/>
  <c r="J41" i="20"/>
  <c r="J40" i="20"/>
  <c r="J39" i="20"/>
  <c r="J38" i="20"/>
  <c r="J37" i="20"/>
  <c r="J36" i="20"/>
  <c r="J35" i="20"/>
  <c r="J34" i="20"/>
  <c r="J33" i="20"/>
  <c r="J32"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72" i="16"/>
  <c r="J71" i="16"/>
  <c r="J70" i="16"/>
  <c r="J69" i="16"/>
  <c r="J68" i="16"/>
  <c r="J67" i="16"/>
  <c r="J66" i="16"/>
  <c r="J65" i="16"/>
  <c r="J63" i="16"/>
  <c r="J62" i="16"/>
  <c r="J61" i="16"/>
  <c r="J60" i="16"/>
  <c r="J59" i="16"/>
  <c r="J58" i="16"/>
  <c r="J57" i="16"/>
  <c r="J56" i="16"/>
  <c r="J55" i="16"/>
  <c r="J54" i="16"/>
  <c r="J52" i="16"/>
  <c r="J51" i="16"/>
  <c r="J50" i="16"/>
  <c r="J49" i="16"/>
  <c r="J48" i="16"/>
  <c r="J47" i="16"/>
  <c r="J46" i="16"/>
  <c r="J45" i="16"/>
  <c r="J44" i="16"/>
  <c r="J5" i="16"/>
  <c r="J6" i="16"/>
  <c r="J7" i="16"/>
  <c r="J8" i="16"/>
  <c r="J9" i="16"/>
  <c r="J10" i="16"/>
  <c r="J11" i="16"/>
  <c r="J12" i="16"/>
  <c r="J13" i="16"/>
  <c r="J14" i="16"/>
  <c r="J15" i="16"/>
  <c r="J16" i="16"/>
  <c r="J17" i="16"/>
  <c r="J18" i="16"/>
  <c r="J19" i="16"/>
  <c r="J20" i="16"/>
  <c r="J21" i="16"/>
  <c r="J22" i="16"/>
  <c r="J23" i="16"/>
  <c r="J24" i="16"/>
  <c r="J25" i="16"/>
  <c r="J26" i="16"/>
  <c r="J27" i="16"/>
  <c r="J28" i="16"/>
  <c r="J29" i="16"/>
  <c r="J30" i="16"/>
  <c r="J31" i="16"/>
  <c r="J32" i="16"/>
  <c r="J33" i="16"/>
  <c r="J34" i="16"/>
  <c r="J35" i="16"/>
  <c r="J36" i="16"/>
  <c r="J37" i="16"/>
  <c r="J38" i="16"/>
  <c r="J39" i="16"/>
  <c r="J40" i="16"/>
  <c r="J41" i="16"/>
  <c r="J42" i="16"/>
  <c r="J4" i="16"/>
  <c r="L3" i="2"/>
  <c r="K3" i="2"/>
  <c r="J3" i="2"/>
  <c r="K71" i="2"/>
  <c r="J71" i="2"/>
  <c r="L71" i="2" s="1"/>
  <c r="K70" i="2"/>
  <c r="J70" i="2"/>
  <c r="L70" i="2" s="1"/>
  <c r="K69" i="2"/>
  <c r="J69" i="2"/>
  <c r="L69" i="2" s="1"/>
  <c r="K68" i="2"/>
  <c r="J68" i="2"/>
  <c r="L68" i="2" s="1"/>
  <c r="K67" i="2"/>
  <c r="J67" i="2"/>
  <c r="L67" i="2" s="1"/>
  <c r="K66" i="2"/>
  <c r="J66" i="2"/>
  <c r="L66" i="2" s="1"/>
  <c r="K65" i="2"/>
  <c r="J65" i="2"/>
  <c r="L65" i="2" s="1"/>
  <c r="K64" i="2"/>
  <c r="J64" i="2"/>
  <c r="L64" i="2" s="1"/>
  <c r="K62" i="2"/>
  <c r="J62" i="2"/>
  <c r="L62" i="2" s="1"/>
  <c r="K61" i="2"/>
  <c r="J61" i="2"/>
  <c r="L61" i="2" s="1"/>
  <c r="K60" i="2"/>
  <c r="J60" i="2"/>
  <c r="L60" i="2" s="1"/>
  <c r="K59" i="2"/>
  <c r="J59" i="2"/>
  <c r="L59" i="2" s="1"/>
  <c r="K58" i="2"/>
  <c r="J58" i="2"/>
  <c r="L58" i="2" s="1"/>
  <c r="K57" i="2"/>
  <c r="J57" i="2"/>
  <c r="L57" i="2" s="1"/>
  <c r="K56" i="2"/>
  <c r="J56" i="2"/>
  <c r="L56" i="2" s="1"/>
  <c r="K55" i="2"/>
  <c r="J55" i="2"/>
  <c r="L55" i="2" s="1"/>
  <c r="K54" i="2"/>
  <c r="J54" i="2"/>
  <c r="L54" i="2" s="1"/>
  <c r="K53" i="2"/>
  <c r="J53" i="2"/>
  <c r="L53" i="2" s="1"/>
  <c r="K51" i="2"/>
  <c r="J51" i="2"/>
  <c r="L51" i="2" s="1"/>
  <c r="K50" i="2"/>
  <c r="J50" i="2"/>
  <c r="L50" i="2" s="1"/>
  <c r="K49" i="2"/>
  <c r="J49" i="2"/>
  <c r="L49" i="2" s="1"/>
  <c r="K48" i="2"/>
  <c r="J48" i="2"/>
  <c r="L48" i="2" s="1"/>
  <c r="K47" i="2"/>
  <c r="J47" i="2"/>
  <c r="L47" i="2" s="1"/>
  <c r="K46" i="2"/>
  <c r="J46" i="2"/>
  <c r="L46" i="2" s="1"/>
  <c r="K45" i="2"/>
  <c r="J45" i="2"/>
  <c r="L45" i="2" s="1"/>
  <c r="K44" i="2"/>
  <c r="J44" i="2"/>
  <c r="K43" i="2"/>
  <c r="J43" i="2"/>
  <c r="L43" i="2" s="1"/>
  <c r="K41" i="2"/>
  <c r="J41" i="2"/>
  <c r="L41" i="2" s="1"/>
  <c r="K40" i="2"/>
  <c r="J40" i="2"/>
  <c r="L40" i="2" s="1"/>
  <c r="K39" i="2"/>
  <c r="J39" i="2"/>
  <c r="L39" i="2" s="1"/>
  <c r="L44" i="2" l="1"/>
  <c r="G73" i="2" l="1"/>
  <c r="H73" i="2"/>
  <c r="H75" i="2" s="1"/>
  <c r="H76" i="2" s="1"/>
  <c r="F73" i="2"/>
  <c r="F75" i="2" s="1"/>
  <c r="F76" i="2" s="1"/>
  <c r="G75" i="2"/>
  <c r="G76" i="2" s="1"/>
  <c r="K4" i="2" l="1"/>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J38" i="2"/>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L37" i="2" l="1"/>
  <c r="L34" i="2"/>
  <c r="L38" i="2"/>
  <c r="L18" i="2"/>
  <c r="L33" i="2"/>
  <c r="L29" i="2"/>
  <c r="L21" i="2"/>
  <c r="L4" i="2"/>
  <c r="L19" i="2"/>
  <c r="L26" i="2"/>
  <c r="L24" i="2"/>
  <c r="L22" i="2"/>
  <c r="L17" i="2"/>
  <c r="L13" i="2"/>
  <c r="L35" i="2"/>
  <c r="L6" i="2"/>
  <c r="L9" i="2"/>
  <c r="L5" i="2"/>
  <c r="L32" i="2"/>
  <c r="L30" i="2"/>
  <c r="L25" i="2"/>
  <c r="L16" i="2"/>
  <c r="L14" i="2"/>
  <c r="L27" i="2"/>
  <c r="L7" i="2"/>
  <c r="L10" i="2"/>
  <c r="L11" i="2"/>
  <c r="L8" i="2"/>
  <c r="L36" i="2"/>
  <c r="L31" i="2"/>
  <c r="L28" i="2"/>
  <c r="L23" i="2"/>
  <c r="L20" i="2"/>
  <c r="L15" i="2"/>
  <c r="L12" i="2"/>
</calcChain>
</file>

<file path=xl/sharedStrings.xml><?xml version="1.0" encoding="utf-8"?>
<sst xmlns="http://schemas.openxmlformats.org/spreadsheetml/2006/main" count="797" uniqueCount="110">
  <si>
    <t>PROMEDIO</t>
  </si>
  <si>
    <t>DESVIACIÓN ESTANDAR</t>
  </si>
  <si>
    <t>Observación sobre requerimiento precios artificialmente bajo</t>
  </si>
  <si>
    <t>VALOR MÍNIMO ACEPTABLE</t>
  </si>
  <si>
    <t>OFERTAS</t>
  </si>
  <si>
    <t>ANÁLISIS DE PRECIOS</t>
  </si>
  <si>
    <t>Valor oferta SECOP II</t>
  </si>
  <si>
    <t>Valor oferta Formato</t>
  </si>
  <si>
    <t xml:space="preserve">Valor diferencia </t>
  </si>
  <si>
    <t>%</t>
  </si>
  <si>
    <t xml:space="preserve">OFERTA ECONÓMICA </t>
  </si>
  <si>
    <t>ESTUDIO DE MERCADO</t>
  </si>
  <si>
    <t>DIFERENCIA</t>
  </si>
  <si>
    <t>OBSERVACIÓN</t>
  </si>
  <si>
    <t>CUMPLE</t>
  </si>
  <si>
    <t>UNIDAD MEDIDA</t>
  </si>
  <si>
    <t>UNIDAD</t>
  </si>
  <si>
    <t>VALOR UNITARIO</t>
  </si>
  <si>
    <t>VALOR IVA</t>
  </si>
  <si>
    <t>VALOR UNITARIO MAS IVA INCLUIDO</t>
  </si>
  <si>
    <t>ITEMS</t>
  </si>
  <si>
    <t xml:space="preserve">DESCRIPCIÓN </t>
  </si>
  <si>
    <t xml:space="preserve">CANT. </t>
  </si>
  <si>
    <r>
      <rPr>
        <b/>
        <sz val="11"/>
        <rFont val="Calibri"/>
        <family val="2"/>
        <scheme val="minor"/>
      </rPr>
      <t>MANTENIMIENTO CORRECTIVO:</t>
    </r>
    <r>
      <rPr>
        <b/>
        <u/>
        <sz val="11"/>
        <rFont val="Calibri"/>
        <family val="2"/>
        <scheme val="minor"/>
      </rPr>
      <t xml:space="preserve"> A.A. Piso Techo/ Marca Confortfresh/ 36000 BTU</t>
    </r>
    <r>
      <rPr>
        <u/>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</si>
  <si>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t>UND</t>
  </si>
  <si>
    <r>
      <rPr>
        <b/>
        <sz val="11"/>
        <rFont val="Calibri"/>
        <family val="2"/>
        <scheme val="minor"/>
      </rPr>
      <t>MANTENIMIENTO CORRECTIVO:</t>
    </r>
    <r>
      <rPr>
        <b/>
        <u/>
        <sz val="11"/>
        <rFont val="Calibri"/>
        <family val="2"/>
        <scheme val="minor"/>
      </rPr>
      <t xml:space="preserve"> A.A. Piso Techo/ Marca Confortfresh/ 36000 BTU</t>
    </r>
    <r>
      <rPr>
        <b/>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</si>
  <si>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 xml:space="preserve">MANTENIMIENTO CORRECTIVO: </t>
    </r>
    <r>
      <rPr>
        <b/>
        <u/>
        <sz val="11"/>
        <rFont val="Calibri"/>
        <family val="2"/>
        <scheme val="minor"/>
      </rPr>
      <t>A.A. Piso Techo/ Marca Viking/ 36000 BTU</t>
    </r>
    <r>
      <rPr>
        <b/>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 puesta en marcha</t>
    </r>
  </si>
  <si>
    <r>
      <rPr>
        <b/>
        <sz val="11"/>
        <rFont val="Calibri"/>
        <family val="2"/>
        <scheme val="minor"/>
      </rPr>
      <t>MANTENIMIENTO CORRECTIVO:</t>
    </r>
    <r>
      <rPr>
        <b/>
        <u/>
        <sz val="11"/>
        <rFont val="Calibri"/>
        <family val="2"/>
        <scheme val="minor"/>
      </rPr>
      <t xml:space="preserve"> A.A. Piso Techo/ Marca Viking/ 36000 BTU</t>
    </r>
    <r>
      <rPr>
        <b/>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</si>
  <si>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 xml:space="preserve">MANTENIMIENTO PREVENTIVO: </t>
    </r>
    <r>
      <rPr>
        <b/>
        <u/>
        <sz val="11"/>
        <rFont val="Calibri"/>
        <family val="2"/>
        <scheme val="minor"/>
      </rPr>
      <t>Mini Split/ Marca Midea/ 24000 BTU,</t>
    </r>
    <r>
      <rPr>
        <sz val="11"/>
        <rFont val="Calibri"/>
        <family val="2"/>
        <scheme val="minor"/>
      </rPr>
      <t xml:space="preserve"> Lavado evaporadora y condensadora , desincruste , cambio de aislamientos rubatex evap y cond, limpieza de partes electricas</t>
    </r>
  </si>
  <si>
    <r>
      <rPr>
        <b/>
        <sz val="11"/>
        <rFont val="Calibri"/>
        <family val="2"/>
        <scheme val="minor"/>
      </rPr>
      <t xml:space="preserve">MANTENIMIENTO PREVENTIVO: </t>
    </r>
    <r>
      <rPr>
        <b/>
        <u/>
        <sz val="11"/>
        <rFont val="Calibri"/>
        <family val="2"/>
        <scheme val="minor"/>
      </rPr>
      <t>Mini Split/ Marca Midea/ 24000 BTU</t>
    </r>
    <r>
      <rPr>
        <b/>
        <sz val="11"/>
        <rFont val="Calibri"/>
        <family val="2"/>
        <scheme val="minor"/>
      </rPr>
      <t>,</t>
    </r>
    <r>
      <rPr>
        <sz val="11"/>
        <rFont val="Calibri"/>
        <family val="2"/>
        <scheme val="minor"/>
      </rPr>
      <t xml:space="preserve"> Lavado evaporadora y condensadora , desincruste , cambio de aislamientos rubatex evap y cond, limpieza de partes electricas</t>
    </r>
  </si>
  <si>
    <r>
      <rPr>
        <b/>
        <sz val="11"/>
        <rFont val="Calibri"/>
        <family val="2"/>
        <scheme val="minor"/>
      </rPr>
      <t xml:space="preserve">MANTENIMIENTO CORRECTIVO: </t>
    </r>
    <r>
      <rPr>
        <b/>
        <u/>
        <sz val="11"/>
        <rFont val="Calibri"/>
        <family val="2"/>
        <scheme val="minor"/>
      </rPr>
      <t>Mini Split/ Marca Confortfresh/ 9000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</si>
  <si>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A.A. Piso Techo/ Marca 7TECH/ 60000 BTU</t>
    </r>
    <r>
      <rPr>
        <sz val="11"/>
        <rFont val="Calibri"/>
        <family val="2"/>
        <scheme val="minor"/>
      </rPr>
      <t>,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</si>
  <si>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MANTENIMIENTO CORRECTIVO:</t>
    </r>
    <r>
      <rPr>
        <b/>
        <u/>
        <sz val="11"/>
        <rFont val="Calibri"/>
        <family val="2"/>
        <scheme val="minor"/>
      </rPr>
      <t xml:space="preserve"> A.A. Piso Techo/ Marca 7TECH/ 60000 BTU</t>
    </r>
    <r>
      <rPr>
        <sz val="11"/>
        <rFont val="Calibri"/>
        <family val="2"/>
        <scheme val="minor"/>
      </rPr>
      <t>,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</si>
  <si>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 xml:space="preserve">MANTENIMIENTO CORRECTIVO: </t>
    </r>
    <r>
      <rPr>
        <b/>
        <u/>
        <sz val="11"/>
        <rFont val="Calibri"/>
        <family val="2"/>
        <scheme val="minor"/>
      </rPr>
      <t>A.A. Piso Techo/ Marca 7TECH/ 60000 BTU</t>
    </r>
    <r>
      <rPr>
        <b/>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</si>
  <si>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MANTENIMIENTO CORRECTIVO:</t>
    </r>
    <r>
      <rPr>
        <b/>
        <u/>
        <sz val="11"/>
        <rFont val="Calibri"/>
        <family val="2"/>
        <scheme val="minor"/>
      </rPr>
      <t xml:space="preserve"> A.A. Piso Techo/ Marca 7TECH/ 60000 BTU</t>
    </r>
    <r>
      <rPr>
        <b/>
        <sz val="11"/>
        <rFont val="Calibri"/>
        <family val="2"/>
        <scheme val="minor"/>
      </rPr>
      <t>,</t>
    </r>
    <r>
      <rPr>
        <sz val="11"/>
        <rFont val="Calibri"/>
        <family val="2"/>
        <scheme val="minor"/>
      </rPr>
      <t xml:space="preserve"> 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</si>
  <si>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 xml:space="preserve">MANTENIMIENTO CORRECTIVO:  </t>
    </r>
    <r>
      <rPr>
        <b/>
        <u/>
        <sz val="11"/>
        <rFont val="Calibri"/>
        <family val="2"/>
        <scheme val="minor"/>
      </rPr>
      <t>Mini Split/ Marca Mirage/ 24000 BTU</t>
    </r>
    <r>
      <rPr>
        <sz val="11"/>
        <rFont val="Calibri"/>
        <family val="2"/>
        <scheme val="minor"/>
      </rPr>
      <t>, Lavado evaporadora y condensadora , desincruste , cambio de aislamientos rubatex evap y cond, limpieza de partes electricas</t>
    </r>
  </si>
  <si>
    <r>
      <rPr>
        <b/>
        <sz val="11"/>
        <rFont val="Calibri"/>
        <family val="2"/>
        <scheme val="minor"/>
      </rPr>
      <t>MANTENIMIENTO CORRECTIVO:</t>
    </r>
    <r>
      <rPr>
        <b/>
        <u/>
        <sz val="11"/>
        <rFont val="Calibri"/>
        <family val="2"/>
        <scheme val="minor"/>
      </rPr>
      <t xml:space="preserve"> Cuarto frío</t>
    </r>
    <r>
      <rPr>
        <b/>
        <sz val="11"/>
        <rFont val="Calibri"/>
        <family val="2"/>
        <scheme val="minor"/>
      </rPr>
      <t>,</t>
    </r>
    <r>
      <rPr>
        <sz val="11"/>
        <rFont val="Calibri"/>
        <family val="2"/>
        <scheme val="minor"/>
      </rPr>
      <t xml:space="preserve"> Corrección de fuga de gas refrigerante 404 y cambio de tubería 3/8", revisión de controlador digital, reemplazo de divisiones internas (6)</t>
    </r>
  </si>
  <si>
    <r>
      <rPr>
        <b/>
        <sz val="11"/>
        <rFont val="Calibri"/>
        <family val="2"/>
        <scheme val="minor"/>
      </rPr>
      <t xml:space="preserve">MANTENIMIENTO CORRECTIVO: </t>
    </r>
    <r>
      <rPr>
        <b/>
        <u/>
        <sz val="11"/>
        <rFont val="Calibri"/>
        <family val="2"/>
        <scheme val="minor"/>
      </rPr>
      <t>Cuarto frío</t>
    </r>
    <r>
      <rPr>
        <b/>
        <sz val="11"/>
        <rFont val="Calibri"/>
        <family val="2"/>
        <scheme val="minor"/>
      </rPr>
      <t xml:space="preserve">, </t>
    </r>
    <r>
      <rPr>
        <sz val="11"/>
        <rFont val="Calibri"/>
        <family val="2"/>
        <scheme val="minor"/>
      </rPr>
      <t xml:space="preserve"> Revisión de presiones de gas refrigerante, revisión de revolución de motor y partes electricas y revisión de capacitores y super arrancadores.</t>
    </r>
  </si>
  <si>
    <r>
      <rPr>
        <b/>
        <sz val="11"/>
        <rFont val="Calibri"/>
        <family val="2"/>
        <scheme val="minor"/>
      </rPr>
      <t xml:space="preserve">MANTENIMIENTO CORRECTIVO: </t>
    </r>
    <r>
      <rPr>
        <b/>
        <u/>
        <sz val="11"/>
        <rFont val="Calibri"/>
        <family val="2"/>
        <scheme val="minor"/>
      </rPr>
      <t>Mini Split/ Marca Mirage/ 18000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</si>
  <si>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Mirage/ 12000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</si>
  <si>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Mirage/ 12000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</si>
  <si>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Mirage/ 24000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</si>
  <si>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Lennox/ 24000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</si>
  <si>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Confortfresh/ 24000 BTU</t>
    </r>
    <r>
      <rPr>
        <b/>
        <sz val="11"/>
        <rFont val="Calibri"/>
        <family val="2"/>
        <scheme val="minor"/>
      </rPr>
      <t>,</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</si>
  <si>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CORRECTIVO: </t>
    </r>
    <r>
      <rPr>
        <b/>
        <u/>
        <sz val="11"/>
        <rFont val="Calibri"/>
        <family val="2"/>
        <scheme val="minor"/>
      </rPr>
      <t>Mini Split/ Marca Confortfresh/ 24000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</si>
  <si>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 xml:space="preserve">MANTENIMIENTO PREVENTIVO: </t>
    </r>
    <r>
      <rPr>
        <b/>
        <u/>
        <sz val="11"/>
        <rFont val="Calibri"/>
        <family val="2"/>
        <scheme val="minor"/>
      </rPr>
      <t>Mini Split/ Marca Confortfresh/ 36000 BTU</t>
    </r>
    <r>
      <rPr>
        <b/>
        <sz val="11"/>
        <rFont val="Calibri"/>
        <family val="2"/>
        <scheme val="minor"/>
      </rPr>
      <t>,</t>
    </r>
    <r>
      <rPr>
        <sz val="11"/>
        <rFont val="Calibri"/>
        <family val="2"/>
        <scheme val="minor"/>
      </rPr>
      <t xml:space="preserve"> Lavado evaporadora y condensadora , desincruste , cambio de aislamientos rubatex evap y cond, limpieza de partes electricas</t>
    </r>
  </si>
  <si>
    <r>
      <rPr>
        <b/>
        <sz val="11"/>
        <rFont val="Calibri"/>
        <family val="2"/>
        <scheme val="minor"/>
      </rPr>
      <t>MANTENIMIENTO CORRECTIVO:</t>
    </r>
    <r>
      <rPr>
        <b/>
        <u/>
        <sz val="11"/>
        <rFont val="Calibri"/>
        <family val="2"/>
        <scheme val="minor"/>
      </rPr>
      <t xml:space="preserve"> Mini Split/ Marca Confortfresh/ 24000 BTU</t>
    </r>
    <r>
      <rPr>
        <sz val="11"/>
        <rFont val="Calibri"/>
        <family val="2"/>
        <scheme val="minor"/>
      </rPr>
      <t xml:space="preserve">, Revisión de presiones de gas refrigerante, revisión de revolución de motor ,partes electricas ,revisión de capacitores, cambio de aislamientos, ajuste de refrigerante , desincruste de serpentines, </t>
    </r>
  </si>
  <si>
    <r>
      <rPr>
        <b/>
        <sz val="11"/>
        <rFont val="Calibri"/>
        <family val="2"/>
        <scheme val="minor"/>
      </rPr>
      <t>MANTENIMIENTO PREVENTIVO</t>
    </r>
    <r>
      <rPr>
        <b/>
        <u/>
        <sz val="11"/>
        <rFont val="Calibri"/>
        <family val="2"/>
        <scheme val="minor"/>
      </rPr>
      <t>: Mini Split/ Marca Lennox/ 24000 BTU</t>
    </r>
    <r>
      <rPr>
        <sz val="11"/>
        <rFont val="Calibri"/>
        <family val="2"/>
        <scheme val="minor"/>
      </rPr>
      <t>, Lavado evaporadora y condensadora , desincruste , cambio de aislamientos rubatex evap y cond, limpieza de partes electricas</t>
    </r>
  </si>
  <si>
    <r>
      <rPr>
        <b/>
        <sz val="11"/>
        <rFont val="Calibri"/>
        <family val="2"/>
        <scheme val="minor"/>
      </rPr>
      <t xml:space="preserve">MANTENIMIENTO PREVENTIVO: </t>
    </r>
    <r>
      <rPr>
        <b/>
        <u/>
        <sz val="11"/>
        <rFont val="Calibri"/>
        <family val="2"/>
        <scheme val="minor"/>
      </rPr>
      <t>Mini Split/ Marca Confortfresh/ 24000 BTU</t>
    </r>
    <r>
      <rPr>
        <b/>
        <sz val="11"/>
        <rFont val="Calibri"/>
        <family val="2"/>
        <scheme val="minor"/>
      </rPr>
      <t>,</t>
    </r>
    <r>
      <rPr>
        <sz val="11"/>
        <rFont val="Calibri"/>
        <family val="2"/>
        <scheme val="minor"/>
      </rPr>
      <t xml:space="preserve"> Lavado evaporadora y condensadora , desincruste , cambio de aislamientos rubatex evap y cond, limpieza de partes electricas</t>
    </r>
  </si>
  <si>
    <r>
      <rPr>
        <b/>
        <sz val="11"/>
        <rFont val="Calibri"/>
        <family val="2"/>
        <scheme val="minor"/>
      </rPr>
      <t xml:space="preserve">MANTENIMIENTO CORRECTIVO: </t>
    </r>
    <r>
      <rPr>
        <b/>
        <u/>
        <sz val="11"/>
        <rFont val="Calibri"/>
        <family val="2"/>
        <scheme val="minor"/>
      </rPr>
      <t>A.A. Piso Techo/ Marca Confortfresh/ 55000 BTU</t>
    </r>
    <r>
      <rPr>
        <b/>
        <sz val="11"/>
        <rFont val="Calibri"/>
        <family val="2"/>
        <scheme val="minor"/>
      </rPr>
      <t xml:space="preserve">, </t>
    </r>
    <r>
      <rPr>
        <sz val="11"/>
        <rFont val="Calibri"/>
        <family val="2"/>
        <scheme val="minor"/>
      </rPr>
      <t>Revisión del sistema electrico,Revision de borneras, cambio de capacitores, transformadores, terminales, revisión de presiones alta y baja, ajuste si se requiere o si hay fuga, corregir con nitrogeno, vacio a 500 micrones y carga de refrigerante R410A O R22 , puesta en marcha</t>
    </r>
  </si>
  <si>
    <r>
      <rPr>
        <b/>
        <sz val="11"/>
        <rFont val="Calibri"/>
        <family val="2"/>
        <scheme val="minor"/>
      </rPr>
      <t xml:space="preserve">MANTENIMIENTO PREVENTIVO: </t>
    </r>
    <r>
      <rPr>
        <b/>
        <u/>
        <sz val="11"/>
        <rFont val="Calibri"/>
        <family val="2"/>
        <scheme val="minor"/>
      </rPr>
      <t>Mini Split/ Marca Lennox/ 24000 BTU</t>
    </r>
    <r>
      <rPr>
        <sz val="11"/>
        <rFont val="Calibri"/>
        <family val="2"/>
        <scheme val="minor"/>
      </rPr>
      <t>, Lavado evaporadora y condensadora , desincruste , cambio de aislamientos rubatex evap y cond, limpieza de partes electricas</t>
    </r>
  </si>
  <si>
    <r>
      <rPr>
        <b/>
        <sz val="11"/>
        <rFont val="Calibri"/>
        <family val="2"/>
        <scheme val="minor"/>
      </rPr>
      <t xml:space="preserve">MANTENIMIENTO CORRECTIVO: </t>
    </r>
    <r>
      <rPr>
        <b/>
        <u/>
        <sz val="11"/>
        <rFont val="Calibri"/>
        <family val="2"/>
        <scheme val="minor"/>
      </rPr>
      <t>A.A. Central/ Marca Confortfresh/ 120000 BTU</t>
    </r>
    <r>
      <rPr>
        <b/>
        <sz val="11"/>
        <rFont val="Calibri"/>
        <family val="2"/>
        <scheme val="minor"/>
      </rPr>
      <t>,</t>
    </r>
    <r>
      <rPr>
        <sz val="11"/>
        <rFont val="Calibri"/>
        <family val="2"/>
        <scheme val="minor"/>
      </rPr>
      <t xml:space="preserve"> Revisión del sistema electrico, revisión de presiones en evaporador y condensador,Ajuste de refrigerante R410a o R22 cambio de filtros secadores, cambio de partes eletricas ( capacitores, transformadores, contactores,cambio de correa manejadora, ajuste de chumaceras o cambio, desincruste, y equipo a punto</t>
    </r>
  </si>
  <si>
    <t>SUMINISTRO E INSTALACION DE AIRES ACONDICIONADOS</t>
  </si>
  <si>
    <t xml:space="preserve">UNIDAD PISO TECHO (EVAPORADORA + CONDENSADORA) INVERTER 48,000 BTU/, COMPRESOR INVERTER, R410A, CONDENSADORA DESCARGA VERTICAL O HORIZONTAL,  SERPENTÍN COBRE-ALUMINIO, 220V-1PH-60HZ DEBE INCLUIR PROTECTOR DE FASE CON SUPRESOR DE PICOS REGULABLE </t>
  </si>
  <si>
    <t xml:space="preserve">UNIDAD PISO TECHO (EVAPORADORA + CONDENSADORA) INVERTER  DE 5TR /, COMPRESOR INVERTER, R410A, CONDENSADORA DESCARGA VERTICAL O HORIZONTAL, SERPENTÍN COBRE-ALUMINIO, 220V-1PH-60HZ  DEBE INCLUIR PROTECTOR DE FASE CON SUPRESOR DE PICOS REGULABLE </t>
  </si>
  <si>
    <t>UNIDAD CONDENSADORA DE 48000 BTU ON OFF DESCARGA VERTICAL O HORIZONTAL, R410A, SERPENTÍN COBRE-ALUMINIO, 220V-1PH-60HZ</t>
  </si>
  <si>
    <t>UNIDAD CONDENSADORA DE 60000 BTU ON OFF DESCARGA VERTICAL O HORIZONTAL, R410A, SERPENTÍN COBRE-ALUMINIO, 220V-1PH-60HZ</t>
  </si>
  <si>
    <t xml:space="preserve">SUMINISTRO E INSTALACION DE  MINISPLIT PARED 12000 BTU INVERTER /R410A/ 220V / 1PH-60HZ  DEBE INCLUIR PROTECTOR DE FASE CON SUPRESOR DE PICOS REGULABLE </t>
  </si>
  <si>
    <t xml:space="preserve">SUMINISTRO E INSTALACION DE  MINISPLIT PARED 18000 BTU INVERTER /R410A/ 220V / 1PH-60HZ  DEBE INCLUIR PROTECTOR DE FASE CON SUPRESOR DE PICOS REGULABLE </t>
  </si>
  <si>
    <t xml:space="preserve">SUMINISTRO E INSTALACION DE  MINISPLIT PARED 24000 BTU INVERTER /R410A/ 220V / 1PH-60HZ  DEBE INCLUIR PROTECTOR DE FASE CON SUPRESOR DE PICOS REGULABLE </t>
  </si>
  <si>
    <t xml:space="preserve">SUMINISTRO E INSTALACION DE  MINISPLIT PARED 36000 BTU INVERTER /R410A/ 220V / 1PH-60HZ  DEBE INCLUIR PROTECTOR DE FASE CON SUPRESOR DE PICOS REGULABLE </t>
  </si>
  <si>
    <t>LOGISTICA Y TRANSPORTE</t>
  </si>
  <si>
    <t>GB</t>
  </si>
  <si>
    <t xml:space="preserve">MATERIALES Y MANO DE OBRA </t>
  </si>
  <si>
    <t>Accesorios de instalacion Piso techo (filtro, butano-soldaplata-Vinilo-Etc )</t>
  </si>
  <si>
    <t>Accesorios de instalacion condensador( filtro,butano-soldaplata-Vinilo-Etc )</t>
  </si>
  <si>
    <t>Accesorios de instalacion Minisplit ( butano-soldaplata-Vinilo-Etc )</t>
  </si>
  <si>
    <t xml:space="preserve">Refrigerante R410a para ajuste </t>
  </si>
  <si>
    <t>KG</t>
  </si>
  <si>
    <t>Base para piso techo</t>
  </si>
  <si>
    <t>Pie de amigo para Condensadores de Minisplit</t>
  </si>
  <si>
    <t>Instalacion de equipos piso techo ( UMA Y UCA )</t>
  </si>
  <si>
    <t xml:space="preserve">Instalacion de Condensadores </t>
  </si>
  <si>
    <t>Instalacion de Minisplit</t>
  </si>
  <si>
    <t>Desmonte de equipo existente</t>
  </si>
  <si>
    <t>OBRA CIVIL</t>
  </si>
  <si>
    <t>Montaje de acometida eléctrica con cable eléctrico No. 3x8 encauchetado protegido en tubería EMT de 3/4". Distancia aproximada 40 mts entre unidades de los equipos, Sistema de protección eléctrica incluye breaker 2x30 AMP tipo riel y caja para breaker tipo riel de 2 circuitos.</t>
  </si>
  <si>
    <t xml:space="preserve">PUNTO </t>
  </si>
  <si>
    <t xml:space="preserve">Montaje de acometida eléctrica con cable eléctrico No. 3x8 encauchetado protegido en tubería EMT de 3/4". Distancia aproximada 16 mts entre unidades de los equipos, Sistema de protección eléctrica incluye breaker 2x20 AMP enchufable. Incluye trablero de distribución de 18 circuitos trifasico en bornera de cobre con espacio para totalizador , 100 mt de clable #4 AWG 90° y 2 Totalizadores de 125 amp. </t>
  </si>
  <si>
    <t>Montaje de Líneas de señal con Cable N° 3x12 encauchetado. Distancia aproximada 15 mts entre unidades de los equipos de Condensadora y Evaporador.</t>
  </si>
  <si>
    <t>Construcción de drenaje en tubería pvc de 3/4 incluye accesorios de fijación aprox. 10 ml, cubierta en rubatex por equipo</t>
  </si>
  <si>
    <t>Construcción de red de tubería de cobre de 1/2", 5 ml por equipo. Incluye protección con rubatex de 5/8" y cinta vinilo</t>
  </si>
  <si>
    <t>Construcción de red de tubería de cobre de 7/8", 5 ml por equipo. Incluye protección con rubatex de 3/4" y cinta vinilo.</t>
  </si>
  <si>
    <t>Suministro e instalación de protector de voltaje a 220 V para Aires Acondicionados</t>
  </si>
  <si>
    <t xml:space="preserve">Suministro e instalación de protector electrónico trifásico contra fallas por voltaje alto y bajo, secuencia de fase intervenida, ausencia de fase. Incluye retardador de arranque y autoprotección contra sobrepicos. </t>
  </si>
  <si>
    <t>DINATEL GROUP S.A.S</t>
  </si>
  <si>
    <t>ENSOL COLOMBIA S.A.S.</t>
  </si>
  <si>
    <t xml:space="preserve">	UT MEWORKSHOP &amp; SINGGLOBAL 2024</t>
  </si>
  <si>
    <t>% IVA</t>
  </si>
  <si>
    <t>VALOR UNITARIO IVA INCLUIDO</t>
  </si>
  <si>
    <t>MANTENIMIENTO CORRECTIVO: A.A. Piso Techo/ Marca Confortfresh/ 36000 BTU, Revisión del sistema electrico,Revision de borneras, cambio de capacitores, transformadores, terminales, revisión de presiones alta y baja, ajuste si se requiere o si hay fuga, corregir con nitrogeno, vacio a 500 micrones y carga de refrigerante R410A O R22 , puesta en marcha</t>
  </si>
  <si>
    <t>MANTENIMIENTO CORRECTIVO: A.A. Piso Techo/ Marca Viking/ 36000 BTU, Revisión del sistema electrico,Revision de borneras, cambio de capacitores, transformadores, terminales, revisión de presiones alta y baja, ajuste si se requiere o si hay fuga, corregir con nitrogeno, vacio a 500 micrones y carga de refrigerante , puesta en marcha</t>
  </si>
  <si>
    <t>MANTENIMIENTO CORRECTIVO: A.A. Piso Techo/ Marca Viking/ 36000 BTU, Revisión del sistema electrico,Revision de borneras, cambio de capacitores, transformadores, terminales, revisión de presiones alta y baja, ajuste si se requiere o si hay fuga, corregir con nitrogeno, vacio a 500 micrones y carga de refrigerante R410A O R22 , puesta en marcha</t>
  </si>
  <si>
    <t>MANTENIMIENTO PREVENTIVO: Mini Split/ Marca Midea/ 24000 BTU, Lavado evaporadora y condensadora , desincruste , cambio de aislamientos rubatex evap y cond, limpieza de partes electricas</t>
  </si>
  <si>
    <t xml:space="preserve">MANTENIMIENTO CORRECTIVO: Mini Split/ Marca Confortfresh/ 9000 BTU, Revisión de presiones de gas refrigerante, revisión de revolución de motor ,partes electricas ,revisión de capacitores, cambio de aislamientos, ajuste de refrigerante , desincruste de serpentines, </t>
  </si>
  <si>
    <t>MANTENIMIENTO CORRECTIVO: A.A. Piso Techo/ Marca 7TECH/ 60000 BTU, Revisión del sistema electrico,Revision de borneras, cambio de capacitores, transformadores, terminales, revisión de presiones alta y baja, ajuste si se requiere o si hay fuga, corregir con nitrogeno, vacio a 500 micrones y carga de refrigerante R410A O R22 , puesta en marcha</t>
  </si>
  <si>
    <t>MANTENIMIENTO CORRECTIVO:  Mini Split/ Marca Mirage/ 24000 BTU, Lavado evaporadora y condensadora , desincruste , cambio de aislamientos rubatex evap y cond, limpieza de partes electricas</t>
  </si>
  <si>
    <t>MANTENIMIENTO CORRECTIVO: Cuarto frío, Corrección de fuga de gas refrigerante 404 y cambio de tubería 3/8", revisión de controlador digital, reemplazo de divisiones internas (6)</t>
  </si>
  <si>
    <t>MANTENIMIENTO CORRECTIVO: Cuarto frío,  Revisión de presiones de gas refrigerante, revisión de revolución de motor y partes electricas y revisión de capacitores y super arrancadores.</t>
  </si>
  <si>
    <t xml:space="preserve">MANTENIMIENTO CORRECTIVO: Mini Split/ Marca Mirage/ 18000 BTU, Revisión de presiones de gas refrigerante, revisión de revolución de motor ,partes electricas ,revisión de capacitores, cambio de aislamientos, ajuste de refrigerante , desincruste de serpentines. </t>
  </si>
  <si>
    <t xml:space="preserve">MANTENIMIENTO CORRECTIVO: Mini Split/ Marca Mirage/ 12000 BTU, Revisión de presiones de gas refrigerante, revisión de revolución de motor ,partes electricas ,revisión de capacitores, cambio de aislamientos, ajuste de refrigerante , desincruste de serpentines, </t>
  </si>
  <si>
    <t xml:space="preserve">MANTENIMIENTO CORRECTIVO: Mini Split/ Marca Mirage/ 24000 BTU, Revisión de presiones de gas refrigerante, revisión de revolución de motor ,partes electricas ,revisión de capacitores, cambio de aislamientos, ajuste de refrigerante , desincruste de serpentines, </t>
  </si>
  <si>
    <t xml:space="preserve">MANTENIMIENTO CORRECTIVO: Mini Split/ Marca Lennox/ 24000 BTU, Revisión de presiones de gas refrigerante, revisión de revolución de motor ,partes electricas ,revisión de capacitores, cambio de aislamientos, ajuste de refrigerante , desincruste de serpentines, </t>
  </si>
  <si>
    <t xml:space="preserve">MANTENIMIENTO CORRECTIVO: Mini Split/ Marca Confortfresh/ 24000 BTU, Revisión de presiones de gas refrigerante, revisión de revolución de motor ,partes electricas ,revisión de capacitores, cambio de aislamientos, ajuste de refrigerante , desincruste de serpentines, </t>
  </si>
  <si>
    <t>MANTENIMIENTO PREVENTIVO: Mini Split/ Marca Confortfresh/ 36000 BTU, Lavado evaporadora y condensadora , desincruste , cambio de aislamientos rubatex evap y cond, limpieza de partes electricas</t>
  </si>
  <si>
    <t>MANTENIMIENTO PREVENTIVO: Mini Split/ Marca Lennox/ 24000 BTU, Lavado evaporadora y condensadora , desincruste , cambio de aislamientos rubatex evap y cond, limpieza de partes electricas</t>
  </si>
  <si>
    <t>MANTENIMIENTO PREVENTIVO: Mini Split/ Marca Confortfresh/ 24000 BTU, Lavado evaporadora y condensadora , desincruste , cambio de aislamientos rubatex evap y cond, limpieza de partes electricas</t>
  </si>
  <si>
    <t>MANTENIMIENTO CORRECTIVO: A.A. Piso Techo/ Marca Confortfresh/ 55000 BTU, Revisión del sistema electrico,Revision de borneras, cambio de capacitores, transformadores, terminales, revisión de presiones alta y baja, ajuste si se requiere o si hay fuga, corregir con nitrogeno, vacio a 500 micrones y carga de refrigerante R410A O R22 , puesta en marcha</t>
  </si>
  <si>
    <t>MANTENIMIENTO CORRECTIVO: A.A. Central/ Marca Confortfresh/ 120000 BTU, Revisión del sistema electrico, revisión de presiones en evaporador y condensador,Ajuste de refrigerante R410a o R22 cambio de filtros secadores, cambio de partes eletricas ( capacitores, transformadores, contactores,cambio de correa manejadora, ajuste de chumaceras o cambio, desincruste, y equipo a punto</t>
  </si>
  <si>
    <t>UT MEWORKSHOP &amp; SINGGLOBAL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</si>
</sst>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0.0%"/>
    <numFmt numFmtId="165" formatCode="0.0000000%"/>
    <numFmt numFmtId="166" formatCode="&quot;$&quot;\ #,##0.00"/>
    <numFmt numFmtId="172" formatCode="_-&quot;$&quot;\ * #,##0_-;\-&quot;$&quot;\ * #,##0_-;_-&quot;$&quot;\ * &quot;-&quot;??_-;_-@_-"/>
  </numFmts>
  <fonts count="20" x14ac:knownFonts="1">
    <font>
      <sz val="11"/>
      <color theme="1"/>
      <name val="Calibri"/>
      <family val="2"/>
      <scheme val="minor"/>
    </font>
    <font>
      <sz val="11"/>
      <color theme="1"/>
      <name val="Calibri"/>
      <family val="2"/>
      <scheme val="minor"/>
    </font>
    <font>
      <sz val="10"/>
      <name val="Arial"/>
      <family val="2"/>
    </font>
    <font>
      <sz val="10"/>
      <color theme="1"/>
      <name val="Calibri"/>
      <family val="2"/>
      <scheme val="minor"/>
    </font>
    <font>
      <b/>
      <sz val="9"/>
      <color rgb="FF000000"/>
      <name val="Calibri"/>
      <family val="2"/>
      <scheme val="minor"/>
    </font>
    <font>
      <sz val="9"/>
      <color theme="1"/>
      <name val="Calibri"/>
      <family val="2"/>
      <scheme val="minor"/>
    </font>
    <font>
      <b/>
      <sz val="9"/>
      <color theme="1"/>
      <name val="Calibri"/>
      <family val="2"/>
      <scheme val="minor"/>
    </font>
    <font>
      <b/>
      <sz val="10"/>
      <color theme="1"/>
      <name val="Calibri"/>
      <family val="2"/>
      <scheme val="minor"/>
    </font>
    <font>
      <b/>
      <sz val="11"/>
      <color theme="1"/>
      <name val="Calibri"/>
      <family val="2"/>
      <scheme val="minor"/>
    </font>
    <font>
      <b/>
      <sz val="8"/>
      <name val="Calibri"/>
      <family val="2"/>
    </font>
    <font>
      <b/>
      <sz val="8"/>
      <color theme="1"/>
      <name val="Calibri"/>
      <family val="2"/>
      <scheme val="minor"/>
    </font>
    <font>
      <sz val="8"/>
      <color theme="1"/>
      <name val="Calibri"/>
      <family val="2"/>
      <scheme val="minor"/>
    </font>
    <font>
      <b/>
      <sz val="9"/>
      <name val="Calibri"/>
      <family val="2"/>
    </font>
    <font>
      <sz val="9"/>
      <color rgb="FF000000"/>
      <name val="Calibri"/>
      <family val="2"/>
      <scheme val="minor"/>
    </font>
    <font>
      <sz val="9"/>
      <name val="Calibri"/>
      <family val="2"/>
      <scheme val="minor"/>
    </font>
    <font>
      <b/>
      <sz val="11"/>
      <name val="Calibri"/>
      <family val="2"/>
      <scheme val="minor"/>
    </font>
    <font>
      <sz val="11"/>
      <name val="Calibri"/>
      <family val="2"/>
      <scheme val="minor"/>
    </font>
    <font>
      <b/>
      <u/>
      <sz val="11"/>
      <name val="Calibri"/>
      <family val="2"/>
      <scheme val="minor"/>
    </font>
    <font>
      <u/>
      <sz val="11"/>
      <name val="Calibri"/>
      <family val="2"/>
      <scheme val="minor"/>
    </font>
    <font>
      <b/>
      <sz val="12"/>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theme="6" tint="0.79998168889431442"/>
        <bgColor indexed="65"/>
      </patternFill>
    </fill>
    <fill>
      <patternFill patternType="solid">
        <fgColor rgb="FFD9D9D9"/>
      </patternFill>
    </fill>
    <fill>
      <patternFill patternType="solid">
        <fgColor theme="2"/>
        <bgColor indexed="64"/>
      </patternFill>
    </fill>
    <fill>
      <patternFill patternType="solid">
        <fgColor theme="7"/>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bottom/>
      <diagonal/>
    </border>
  </borders>
  <cellStyleXfs count="8">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0" fontId="1" fillId="3" borderId="0" applyNumberFormat="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cellStyleXfs>
  <cellXfs count="93">
    <xf numFmtId="0" fontId="0" fillId="0" borderId="0" xfId="0"/>
    <xf numFmtId="0" fontId="3" fillId="0" borderId="0" xfId="0" applyFont="1" applyAlignment="1">
      <alignment vertical="center"/>
    </xf>
    <xf numFmtId="4" fontId="3" fillId="0" borderId="0" xfId="0" applyNumberFormat="1" applyFont="1" applyAlignment="1">
      <alignment horizontal="center" vertical="center" wrapText="1"/>
    </xf>
    <xf numFmtId="0" fontId="4" fillId="0" borderId="1" xfId="0" applyFont="1" applyBorder="1" applyAlignment="1">
      <alignment horizontal="center" vertical="center" wrapText="1"/>
    </xf>
    <xf numFmtId="0" fontId="5" fillId="0" borderId="0" xfId="0" applyFont="1" applyAlignment="1">
      <alignment vertical="center"/>
    </xf>
    <xf numFmtId="43" fontId="5" fillId="0" borderId="1" xfId="1" applyFont="1" applyFill="1" applyBorder="1" applyAlignment="1" applyProtection="1">
      <alignment horizontal="center" vertical="center" wrapText="1"/>
      <protection locked="0"/>
    </xf>
    <xf numFmtId="4" fontId="5" fillId="0" borderId="1" xfId="0" applyNumberFormat="1" applyFont="1" applyBorder="1" applyAlignment="1">
      <alignment vertical="center"/>
    </xf>
    <xf numFmtId="0" fontId="5" fillId="0" borderId="0" xfId="0" applyFont="1" applyAlignment="1">
      <alignment vertical="center" wrapText="1"/>
    </xf>
    <xf numFmtId="4" fontId="5" fillId="0" borderId="0" xfId="0" applyNumberFormat="1" applyFont="1" applyAlignment="1">
      <alignment vertical="center"/>
    </xf>
    <xf numFmtId="4" fontId="6" fillId="2" borderId="1" xfId="0" applyNumberFormat="1" applyFont="1" applyFill="1" applyBorder="1" applyAlignment="1">
      <alignment horizontal="center" vertical="center"/>
    </xf>
    <xf numFmtId="4" fontId="6" fillId="2" borderId="1" xfId="0" applyNumberFormat="1" applyFont="1" applyFill="1" applyBorder="1" applyAlignment="1">
      <alignment horizontal="center" vertical="center" wrapText="1"/>
    </xf>
    <xf numFmtId="164" fontId="5" fillId="0" borderId="0" xfId="3" applyNumberFormat="1" applyFont="1" applyAlignment="1">
      <alignment vertical="center"/>
    </xf>
    <xf numFmtId="43" fontId="3" fillId="0" borderId="6" xfId="0" applyNumberFormat="1" applyFont="1" applyBorder="1" applyAlignment="1">
      <alignment vertical="center"/>
    </xf>
    <xf numFmtId="43" fontId="3" fillId="0" borderId="7" xfId="0" applyNumberFormat="1" applyFont="1" applyBorder="1" applyAlignment="1">
      <alignment vertical="center"/>
    </xf>
    <xf numFmtId="3" fontId="1" fillId="3" borderId="8" xfId="4" applyNumberFormat="1" applyBorder="1" applyAlignment="1">
      <alignment vertical="center"/>
    </xf>
    <xf numFmtId="3" fontId="1" fillId="3" borderId="9" xfId="4" applyNumberFormat="1" applyBorder="1" applyAlignment="1">
      <alignment vertical="center"/>
    </xf>
    <xf numFmtId="4" fontId="1" fillId="3" borderId="9" xfId="4" applyNumberFormat="1" applyBorder="1" applyAlignment="1">
      <alignment vertical="center"/>
    </xf>
    <xf numFmtId="0" fontId="9" fillId="4" borderId="3" xfId="0" applyFont="1" applyFill="1" applyBorder="1" applyAlignment="1">
      <alignment horizontal="center" vertical="center" wrapText="1"/>
    </xf>
    <xf numFmtId="0" fontId="0" fillId="0" borderId="0" xfId="0" applyAlignment="1">
      <alignment horizontal="center"/>
    </xf>
    <xf numFmtId="166" fontId="11" fillId="0" borderId="1" xfId="0" applyNumberFormat="1" applyFont="1" applyBorder="1" applyAlignment="1">
      <alignment horizontal="center" vertical="center"/>
    </xf>
    <xf numFmtId="0" fontId="0" fillId="0" borderId="0" xfId="0" applyAlignment="1">
      <alignment horizontal="center" vertical="center"/>
    </xf>
    <xf numFmtId="0" fontId="9" fillId="4" borderId="7" xfId="0" applyFont="1" applyFill="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center" vertical="center" wrapText="1"/>
    </xf>
    <xf numFmtId="1" fontId="13" fillId="0" borderId="1" xfId="0" applyNumberFormat="1" applyFont="1" applyBorder="1" applyAlignment="1">
      <alignment horizontal="center" vertical="center" wrapText="1" shrinkToFit="1"/>
    </xf>
    <xf numFmtId="0" fontId="0" fillId="0" borderId="0" xfId="0" applyAlignment="1">
      <alignment wrapText="1"/>
    </xf>
    <xf numFmtId="4" fontId="5" fillId="0" borderId="1" xfId="0" applyNumberFormat="1" applyFont="1" applyFill="1" applyBorder="1" applyAlignment="1">
      <alignment vertical="center"/>
    </xf>
    <xf numFmtId="0" fontId="3" fillId="0" borderId="0" xfId="0" applyFont="1" applyBorder="1" applyAlignment="1">
      <alignment vertical="center"/>
    </xf>
    <xf numFmtId="0" fontId="4" fillId="0" borderId="0" xfId="0" applyFont="1" applyBorder="1" applyAlignment="1">
      <alignment horizontal="center" vertical="center" wrapText="1"/>
    </xf>
    <xf numFmtId="4" fontId="3" fillId="0" borderId="0" xfId="0" applyNumberFormat="1" applyFont="1" applyBorder="1" applyAlignment="1">
      <alignment vertical="center"/>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0" fillId="5" borderId="4" xfId="0" applyFont="1" applyFill="1" applyBorder="1" applyAlignment="1">
      <alignment horizontal="center"/>
    </xf>
    <xf numFmtId="0" fontId="10" fillId="5" borderId="13" xfId="0" applyFont="1" applyFill="1" applyBorder="1" applyAlignment="1">
      <alignment horizontal="center"/>
    </xf>
    <xf numFmtId="0" fontId="10" fillId="5" borderId="5" xfId="0" applyFont="1" applyFill="1" applyBorder="1" applyAlignment="1">
      <alignment horizontal="center"/>
    </xf>
    <xf numFmtId="0" fontId="8" fillId="6" borderId="0" xfId="0" applyFont="1" applyFill="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7" fillId="0" borderId="10" xfId="0" applyFont="1" applyBorder="1" applyAlignment="1">
      <alignment horizontal="center" vertical="center"/>
    </xf>
    <xf numFmtId="0" fontId="7" fillId="0" borderId="0" xfId="0" applyFont="1" applyAlignment="1">
      <alignment horizontal="center" vertical="center"/>
    </xf>
    <xf numFmtId="4" fontId="6" fillId="0" borderId="2" xfId="0" applyNumberFormat="1" applyFont="1" applyBorder="1" applyAlignment="1">
      <alignment horizontal="center" vertical="center"/>
    </xf>
    <xf numFmtId="0" fontId="1" fillId="0" borderId="14" xfId="7" applyBorder="1" applyAlignment="1">
      <alignment horizontal="center" vertical="center" wrapText="1"/>
    </xf>
    <xf numFmtId="0" fontId="16" fillId="0" borderId="7" xfId="7" applyFont="1" applyBorder="1" applyAlignment="1">
      <alignment horizontal="left" vertical="center" wrapText="1"/>
    </xf>
    <xf numFmtId="0" fontId="16" fillId="0" borderId="1" xfId="7" applyFont="1" applyBorder="1" applyAlignment="1">
      <alignment horizontal="center" vertical="center" wrapText="1"/>
    </xf>
    <xf numFmtId="0" fontId="16" fillId="0" borderId="1" xfId="7" applyFont="1" applyBorder="1" applyAlignment="1">
      <alignment horizontal="left" vertical="center" wrapText="1"/>
    </xf>
    <xf numFmtId="0" fontId="19" fillId="7" borderId="16" xfId="0" applyFont="1" applyFill="1" applyBorder="1" applyAlignment="1">
      <alignment horizontal="center" vertical="center"/>
    </xf>
    <xf numFmtId="0" fontId="1" fillId="0" borderId="14" xfId="0" applyFont="1" applyBorder="1" applyAlignment="1">
      <alignment horizontal="center" vertical="center" wrapText="1"/>
    </xf>
    <xf numFmtId="0" fontId="1" fillId="0" borderId="15"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5" fillId="7" borderId="17" xfId="0" applyFont="1" applyFill="1" applyBorder="1" applyAlignment="1">
      <alignment horizontal="center" vertical="center"/>
    </xf>
    <xf numFmtId="0" fontId="15" fillId="7" borderId="16" xfId="0" applyFont="1" applyFill="1" applyBorder="1" applyAlignment="1">
      <alignment horizontal="center" vertical="center"/>
    </xf>
    <xf numFmtId="0" fontId="1" fillId="0" borderId="1" xfId="0" applyFont="1" applyBorder="1" applyAlignment="1">
      <alignment vertical="center" wrapText="1"/>
    </xf>
    <xf numFmtId="0" fontId="16" fillId="0" borderId="1" xfId="0" applyFont="1" applyBorder="1" applyAlignment="1">
      <alignment horizontal="center" vertical="center" wrapText="1"/>
    </xf>
    <xf numFmtId="0" fontId="1" fillId="0" borderId="18" xfId="7" applyBorder="1" applyAlignment="1">
      <alignment horizontal="center" vertical="center" wrapText="1"/>
    </xf>
    <xf numFmtId="0" fontId="16" fillId="0" borderId="7" xfId="7" applyFont="1" applyBorder="1" applyAlignment="1">
      <alignment horizontal="center" vertical="center" wrapText="1"/>
    </xf>
    <xf numFmtId="0" fontId="12" fillId="4" borderId="19"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6" fillId="0" borderId="22" xfId="7" applyFont="1" applyBorder="1" applyAlignment="1">
      <alignment horizontal="center" vertical="center" wrapText="1"/>
    </xf>
    <xf numFmtId="0" fontId="16" fillId="0" borderId="23" xfId="7" applyFont="1" applyBorder="1" applyAlignment="1">
      <alignment horizontal="center" vertical="center" wrapText="1"/>
    </xf>
    <xf numFmtId="0" fontId="19" fillId="7" borderId="17" xfId="0" applyFont="1" applyFill="1" applyBorder="1" applyAlignment="1">
      <alignment horizontal="center" vertical="center"/>
    </xf>
    <xf numFmtId="0" fontId="19" fillId="7" borderId="24" xfId="0" applyFont="1" applyFill="1" applyBorder="1" applyAlignment="1">
      <alignment horizontal="center" vertical="center"/>
    </xf>
    <xf numFmtId="0" fontId="1" fillId="0" borderId="23" xfId="0" applyFont="1" applyBorder="1" applyAlignment="1">
      <alignment horizontal="center" vertical="center"/>
    </xf>
    <xf numFmtId="0" fontId="15" fillId="7" borderId="24" xfId="0" applyFont="1" applyFill="1" applyBorder="1" applyAlignment="1">
      <alignment horizontal="center" vertical="center"/>
    </xf>
    <xf numFmtId="0" fontId="1" fillId="0" borderId="25" xfId="0" applyFont="1" applyBorder="1" applyAlignment="1">
      <alignment horizontal="center" vertical="center" wrapText="1"/>
    </xf>
    <xf numFmtId="0" fontId="1" fillId="0" borderId="26" xfId="0" applyFont="1" applyBorder="1" applyAlignment="1">
      <alignment vertical="center" wrapText="1"/>
    </xf>
    <xf numFmtId="0" fontId="1" fillId="0" borderId="26" xfId="0" applyFont="1" applyBorder="1" applyAlignment="1">
      <alignment horizontal="center" vertical="center"/>
    </xf>
    <xf numFmtId="0" fontId="1" fillId="0" borderId="27" xfId="0" applyFont="1" applyBorder="1" applyAlignment="1">
      <alignment horizontal="center" vertical="center"/>
    </xf>
    <xf numFmtId="43" fontId="3" fillId="0" borderId="0" xfId="0" applyNumberFormat="1" applyFont="1" applyAlignment="1">
      <alignment vertical="center"/>
    </xf>
    <xf numFmtId="43" fontId="3" fillId="8" borderId="7" xfId="0" applyNumberFormat="1" applyFont="1" applyFill="1" applyBorder="1" applyAlignment="1">
      <alignment vertical="center"/>
    </xf>
    <xf numFmtId="165" fontId="5" fillId="8" borderId="0" xfId="3" applyNumberFormat="1" applyFont="1" applyFill="1" applyAlignment="1">
      <alignment vertical="center"/>
    </xf>
    <xf numFmtId="1" fontId="13" fillId="0" borderId="1" xfId="0" applyNumberFormat="1" applyFont="1" applyBorder="1" applyAlignment="1">
      <alignment vertical="center" wrapText="1" shrinkToFi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top" wrapText="1"/>
    </xf>
    <xf numFmtId="0" fontId="13" fillId="0" borderId="1" xfId="0" applyFont="1" applyBorder="1" applyAlignment="1">
      <alignment vertical="center" wrapText="1"/>
    </xf>
    <xf numFmtId="9" fontId="5" fillId="0" borderId="1" xfId="3" applyFont="1" applyBorder="1" applyAlignment="1">
      <alignment horizontal="center" vertical="center"/>
    </xf>
    <xf numFmtId="1" fontId="13" fillId="9" borderId="15" xfId="0" applyNumberFormat="1" applyFont="1" applyFill="1" applyBorder="1" applyAlignment="1">
      <alignment horizontal="center" vertical="center" wrapText="1" shrinkToFit="1"/>
    </xf>
    <xf numFmtId="1" fontId="13" fillId="9" borderId="16" xfId="0" applyNumberFormat="1" applyFont="1" applyFill="1" applyBorder="1" applyAlignment="1">
      <alignment horizontal="center" vertical="center" wrapText="1" shrinkToFit="1"/>
    </xf>
    <xf numFmtId="1" fontId="13" fillId="9" borderId="16" xfId="0" applyNumberFormat="1" applyFont="1" applyFill="1" applyBorder="1" applyAlignment="1">
      <alignment vertical="center" wrapText="1" shrinkToFit="1"/>
    </xf>
    <xf numFmtId="0" fontId="9" fillId="4" borderId="28" xfId="0" applyFont="1" applyFill="1" applyBorder="1" applyAlignment="1">
      <alignment horizontal="center" vertical="center" wrapText="1"/>
    </xf>
    <xf numFmtId="166" fontId="10" fillId="5" borderId="18" xfId="0" applyNumberFormat="1" applyFont="1" applyFill="1" applyBorder="1" applyAlignment="1">
      <alignment horizontal="center" vertical="center" wrapText="1"/>
    </xf>
    <xf numFmtId="0" fontId="9" fillId="4" borderId="22" xfId="0" applyFont="1" applyFill="1" applyBorder="1" applyAlignment="1">
      <alignment horizontal="center" vertical="center" wrapText="1"/>
    </xf>
    <xf numFmtId="166" fontId="11" fillId="0" borderId="14" xfId="0" applyNumberFormat="1" applyFont="1" applyBorder="1" applyAlignment="1">
      <alignment horizontal="center" vertical="center"/>
    </xf>
    <xf numFmtId="0" fontId="11" fillId="0" borderId="23" xfId="0" applyFont="1" applyBorder="1" applyAlignment="1">
      <alignment horizontal="center" vertical="center"/>
    </xf>
    <xf numFmtId="1" fontId="13" fillId="9" borderId="17" xfId="0" applyNumberFormat="1" applyFont="1" applyFill="1" applyBorder="1" applyAlignment="1">
      <alignment vertical="center" wrapText="1" shrinkToFit="1"/>
    </xf>
    <xf numFmtId="1" fontId="13" fillId="9" borderId="24" xfId="0" applyNumberFormat="1" applyFont="1" applyFill="1" applyBorder="1" applyAlignment="1">
      <alignment vertical="center" wrapText="1" shrinkToFit="1"/>
    </xf>
    <xf numFmtId="166" fontId="11" fillId="0" borderId="25" xfId="0" applyNumberFormat="1" applyFont="1" applyBorder="1" applyAlignment="1">
      <alignment horizontal="center" vertical="center"/>
    </xf>
    <xf numFmtId="166" fontId="11" fillId="0" borderId="26" xfId="0" applyNumberFormat="1" applyFont="1" applyBorder="1" applyAlignment="1">
      <alignment horizontal="center" vertical="center"/>
    </xf>
    <xf numFmtId="0" fontId="11" fillId="0" borderId="27" xfId="0" applyFont="1" applyBorder="1" applyAlignment="1">
      <alignment horizontal="center" vertical="center"/>
    </xf>
    <xf numFmtId="172" fontId="13" fillId="0" borderId="1" xfId="6" applyNumberFormat="1" applyFont="1" applyBorder="1" applyAlignment="1">
      <alignment horizontal="center" vertical="center" wrapText="1" shrinkToFit="1"/>
    </xf>
    <xf numFmtId="1" fontId="13" fillId="9" borderId="24" xfId="0" applyNumberFormat="1" applyFont="1" applyFill="1" applyBorder="1" applyAlignment="1">
      <alignment horizontal="center" vertical="center" wrapText="1" shrinkToFit="1"/>
    </xf>
  </cellXfs>
  <cellStyles count="8">
    <cellStyle name="20% - Énfasis3" xfId="4" builtinId="38"/>
    <cellStyle name="Millares" xfId="1" builtinId="3"/>
    <cellStyle name="Moneda" xfId="6" builtinId="4"/>
    <cellStyle name="Moneda 3" xfId="5" xr:uid="{B1AE976D-DEFC-47BE-9AC1-671FB4FF4F8D}"/>
    <cellStyle name="Normal" xfId="0" builtinId="0"/>
    <cellStyle name="Normal 5" xfId="7" xr:uid="{FC990932-ADC2-4CC2-A50E-2C4543A11E17}"/>
    <cellStyle name="Normal 7" xfId="2" xr:uid="{7CEF8EC6-2D42-4FB4-9377-1204B1D2232F}"/>
    <cellStyle name="Porcentaje" xfId="3" builtinId="5"/>
  </cellStyles>
  <dxfs count="116">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b/>
        <i val="0"/>
      </font>
      <fill>
        <patternFill>
          <fgColor theme="1"/>
          <bgColor rgb="FFFFFF00"/>
        </patternFill>
      </fill>
    </dxf>
    <dxf>
      <font>
        <color rgb="FF9C0006"/>
      </font>
      <fill>
        <patternFill>
          <bgColor rgb="FFFFC7CE"/>
        </patternFill>
      </fill>
    </dxf>
    <dxf>
      <font>
        <color rgb="FF9C5700"/>
      </font>
      <fill>
        <patternFill>
          <bgColor rgb="FFFFEB9C"/>
        </patternFill>
      </fill>
    </dxf>
    <dxf>
      <font>
        <b val="0"/>
        <i val="0"/>
      </font>
    </dxf>
    <dxf>
      <font>
        <color rgb="FF9C5700"/>
      </font>
      <fill>
        <patternFill>
          <bgColor rgb="FFFFEB9C"/>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3F041-7EA3-4808-BCCD-5D8798738FC1}">
  <dimension ref="A1:K72"/>
  <sheetViews>
    <sheetView workbookViewId="0">
      <selection activeCell="H5" sqref="H5"/>
    </sheetView>
  </sheetViews>
  <sheetFormatPr baseColWidth="10" defaultRowHeight="15" x14ac:dyDescent="0.25"/>
  <cols>
    <col min="2" max="2" width="39.5703125" customWidth="1"/>
    <col min="3" max="3" width="7.7109375" style="25" customWidth="1"/>
    <col min="4" max="4" width="8.140625" customWidth="1"/>
    <col min="6" max="6" width="12.140625" bestFit="1" customWidth="1"/>
    <col min="7" max="7" width="11.5703125" bestFit="1" customWidth="1"/>
    <col min="8" max="8" width="14.85546875" bestFit="1" customWidth="1"/>
    <col min="9" max="9" width="15.28515625" customWidth="1"/>
  </cols>
  <sheetData>
    <row r="1" spans="1:11" ht="15.75" thickBot="1" x14ac:dyDescent="0.3">
      <c r="A1" s="35" t="s">
        <v>85</v>
      </c>
      <c r="B1" s="35"/>
      <c r="C1" s="35"/>
      <c r="D1" s="35"/>
      <c r="E1" s="35"/>
      <c r="F1" s="35"/>
      <c r="G1" s="35"/>
      <c r="H1" s="35"/>
      <c r="I1" s="35"/>
      <c r="J1" s="35"/>
      <c r="K1" s="35"/>
    </row>
    <row r="2" spans="1:11" ht="15.75" thickBot="1" x14ac:dyDescent="0.3">
      <c r="A2" s="30" t="s">
        <v>10</v>
      </c>
      <c r="B2" s="31"/>
      <c r="C2" s="31"/>
      <c r="D2" s="31"/>
      <c r="E2" s="31"/>
      <c r="F2" s="31"/>
      <c r="G2" s="31"/>
      <c r="H2" s="31"/>
      <c r="I2" s="32" t="s">
        <v>11</v>
      </c>
      <c r="J2" s="33"/>
      <c r="K2" s="34"/>
    </row>
    <row r="3" spans="1:11" ht="22.5" x14ac:dyDescent="0.25">
      <c r="A3" s="17" t="s">
        <v>20</v>
      </c>
      <c r="B3" s="17" t="s">
        <v>21</v>
      </c>
      <c r="C3" s="17" t="s">
        <v>16</v>
      </c>
      <c r="D3" s="17" t="s">
        <v>22</v>
      </c>
      <c r="E3" s="17" t="s">
        <v>17</v>
      </c>
      <c r="F3" s="17" t="s">
        <v>88</v>
      </c>
      <c r="G3" s="17" t="s">
        <v>18</v>
      </c>
      <c r="H3" s="81" t="s">
        <v>89</v>
      </c>
      <c r="I3" s="82" t="s">
        <v>19</v>
      </c>
      <c r="J3" s="21" t="s">
        <v>12</v>
      </c>
      <c r="K3" s="83" t="s">
        <v>13</v>
      </c>
    </row>
    <row r="4" spans="1:11" s="20" customFormat="1" ht="24" customHeight="1" x14ac:dyDescent="0.25">
      <c r="A4" s="72">
        <v>1</v>
      </c>
      <c r="B4" s="73" t="s">
        <v>90</v>
      </c>
      <c r="C4" s="74" t="s">
        <v>24</v>
      </c>
      <c r="D4" s="23">
        <v>1</v>
      </c>
      <c r="E4" s="91">
        <v>435600</v>
      </c>
      <c r="F4" s="77">
        <v>0.19</v>
      </c>
      <c r="G4" s="91">
        <v>82764</v>
      </c>
      <c r="H4" s="91">
        <v>518364</v>
      </c>
      <c r="I4" s="84">
        <v>589050</v>
      </c>
      <c r="J4" s="19">
        <f>(I4-H4)</f>
        <v>70686</v>
      </c>
      <c r="K4" s="85" t="s">
        <v>14</v>
      </c>
    </row>
    <row r="5" spans="1:11" s="18" customFormat="1" ht="96" x14ac:dyDescent="0.25">
      <c r="A5" s="72">
        <v>2</v>
      </c>
      <c r="B5" s="73" t="s">
        <v>90</v>
      </c>
      <c r="C5" s="74" t="s">
        <v>24</v>
      </c>
      <c r="D5" s="23">
        <v>1</v>
      </c>
      <c r="E5" s="91">
        <v>435600</v>
      </c>
      <c r="F5" s="77">
        <v>0.19</v>
      </c>
      <c r="G5" s="91">
        <v>82764</v>
      </c>
      <c r="H5" s="91">
        <v>518364</v>
      </c>
      <c r="I5" s="84">
        <v>589050</v>
      </c>
      <c r="J5" s="19">
        <f t="shared" ref="J5:J42" si="0">(I5-H5)</f>
        <v>70686</v>
      </c>
      <c r="K5" s="85" t="s">
        <v>14</v>
      </c>
    </row>
    <row r="6" spans="1:11" ht="96" x14ac:dyDescent="0.25">
      <c r="A6" s="72">
        <v>3</v>
      </c>
      <c r="B6" s="73" t="s">
        <v>90</v>
      </c>
      <c r="C6" s="74" t="s">
        <v>24</v>
      </c>
      <c r="D6" s="23">
        <v>1</v>
      </c>
      <c r="E6" s="91">
        <v>435600</v>
      </c>
      <c r="F6" s="77">
        <v>0.19</v>
      </c>
      <c r="G6" s="91">
        <v>82764</v>
      </c>
      <c r="H6" s="91">
        <v>518364</v>
      </c>
      <c r="I6" s="84">
        <v>589050</v>
      </c>
      <c r="J6" s="19">
        <f t="shared" si="0"/>
        <v>70686</v>
      </c>
      <c r="K6" s="85" t="s">
        <v>14</v>
      </c>
    </row>
    <row r="7" spans="1:11" ht="96" x14ac:dyDescent="0.25">
      <c r="A7" s="72">
        <v>4</v>
      </c>
      <c r="B7" s="73" t="s">
        <v>91</v>
      </c>
      <c r="C7" s="74" t="s">
        <v>24</v>
      </c>
      <c r="D7" s="23">
        <v>1</v>
      </c>
      <c r="E7" s="91">
        <v>435600</v>
      </c>
      <c r="F7" s="77">
        <v>0.19</v>
      </c>
      <c r="G7" s="91">
        <v>82764</v>
      </c>
      <c r="H7" s="91">
        <v>518364</v>
      </c>
      <c r="I7" s="84">
        <v>589050</v>
      </c>
      <c r="J7" s="19">
        <f t="shared" si="0"/>
        <v>70686</v>
      </c>
      <c r="K7" s="85" t="s">
        <v>14</v>
      </c>
    </row>
    <row r="8" spans="1:11" ht="96" x14ac:dyDescent="0.25">
      <c r="A8" s="24">
        <v>5</v>
      </c>
      <c r="B8" s="23" t="s">
        <v>92</v>
      </c>
      <c r="C8" s="74" t="s">
        <v>24</v>
      </c>
      <c r="D8" s="23">
        <v>1</v>
      </c>
      <c r="E8" s="91">
        <v>431200</v>
      </c>
      <c r="F8" s="77">
        <v>0.19</v>
      </c>
      <c r="G8" s="91">
        <v>81928</v>
      </c>
      <c r="H8" s="91">
        <v>513128</v>
      </c>
      <c r="I8" s="84">
        <v>583100</v>
      </c>
      <c r="J8" s="19">
        <f t="shared" si="0"/>
        <v>69972</v>
      </c>
      <c r="K8" s="85" t="s">
        <v>14</v>
      </c>
    </row>
    <row r="9" spans="1:11" ht="72" customHeight="1" x14ac:dyDescent="0.25">
      <c r="A9" s="72">
        <v>6</v>
      </c>
      <c r="B9" s="73" t="s">
        <v>92</v>
      </c>
      <c r="C9" s="73" t="s">
        <v>24</v>
      </c>
      <c r="D9" s="23">
        <v>1</v>
      </c>
      <c r="E9" s="91">
        <v>435600</v>
      </c>
      <c r="F9" s="77">
        <v>0.19</v>
      </c>
      <c r="G9" s="91">
        <v>82764</v>
      </c>
      <c r="H9" s="91">
        <v>518364</v>
      </c>
      <c r="I9" s="84">
        <v>589050</v>
      </c>
      <c r="J9" s="19">
        <f t="shared" si="0"/>
        <v>70686</v>
      </c>
      <c r="K9" s="85" t="s">
        <v>14</v>
      </c>
    </row>
    <row r="10" spans="1:11" ht="60" x14ac:dyDescent="0.25">
      <c r="A10" s="72">
        <v>7</v>
      </c>
      <c r="B10" s="73" t="s">
        <v>93</v>
      </c>
      <c r="C10" s="73" t="s">
        <v>24</v>
      </c>
      <c r="D10" s="23">
        <v>1</v>
      </c>
      <c r="E10" s="91">
        <v>92400</v>
      </c>
      <c r="F10" s="77">
        <v>0.19</v>
      </c>
      <c r="G10" s="91">
        <v>17556</v>
      </c>
      <c r="H10" s="91">
        <v>109956</v>
      </c>
      <c r="I10" s="84">
        <v>124950</v>
      </c>
      <c r="J10" s="19">
        <f t="shared" si="0"/>
        <v>14994</v>
      </c>
      <c r="K10" s="85" t="s">
        <v>14</v>
      </c>
    </row>
    <row r="11" spans="1:11" ht="60" x14ac:dyDescent="0.25">
      <c r="A11" s="72">
        <v>8</v>
      </c>
      <c r="B11" s="73" t="s">
        <v>93</v>
      </c>
      <c r="C11" s="76" t="s">
        <v>24</v>
      </c>
      <c r="D11" s="23">
        <v>1</v>
      </c>
      <c r="E11" s="91">
        <v>92400</v>
      </c>
      <c r="F11" s="77">
        <v>0.19</v>
      </c>
      <c r="G11" s="91">
        <v>17556</v>
      </c>
      <c r="H11" s="91">
        <v>109956</v>
      </c>
      <c r="I11" s="84">
        <v>124950</v>
      </c>
      <c r="J11" s="19">
        <f t="shared" si="0"/>
        <v>14994</v>
      </c>
      <c r="K11" s="85" t="s">
        <v>14</v>
      </c>
    </row>
    <row r="12" spans="1:11" ht="72" x14ac:dyDescent="0.25">
      <c r="A12" s="72">
        <v>9</v>
      </c>
      <c r="B12" s="73" t="s">
        <v>94</v>
      </c>
      <c r="C12" s="76" t="s">
        <v>24</v>
      </c>
      <c r="D12" s="23">
        <v>1</v>
      </c>
      <c r="E12" s="91">
        <v>204600</v>
      </c>
      <c r="F12" s="77">
        <v>0.19</v>
      </c>
      <c r="G12" s="91">
        <v>38874</v>
      </c>
      <c r="H12" s="91">
        <v>243474</v>
      </c>
      <c r="I12" s="84">
        <v>276675</v>
      </c>
      <c r="J12" s="19">
        <f t="shared" si="0"/>
        <v>33201</v>
      </c>
      <c r="K12" s="85" t="s">
        <v>14</v>
      </c>
    </row>
    <row r="13" spans="1:11" ht="48" customHeight="1" x14ac:dyDescent="0.25">
      <c r="A13" s="72">
        <v>10</v>
      </c>
      <c r="B13" s="73" t="s">
        <v>95</v>
      </c>
      <c r="C13" s="73" t="s">
        <v>24</v>
      </c>
      <c r="D13" s="23">
        <v>1</v>
      </c>
      <c r="E13" s="91">
        <v>435600</v>
      </c>
      <c r="F13" s="77">
        <v>0.19</v>
      </c>
      <c r="G13" s="91">
        <v>82764</v>
      </c>
      <c r="H13" s="91">
        <v>518364</v>
      </c>
      <c r="I13" s="84">
        <v>589050</v>
      </c>
      <c r="J13" s="19">
        <f t="shared" si="0"/>
        <v>70686</v>
      </c>
      <c r="K13" s="85" t="s">
        <v>14</v>
      </c>
    </row>
    <row r="14" spans="1:11" ht="96" x14ac:dyDescent="0.25">
      <c r="A14" s="72">
        <v>11</v>
      </c>
      <c r="B14" s="73" t="s">
        <v>95</v>
      </c>
      <c r="C14" s="73" t="s">
        <v>24</v>
      </c>
      <c r="D14" s="23">
        <v>1</v>
      </c>
      <c r="E14" s="91">
        <v>435600</v>
      </c>
      <c r="F14" s="77">
        <v>0.19</v>
      </c>
      <c r="G14" s="91">
        <v>82764</v>
      </c>
      <c r="H14" s="91">
        <v>518364</v>
      </c>
      <c r="I14" s="84">
        <v>589050</v>
      </c>
      <c r="J14" s="19">
        <f t="shared" si="0"/>
        <v>70686</v>
      </c>
      <c r="K14" s="85" t="s">
        <v>14</v>
      </c>
    </row>
    <row r="15" spans="1:11" ht="24" customHeight="1" x14ac:dyDescent="0.25">
      <c r="A15" s="72">
        <v>12</v>
      </c>
      <c r="B15" s="73" t="s">
        <v>95</v>
      </c>
      <c r="C15" s="73" t="s">
        <v>24</v>
      </c>
      <c r="D15" s="23">
        <v>1</v>
      </c>
      <c r="E15" s="91">
        <v>435600</v>
      </c>
      <c r="F15" s="77">
        <v>0.19</v>
      </c>
      <c r="G15" s="91">
        <v>82764</v>
      </c>
      <c r="H15" s="91">
        <v>518364</v>
      </c>
      <c r="I15" s="84">
        <v>589050</v>
      </c>
      <c r="J15" s="19">
        <f t="shared" si="0"/>
        <v>70686</v>
      </c>
      <c r="K15" s="85" t="s">
        <v>14</v>
      </c>
    </row>
    <row r="16" spans="1:11" ht="96" x14ac:dyDescent="0.25">
      <c r="A16" s="72">
        <v>13</v>
      </c>
      <c r="B16" s="73" t="s">
        <v>95</v>
      </c>
      <c r="C16" s="73" t="s">
        <v>24</v>
      </c>
      <c r="D16" s="23">
        <v>1</v>
      </c>
      <c r="E16" s="91">
        <v>435600</v>
      </c>
      <c r="F16" s="77">
        <v>0.19</v>
      </c>
      <c r="G16" s="91">
        <v>82764</v>
      </c>
      <c r="H16" s="91">
        <v>518364</v>
      </c>
      <c r="I16" s="84">
        <v>589050</v>
      </c>
      <c r="J16" s="19">
        <f t="shared" si="0"/>
        <v>70686</v>
      </c>
      <c r="K16" s="85" t="s">
        <v>14</v>
      </c>
    </row>
    <row r="17" spans="1:11" ht="96" x14ac:dyDescent="0.25">
      <c r="A17" s="72">
        <v>14</v>
      </c>
      <c r="B17" s="73" t="s">
        <v>95</v>
      </c>
      <c r="C17" s="73" t="s">
        <v>24</v>
      </c>
      <c r="D17" s="23">
        <v>1</v>
      </c>
      <c r="E17" s="91">
        <v>435600</v>
      </c>
      <c r="F17" s="77">
        <v>0.19</v>
      </c>
      <c r="G17" s="91">
        <v>82764</v>
      </c>
      <c r="H17" s="91">
        <v>518364</v>
      </c>
      <c r="I17" s="84">
        <v>589050</v>
      </c>
      <c r="J17" s="19">
        <f t="shared" si="0"/>
        <v>70686</v>
      </c>
      <c r="K17" s="85" t="s">
        <v>14</v>
      </c>
    </row>
    <row r="18" spans="1:11" ht="96" x14ac:dyDescent="0.25">
      <c r="A18" s="72">
        <v>15</v>
      </c>
      <c r="B18" s="73" t="s">
        <v>95</v>
      </c>
      <c r="C18" s="73" t="s">
        <v>24</v>
      </c>
      <c r="D18" s="23">
        <v>1</v>
      </c>
      <c r="E18" s="91">
        <v>435600</v>
      </c>
      <c r="F18" s="77">
        <v>0.19</v>
      </c>
      <c r="G18" s="91">
        <v>82764</v>
      </c>
      <c r="H18" s="91">
        <v>518364</v>
      </c>
      <c r="I18" s="84">
        <v>589050</v>
      </c>
      <c r="J18" s="19">
        <f t="shared" si="0"/>
        <v>70686</v>
      </c>
      <c r="K18" s="85" t="s">
        <v>14</v>
      </c>
    </row>
    <row r="19" spans="1:11" ht="96" x14ac:dyDescent="0.25">
      <c r="A19" s="72">
        <v>16</v>
      </c>
      <c r="B19" s="73" t="s">
        <v>95</v>
      </c>
      <c r="C19" s="73" t="s">
        <v>24</v>
      </c>
      <c r="D19" s="23">
        <v>1</v>
      </c>
      <c r="E19" s="91">
        <v>233200</v>
      </c>
      <c r="F19" s="77">
        <v>0.19</v>
      </c>
      <c r="G19" s="91">
        <v>44308</v>
      </c>
      <c r="H19" s="91">
        <v>277508</v>
      </c>
      <c r="I19" s="84">
        <v>315350</v>
      </c>
      <c r="J19" s="19">
        <f t="shared" si="0"/>
        <v>37842</v>
      </c>
      <c r="K19" s="85" t="s">
        <v>14</v>
      </c>
    </row>
    <row r="20" spans="1:11" ht="60" x14ac:dyDescent="0.25">
      <c r="A20" s="24">
        <v>17</v>
      </c>
      <c r="B20" s="23" t="s">
        <v>96</v>
      </c>
      <c r="C20" s="74" t="s">
        <v>24</v>
      </c>
      <c r="D20" s="23">
        <v>1</v>
      </c>
      <c r="E20" s="91">
        <v>431200</v>
      </c>
      <c r="F20" s="77">
        <v>0.19</v>
      </c>
      <c r="G20" s="91">
        <v>81928</v>
      </c>
      <c r="H20" s="91">
        <v>513128</v>
      </c>
      <c r="I20" s="84">
        <v>583100</v>
      </c>
      <c r="J20" s="19">
        <f t="shared" si="0"/>
        <v>69972</v>
      </c>
      <c r="K20" s="85" t="s">
        <v>14</v>
      </c>
    </row>
    <row r="21" spans="1:11" ht="48" x14ac:dyDescent="0.25">
      <c r="A21" s="24">
        <v>18</v>
      </c>
      <c r="B21" s="75" t="s">
        <v>97</v>
      </c>
      <c r="C21" s="74" t="s">
        <v>24</v>
      </c>
      <c r="D21" s="23">
        <v>1</v>
      </c>
      <c r="E21" s="91">
        <v>572000</v>
      </c>
      <c r="F21" s="77">
        <v>0.19</v>
      </c>
      <c r="G21" s="91">
        <v>108680</v>
      </c>
      <c r="H21" s="91">
        <v>680680</v>
      </c>
      <c r="I21" s="84">
        <v>773500</v>
      </c>
      <c r="J21" s="19">
        <f t="shared" si="0"/>
        <v>92820</v>
      </c>
      <c r="K21" s="85" t="s">
        <v>14</v>
      </c>
    </row>
    <row r="22" spans="1:11" ht="60" x14ac:dyDescent="0.25">
      <c r="A22" s="72">
        <v>19</v>
      </c>
      <c r="B22" s="73" t="s">
        <v>98</v>
      </c>
      <c r="C22" s="73" t="s">
        <v>24</v>
      </c>
      <c r="D22" s="23">
        <v>1</v>
      </c>
      <c r="E22" s="91">
        <v>572000</v>
      </c>
      <c r="F22" s="77">
        <v>0.19</v>
      </c>
      <c r="G22" s="91">
        <v>108680</v>
      </c>
      <c r="H22" s="91">
        <v>680680</v>
      </c>
      <c r="I22" s="84">
        <v>773500</v>
      </c>
      <c r="J22" s="19">
        <f t="shared" si="0"/>
        <v>92820</v>
      </c>
      <c r="K22" s="85" t="s">
        <v>14</v>
      </c>
    </row>
    <row r="23" spans="1:11" ht="72" x14ac:dyDescent="0.25">
      <c r="A23" s="72">
        <v>20</v>
      </c>
      <c r="B23" s="73" t="s">
        <v>99</v>
      </c>
      <c r="C23" s="76" t="s">
        <v>24</v>
      </c>
      <c r="D23" s="23">
        <v>1</v>
      </c>
      <c r="E23" s="91">
        <v>195800</v>
      </c>
      <c r="F23" s="77">
        <v>0.19</v>
      </c>
      <c r="G23" s="91">
        <v>37202</v>
      </c>
      <c r="H23" s="91">
        <v>233002</v>
      </c>
      <c r="I23" s="84">
        <v>264775</v>
      </c>
      <c r="J23" s="19">
        <f t="shared" si="0"/>
        <v>31773</v>
      </c>
      <c r="K23" s="85" t="s">
        <v>14</v>
      </c>
    </row>
    <row r="24" spans="1:11" ht="96" x14ac:dyDescent="0.25">
      <c r="A24" s="72">
        <v>21</v>
      </c>
      <c r="B24" s="73" t="s">
        <v>95</v>
      </c>
      <c r="C24" s="76" t="s">
        <v>24</v>
      </c>
      <c r="D24" s="23">
        <v>1</v>
      </c>
      <c r="E24" s="91">
        <v>435600</v>
      </c>
      <c r="F24" s="77">
        <v>0.19</v>
      </c>
      <c r="G24" s="91">
        <v>82764</v>
      </c>
      <c r="H24" s="91">
        <v>518364</v>
      </c>
      <c r="I24" s="84">
        <v>589050</v>
      </c>
      <c r="J24" s="19">
        <f t="shared" si="0"/>
        <v>70686</v>
      </c>
      <c r="K24" s="85" t="s">
        <v>14</v>
      </c>
    </row>
    <row r="25" spans="1:11" ht="72" x14ac:dyDescent="0.25">
      <c r="A25" s="72">
        <v>22</v>
      </c>
      <c r="B25" s="73" t="s">
        <v>100</v>
      </c>
      <c r="C25" s="76" t="s">
        <v>24</v>
      </c>
      <c r="D25" s="23">
        <v>1</v>
      </c>
      <c r="E25" s="91">
        <v>195800</v>
      </c>
      <c r="F25" s="77">
        <v>0.19</v>
      </c>
      <c r="G25" s="91">
        <v>37202</v>
      </c>
      <c r="H25" s="91">
        <v>233002</v>
      </c>
      <c r="I25" s="84">
        <v>264775</v>
      </c>
      <c r="J25" s="19">
        <f t="shared" si="0"/>
        <v>31773</v>
      </c>
      <c r="K25" s="85" t="s">
        <v>14</v>
      </c>
    </row>
    <row r="26" spans="1:11" ht="72" x14ac:dyDescent="0.25">
      <c r="A26" s="24">
        <v>23</v>
      </c>
      <c r="B26" s="23" t="s">
        <v>100</v>
      </c>
      <c r="C26" s="74" t="s">
        <v>24</v>
      </c>
      <c r="D26" s="23">
        <v>1</v>
      </c>
      <c r="E26" s="91">
        <v>195800</v>
      </c>
      <c r="F26" s="77">
        <v>0.19</v>
      </c>
      <c r="G26" s="91">
        <v>37202</v>
      </c>
      <c r="H26" s="91">
        <v>233002</v>
      </c>
      <c r="I26" s="84">
        <v>264775</v>
      </c>
      <c r="J26" s="19">
        <f t="shared" si="0"/>
        <v>31773</v>
      </c>
      <c r="K26" s="85" t="s">
        <v>14</v>
      </c>
    </row>
    <row r="27" spans="1:11" ht="96" x14ac:dyDescent="0.25">
      <c r="A27" s="24">
        <v>24</v>
      </c>
      <c r="B27" s="23" t="s">
        <v>95</v>
      </c>
      <c r="C27" s="74" t="s">
        <v>24</v>
      </c>
      <c r="D27" s="23">
        <v>1</v>
      </c>
      <c r="E27" s="91">
        <v>435600</v>
      </c>
      <c r="F27" s="77">
        <v>0.19</v>
      </c>
      <c r="G27" s="91">
        <v>82764</v>
      </c>
      <c r="H27" s="91">
        <v>518364</v>
      </c>
      <c r="I27" s="84">
        <v>589050</v>
      </c>
      <c r="J27" s="19">
        <f t="shared" si="0"/>
        <v>70686</v>
      </c>
      <c r="K27" s="85" t="s">
        <v>14</v>
      </c>
    </row>
    <row r="28" spans="1:11" ht="36" customHeight="1" x14ac:dyDescent="0.25">
      <c r="A28" s="72">
        <v>25</v>
      </c>
      <c r="B28" s="73" t="s">
        <v>95</v>
      </c>
      <c r="C28" s="76" t="s">
        <v>24</v>
      </c>
      <c r="D28" s="23">
        <v>1</v>
      </c>
      <c r="E28" s="91">
        <v>435600</v>
      </c>
      <c r="F28" s="77">
        <v>0.19</v>
      </c>
      <c r="G28" s="91">
        <v>82764</v>
      </c>
      <c r="H28" s="91">
        <v>518364</v>
      </c>
      <c r="I28" s="84">
        <v>589050</v>
      </c>
      <c r="J28" s="19">
        <f t="shared" si="0"/>
        <v>70686</v>
      </c>
      <c r="K28" s="85" t="s">
        <v>14</v>
      </c>
    </row>
    <row r="29" spans="1:11" ht="72" x14ac:dyDescent="0.25">
      <c r="A29" s="72">
        <v>26</v>
      </c>
      <c r="B29" s="76" t="s">
        <v>101</v>
      </c>
      <c r="C29" s="73" t="s">
        <v>24</v>
      </c>
      <c r="D29" s="23">
        <v>1</v>
      </c>
      <c r="E29" s="91">
        <v>195800</v>
      </c>
      <c r="F29" s="77">
        <v>0.19</v>
      </c>
      <c r="G29" s="91">
        <v>37202</v>
      </c>
      <c r="H29" s="91">
        <v>233002</v>
      </c>
      <c r="I29" s="84">
        <v>264775</v>
      </c>
      <c r="J29" s="19">
        <f t="shared" si="0"/>
        <v>31773</v>
      </c>
      <c r="K29" s="85" t="s">
        <v>14</v>
      </c>
    </row>
    <row r="30" spans="1:11" ht="72" x14ac:dyDescent="0.25">
      <c r="A30" s="24">
        <v>27</v>
      </c>
      <c r="B30" s="23" t="s">
        <v>102</v>
      </c>
      <c r="C30" s="74" t="s">
        <v>24</v>
      </c>
      <c r="D30" s="23">
        <v>1</v>
      </c>
      <c r="E30" s="91">
        <v>195800</v>
      </c>
      <c r="F30" s="77">
        <v>0.19</v>
      </c>
      <c r="G30" s="91">
        <v>37202</v>
      </c>
      <c r="H30" s="91">
        <v>233002</v>
      </c>
      <c r="I30" s="84">
        <v>264775</v>
      </c>
      <c r="J30" s="19">
        <f t="shared" si="0"/>
        <v>31773</v>
      </c>
      <c r="K30" s="85" t="s">
        <v>14</v>
      </c>
    </row>
    <row r="31" spans="1:11" ht="72" x14ac:dyDescent="0.25">
      <c r="A31" s="24">
        <v>28</v>
      </c>
      <c r="B31" s="23" t="s">
        <v>103</v>
      </c>
      <c r="C31" s="74" t="s">
        <v>24</v>
      </c>
      <c r="D31" s="23">
        <v>1</v>
      </c>
      <c r="E31" s="91">
        <v>195800</v>
      </c>
      <c r="F31" s="77">
        <v>0.19</v>
      </c>
      <c r="G31" s="91">
        <v>37202</v>
      </c>
      <c r="H31" s="91">
        <v>233002</v>
      </c>
      <c r="I31" s="84">
        <v>264775</v>
      </c>
      <c r="J31" s="19">
        <f t="shared" si="0"/>
        <v>31773</v>
      </c>
      <c r="K31" s="85" t="s">
        <v>14</v>
      </c>
    </row>
    <row r="32" spans="1:11" ht="84" customHeight="1" x14ac:dyDescent="0.25">
      <c r="A32" s="72">
        <v>29</v>
      </c>
      <c r="B32" s="73" t="s">
        <v>103</v>
      </c>
      <c r="C32" s="22" t="s">
        <v>24</v>
      </c>
      <c r="D32" s="23">
        <v>1</v>
      </c>
      <c r="E32" s="91">
        <v>195800</v>
      </c>
      <c r="F32" s="77">
        <v>0.19</v>
      </c>
      <c r="G32" s="91">
        <v>37202</v>
      </c>
      <c r="H32" s="91">
        <v>233002</v>
      </c>
      <c r="I32" s="84">
        <v>264775</v>
      </c>
      <c r="J32" s="19">
        <f t="shared" si="0"/>
        <v>31773</v>
      </c>
      <c r="K32" s="85" t="s">
        <v>14</v>
      </c>
    </row>
    <row r="33" spans="1:11" ht="72" x14ac:dyDescent="0.25">
      <c r="A33" s="72">
        <v>30</v>
      </c>
      <c r="B33" s="73" t="s">
        <v>102</v>
      </c>
      <c r="C33" s="74" t="s">
        <v>24</v>
      </c>
      <c r="D33" s="23">
        <v>1</v>
      </c>
      <c r="E33" s="91">
        <v>176000</v>
      </c>
      <c r="F33" s="77">
        <v>0.19</v>
      </c>
      <c r="G33" s="91">
        <v>33440</v>
      </c>
      <c r="H33" s="91">
        <v>209440</v>
      </c>
      <c r="I33" s="84">
        <v>238000</v>
      </c>
      <c r="J33" s="19">
        <f t="shared" si="0"/>
        <v>28560</v>
      </c>
      <c r="K33" s="85" t="s">
        <v>14</v>
      </c>
    </row>
    <row r="34" spans="1:11" ht="60" x14ac:dyDescent="0.25">
      <c r="A34" s="72">
        <v>31</v>
      </c>
      <c r="B34" s="73" t="s">
        <v>104</v>
      </c>
      <c r="C34" s="22" t="s">
        <v>24</v>
      </c>
      <c r="D34" s="23">
        <v>1</v>
      </c>
      <c r="E34" s="91">
        <v>88000</v>
      </c>
      <c r="F34" s="77">
        <v>0.19</v>
      </c>
      <c r="G34" s="91">
        <v>16720</v>
      </c>
      <c r="H34" s="91">
        <v>104720</v>
      </c>
      <c r="I34" s="84">
        <v>119000</v>
      </c>
      <c r="J34" s="19">
        <f t="shared" si="0"/>
        <v>14280</v>
      </c>
      <c r="K34" s="85" t="s">
        <v>14</v>
      </c>
    </row>
    <row r="35" spans="1:11" ht="60" x14ac:dyDescent="0.25">
      <c r="A35" s="72">
        <v>32</v>
      </c>
      <c r="B35" s="73" t="s">
        <v>104</v>
      </c>
      <c r="C35" s="74" t="s">
        <v>24</v>
      </c>
      <c r="D35" s="23">
        <v>1</v>
      </c>
      <c r="E35" s="91">
        <v>88000</v>
      </c>
      <c r="F35" s="77">
        <v>0.19</v>
      </c>
      <c r="G35" s="91">
        <v>16720</v>
      </c>
      <c r="H35" s="91">
        <v>104720</v>
      </c>
      <c r="I35" s="84">
        <v>119000</v>
      </c>
      <c r="J35" s="19">
        <f t="shared" si="0"/>
        <v>14280</v>
      </c>
      <c r="K35" s="85" t="s">
        <v>14</v>
      </c>
    </row>
    <row r="36" spans="1:11" ht="72" x14ac:dyDescent="0.25">
      <c r="A36" s="72">
        <v>33</v>
      </c>
      <c r="B36" s="73" t="s">
        <v>103</v>
      </c>
      <c r="C36" s="74" t="s">
        <v>24</v>
      </c>
      <c r="D36" s="23">
        <v>1</v>
      </c>
      <c r="E36" s="91">
        <v>237600</v>
      </c>
      <c r="F36" s="77">
        <v>0.19</v>
      </c>
      <c r="G36" s="91">
        <v>45144</v>
      </c>
      <c r="H36" s="91">
        <v>282744</v>
      </c>
      <c r="I36" s="84">
        <v>321300</v>
      </c>
      <c r="J36" s="19">
        <f t="shared" si="0"/>
        <v>38556</v>
      </c>
      <c r="K36" s="85" t="s">
        <v>14</v>
      </c>
    </row>
    <row r="37" spans="1:11" ht="60" x14ac:dyDescent="0.25">
      <c r="A37" s="72">
        <v>34</v>
      </c>
      <c r="B37" s="73" t="s">
        <v>105</v>
      </c>
      <c r="C37" s="74" t="s">
        <v>24</v>
      </c>
      <c r="D37" s="23">
        <v>1</v>
      </c>
      <c r="E37" s="91">
        <v>92400</v>
      </c>
      <c r="F37" s="77">
        <v>0.19</v>
      </c>
      <c r="G37" s="91">
        <v>17556</v>
      </c>
      <c r="H37" s="91">
        <v>109956</v>
      </c>
      <c r="I37" s="84">
        <v>124950</v>
      </c>
      <c r="J37" s="19">
        <f t="shared" si="0"/>
        <v>14994</v>
      </c>
      <c r="K37" s="85" t="s">
        <v>14</v>
      </c>
    </row>
    <row r="38" spans="1:11" ht="60" x14ac:dyDescent="0.25">
      <c r="A38" s="72">
        <v>35</v>
      </c>
      <c r="B38" s="73" t="s">
        <v>104</v>
      </c>
      <c r="C38" s="74" t="s">
        <v>24</v>
      </c>
      <c r="D38" s="23">
        <v>1</v>
      </c>
      <c r="E38" s="91">
        <v>92400</v>
      </c>
      <c r="F38" s="77">
        <v>0.19</v>
      </c>
      <c r="G38" s="91">
        <v>17556</v>
      </c>
      <c r="H38" s="91">
        <v>109956</v>
      </c>
      <c r="I38" s="84">
        <v>124950</v>
      </c>
      <c r="J38" s="19">
        <f t="shared" si="0"/>
        <v>14994</v>
      </c>
      <c r="K38" s="85" t="s">
        <v>14</v>
      </c>
    </row>
    <row r="39" spans="1:11" ht="60" x14ac:dyDescent="0.25">
      <c r="A39" s="72">
        <v>36</v>
      </c>
      <c r="B39" s="73" t="s">
        <v>106</v>
      </c>
      <c r="C39" s="74" t="s">
        <v>24</v>
      </c>
      <c r="D39" s="23">
        <v>1</v>
      </c>
      <c r="E39" s="91">
        <v>92400</v>
      </c>
      <c r="F39" s="77">
        <v>0.19</v>
      </c>
      <c r="G39" s="91">
        <v>17556</v>
      </c>
      <c r="H39" s="91">
        <v>109956</v>
      </c>
      <c r="I39" s="84">
        <v>124950</v>
      </c>
      <c r="J39" s="19">
        <f t="shared" si="0"/>
        <v>14994</v>
      </c>
      <c r="K39" s="85" t="s">
        <v>14</v>
      </c>
    </row>
    <row r="40" spans="1:11" ht="96" x14ac:dyDescent="0.25">
      <c r="A40" s="72">
        <v>37</v>
      </c>
      <c r="B40" s="73" t="s">
        <v>107</v>
      </c>
      <c r="C40" s="74" t="s">
        <v>24</v>
      </c>
      <c r="D40" s="23">
        <v>1</v>
      </c>
      <c r="E40" s="91">
        <v>435600</v>
      </c>
      <c r="F40" s="77">
        <v>0.19</v>
      </c>
      <c r="G40" s="91">
        <v>82764</v>
      </c>
      <c r="H40" s="91">
        <v>518364</v>
      </c>
      <c r="I40" s="84">
        <v>589050</v>
      </c>
      <c r="J40" s="19">
        <f t="shared" si="0"/>
        <v>70686</v>
      </c>
      <c r="K40" s="85" t="s">
        <v>14</v>
      </c>
    </row>
    <row r="41" spans="1:11" ht="60" x14ac:dyDescent="0.25">
      <c r="A41" s="72">
        <v>38</v>
      </c>
      <c r="B41" s="73" t="s">
        <v>105</v>
      </c>
      <c r="C41" s="74" t="s">
        <v>24</v>
      </c>
      <c r="D41" s="23">
        <v>1</v>
      </c>
      <c r="E41" s="91">
        <v>92400</v>
      </c>
      <c r="F41" s="77">
        <v>0.19</v>
      </c>
      <c r="G41" s="91">
        <v>17556</v>
      </c>
      <c r="H41" s="91">
        <v>109956</v>
      </c>
      <c r="I41" s="84">
        <v>124950</v>
      </c>
      <c r="J41" s="19">
        <f t="shared" si="0"/>
        <v>14994</v>
      </c>
      <c r="K41" s="85" t="s">
        <v>14</v>
      </c>
    </row>
    <row r="42" spans="1:11" ht="120" x14ac:dyDescent="0.25">
      <c r="A42" s="72">
        <v>39</v>
      </c>
      <c r="B42" s="73" t="s">
        <v>108</v>
      </c>
      <c r="C42" s="74" t="s">
        <v>24</v>
      </c>
      <c r="D42" s="23">
        <v>1</v>
      </c>
      <c r="E42" s="91">
        <v>737000</v>
      </c>
      <c r="F42" s="77">
        <v>0.19</v>
      </c>
      <c r="G42" s="91">
        <v>140030</v>
      </c>
      <c r="H42" s="91">
        <v>877030</v>
      </c>
      <c r="I42" s="84">
        <v>996625</v>
      </c>
      <c r="J42" s="19">
        <f t="shared" si="0"/>
        <v>119595</v>
      </c>
      <c r="K42" s="85" t="s">
        <v>14</v>
      </c>
    </row>
    <row r="43" spans="1:11" ht="15" customHeight="1" x14ac:dyDescent="0.25">
      <c r="A43" s="78" t="s">
        <v>52</v>
      </c>
      <c r="B43" s="79"/>
      <c r="C43" s="79"/>
      <c r="D43" s="79"/>
      <c r="E43" s="79"/>
      <c r="F43" s="79"/>
      <c r="G43" s="79"/>
      <c r="H43" s="79"/>
      <c r="I43" s="86"/>
      <c r="J43" s="80"/>
      <c r="K43" s="87"/>
    </row>
    <row r="44" spans="1:11" ht="84" x14ac:dyDescent="0.25">
      <c r="A44" s="72">
        <v>40</v>
      </c>
      <c r="B44" s="73" t="s">
        <v>53</v>
      </c>
      <c r="C44" s="74" t="s">
        <v>24</v>
      </c>
      <c r="D44" s="23">
        <v>1</v>
      </c>
      <c r="E44" s="91">
        <v>9627132.7058823537</v>
      </c>
      <c r="F44" s="77">
        <v>0.19</v>
      </c>
      <c r="G44" s="91">
        <v>1829155.2141176471</v>
      </c>
      <c r="H44" s="91">
        <v>11456287.920000002</v>
      </c>
      <c r="I44" s="84">
        <v>13018509</v>
      </c>
      <c r="J44" s="19">
        <f>(I44-H44)</f>
        <v>1562221.0799999982</v>
      </c>
      <c r="K44" s="85" t="s">
        <v>14</v>
      </c>
    </row>
    <row r="45" spans="1:11" ht="84" x14ac:dyDescent="0.25">
      <c r="A45" s="72">
        <v>41</v>
      </c>
      <c r="B45" s="73" t="s">
        <v>54</v>
      </c>
      <c r="C45" s="74" t="s">
        <v>24</v>
      </c>
      <c r="D45" s="23">
        <v>1</v>
      </c>
      <c r="E45" s="91">
        <v>9627132.7058823537</v>
      </c>
      <c r="F45" s="77">
        <v>0.19</v>
      </c>
      <c r="G45" s="91">
        <v>1829155.2141176471</v>
      </c>
      <c r="H45" s="91">
        <v>11456287.920000002</v>
      </c>
      <c r="I45" s="84">
        <v>13018509</v>
      </c>
      <c r="J45" s="19">
        <f t="shared" ref="J45:J52" si="1">(I45-H45)</f>
        <v>1562221.0799999982</v>
      </c>
      <c r="K45" s="85" t="s">
        <v>14</v>
      </c>
    </row>
    <row r="46" spans="1:11" ht="36" x14ac:dyDescent="0.25">
      <c r="A46" s="72">
        <v>42</v>
      </c>
      <c r="B46" s="73" t="s">
        <v>55</v>
      </c>
      <c r="C46" s="74" t="s">
        <v>24</v>
      </c>
      <c r="D46" s="23">
        <v>1</v>
      </c>
      <c r="E46" s="91">
        <v>3741056</v>
      </c>
      <c r="F46" s="77">
        <v>0.19</v>
      </c>
      <c r="G46" s="91">
        <v>710800.64</v>
      </c>
      <c r="H46" s="91">
        <v>4451856.6399999997</v>
      </c>
      <c r="I46" s="84">
        <v>5058928</v>
      </c>
      <c r="J46" s="19">
        <f t="shared" si="1"/>
        <v>607071.36000000034</v>
      </c>
      <c r="K46" s="85" t="s">
        <v>14</v>
      </c>
    </row>
    <row r="47" spans="1:11" ht="36" x14ac:dyDescent="0.25">
      <c r="A47" s="72">
        <v>43</v>
      </c>
      <c r="B47" s="73" t="s">
        <v>56</v>
      </c>
      <c r="C47" s="74" t="s">
        <v>24</v>
      </c>
      <c r="D47" s="23">
        <v>1</v>
      </c>
      <c r="E47" s="91">
        <v>3741056</v>
      </c>
      <c r="F47" s="77">
        <v>0.19</v>
      </c>
      <c r="G47" s="91">
        <v>710800.64</v>
      </c>
      <c r="H47" s="91">
        <v>4451856.6399999997</v>
      </c>
      <c r="I47" s="84">
        <v>5058928</v>
      </c>
      <c r="J47" s="19">
        <f t="shared" si="1"/>
        <v>607071.36000000034</v>
      </c>
      <c r="K47" s="85" t="s">
        <v>14</v>
      </c>
    </row>
    <row r="48" spans="1:11" ht="48" x14ac:dyDescent="0.25">
      <c r="A48" s="72">
        <v>44</v>
      </c>
      <c r="B48" s="73" t="s">
        <v>57</v>
      </c>
      <c r="C48" s="74" t="s">
        <v>24</v>
      </c>
      <c r="D48" s="23">
        <v>1</v>
      </c>
      <c r="E48" s="91">
        <v>1339346.6890756304</v>
      </c>
      <c r="F48" s="77">
        <v>0.19</v>
      </c>
      <c r="G48" s="91">
        <v>254475.87092436978</v>
      </c>
      <c r="H48" s="91">
        <v>1593822.56</v>
      </c>
      <c r="I48" s="84">
        <v>1811162</v>
      </c>
      <c r="J48" s="19">
        <f t="shared" si="1"/>
        <v>217339.43999999994</v>
      </c>
      <c r="K48" s="85" t="s">
        <v>14</v>
      </c>
    </row>
    <row r="49" spans="1:11" ht="48" x14ac:dyDescent="0.25">
      <c r="A49" s="72">
        <v>45</v>
      </c>
      <c r="B49" s="73" t="s">
        <v>58</v>
      </c>
      <c r="C49" s="74" t="s">
        <v>24</v>
      </c>
      <c r="D49" s="23">
        <v>1</v>
      </c>
      <c r="E49" s="91">
        <v>2204341.5798319327</v>
      </c>
      <c r="F49" s="77">
        <v>0.19</v>
      </c>
      <c r="G49" s="91">
        <v>418824.90016806719</v>
      </c>
      <c r="H49" s="91">
        <v>2623166.48</v>
      </c>
      <c r="I49" s="84">
        <v>2980871</v>
      </c>
      <c r="J49" s="19">
        <f t="shared" si="1"/>
        <v>357704.52</v>
      </c>
      <c r="K49" s="85" t="s">
        <v>14</v>
      </c>
    </row>
    <row r="50" spans="1:11" ht="48" x14ac:dyDescent="0.25">
      <c r="A50" s="72">
        <v>46</v>
      </c>
      <c r="B50" s="73" t="s">
        <v>59</v>
      </c>
      <c r="C50" s="74" t="s">
        <v>24</v>
      </c>
      <c r="D50" s="23">
        <v>1</v>
      </c>
      <c r="E50" s="91">
        <v>2111331.4957983196</v>
      </c>
      <c r="F50" s="77">
        <v>0.19</v>
      </c>
      <c r="G50" s="91">
        <v>401152.98420168075</v>
      </c>
      <c r="H50" s="91">
        <v>2512484.4800000004</v>
      </c>
      <c r="I50" s="84">
        <v>2855096</v>
      </c>
      <c r="J50" s="19">
        <f t="shared" si="1"/>
        <v>342611.51999999955</v>
      </c>
      <c r="K50" s="85" t="s">
        <v>14</v>
      </c>
    </row>
    <row r="51" spans="1:11" ht="48" x14ac:dyDescent="0.25">
      <c r="A51" s="72">
        <v>47</v>
      </c>
      <c r="B51" s="73" t="s">
        <v>60</v>
      </c>
      <c r="C51" s="74" t="s">
        <v>24</v>
      </c>
      <c r="D51" s="23">
        <v>1</v>
      </c>
      <c r="E51" s="91">
        <v>4143604.2352941181</v>
      </c>
      <c r="F51" s="77">
        <v>0.19</v>
      </c>
      <c r="G51" s="91">
        <v>787284.80470588244</v>
      </c>
      <c r="H51" s="91">
        <v>4930889.040000001</v>
      </c>
      <c r="I51" s="84">
        <v>5603283</v>
      </c>
      <c r="J51" s="19">
        <f t="shared" si="1"/>
        <v>672393.95999999903</v>
      </c>
      <c r="K51" s="85" t="s">
        <v>14</v>
      </c>
    </row>
    <row r="52" spans="1:11" x14ac:dyDescent="0.25">
      <c r="A52" s="72">
        <v>48</v>
      </c>
      <c r="B52" s="73" t="s">
        <v>61</v>
      </c>
      <c r="C52" s="22" t="s">
        <v>62</v>
      </c>
      <c r="D52" s="23">
        <v>1</v>
      </c>
      <c r="E52" s="91">
        <v>2767053.5126050422</v>
      </c>
      <c r="F52" s="77">
        <v>0.19</v>
      </c>
      <c r="G52" s="91">
        <v>525740.16739495797</v>
      </c>
      <c r="H52" s="91">
        <v>3292793.68</v>
      </c>
      <c r="I52" s="84">
        <v>3741811</v>
      </c>
      <c r="J52" s="19">
        <f t="shared" si="1"/>
        <v>449017.31999999983</v>
      </c>
      <c r="K52" s="85" t="s">
        <v>14</v>
      </c>
    </row>
    <row r="53" spans="1:11" ht="15" customHeight="1" x14ac:dyDescent="0.25">
      <c r="A53" s="78" t="s">
        <v>63</v>
      </c>
      <c r="B53" s="79"/>
      <c r="C53" s="79"/>
      <c r="D53" s="79"/>
      <c r="E53" s="79"/>
      <c r="F53" s="79"/>
      <c r="G53" s="79"/>
      <c r="H53" s="79"/>
      <c r="I53" s="86"/>
      <c r="J53" s="80"/>
      <c r="K53" s="87"/>
    </row>
    <row r="54" spans="1:11" ht="24" x14ac:dyDescent="0.25">
      <c r="A54" s="72">
        <v>49</v>
      </c>
      <c r="B54" s="73" t="s">
        <v>64</v>
      </c>
      <c r="C54" s="74" t="s">
        <v>24</v>
      </c>
      <c r="D54" s="23">
        <v>1</v>
      </c>
      <c r="E54" s="91">
        <v>234202.01680672271</v>
      </c>
      <c r="F54" s="77">
        <v>0.19</v>
      </c>
      <c r="G54" s="91">
        <v>44498.383193277317</v>
      </c>
      <c r="H54" s="91">
        <v>278700.40000000002</v>
      </c>
      <c r="I54" s="84">
        <v>316705</v>
      </c>
      <c r="J54" s="19">
        <f t="shared" ref="J54:J63" si="2">(I54-H54)</f>
        <v>38004.599999999977</v>
      </c>
      <c r="K54" s="85" t="s">
        <v>14</v>
      </c>
    </row>
    <row r="55" spans="1:11" ht="24" x14ac:dyDescent="0.25">
      <c r="A55" s="72">
        <v>50</v>
      </c>
      <c r="B55" s="73" t="s">
        <v>65</v>
      </c>
      <c r="C55" s="74" t="s">
        <v>24</v>
      </c>
      <c r="D55" s="23">
        <v>1</v>
      </c>
      <c r="E55" s="91">
        <v>163941.04201680672</v>
      </c>
      <c r="F55" s="77">
        <v>0.19</v>
      </c>
      <c r="G55" s="91">
        <v>31148.797983193279</v>
      </c>
      <c r="H55" s="91">
        <v>195089.84</v>
      </c>
      <c r="I55" s="84">
        <v>221693</v>
      </c>
      <c r="J55" s="19">
        <f t="shared" si="2"/>
        <v>26603.160000000003</v>
      </c>
      <c r="K55" s="85" t="s">
        <v>14</v>
      </c>
    </row>
    <row r="56" spans="1:11" ht="24" x14ac:dyDescent="0.25">
      <c r="A56" s="72">
        <v>51</v>
      </c>
      <c r="B56" s="73" t="s">
        <v>66</v>
      </c>
      <c r="C56" s="74" t="s">
        <v>24</v>
      </c>
      <c r="D56" s="23">
        <v>1</v>
      </c>
      <c r="E56" s="91">
        <v>117100.6386554622</v>
      </c>
      <c r="F56" s="77">
        <v>0.19</v>
      </c>
      <c r="G56" s="91">
        <v>22249.12134453782</v>
      </c>
      <c r="H56" s="91">
        <v>139349.76000000001</v>
      </c>
      <c r="I56" s="84">
        <v>158352</v>
      </c>
      <c r="J56" s="19">
        <f t="shared" si="2"/>
        <v>19002.239999999991</v>
      </c>
      <c r="K56" s="85" t="s">
        <v>14</v>
      </c>
    </row>
    <row r="57" spans="1:11" x14ac:dyDescent="0.25">
      <c r="A57" s="72">
        <v>52</v>
      </c>
      <c r="B57" s="73" t="s">
        <v>67</v>
      </c>
      <c r="C57" s="74" t="s">
        <v>68</v>
      </c>
      <c r="D57" s="23">
        <v>1</v>
      </c>
      <c r="E57" s="91">
        <v>37471.731092436974</v>
      </c>
      <c r="F57" s="77">
        <v>0.19</v>
      </c>
      <c r="G57" s="91">
        <v>7119.6289075630248</v>
      </c>
      <c r="H57" s="91">
        <v>44591.360000000001</v>
      </c>
      <c r="I57" s="84">
        <v>50672</v>
      </c>
      <c r="J57" s="19">
        <f t="shared" si="2"/>
        <v>6080.6399999999994</v>
      </c>
      <c r="K57" s="85" t="s">
        <v>14</v>
      </c>
    </row>
    <row r="58" spans="1:11" x14ac:dyDescent="0.25">
      <c r="A58" s="72">
        <v>53</v>
      </c>
      <c r="B58" s="73" t="s">
        <v>69</v>
      </c>
      <c r="C58" s="74" t="s">
        <v>24</v>
      </c>
      <c r="D58" s="23">
        <v>1</v>
      </c>
      <c r="E58" s="91">
        <v>93680.806722689085</v>
      </c>
      <c r="F58" s="77">
        <v>0.19</v>
      </c>
      <c r="G58" s="91">
        <v>17799.353277310925</v>
      </c>
      <c r="H58" s="91">
        <v>111480.16</v>
      </c>
      <c r="I58" s="84">
        <v>126682</v>
      </c>
      <c r="J58" s="19">
        <f t="shared" si="2"/>
        <v>15201.839999999997</v>
      </c>
      <c r="K58" s="85" t="s">
        <v>14</v>
      </c>
    </row>
    <row r="59" spans="1:11" x14ac:dyDescent="0.25">
      <c r="A59" s="72">
        <v>54</v>
      </c>
      <c r="B59" s="73" t="s">
        <v>70</v>
      </c>
      <c r="C59" s="74" t="s">
        <v>24</v>
      </c>
      <c r="D59" s="23">
        <v>1</v>
      </c>
      <c r="E59" s="91">
        <v>55037.714285714283</v>
      </c>
      <c r="F59" s="77">
        <v>0.19</v>
      </c>
      <c r="G59" s="91">
        <v>10457.165714285713</v>
      </c>
      <c r="H59" s="91">
        <v>65494.879999999997</v>
      </c>
      <c r="I59" s="84">
        <v>74426</v>
      </c>
      <c r="J59" s="19">
        <f t="shared" si="2"/>
        <v>8931.1200000000026</v>
      </c>
      <c r="K59" s="85" t="s">
        <v>14</v>
      </c>
    </row>
    <row r="60" spans="1:11" x14ac:dyDescent="0.25">
      <c r="A60" s="72">
        <v>55</v>
      </c>
      <c r="B60" s="73" t="s">
        <v>71</v>
      </c>
      <c r="C60" s="74" t="s">
        <v>24</v>
      </c>
      <c r="D60" s="23">
        <v>1</v>
      </c>
      <c r="E60" s="91">
        <v>585506.15126050415</v>
      </c>
      <c r="F60" s="77">
        <v>0.19</v>
      </c>
      <c r="G60" s="91">
        <v>111246.16873949578</v>
      </c>
      <c r="H60" s="91">
        <v>696752.32</v>
      </c>
      <c r="I60" s="84">
        <v>791764</v>
      </c>
      <c r="J60" s="19">
        <f t="shared" si="2"/>
        <v>95011.680000000051</v>
      </c>
      <c r="K60" s="85" t="s">
        <v>14</v>
      </c>
    </row>
    <row r="61" spans="1:11" x14ac:dyDescent="0.25">
      <c r="A61" s="72">
        <v>56</v>
      </c>
      <c r="B61" s="73" t="s">
        <v>72</v>
      </c>
      <c r="C61" s="74" t="s">
        <v>24</v>
      </c>
      <c r="D61" s="23">
        <v>1</v>
      </c>
      <c r="E61" s="91">
        <v>351303.39495798317</v>
      </c>
      <c r="F61" s="77">
        <v>0.19</v>
      </c>
      <c r="G61" s="91">
        <v>66747.645042016797</v>
      </c>
      <c r="H61" s="91">
        <v>418051.04</v>
      </c>
      <c r="I61" s="84">
        <v>475058</v>
      </c>
      <c r="J61" s="19">
        <f t="shared" si="2"/>
        <v>57006.960000000021</v>
      </c>
      <c r="K61" s="85" t="s">
        <v>14</v>
      </c>
    </row>
    <row r="62" spans="1:11" x14ac:dyDescent="0.25">
      <c r="A62" s="72">
        <v>57</v>
      </c>
      <c r="B62" s="73" t="s">
        <v>73</v>
      </c>
      <c r="C62" s="74" t="s">
        <v>24</v>
      </c>
      <c r="D62" s="23">
        <v>1</v>
      </c>
      <c r="E62" s="91">
        <v>199071.5294117647</v>
      </c>
      <c r="F62" s="77">
        <v>0.19</v>
      </c>
      <c r="G62" s="91">
        <v>37823.590588235296</v>
      </c>
      <c r="H62" s="91">
        <v>236895.12</v>
      </c>
      <c r="I62" s="84">
        <v>269199</v>
      </c>
      <c r="J62" s="19">
        <f t="shared" si="2"/>
        <v>32303.880000000005</v>
      </c>
      <c r="K62" s="85" t="s">
        <v>14</v>
      </c>
    </row>
    <row r="63" spans="1:11" x14ac:dyDescent="0.25">
      <c r="A63" s="72">
        <v>58</v>
      </c>
      <c r="B63" s="73" t="s">
        <v>74</v>
      </c>
      <c r="C63" s="74" t="s">
        <v>24</v>
      </c>
      <c r="D63" s="23">
        <v>1</v>
      </c>
      <c r="E63" s="91">
        <v>81970.890756302528</v>
      </c>
      <c r="F63" s="77">
        <v>0.19</v>
      </c>
      <c r="G63" s="91">
        <v>15574.46924369748</v>
      </c>
      <c r="H63" s="91">
        <v>97545.360000000015</v>
      </c>
      <c r="I63" s="84">
        <v>110847</v>
      </c>
      <c r="J63" s="19">
        <f t="shared" si="2"/>
        <v>13301.639999999985</v>
      </c>
      <c r="K63" s="85" t="s">
        <v>14</v>
      </c>
    </row>
    <row r="64" spans="1:11" x14ac:dyDescent="0.25">
      <c r="A64" s="78" t="s">
        <v>75</v>
      </c>
      <c r="B64" s="79"/>
      <c r="C64" s="79"/>
      <c r="D64" s="79"/>
      <c r="E64" s="79"/>
      <c r="F64" s="79"/>
      <c r="G64" s="79"/>
      <c r="H64" s="79"/>
      <c r="I64" s="86"/>
      <c r="J64" s="80"/>
      <c r="K64" s="87"/>
    </row>
    <row r="65" spans="1:11" ht="84" x14ac:dyDescent="0.25">
      <c r="A65" s="72">
        <v>59</v>
      </c>
      <c r="B65" s="73" t="s">
        <v>76</v>
      </c>
      <c r="C65" s="74" t="s">
        <v>77</v>
      </c>
      <c r="D65" s="23">
        <v>1</v>
      </c>
      <c r="E65" s="91">
        <v>1635603.4957983193</v>
      </c>
      <c r="F65" s="77">
        <v>0.19</v>
      </c>
      <c r="G65" s="91">
        <v>310764.66420168069</v>
      </c>
      <c r="H65" s="91">
        <v>1946368.1600000001</v>
      </c>
      <c r="I65" s="84">
        <v>2211782</v>
      </c>
      <c r="J65" s="19">
        <f t="shared" ref="J65:J72" si="3">(I65-H65)</f>
        <v>265413.83999999985</v>
      </c>
      <c r="K65" s="85" t="s">
        <v>14</v>
      </c>
    </row>
    <row r="66" spans="1:11" ht="108" x14ac:dyDescent="0.25">
      <c r="A66" s="72">
        <v>60</v>
      </c>
      <c r="B66" s="73" t="s">
        <v>78</v>
      </c>
      <c r="C66" s="74" t="s">
        <v>77</v>
      </c>
      <c r="D66" s="23">
        <v>1</v>
      </c>
      <c r="E66" s="91">
        <v>3271207.7310924372</v>
      </c>
      <c r="F66" s="77">
        <v>0.19</v>
      </c>
      <c r="G66" s="91">
        <v>621529.46890756302</v>
      </c>
      <c r="H66" s="91">
        <v>3892737.2</v>
      </c>
      <c r="I66" s="84">
        <v>4423565</v>
      </c>
      <c r="J66" s="19">
        <f t="shared" si="3"/>
        <v>530827.79999999981</v>
      </c>
      <c r="K66" s="85" t="s">
        <v>14</v>
      </c>
    </row>
    <row r="67" spans="1:11" ht="48" x14ac:dyDescent="0.25">
      <c r="A67" s="72">
        <v>61</v>
      </c>
      <c r="B67" s="73" t="s">
        <v>79</v>
      </c>
      <c r="C67" s="74" t="s">
        <v>77</v>
      </c>
      <c r="D67" s="23">
        <v>1</v>
      </c>
      <c r="E67" s="91">
        <v>271533.98319327732</v>
      </c>
      <c r="F67" s="77">
        <v>0.19</v>
      </c>
      <c r="G67" s="91">
        <v>51591.456806722694</v>
      </c>
      <c r="H67" s="91">
        <v>323125.44</v>
      </c>
      <c r="I67" s="84">
        <v>367188</v>
      </c>
      <c r="J67" s="19">
        <f t="shared" si="3"/>
        <v>44062.559999999998</v>
      </c>
      <c r="K67" s="85" t="s">
        <v>14</v>
      </c>
    </row>
    <row r="68" spans="1:11" ht="36" x14ac:dyDescent="0.25">
      <c r="A68" s="72">
        <v>62</v>
      </c>
      <c r="B68" s="73" t="s">
        <v>80</v>
      </c>
      <c r="C68" s="74" t="s">
        <v>77</v>
      </c>
      <c r="D68" s="23">
        <v>1</v>
      </c>
      <c r="E68" s="91">
        <v>336270.92436974793</v>
      </c>
      <c r="F68" s="77">
        <v>0.19</v>
      </c>
      <c r="G68" s="91">
        <v>63891.475630252105</v>
      </c>
      <c r="H68" s="91">
        <v>400162.4</v>
      </c>
      <c r="I68" s="84">
        <v>454730</v>
      </c>
      <c r="J68" s="19">
        <f t="shared" si="3"/>
        <v>54567.599999999977</v>
      </c>
      <c r="K68" s="85" t="s">
        <v>14</v>
      </c>
    </row>
    <row r="69" spans="1:11" ht="36" x14ac:dyDescent="0.25">
      <c r="A69" s="72">
        <v>63</v>
      </c>
      <c r="B69" s="73" t="s">
        <v>81</v>
      </c>
      <c r="C69" s="74" t="s">
        <v>77</v>
      </c>
      <c r="D69" s="23">
        <v>1</v>
      </c>
      <c r="E69" s="91">
        <v>189696.2016806723</v>
      </c>
      <c r="F69" s="77">
        <v>0.19</v>
      </c>
      <c r="G69" s="91">
        <v>36042.278319327736</v>
      </c>
      <c r="H69" s="91">
        <v>225738.48000000004</v>
      </c>
      <c r="I69" s="84">
        <v>256521</v>
      </c>
      <c r="J69" s="19">
        <f t="shared" si="3"/>
        <v>30782.51999999996</v>
      </c>
      <c r="K69" s="85" t="s">
        <v>14</v>
      </c>
    </row>
    <row r="70" spans="1:11" ht="36" x14ac:dyDescent="0.25">
      <c r="A70" s="72">
        <v>64</v>
      </c>
      <c r="B70" s="73" t="s">
        <v>82</v>
      </c>
      <c r="C70" s="74" t="s">
        <v>77</v>
      </c>
      <c r="D70" s="23">
        <v>1</v>
      </c>
      <c r="E70" s="91">
        <v>332096.4705882353</v>
      </c>
      <c r="F70" s="77">
        <v>0.19</v>
      </c>
      <c r="G70" s="91">
        <v>63098.329411764709</v>
      </c>
      <c r="H70" s="91">
        <v>395194.8</v>
      </c>
      <c r="I70" s="84">
        <v>449085</v>
      </c>
      <c r="J70" s="19">
        <f t="shared" si="3"/>
        <v>53890.200000000012</v>
      </c>
      <c r="K70" s="85" t="s">
        <v>14</v>
      </c>
    </row>
    <row r="71" spans="1:11" ht="24" x14ac:dyDescent="0.25">
      <c r="A71" s="72">
        <v>65</v>
      </c>
      <c r="B71" s="73" t="s">
        <v>83</v>
      </c>
      <c r="C71" s="74" t="s">
        <v>24</v>
      </c>
      <c r="D71" s="23">
        <v>1</v>
      </c>
      <c r="E71" s="91">
        <v>114377.81512605042</v>
      </c>
      <c r="F71" s="77">
        <v>0.19</v>
      </c>
      <c r="G71" s="91">
        <v>21731.784873949582</v>
      </c>
      <c r="H71" s="91">
        <v>136109.6</v>
      </c>
      <c r="I71" s="84">
        <v>154670</v>
      </c>
      <c r="J71" s="19">
        <f t="shared" si="3"/>
        <v>18560.399999999994</v>
      </c>
      <c r="K71" s="85" t="s">
        <v>14</v>
      </c>
    </row>
    <row r="72" spans="1:11" ht="60.75" thickBot="1" x14ac:dyDescent="0.3">
      <c r="A72" s="72">
        <v>66</v>
      </c>
      <c r="B72" s="73" t="s">
        <v>84</v>
      </c>
      <c r="C72" s="74" t="s">
        <v>24</v>
      </c>
      <c r="D72" s="23">
        <v>1</v>
      </c>
      <c r="E72" s="91">
        <v>160128.9411764706</v>
      </c>
      <c r="F72" s="77">
        <v>0.19</v>
      </c>
      <c r="G72" s="91">
        <v>30424.498823529415</v>
      </c>
      <c r="H72" s="91">
        <v>190553.44</v>
      </c>
      <c r="I72" s="88">
        <v>216538</v>
      </c>
      <c r="J72" s="89">
        <f t="shared" si="3"/>
        <v>25984.559999999998</v>
      </c>
      <c r="K72" s="90" t="s">
        <v>14</v>
      </c>
    </row>
  </sheetData>
  <autoFilter ref="I3:K72" xr:uid="{5FAB6AA6-40CF-40FC-930A-CEFE45CFFBAC}"/>
  <mergeCells count="6">
    <mergeCell ref="A1:K1"/>
    <mergeCell ref="A2:H2"/>
    <mergeCell ref="I2:K2"/>
    <mergeCell ref="A43:H43"/>
    <mergeCell ref="A53:H53"/>
    <mergeCell ref="A64:H64"/>
  </mergeCells>
  <conditionalFormatting sqref="J4:J42 J44:J52 J54:J63 J65:J72">
    <cfRule type="cellIs" dxfId="115" priority="1" operator="lessThan">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FF570F-A203-4021-A3C6-869E8B793A27}">
  <dimension ref="A1:K72"/>
  <sheetViews>
    <sheetView workbookViewId="0">
      <selection activeCell="A64" sqref="A64:H64"/>
    </sheetView>
  </sheetViews>
  <sheetFormatPr baseColWidth="10" defaultRowHeight="15" x14ac:dyDescent="0.25"/>
  <cols>
    <col min="2" max="2" width="39.5703125" customWidth="1"/>
    <col min="3" max="3" width="7.7109375" style="25" customWidth="1"/>
    <col min="4" max="4" width="8.140625" customWidth="1"/>
    <col min="6" max="6" width="12.140625" bestFit="1" customWidth="1"/>
    <col min="7" max="7" width="11.5703125" bestFit="1" customWidth="1"/>
    <col min="8" max="8" width="14.85546875" bestFit="1" customWidth="1"/>
    <col min="9" max="9" width="15.28515625" customWidth="1"/>
  </cols>
  <sheetData>
    <row r="1" spans="1:11" ht="15.75" thickBot="1" x14ac:dyDescent="0.3">
      <c r="A1" s="35" t="s">
        <v>86</v>
      </c>
      <c r="B1" s="35"/>
      <c r="C1" s="35"/>
      <c r="D1" s="35"/>
      <c r="E1" s="35"/>
      <c r="F1" s="35"/>
      <c r="G1" s="35"/>
      <c r="H1" s="35"/>
      <c r="I1" s="35"/>
      <c r="J1" s="35"/>
      <c r="K1" s="35"/>
    </row>
    <row r="2" spans="1:11" ht="15.75" thickBot="1" x14ac:dyDescent="0.3">
      <c r="A2" s="30" t="s">
        <v>10</v>
      </c>
      <c r="B2" s="31"/>
      <c r="C2" s="31"/>
      <c r="D2" s="31"/>
      <c r="E2" s="31"/>
      <c r="F2" s="31"/>
      <c r="G2" s="31"/>
      <c r="H2" s="31"/>
      <c r="I2" s="32" t="s">
        <v>11</v>
      </c>
      <c r="J2" s="33"/>
      <c r="K2" s="34"/>
    </row>
    <row r="3" spans="1:11" ht="22.5" x14ac:dyDescent="0.25">
      <c r="A3" s="17" t="s">
        <v>20</v>
      </c>
      <c r="B3" s="17" t="s">
        <v>21</v>
      </c>
      <c r="C3" s="17" t="s">
        <v>16</v>
      </c>
      <c r="D3" s="17" t="s">
        <v>22</v>
      </c>
      <c r="E3" s="17" t="s">
        <v>17</v>
      </c>
      <c r="F3" s="17" t="s">
        <v>88</v>
      </c>
      <c r="G3" s="17" t="s">
        <v>18</v>
      </c>
      <c r="H3" s="81" t="s">
        <v>89</v>
      </c>
      <c r="I3" s="82" t="s">
        <v>19</v>
      </c>
      <c r="J3" s="21" t="s">
        <v>12</v>
      </c>
      <c r="K3" s="83" t="s">
        <v>13</v>
      </c>
    </row>
    <row r="4" spans="1:11" s="20" customFormat="1" ht="24" customHeight="1" x14ac:dyDescent="0.25">
      <c r="A4" s="72">
        <v>1</v>
      </c>
      <c r="B4" s="73" t="s">
        <v>90</v>
      </c>
      <c r="C4" s="74" t="s">
        <v>24</v>
      </c>
      <c r="D4" s="23">
        <v>1</v>
      </c>
      <c r="E4" s="91">
        <v>484000</v>
      </c>
      <c r="F4" s="77">
        <v>0.19</v>
      </c>
      <c r="G4" s="91">
        <v>91960</v>
      </c>
      <c r="H4" s="91">
        <v>575960</v>
      </c>
      <c r="I4" s="84">
        <v>589050</v>
      </c>
      <c r="J4" s="19">
        <f>(I4-H4)</f>
        <v>13090</v>
      </c>
      <c r="K4" s="85" t="s">
        <v>14</v>
      </c>
    </row>
    <row r="5" spans="1:11" s="18" customFormat="1" ht="96" x14ac:dyDescent="0.25">
      <c r="A5" s="72">
        <v>2</v>
      </c>
      <c r="B5" s="73" t="s">
        <v>90</v>
      </c>
      <c r="C5" s="74" t="s">
        <v>24</v>
      </c>
      <c r="D5" s="23">
        <v>1</v>
      </c>
      <c r="E5" s="91">
        <v>484000</v>
      </c>
      <c r="F5" s="77">
        <v>0.19</v>
      </c>
      <c r="G5" s="91">
        <v>91960</v>
      </c>
      <c r="H5" s="91">
        <v>575960</v>
      </c>
      <c r="I5" s="84">
        <v>589050</v>
      </c>
      <c r="J5" s="19">
        <f t="shared" ref="J5:J42" si="0">(I5-H5)</f>
        <v>13090</v>
      </c>
      <c r="K5" s="85" t="s">
        <v>14</v>
      </c>
    </row>
    <row r="6" spans="1:11" ht="96" x14ac:dyDescent="0.25">
      <c r="A6" s="72">
        <v>3</v>
      </c>
      <c r="B6" s="73" t="s">
        <v>90</v>
      </c>
      <c r="C6" s="74" t="s">
        <v>24</v>
      </c>
      <c r="D6" s="23">
        <v>1</v>
      </c>
      <c r="E6" s="91">
        <v>484000</v>
      </c>
      <c r="F6" s="77">
        <v>0.19</v>
      </c>
      <c r="G6" s="91">
        <v>91960</v>
      </c>
      <c r="H6" s="91">
        <v>575960</v>
      </c>
      <c r="I6" s="84">
        <v>589050</v>
      </c>
      <c r="J6" s="19">
        <f t="shared" si="0"/>
        <v>13090</v>
      </c>
      <c r="K6" s="85" t="s">
        <v>14</v>
      </c>
    </row>
    <row r="7" spans="1:11" ht="96" x14ac:dyDescent="0.25">
      <c r="A7" s="72">
        <v>4</v>
      </c>
      <c r="B7" s="73" t="s">
        <v>91</v>
      </c>
      <c r="C7" s="74" t="s">
        <v>24</v>
      </c>
      <c r="D7" s="23">
        <v>1</v>
      </c>
      <c r="E7" s="91">
        <v>484000</v>
      </c>
      <c r="F7" s="77">
        <v>0.19</v>
      </c>
      <c r="G7" s="91">
        <v>91960</v>
      </c>
      <c r="H7" s="91">
        <v>575960</v>
      </c>
      <c r="I7" s="84">
        <v>589050</v>
      </c>
      <c r="J7" s="19">
        <f t="shared" si="0"/>
        <v>13090</v>
      </c>
      <c r="K7" s="85" t="s">
        <v>14</v>
      </c>
    </row>
    <row r="8" spans="1:11" ht="96" x14ac:dyDescent="0.25">
      <c r="A8" s="24">
        <v>5</v>
      </c>
      <c r="B8" s="23" t="s">
        <v>92</v>
      </c>
      <c r="C8" s="74" t="s">
        <v>24</v>
      </c>
      <c r="D8" s="23">
        <v>1</v>
      </c>
      <c r="E8" s="91">
        <v>484000</v>
      </c>
      <c r="F8" s="77">
        <v>0.19</v>
      </c>
      <c r="G8" s="91">
        <v>91960</v>
      </c>
      <c r="H8" s="91">
        <v>575960</v>
      </c>
      <c r="I8" s="84">
        <v>583100</v>
      </c>
      <c r="J8" s="19">
        <f t="shared" si="0"/>
        <v>7140</v>
      </c>
      <c r="K8" s="85" t="s">
        <v>14</v>
      </c>
    </row>
    <row r="9" spans="1:11" ht="72" customHeight="1" x14ac:dyDescent="0.25">
      <c r="A9" s="72">
        <v>6</v>
      </c>
      <c r="B9" s="73" t="s">
        <v>92</v>
      </c>
      <c r="C9" s="73" t="s">
        <v>24</v>
      </c>
      <c r="D9" s="23">
        <v>1</v>
      </c>
      <c r="E9" s="91">
        <v>484000</v>
      </c>
      <c r="F9" s="77">
        <v>0.19</v>
      </c>
      <c r="G9" s="91">
        <v>91960</v>
      </c>
      <c r="H9" s="91">
        <v>575960</v>
      </c>
      <c r="I9" s="84">
        <v>589050</v>
      </c>
      <c r="J9" s="19">
        <f t="shared" si="0"/>
        <v>13090</v>
      </c>
      <c r="K9" s="85" t="s">
        <v>14</v>
      </c>
    </row>
    <row r="10" spans="1:11" ht="60" x14ac:dyDescent="0.25">
      <c r="A10" s="72">
        <v>7</v>
      </c>
      <c r="B10" s="73" t="s">
        <v>93</v>
      </c>
      <c r="C10" s="73" t="s">
        <v>24</v>
      </c>
      <c r="D10" s="23">
        <v>1</v>
      </c>
      <c r="E10" s="91">
        <v>100000</v>
      </c>
      <c r="F10" s="77">
        <v>0.19</v>
      </c>
      <c r="G10" s="91">
        <v>19000</v>
      </c>
      <c r="H10" s="91">
        <v>119000</v>
      </c>
      <c r="I10" s="84">
        <v>124950</v>
      </c>
      <c r="J10" s="19">
        <f t="shared" si="0"/>
        <v>5950</v>
      </c>
      <c r="K10" s="85" t="s">
        <v>14</v>
      </c>
    </row>
    <row r="11" spans="1:11" ht="60" x14ac:dyDescent="0.25">
      <c r="A11" s="72">
        <v>8</v>
      </c>
      <c r="B11" s="73" t="s">
        <v>93</v>
      </c>
      <c r="C11" s="76" t="s">
        <v>24</v>
      </c>
      <c r="D11" s="23">
        <v>1</v>
      </c>
      <c r="E11" s="91">
        <v>100000</v>
      </c>
      <c r="F11" s="77">
        <v>0.19</v>
      </c>
      <c r="G11" s="91">
        <v>19000</v>
      </c>
      <c r="H11" s="91">
        <v>119000</v>
      </c>
      <c r="I11" s="84">
        <v>124950</v>
      </c>
      <c r="J11" s="19">
        <f t="shared" si="0"/>
        <v>5950</v>
      </c>
      <c r="K11" s="85" t="s">
        <v>14</v>
      </c>
    </row>
    <row r="12" spans="1:11" ht="72" x14ac:dyDescent="0.25">
      <c r="A12" s="72">
        <v>9</v>
      </c>
      <c r="B12" s="73" t="s">
        <v>94</v>
      </c>
      <c r="C12" s="76" t="s">
        <v>24</v>
      </c>
      <c r="D12" s="23">
        <v>1</v>
      </c>
      <c r="E12" s="91">
        <v>210000</v>
      </c>
      <c r="F12" s="77">
        <v>0.19</v>
      </c>
      <c r="G12" s="91">
        <v>39900</v>
      </c>
      <c r="H12" s="91">
        <v>249900</v>
      </c>
      <c r="I12" s="84">
        <v>276675</v>
      </c>
      <c r="J12" s="19">
        <f t="shared" si="0"/>
        <v>26775</v>
      </c>
      <c r="K12" s="85" t="s">
        <v>14</v>
      </c>
    </row>
    <row r="13" spans="1:11" ht="48" customHeight="1" x14ac:dyDescent="0.25">
      <c r="A13" s="72">
        <v>10</v>
      </c>
      <c r="B13" s="73" t="s">
        <v>95</v>
      </c>
      <c r="C13" s="73" t="s">
        <v>24</v>
      </c>
      <c r="D13" s="23">
        <v>1</v>
      </c>
      <c r="E13" s="91">
        <v>484000</v>
      </c>
      <c r="F13" s="77">
        <v>0.19</v>
      </c>
      <c r="G13" s="91">
        <v>91960</v>
      </c>
      <c r="H13" s="91">
        <v>575960</v>
      </c>
      <c r="I13" s="84">
        <v>589050</v>
      </c>
      <c r="J13" s="19">
        <f t="shared" si="0"/>
        <v>13090</v>
      </c>
      <c r="K13" s="85" t="s">
        <v>14</v>
      </c>
    </row>
    <row r="14" spans="1:11" ht="96" x14ac:dyDescent="0.25">
      <c r="A14" s="72">
        <v>11</v>
      </c>
      <c r="B14" s="73" t="s">
        <v>95</v>
      </c>
      <c r="C14" s="73" t="s">
        <v>24</v>
      </c>
      <c r="D14" s="23">
        <v>1</v>
      </c>
      <c r="E14" s="91">
        <v>484000</v>
      </c>
      <c r="F14" s="77">
        <v>0.19</v>
      </c>
      <c r="G14" s="91">
        <v>91960</v>
      </c>
      <c r="H14" s="91">
        <v>575960</v>
      </c>
      <c r="I14" s="84">
        <v>589050</v>
      </c>
      <c r="J14" s="19">
        <f t="shared" si="0"/>
        <v>13090</v>
      </c>
      <c r="K14" s="85" t="s">
        <v>14</v>
      </c>
    </row>
    <row r="15" spans="1:11" ht="24" customHeight="1" x14ac:dyDescent="0.25">
      <c r="A15" s="72">
        <v>12</v>
      </c>
      <c r="B15" s="73" t="s">
        <v>95</v>
      </c>
      <c r="C15" s="73" t="s">
        <v>24</v>
      </c>
      <c r="D15" s="23">
        <v>1</v>
      </c>
      <c r="E15" s="91">
        <v>484000</v>
      </c>
      <c r="F15" s="77">
        <v>0.19</v>
      </c>
      <c r="G15" s="91">
        <v>91960</v>
      </c>
      <c r="H15" s="91">
        <v>575960</v>
      </c>
      <c r="I15" s="84">
        <v>589050</v>
      </c>
      <c r="J15" s="19">
        <f t="shared" si="0"/>
        <v>13090</v>
      </c>
      <c r="K15" s="85" t="s">
        <v>14</v>
      </c>
    </row>
    <row r="16" spans="1:11" ht="96" x14ac:dyDescent="0.25">
      <c r="A16" s="72">
        <v>13</v>
      </c>
      <c r="B16" s="73" t="s">
        <v>95</v>
      </c>
      <c r="C16" s="73" t="s">
        <v>24</v>
      </c>
      <c r="D16" s="23">
        <v>1</v>
      </c>
      <c r="E16" s="91">
        <v>484000</v>
      </c>
      <c r="F16" s="77">
        <v>0.19</v>
      </c>
      <c r="G16" s="91">
        <v>91960</v>
      </c>
      <c r="H16" s="91">
        <v>575960</v>
      </c>
      <c r="I16" s="84">
        <v>589050</v>
      </c>
      <c r="J16" s="19">
        <f t="shared" si="0"/>
        <v>13090</v>
      </c>
      <c r="K16" s="85" t="s">
        <v>14</v>
      </c>
    </row>
    <row r="17" spans="1:11" ht="96" x14ac:dyDescent="0.25">
      <c r="A17" s="72">
        <v>14</v>
      </c>
      <c r="B17" s="73" t="s">
        <v>95</v>
      </c>
      <c r="C17" s="73" t="s">
        <v>24</v>
      </c>
      <c r="D17" s="23">
        <v>1</v>
      </c>
      <c r="E17" s="91">
        <v>484000</v>
      </c>
      <c r="F17" s="77">
        <v>0.19</v>
      </c>
      <c r="G17" s="91">
        <v>91960</v>
      </c>
      <c r="H17" s="91">
        <v>575960</v>
      </c>
      <c r="I17" s="84">
        <v>589050</v>
      </c>
      <c r="J17" s="19">
        <f t="shared" si="0"/>
        <v>13090</v>
      </c>
      <c r="K17" s="85" t="s">
        <v>14</v>
      </c>
    </row>
    <row r="18" spans="1:11" ht="96" x14ac:dyDescent="0.25">
      <c r="A18" s="72">
        <v>15</v>
      </c>
      <c r="B18" s="73" t="s">
        <v>95</v>
      </c>
      <c r="C18" s="73" t="s">
        <v>24</v>
      </c>
      <c r="D18" s="23">
        <v>1</v>
      </c>
      <c r="E18" s="91">
        <v>484000</v>
      </c>
      <c r="F18" s="77">
        <v>0.19</v>
      </c>
      <c r="G18" s="91">
        <v>91960</v>
      </c>
      <c r="H18" s="91">
        <v>575960</v>
      </c>
      <c r="I18" s="84">
        <v>589050</v>
      </c>
      <c r="J18" s="19">
        <f t="shared" si="0"/>
        <v>13090</v>
      </c>
      <c r="K18" s="85" t="s">
        <v>14</v>
      </c>
    </row>
    <row r="19" spans="1:11" ht="96" x14ac:dyDescent="0.25">
      <c r="A19" s="72">
        <v>16</v>
      </c>
      <c r="B19" s="73" t="s">
        <v>95</v>
      </c>
      <c r="C19" s="73" t="s">
        <v>24</v>
      </c>
      <c r="D19" s="23">
        <v>1</v>
      </c>
      <c r="E19" s="91">
        <v>250000</v>
      </c>
      <c r="F19" s="77">
        <v>0.19</v>
      </c>
      <c r="G19" s="91">
        <v>47500</v>
      </c>
      <c r="H19" s="91">
        <v>297500</v>
      </c>
      <c r="I19" s="84">
        <v>315350</v>
      </c>
      <c r="J19" s="19">
        <f t="shared" si="0"/>
        <v>17850</v>
      </c>
      <c r="K19" s="85" t="s">
        <v>14</v>
      </c>
    </row>
    <row r="20" spans="1:11" ht="60" x14ac:dyDescent="0.25">
      <c r="A20" s="24">
        <v>17</v>
      </c>
      <c r="B20" s="23" t="s">
        <v>96</v>
      </c>
      <c r="C20" s="74" t="s">
        <v>24</v>
      </c>
      <c r="D20" s="23">
        <v>1</v>
      </c>
      <c r="E20" s="91">
        <v>484000</v>
      </c>
      <c r="F20" s="77">
        <v>0.19</v>
      </c>
      <c r="G20" s="91">
        <v>91960</v>
      </c>
      <c r="H20" s="91">
        <v>575960</v>
      </c>
      <c r="I20" s="84">
        <v>583100</v>
      </c>
      <c r="J20" s="19">
        <f t="shared" si="0"/>
        <v>7140</v>
      </c>
      <c r="K20" s="85" t="s">
        <v>14</v>
      </c>
    </row>
    <row r="21" spans="1:11" ht="48" x14ac:dyDescent="0.25">
      <c r="A21" s="24">
        <v>18</v>
      </c>
      <c r="B21" s="75" t="s">
        <v>97</v>
      </c>
      <c r="C21" s="74" t="s">
        <v>24</v>
      </c>
      <c r="D21" s="23">
        <v>1</v>
      </c>
      <c r="E21" s="91">
        <v>550000</v>
      </c>
      <c r="F21" s="77">
        <v>0.19</v>
      </c>
      <c r="G21" s="91">
        <v>104500</v>
      </c>
      <c r="H21" s="91">
        <v>654500</v>
      </c>
      <c r="I21" s="84">
        <v>773500</v>
      </c>
      <c r="J21" s="19">
        <f t="shared" si="0"/>
        <v>119000</v>
      </c>
      <c r="K21" s="85" t="s">
        <v>14</v>
      </c>
    </row>
    <row r="22" spans="1:11" ht="60" x14ac:dyDescent="0.25">
      <c r="A22" s="72">
        <v>19</v>
      </c>
      <c r="B22" s="73" t="s">
        <v>98</v>
      </c>
      <c r="C22" s="73" t="s">
        <v>24</v>
      </c>
      <c r="D22" s="23">
        <v>1</v>
      </c>
      <c r="E22" s="91">
        <v>550000</v>
      </c>
      <c r="F22" s="77">
        <v>0.19</v>
      </c>
      <c r="G22" s="91">
        <v>104500</v>
      </c>
      <c r="H22" s="91">
        <v>654500</v>
      </c>
      <c r="I22" s="84">
        <v>773500</v>
      </c>
      <c r="J22" s="19">
        <f t="shared" si="0"/>
        <v>119000</v>
      </c>
      <c r="K22" s="85" t="s">
        <v>14</v>
      </c>
    </row>
    <row r="23" spans="1:11" ht="72" x14ac:dyDescent="0.25">
      <c r="A23" s="72">
        <v>20</v>
      </c>
      <c r="B23" s="73" t="s">
        <v>99</v>
      </c>
      <c r="C23" s="76" t="s">
        <v>24</v>
      </c>
      <c r="D23" s="23">
        <v>1</v>
      </c>
      <c r="E23" s="91">
        <v>210000</v>
      </c>
      <c r="F23" s="77">
        <v>0.19</v>
      </c>
      <c r="G23" s="91">
        <v>39900</v>
      </c>
      <c r="H23" s="91">
        <v>249900</v>
      </c>
      <c r="I23" s="84">
        <v>264775</v>
      </c>
      <c r="J23" s="19">
        <f t="shared" si="0"/>
        <v>14875</v>
      </c>
      <c r="K23" s="85" t="s">
        <v>14</v>
      </c>
    </row>
    <row r="24" spans="1:11" ht="96" x14ac:dyDescent="0.25">
      <c r="A24" s="72">
        <v>21</v>
      </c>
      <c r="B24" s="73" t="s">
        <v>95</v>
      </c>
      <c r="C24" s="76" t="s">
        <v>24</v>
      </c>
      <c r="D24" s="23">
        <v>1</v>
      </c>
      <c r="E24" s="91">
        <v>484000</v>
      </c>
      <c r="F24" s="77">
        <v>0.19</v>
      </c>
      <c r="G24" s="91">
        <v>91960</v>
      </c>
      <c r="H24" s="91">
        <v>575960</v>
      </c>
      <c r="I24" s="84">
        <v>589050</v>
      </c>
      <c r="J24" s="19">
        <f t="shared" si="0"/>
        <v>13090</v>
      </c>
      <c r="K24" s="85" t="s">
        <v>14</v>
      </c>
    </row>
    <row r="25" spans="1:11" ht="72" x14ac:dyDescent="0.25">
      <c r="A25" s="72">
        <v>22</v>
      </c>
      <c r="B25" s="73" t="s">
        <v>100</v>
      </c>
      <c r="C25" s="76" t="s">
        <v>24</v>
      </c>
      <c r="D25" s="23">
        <v>1</v>
      </c>
      <c r="E25" s="91">
        <v>210000</v>
      </c>
      <c r="F25" s="77">
        <v>0.19</v>
      </c>
      <c r="G25" s="91">
        <v>39900</v>
      </c>
      <c r="H25" s="91">
        <v>249900</v>
      </c>
      <c r="I25" s="84">
        <v>264775</v>
      </c>
      <c r="J25" s="19">
        <f t="shared" si="0"/>
        <v>14875</v>
      </c>
      <c r="K25" s="85" t="s">
        <v>14</v>
      </c>
    </row>
    <row r="26" spans="1:11" ht="72" x14ac:dyDescent="0.25">
      <c r="A26" s="24">
        <v>23</v>
      </c>
      <c r="B26" s="23" t="s">
        <v>100</v>
      </c>
      <c r="C26" s="74" t="s">
        <v>24</v>
      </c>
      <c r="D26" s="23">
        <v>1</v>
      </c>
      <c r="E26" s="91">
        <v>210000</v>
      </c>
      <c r="F26" s="77">
        <v>0.19</v>
      </c>
      <c r="G26" s="91">
        <v>39900</v>
      </c>
      <c r="H26" s="91">
        <v>249900</v>
      </c>
      <c r="I26" s="84">
        <v>264775</v>
      </c>
      <c r="J26" s="19">
        <f t="shared" si="0"/>
        <v>14875</v>
      </c>
      <c r="K26" s="85" t="s">
        <v>14</v>
      </c>
    </row>
    <row r="27" spans="1:11" ht="96" x14ac:dyDescent="0.25">
      <c r="A27" s="24">
        <v>24</v>
      </c>
      <c r="B27" s="23" t="s">
        <v>95</v>
      </c>
      <c r="C27" s="74" t="s">
        <v>24</v>
      </c>
      <c r="D27" s="23">
        <v>1</v>
      </c>
      <c r="E27" s="91">
        <v>484000</v>
      </c>
      <c r="F27" s="77">
        <v>0.19</v>
      </c>
      <c r="G27" s="91">
        <v>91960</v>
      </c>
      <c r="H27" s="91">
        <v>575960</v>
      </c>
      <c r="I27" s="84">
        <v>589050</v>
      </c>
      <c r="J27" s="19">
        <f t="shared" si="0"/>
        <v>13090</v>
      </c>
      <c r="K27" s="85" t="s">
        <v>14</v>
      </c>
    </row>
    <row r="28" spans="1:11" ht="36" customHeight="1" x14ac:dyDescent="0.25">
      <c r="A28" s="72">
        <v>25</v>
      </c>
      <c r="B28" s="73" t="s">
        <v>95</v>
      </c>
      <c r="C28" s="76" t="s">
        <v>24</v>
      </c>
      <c r="D28" s="23">
        <v>1</v>
      </c>
      <c r="E28" s="91">
        <v>484000</v>
      </c>
      <c r="F28" s="77">
        <v>0.19</v>
      </c>
      <c r="G28" s="91">
        <v>91960</v>
      </c>
      <c r="H28" s="91">
        <v>575960</v>
      </c>
      <c r="I28" s="84">
        <v>589050</v>
      </c>
      <c r="J28" s="19">
        <f t="shared" si="0"/>
        <v>13090</v>
      </c>
      <c r="K28" s="85" t="s">
        <v>14</v>
      </c>
    </row>
    <row r="29" spans="1:11" ht="72" x14ac:dyDescent="0.25">
      <c r="A29" s="72">
        <v>26</v>
      </c>
      <c r="B29" s="76" t="s">
        <v>101</v>
      </c>
      <c r="C29" s="73" t="s">
        <v>24</v>
      </c>
      <c r="D29" s="23">
        <v>1</v>
      </c>
      <c r="E29" s="91">
        <v>210000</v>
      </c>
      <c r="F29" s="77">
        <v>0.19</v>
      </c>
      <c r="G29" s="91">
        <v>39900</v>
      </c>
      <c r="H29" s="91">
        <v>249900</v>
      </c>
      <c r="I29" s="84">
        <v>264775</v>
      </c>
      <c r="J29" s="19">
        <f t="shared" si="0"/>
        <v>14875</v>
      </c>
      <c r="K29" s="85" t="s">
        <v>14</v>
      </c>
    </row>
    <row r="30" spans="1:11" ht="72" x14ac:dyDescent="0.25">
      <c r="A30" s="24">
        <v>27</v>
      </c>
      <c r="B30" s="23" t="s">
        <v>102</v>
      </c>
      <c r="C30" s="74" t="s">
        <v>24</v>
      </c>
      <c r="D30" s="23">
        <v>1</v>
      </c>
      <c r="E30" s="91">
        <v>210000</v>
      </c>
      <c r="F30" s="77">
        <v>0.19</v>
      </c>
      <c r="G30" s="91">
        <v>39900</v>
      </c>
      <c r="H30" s="91">
        <v>249900</v>
      </c>
      <c r="I30" s="84">
        <v>264775</v>
      </c>
      <c r="J30" s="19">
        <f t="shared" si="0"/>
        <v>14875</v>
      </c>
      <c r="K30" s="85" t="s">
        <v>14</v>
      </c>
    </row>
    <row r="31" spans="1:11" ht="72" x14ac:dyDescent="0.25">
      <c r="A31" s="24">
        <v>28</v>
      </c>
      <c r="B31" s="23" t="s">
        <v>103</v>
      </c>
      <c r="C31" s="74" t="s">
        <v>24</v>
      </c>
      <c r="D31" s="23">
        <v>1</v>
      </c>
      <c r="E31" s="91">
        <v>210000</v>
      </c>
      <c r="F31" s="77">
        <v>0.19</v>
      </c>
      <c r="G31" s="91">
        <v>39900</v>
      </c>
      <c r="H31" s="91">
        <v>249900</v>
      </c>
      <c r="I31" s="84">
        <v>264775</v>
      </c>
      <c r="J31" s="19">
        <f t="shared" si="0"/>
        <v>14875</v>
      </c>
      <c r="K31" s="85" t="s">
        <v>14</v>
      </c>
    </row>
    <row r="32" spans="1:11" ht="84" customHeight="1" x14ac:dyDescent="0.25">
      <c r="A32" s="72">
        <v>29</v>
      </c>
      <c r="B32" s="73" t="s">
        <v>103</v>
      </c>
      <c r="C32" s="22" t="s">
        <v>24</v>
      </c>
      <c r="D32" s="23">
        <v>1</v>
      </c>
      <c r="E32" s="91">
        <v>210000</v>
      </c>
      <c r="F32" s="77">
        <v>0.19</v>
      </c>
      <c r="G32" s="91">
        <v>39900</v>
      </c>
      <c r="H32" s="91">
        <v>249900</v>
      </c>
      <c r="I32" s="84">
        <v>264775</v>
      </c>
      <c r="J32" s="19">
        <f t="shared" si="0"/>
        <v>14875</v>
      </c>
      <c r="K32" s="85" t="s">
        <v>14</v>
      </c>
    </row>
    <row r="33" spans="1:11" ht="72" x14ac:dyDescent="0.25">
      <c r="A33" s="72">
        <v>30</v>
      </c>
      <c r="B33" s="73" t="s">
        <v>102</v>
      </c>
      <c r="C33" s="74" t="s">
        <v>24</v>
      </c>
      <c r="D33" s="23">
        <v>1</v>
      </c>
      <c r="E33" s="91">
        <v>195000</v>
      </c>
      <c r="F33" s="77">
        <v>0.19</v>
      </c>
      <c r="G33" s="91">
        <v>37050</v>
      </c>
      <c r="H33" s="91">
        <v>232050</v>
      </c>
      <c r="I33" s="84">
        <v>238000</v>
      </c>
      <c r="J33" s="19">
        <f t="shared" si="0"/>
        <v>5950</v>
      </c>
      <c r="K33" s="85" t="s">
        <v>14</v>
      </c>
    </row>
    <row r="34" spans="1:11" ht="60" x14ac:dyDescent="0.25">
      <c r="A34" s="72">
        <v>31</v>
      </c>
      <c r="B34" s="73" t="s">
        <v>104</v>
      </c>
      <c r="C34" s="22" t="s">
        <v>24</v>
      </c>
      <c r="D34" s="23">
        <v>1</v>
      </c>
      <c r="E34" s="91">
        <v>99000</v>
      </c>
      <c r="F34" s="77">
        <v>0.19</v>
      </c>
      <c r="G34" s="91">
        <v>18810</v>
      </c>
      <c r="H34" s="91">
        <v>117810</v>
      </c>
      <c r="I34" s="84">
        <v>119000</v>
      </c>
      <c r="J34" s="19">
        <f t="shared" si="0"/>
        <v>1190</v>
      </c>
      <c r="K34" s="85" t="s">
        <v>14</v>
      </c>
    </row>
    <row r="35" spans="1:11" ht="60" x14ac:dyDescent="0.25">
      <c r="A35" s="72">
        <v>32</v>
      </c>
      <c r="B35" s="73" t="s">
        <v>104</v>
      </c>
      <c r="C35" s="74" t="s">
        <v>24</v>
      </c>
      <c r="D35" s="23">
        <v>1</v>
      </c>
      <c r="E35" s="91">
        <v>99000</v>
      </c>
      <c r="F35" s="77">
        <v>0.19</v>
      </c>
      <c r="G35" s="91">
        <v>18810</v>
      </c>
      <c r="H35" s="91">
        <v>117810</v>
      </c>
      <c r="I35" s="84">
        <v>119000</v>
      </c>
      <c r="J35" s="19">
        <f t="shared" si="0"/>
        <v>1190</v>
      </c>
      <c r="K35" s="85" t="s">
        <v>14</v>
      </c>
    </row>
    <row r="36" spans="1:11" ht="72" x14ac:dyDescent="0.25">
      <c r="A36" s="72">
        <v>33</v>
      </c>
      <c r="B36" s="73" t="s">
        <v>103</v>
      </c>
      <c r="C36" s="74" t="s">
        <v>24</v>
      </c>
      <c r="D36" s="23">
        <v>1</v>
      </c>
      <c r="E36" s="91">
        <v>250000</v>
      </c>
      <c r="F36" s="77">
        <v>0.19</v>
      </c>
      <c r="G36" s="91">
        <v>47500</v>
      </c>
      <c r="H36" s="91">
        <v>297500</v>
      </c>
      <c r="I36" s="84">
        <v>321300</v>
      </c>
      <c r="J36" s="19">
        <f t="shared" si="0"/>
        <v>23800</v>
      </c>
      <c r="K36" s="85" t="s">
        <v>14</v>
      </c>
    </row>
    <row r="37" spans="1:11" ht="60" x14ac:dyDescent="0.25">
      <c r="A37" s="72">
        <v>34</v>
      </c>
      <c r="B37" s="73" t="s">
        <v>105</v>
      </c>
      <c r="C37" s="74" t="s">
        <v>24</v>
      </c>
      <c r="D37" s="23">
        <v>1</v>
      </c>
      <c r="E37" s="91">
        <v>100000</v>
      </c>
      <c r="F37" s="77">
        <v>0.19</v>
      </c>
      <c r="G37" s="91">
        <v>19000</v>
      </c>
      <c r="H37" s="91">
        <v>119000</v>
      </c>
      <c r="I37" s="84">
        <v>124950</v>
      </c>
      <c r="J37" s="19">
        <f t="shared" si="0"/>
        <v>5950</v>
      </c>
      <c r="K37" s="85" t="s">
        <v>14</v>
      </c>
    </row>
    <row r="38" spans="1:11" ht="60" x14ac:dyDescent="0.25">
      <c r="A38" s="72">
        <v>35</v>
      </c>
      <c r="B38" s="73" t="s">
        <v>104</v>
      </c>
      <c r="C38" s="74" t="s">
        <v>24</v>
      </c>
      <c r="D38" s="23">
        <v>1</v>
      </c>
      <c r="E38" s="91">
        <v>100000</v>
      </c>
      <c r="F38" s="77">
        <v>0.19</v>
      </c>
      <c r="G38" s="91">
        <v>19000</v>
      </c>
      <c r="H38" s="91">
        <v>119000</v>
      </c>
      <c r="I38" s="84">
        <v>124950</v>
      </c>
      <c r="J38" s="19">
        <f t="shared" si="0"/>
        <v>5950</v>
      </c>
      <c r="K38" s="85" t="s">
        <v>14</v>
      </c>
    </row>
    <row r="39" spans="1:11" ht="60" x14ac:dyDescent="0.25">
      <c r="A39" s="72">
        <v>36</v>
      </c>
      <c r="B39" s="73" t="s">
        <v>106</v>
      </c>
      <c r="C39" s="74" t="s">
        <v>24</v>
      </c>
      <c r="D39" s="23">
        <v>1</v>
      </c>
      <c r="E39" s="91">
        <v>100000</v>
      </c>
      <c r="F39" s="77">
        <v>0.19</v>
      </c>
      <c r="G39" s="91">
        <v>19000</v>
      </c>
      <c r="H39" s="91">
        <v>119000</v>
      </c>
      <c r="I39" s="84">
        <v>124950</v>
      </c>
      <c r="J39" s="19">
        <f t="shared" si="0"/>
        <v>5950</v>
      </c>
      <c r="K39" s="85" t="s">
        <v>14</v>
      </c>
    </row>
    <row r="40" spans="1:11" ht="96" x14ac:dyDescent="0.25">
      <c r="A40" s="72">
        <v>37</v>
      </c>
      <c r="B40" s="73" t="s">
        <v>107</v>
      </c>
      <c r="C40" s="74" t="s">
        <v>24</v>
      </c>
      <c r="D40" s="23">
        <v>1</v>
      </c>
      <c r="E40" s="91">
        <v>484000</v>
      </c>
      <c r="F40" s="77">
        <v>0.19</v>
      </c>
      <c r="G40" s="91">
        <v>91960</v>
      </c>
      <c r="H40" s="91">
        <v>575960</v>
      </c>
      <c r="I40" s="84">
        <v>589050</v>
      </c>
      <c r="J40" s="19">
        <f t="shared" si="0"/>
        <v>13090</v>
      </c>
      <c r="K40" s="85" t="s">
        <v>14</v>
      </c>
    </row>
    <row r="41" spans="1:11" ht="60" x14ac:dyDescent="0.25">
      <c r="A41" s="72">
        <v>38</v>
      </c>
      <c r="B41" s="73" t="s">
        <v>105</v>
      </c>
      <c r="C41" s="74" t="s">
        <v>24</v>
      </c>
      <c r="D41" s="23">
        <v>1</v>
      </c>
      <c r="E41" s="91">
        <v>100000</v>
      </c>
      <c r="F41" s="77">
        <v>0.19</v>
      </c>
      <c r="G41" s="91">
        <v>19000</v>
      </c>
      <c r="H41" s="91">
        <v>119000</v>
      </c>
      <c r="I41" s="84">
        <v>124950</v>
      </c>
      <c r="J41" s="19">
        <f t="shared" si="0"/>
        <v>5950</v>
      </c>
      <c r="K41" s="85" t="s">
        <v>14</v>
      </c>
    </row>
    <row r="42" spans="1:11" ht="120" x14ac:dyDescent="0.25">
      <c r="A42" s="72">
        <v>39</v>
      </c>
      <c r="B42" s="73" t="s">
        <v>108</v>
      </c>
      <c r="C42" s="74" t="s">
        <v>24</v>
      </c>
      <c r="D42" s="23">
        <v>1</v>
      </c>
      <c r="E42" s="91">
        <v>790000</v>
      </c>
      <c r="F42" s="77">
        <v>0.19</v>
      </c>
      <c r="G42" s="91">
        <v>150100</v>
      </c>
      <c r="H42" s="91">
        <v>940100</v>
      </c>
      <c r="I42" s="84">
        <v>996625</v>
      </c>
      <c r="J42" s="19">
        <f t="shared" si="0"/>
        <v>56525</v>
      </c>
      <c r="K42" s="85" t="s">
        <v>14</v>
      </c>
    </row>
    <row r="43" spans="1:11" ht="15" customHeight="1" x14ac:dyDescent="0.25">
      <c r="A43" s="78" t="s">
        <v>52</v>
      </c>
      <c r="B43" s="79"/>
      <c r="C43" s="79"/>
      <c r="D43" s="79"/>
      <c r="E43" s="79"/>
      <c r="F43" s="79"/>
      <c r="G43" s="79"/>
      <c r="H43" s="92"/>
      <c r="I43" s="86"/>
      <c r="J43" s="80"/>
      <c r="K43" s="87"/>
    </row>
    <row r="44" spans="1:11" ht="84" x14ac:dyDescent="0.25">
      <c r="A44" s="72">
        <v>40</v>
      </c>
      <c r="B44" s="73" t="s">
        <v>53</v>
      </c>
      <c r="C44" s="74" t="s">
        <v>24</v>
      </c>
      <c r="D44" s="23">
        <v>1</v>
      </c>
      <c r="E44" s="91">
        <v>8500000</v>
      </c>
      <c r="F44" s="77">
        <v>0.19</v>
      </c>
      <c r="G44" s="91">
        <v>1615000</v>
      </c>
      <c r="H44" s="91">
        <v>10115000</v>
      </c>
      <c r="I44" s="84">
        <v>13018509</v>
      </c>
      <c r="J44" s="19">
        <f>(I44-H44)</f>
        <v>2903509</v>
      </c>
      <c r="K44" s="85" t="s">
        <v>14</v>
      </c>
    </row>
    <row r="45" spans="1:11" ht="84" x14ac:dyDescent="0.25">
      <c r="A45" s="72">
        <v>41</v>
      </c>
      <c r="B45" s="73" t="s">
        <v>54</v>
      </c>
      <c r="C45" s="74" t="s">
        <v>24</v>
      </c>
      <c r="D45" s="23">
        <v>1</v>
      </c>
      <c r="E45" s="91">
        <v>10000000</v>
      </c>
      <c r="F45" s="77">
        <v>0.19</v>
      </c>
      <c r="G45" s="91">
        <v>1900000</v>
      </c>
      <c r="H45" s="91">
        <v>11900000</v>
      </c>
      <c r="I45" s="84">
        <v>13018509</v>
      </c>
      <c r="J45" s="19">
        <f t="shared" ref="J45:J52" si="1">(I45-H45)</f>
        <v>1118509</v>
      </c>
      <c r="K45" s="85" t="s">
        <v>14</v>
      </c>
    </row>
    <row r="46" spans="1:11" ht="36" x14ac:dyDescent="0.25">
      <c r="A46" s="72">
        <v>42</v>
      </c>
      <c r="B46" s="73" t="s">
        <v>55</v>
      </c>
      <c r="C46" s="74" t="s">
        <v>24</v>
      </c>
      <c r="D46" s="23">
        <v>1</v>
      </c>
      <c r="E46" s="91">
        <v>4000000</v>
      </c>
      <c r="F46" s="77">
        <v>0.19</v>
      </c>
      <c r="G46" s="91">
        <v>760000</v>
      </c>
      <c r="H46" s="91">
        <v>4760000</v>
      </c>
      <c r="I46" s="84">
        <v>5058928</v>
      </c>
      <c r="J46" s="19">
        <f t="shared" si="1"/>
        <v>298928</v>
      </c>
      <c r="K46" s="85" t="s">
        <v>14</v>
      </c>
    </row>
    <row r="47" spans="1:11" ht="36" x14ac:dyDescent="0.25">
      <c r="A47" s="72">
        <v>43</v>
      </c>
      <c r="B47" s="73" t="s">
        <v>56</v>
      </c>
      <c r="C47" s="74" t="s">
        <v>24</v>
      </c>
      <c r="D47" s="23">
        <v>1</v>
      </c>
      <c r="E47" s="91">
        <v>4000000</v>
      </c>
      <c r="F47" s="77">
        <v>0.19</v>
      </c>
      <c r="G47" s="91">
        <v>760000</v>
      </c>
      <c r="H47" s="91">
        <v>4760000</v>
      </c>
      <c r="I47" s="84">
        <v>5058928</v>
      </c>
      <c r="J47" s="19">
        <f t="shared" si="1"/>
        <v>298928</v>
      </c>
      <c r="K47" s="85" t="s">
        <v>14</v>
      </c>
    </row>
    <row r="48" spans="1:11" ht="48" x14ac:dyDescent="0.25">
      <c r="A48" s="72">
        <v>44</v>
      </c>
      <c r="B48" s="73" t="s">
        <v>57</v>
      </c>
      <c r="C48" s="74" t="s">
        <v>24</v>
      </c>
      <c r="D48" s="23">
        <v>1</v>
      </c>
      <c r="E48" s="91">
        <v>1520000</v>
      </c>
      <c r="F48" s="77">
        <v>0.19</v>
      </c>
      <c r="G48" s="91">
        <v>288800</v>
      </c>
      <c r="H48" s="91">
        <v>1808800</v>
      </c>
      <c r="I48" s="84">
        <v>1811162</v>
      </c>
      <c r="J48" s="19">
        <f t="shared" si="1"/>
        <v>2362</v>
      </c>
      <c r="K48" s="85" t="s">
        <v>14</v>
      </c>
    </row>
    <row r="49" spans="1:11" ht="48" x14ac:dyDescent="0.25">
      <c r="A49" s="72">
        <v>45</v>
      </c>
      <c r="B49" s="73" t="s">
        <v>58</v>
      </c>
      <c r="C49" s="74" t="s">
        <v>24</v>
      </c>
      <c r="D49" s="23">
        <v>1</v>
      </c>
      <c r="E49" s="91">
        <v>2200000</v>
      </c>
      <c r="F49" s="77">
        <v>0.19</v>
      </c>
      <c r="G49" s="91">
        <v>418000</v>
      </c>
      <c r="H49" s="91">
        <v>2618000</v>
      </c>
      <c r="I49" s="84">
        <v>2980871</v>
      </c>
      <c r="J49" s="19">
        <f t="shared" si="1"/>
        <v>362871</v>
      </c>
      <c r="K49" s="85" t="s">
        <v>14</v>
      </c>
    </row>
    <row r="50" spans="1:11" ht="48" x14ac:dyDescent="0.25">
      <c r="A50" s="72">
        <v>46</v>
      </c>
      <c r="B50" s="73" t="s">
        <v>59</v>
      </c>
      <c r="C50" s="74" t="s">
        <v>24</v>
      </c>
      <c r="D50" s="23">
        <v>1</v>
      </c>
      <c r="E50" s="91">
        <v>2355000</v>
      </c>
      <c r="F50" s="77">
        <v>0.19</v>
      </c>
      <c r="G50" s="91">
        <v>447450</v>
      </c>
      <c r="H50" s="91">
        <v>2802450</v>
      </c>
      <c r="I50" s="84">
        <v>2855096</v>
      </c>
      <c r="J50" s="19">
        <f t="shared" si="1"/>
        <v>52646</v>
      </c>
      <c r="K50" s="85" t="s">
        <v>14</v>
      </c>
    </row>
    <row r="51" spans="1:11" ht="48" x14ac:dyDescent="0.25">
      <c r="A51" s="72">
        <v>47</v>
      </c>
      <c r="B51" s="73" t="s">
        <v>60</v>
      </c>
      <c r="C51" s="74" t="s">
        <v>24</v>
      </c>
      <c r="D51" s="23">
        <v>1</v>
      </c>
      <c r="E51" s="91">
        <v>4700000</v>
      </c>
      <c r="F51" s="77">
        <v>0.19</v>
      </c>
      <c r="G51" s="91">
        <v>893000</v>
      </c>
      <c r="H51" s="91">
        <v>5593000</v>
      </c>
      <c r="I51" s="84">
        <v>5603283</v>
      </c>
      <c r="J51" s="19">
        <f t="shared" si="1"/>
        <v>10283</v>
      </c>
      <c r="K51" s="85" t="s">
        <v>14</v>
      </c>
    </row>
    <row r="52" spans="1:11" x14ac:dyDescent="0.25">
      <c r="A52" s="72">
        <v>48</v>
      </c>
      <c r="B52" s="73" t="s">
        <v>61</v>
      </c>
      <c r="C52" s="22" t="s">
        <v>62</v>
      </c>
      <c r="D52" s="23">
        <v>1</v>
      </c>
      <c r="E52" s="91">
        <v>3000000</v>
      </c>
      <c r="F52" s="77">
        <v>0.19</v>
      </c>
      <c r="G52" s="91">
        <v>570000</v>
      </c>
      <c r="H52" s="91">
        <v>3570000</v>
      </c>
      <c r="I52" s="84">
        <v>3741811</v>
      </c>
      <c r="J52" s="19">
        <f t="shared" si="1"/>
        <v>171811</v>
      </c>
      <c r="K52" s="85" t="s">
        <v>14</v>
      </c>
    </row>
    <row r="53" spans="1:11" ht="15" customHeight="1" x14ac:dyDescent="0.25">
      <c r="A53" s="78" t="s">
        <v>63</v>
      </c>
      <c r="B53" s="79"/>
      <c r="C53" s="79"/>
      <c r="D53" s="79"/>
      <c r="E53" s="79"/>
      <c r="F53" s="79"/>
      <c r="G53" s="79"/>
      <c r="H53" s="92"/>
      <c r="I53" s="86"/>
      <c r="J53" s="80"/>
      <c r="K53" s="87"/>
    </row>
    <row r="54" spans="1:11" ht="24" x14ac:dyDescent="0.25">
      <c r="A54" s="72">
        <v>49</v>
      </c>
      <c r="B54" s="73" t="s">
        <v>64</v>
      </c>
      <c r="C54" s="74" t="s">
        <v>24</v>
      </c>
      <c r="D54" s="23">
        <v>1</v>
      </c>
      <c r="E54" s="91">
        <v>200000</v>
      </c>
      <c r="F54" s="77">
        <v>0.19</v>
      </c>
      <c r="G54" s="91">
        <v>38000</v>
      </c>
      <c r="H54" s="91">
        <v>238000</v>
      </c>
      <c r="I54" s="84">
        <v>316705</v>
      </c>
      <c r="J54" s="19">
        <f t="shared" ref="J54:J63" si="2">(I54-H54)</f>
        <v>78705</v>
      </c>
      <c r="K54" s="85" t="s">
        <v>14</v>
      </c>
    </row>
    <row r="55" spans="1:11" ht="24" x14ac:dyDescent="0.25">
      <c r="A55" s="72">
        <v>50</v>
      </c>
      <c r="B55" s="73" t="s">
        <v>65</v>
      </c>
      <c r="C55" s="74" t="s">
        <v>24</v>
      </c>
      <c r="D55" s="23">
        <v>1</v>
      </c>
      <c r="E55" s="91">
        <v>150000</v>
      </c>
      <c r="F55" s="77">
        <v>0.19</v>
      </c>
      <c r="G55" s="91">
        <v>28500</v>
      </c>
      <c r="H55" s="91">
        <v>178500</v>
      </c>
      <c r="I55" s="84">
        <v>221693</v>
      </c>
      <c r="J55" s="19">
        <f t="shared" si="2"/>
        <v>43193</v>
      </c>
      <c r="K55" s="85" t="s">
        <v>14</v>
      </c>
    </row>
    <row r="56" spans="1:11" ht="24" x14ac:dyDescent="0.25">
      <c r="A56" s="72">
        <v>51</v>
      </c>
      <c r="B56" s="73" t="s">
        <v>66</v>
      </c>
      <c r="C56" s="74" t="s">
        <v>24</v>
      </c>
      <c r="D56" s="23">
        <v>1</v>
      </c>
      <c r="E56" s="91">
        <v>100000</v>
      </c>
      <c r="F56" s="77">
        <v>0.19</v>
      </c>
      <c r="G56" s="91">
        <v>19000</v>
      </c>
      <c r="H56" s="91">
        <v>119000</v>
      </c>
      <c r="I56" s="84">
        <v>158352</v>
      </c>
      <c r="J56" s="19">
        <f t="shared" si="2"/>
        <v>39352</v>
      </c>
      <c r="K56" s="85" t="s">
        <v>14</v>
      </c>
    </row>
    <row r="57" spans="1:11" x14ac:dyDescent="0.25">
      <c r="A57" s="72">
        <v>52</v>
      </c>
      <c r="B57" s="73" t="s">
        <v>67</v>
      </c>
      <c r="C57" s="74" t="s">
        <v>68</v>
      </c>
      <c r="D57" s="23">
        <v>1</v>
      </c>
      <c r="E57" s="91">
        <v>40000</v>
      </c>
      <c r="F57" s="77">
        <v>0.19</v>
      </c>
      <c r="G57" s="91">
        <v>7600</v>
      </c>
      <c r="H57" s="91">
        <v>47600</v>
      </c>
      <c r="I57" s="84">
        <v>50672</v>
      </c>
      <c r="J57" s="19">
        <f t="shared" si="2"/>
        <v>3072</v>
      </c>
      <c r="K57" s="85" t="s">
        <v>14</v>
      </c>
    </row>
    <row r="58" spans="1:11" x14ac:dyDescent="0.25">
      <c r="A58" s="72">
        <v>53</v>
      </c>
      <c r="B58" s="73" t="s">
        <v>69</v>
      </c>
      <c r="C58" s="74" t="s">
        <v>24</v>
      </c>
      <c r="D58" s="23">
        <v>1</v>
      </c>
      <c r="E58" s="91">
        <v>100000</v>
      </c>
      <c r="F58" s="77">
        <v>0.19</v>
      </c>
      <c r="G58" s="91">
        <v>19000</v>
      </c>
      <c r="H58" s="91">
        <v>119000</v>
      </c>
      <c r="I58" s="84">
        <v>126682</v>
      </c>
      <c r="J58" s="19">
        <f t="shared" si="2"/>
        <v>7682</v>
      </c>
      <c r="K58" s="85" t="s">
        <v>14</v>
      </c>
    </row>
    <row r="59" spans="1:11" x14ac:dyDescent="0.25">
      <c r="A59" s="72">
        <v>54</v>
      </c>
      <c r="B59" s="73" t="s">
        <v>70</v>
      </c>
      <c r="C59" s="74" t="s">
        <v>24</v>
      </c>
      <c r="D59" s="23">
        <v>1</v>
      </c>
      <c r="E59" s="91">
        <v>50000</v>
      </c>
      <c r="F59" s="77">
        <v>0.19</v>
      </c>
      <c r="G59" s="91">
        <v>9500</v>
      </c>
      <c r="H59" s="91">
        <v>59500</v>
      </c>
      <c r="I59" s="84">
        <v>74426</v>
      </c>
      <c r="J59" s="19">
        <f t="shared" si="2"/>
        <v>14926</v>
      </c>
      <c r="K59" s="85" t="s">
        <v>14</v>
      </c>
    </row>
    <row r="60" spans="1:11" x14ac:dyDescent="0.25">
      <c r="A60" s="72">
        <v>55</v>
      </c>
      <c r="B60" s="73" t="s">
        <v>71</v>
      </c>
      <c r="C60" s="74" t="s">
        <v>24</v>
      </c>
      <c r="D60" s="23">
        <v>1</v>
      </c>
      <c r="E60" s="91">
        <v>350000</v>
      </c>
      <c r="F60" s="77">
        <v>0.19</v>
      </c>
      <c r="G60" s="91">
        <v>66500</v>
      </c>
      <c r="H60" s="91">
        <v>416500</v>
      </c>
      <c r="I60" s="84">
        <v>791764</v>
      </c>
      <c r="J60" s="19">
        <f t="shared" si="2"/>
        <v>375264</v>
      </c>
      <c r="K60" s="85" t="s">
        <v>14</v>
      </c>
    </row>
    <row r="61" spans="1:11" x14ac:dyDescent="0.25">
      <c r="A61" s="72">
        <v>56</v>
      </c>
      <c r="B61" s="73" t="s">
        <v>72</v>
      </c>
      <c r="C61" s="74" t="s">
        <v>24</v>
      </c>
      <c r="D61" s="23">
        <v>1</v>
      </c>
      <c r="E61" s="91">
        <v>250000</v>
      </c>
      <c r="F61" s="77">
        <v>0.19</v>
      </c>
      <c r="G61" s="91">
        <v>47500</v>
      </c>
      <c r="H61" s="91">
        <v>297500</v>
      </c>
      <c r="I61" s="84">
        <v>475058</v>
      </c>
      <c r="J61" s="19">
        <f t="shared" si="2"/>
        <v>177558</v>
      </c>
      <c r="K61" s="85" t="s">
        <v>14</v>
      </c>
    </row>
    <row r="62" spans="1:11" x14ac:dyDescent="0.25">
      <c r="A62" s="72">
        <v>57</v>
      </c>
      <c r="B62" s="73" t="s">
        <v>73</v>
      </c>
      <c r="C62" s="74" t="s">
        <v>24</v>
      </c>
      <c r="D62" s="23">
        <v>1</v>
      </c>
      <c r="E62" s="91">
        <v>200000</v>
      </c>
      <c r="F62" s="77">
        <v>0.19</v>
      </c>
      <c r="G62" s="91">
        <v>38000</v>
      </c>
      <c r="H62" s="91">
        <v>238000</v>
      </c>
      <c r="I62" s="84">
        <v>269199</v>
      </c>
      <c r="J62" s="19">
        <f t="shared" si="2"/>
        <v>31199</v>
      </c>
      <c r="K62" s="85" t="s">
        <v>14</v>
      </c>
    </row>
    <row r="63" spans="1:11" x14ac:dyDescent="0.25">
      <c r="A63" s="72">
        <v>58</v>
      </c>
      <c r="B63" s="73" t="s">
        <v>74</v>
      </c>
      <c r="C63" s="74" t="s">
        <v>24</v>
      </c>
      <c r="D63" s="23">
        <v>1</v>
      </c>
      <c r="E63" s="91">
        <v>80000</v>
      </c>
      <c r="F63" s="77">
        <v>0.19</v>
      </c>
      <c r="G63" s="91">
        <v>15200</v>
      </c>
      <c r="H63" s="91">
        <v>95200</v>
      </c>
      <c r="I63" s="84">
        <v>110847</v>
      </c>
      <c r="J63" s="19">
        <f t="shared" si="2"/>
        <v>15647</v>
      </c>
      <c r="K63" s="85" t="s">
        <v>14</v>
      </c>
    </row>
    <row r="64" spans="1:11" x14ac:dyDescent="0.25">
      <c r="A64" s="78" t="s">
        <v>75</v>
      </c>
      <c r="B64" s="79"/>
      <c r="C64" s="79"/>
      <c r="D64" s="79"/>
      <c r="E64" s="79"/>
      <c r="F64" s="79"/>
      <c r="G64" s="79"/>
      <c r="H64" s="92"/>
      <c r="I64" s="86"/>
      <c r="J64" s="80"/>
      <c r="K64" s="87"/>
    </row>
    <row r="65" spans="1:11" ht="84" x14ac:dyDescent="0.25">
      <c r="A65" s="72">
        <v>59</v>
      </c>
      <c r="B65" s="73" t="s">
        <v>76</v>
      </c>
      <c r="C65" s="74" t="s">
        <v>77</v>
      </c>
      <c r="D65" s="23">
        <v>1</v>
      </c>
      <c r="E65" s="91">
        <v>1800000</v>
      </c>
      <c r="F65" s="77">
        <v>0.19</v>
      </c>
      <c r="G65" s="91">
        <v>342000</v>
      </c>
      <c r="H65" s="91">
        <v>2142000</v>
      </c>
      <c r="I65" s="84">
        <v>2211782</v>
      </c>
      <c r="J65" s="19">
        <f t="shared" ref="J65:J72" si="3">(I65-H65)</f>
        <v>69782</v>
      </c>
      <c r="K65" s="85" t="s">
        <v>14</v>
      </c>
    </row>
    <row r="66" spans="1:11" ht="108" x14ac:dyDescent="0.25">
      <c r="A66" s="72">
        <v>60</v>
      </c>
      <c r="B66" s="73" t="s">
        <v>78</v>
      </c>
      <c r="C66" s="74" t="s">
        <v>77</v>
      </c>
      <c r="D66" s="23">
        <v>1</v>
      </c>
      <c r="E66" s="91">
        <v>3700000</v>
      </c>
      <c r="F66" s="77">
        <v>0.19</v>
      </c>
      <c r="G66" s="91">
        <v>703000</v>
      </c>
      <c r="H66" s="91">
        <v>4403000</v>
      </c>
      <c r="I66" s="84">
        <v>4423565</v>
      </c>
      <c r="J66" s="19">
        <f t="shared" si="3"/>
        <v>20565</v>
      </c>
      <c r="K66" s="85" t="s">
        <v>14</v>
      </c>
    </row>
    <row r="67" spans="1:11" ht="48" x14ac:dyDescent="0.25">
      <c r="A67" s="72">
        <v>61</v>
      </c>
      <c r="B67" s="73" t="s">
        <v>79</v>
      </c>
      <c r="C67" s="74" t="s">
        <v>77</v>
      </c>
      <c r="D67" s="23">
        <v>1</v>
      </c>
      <c r="E67" s="91">
        <v>300000</v>
      </c>
      <c r="F67" s="77">
        <v>0.19</v>
      </c>
      <c r="G67" s="91">
        <v>57000</v>
      </c>
      <c r="H67" s="91">
        <v>357000</v>
      </c>
      <c r="I67" s="84">
        <v>367188</v>
      </c>
      <c r="J67" s="19">
        <f t="shared" si="3"/>
        <v>10188</v>
      </c>
      <c r="K67" s="85" t="s">
        <v>14</v>
      </c>
    </row>
    <row r="68" spans="1:11" ht="36" x14ac:dyDescent="0.25">
      <c r="A68" s="72">
        <v>62</v>
      </c>
      <c r="B68" s="73" t="s">
        <v>80</v>
      </c>
      <c r="C68" s="74" t="s">
        <v>77</v>
      </c>
      <c r="D68" s="23">
        <v>1</v>
      </c>
      <c r="E68" s="91">
        <v>375000</v>
      </c>
      <c r="F68" s="77">
        <v>0.19</v>
      </c>
      <c r="G68" s="91">
        <v>71250</v>
      </c>
      <c r="H68" s="91">
        <v>446250</v>
      </c>
      <c r="I68" s="84">
        <v>454730</v>
      </c>
      <c r="J68" s="19">
        <f t="shared" si="3"/>
        <v>8480</v>
      </c>
      <c r="K68" s="85" t="s">
        <v>14</v>
      </c>
    </row>
    <row r="69" spans="1:11" ht="36" x14ac:dyDescent="0.25">
      <c r="A69" s="72">
        <v>63</v>
      </c>
      <c r="B69" s="73" t="s">
        <v>81</v>
      </c>
      <c r="C69" s="74" t="s">
        <v>77</v>
      </c>
      <c r="D69" s="23">
        <v>1</v>
      </c>
      <c r="E69" s="91">
        <v>195000</v>
      </c>
      <c r="F69" s="77">
        <v>0.19</v>
      </c>
      <c r="G69" s="91">
        <v>37050</v>
      </c>
      <c r="H69" s="91">
        <v>232050</v>
      </c>
      <c r="I69" s="84">
        <v>256521</v>
      </c>
      <c r="J69" s="19">
        <f t="shared" si="3"/>
        <v>24471</v>
      </c>
      <c r="K69" s="85" t="s">
        <v>14</v>
      </c>
    </row>
    <row r="70" spans="1:11" ht="36" x14ac:dyDescent="0.25">
      <c r="A70" s="72">
        <v>64</v>
      </c>
      <c r="B70" s="73" t="s">
        <v>82</v>
      </c>
      <c r="C70" s="74" t="s">
        <v>77</v>
      </c>
      <c r="D70" s="23">
        <v>1</v>
      </c>
      <c r="E70" s="91">
        <v>360000</v>
      </c>
      <c r="F70" s="77">
        <v>0.19</v>
      </c>
      <c r="G70" s="91">
        <v>68400</v>
      </c>
      <c r="H70" s="91">
        <v>428400</v>
      </c>
      <c r="I70" s="84">
        <v>449085</v>
      </c>
      <c r="J70" s="19">
        <f t="shared" si="3"/>
        <v>20685</v>
      </c>
      <c r="K70" s="85" t="s">
        <v>14</v>
      </c>
    </row>
    <row r="71" spans="1:11" ht="24" x14ac:dyDescent="0.25">
      <c r="A71" s="72">
        <v>65</v>
      </c>
      <c r="B71" s="73" t="s">
        <v>83</v>
      </c>
      <c r="C71" s="74" t="s">
        <v>24</v>
      </c>
      <c r="D71" s="23">
        <v>1</v>
      </c>
      <c r="E71" s="91">
        <v>80000</v>
      </c>
      <c r="F71" s="77">
        <v>0.19</v>
      </c>
      <c r="G71" s="91">
        <v>15200</v>
      </c>
      <c r="H71" s="91">
        <v>95200</v>
      </c>
      <c r="I71" s="84">
        <v>154670</v>
      </c>
      <c r="J71" s="19">
        <f t="shared" si="3"/>
        <v>59470</v>
      </c>
      <c r="K71" s="85" t="s">
        <v>14</v>
      </c>
    </row>
    <row r="72" spans="1:11" ht="60.75" thickBot="1" x14ac:dyDescent="0.3">
      <c r="A72" s="72">
        <v>66</v>
      </c>
      <c r="B72" s="73" t="s">
        <v>84</v>
      </c>
      <c r="C72" s="74" t="s">
        <v>24</v>
      </c>
      <c r="D72" s="23">
        <v>1</v>
      </c>
      <c r="E72" s="91">
        <v>180000</v>
      </c>
      <c r="F72" s="77">
        <v>0.19</v>
      </c>
      <c r="G72" s="91">
        <v>34200</v>
      </c>
      <c r="H72" s="91">
        <v>214200</v>
      </c>
      <c r="I72" s="88">
        <v>216538</v>
      </c>
      <c r="J72" s="89">
        <f t="shared" si="3"/>
        <v>2338</v>
      </c>
      <c r="K72" s="90" t="s">
        <v>14</v>
      </c>
    </row>
  </sheetData>
  <autoFilter ref="I3:K72" xr:uid="{5FAB6AA6-40CF-40FC-930A-CEFE45CFFBAC}"/>
  <mergeCells count="6">
    <mergeCell ref="A1:K1"/>
    <mergeCell ref="A2:H2"/>
    <mergeCell ref="I2:K2"/>
    <mergeCell ref="A43:H43"/>
    <mergeCell ref="A53:H53"/>
    <mergeCell ref="A64:H64"/>
  </mergeCells>
  <conditionalFormatting sqref="J4:J42 J44:J52 J54:J63 J65:J72">
    <cfRule type="cellIs" dxfId="1" priority="1" operator="lessThan">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0AA1F-B8D8-4265-88CA-8F9FD726F844}">
  <dimension ref="A1:K72"/>
  <sheetViews>
    <sheetView workbookViewId="0">
      <selection activeCell="A64" sqref="A64:H64"/>
    </sheetView>
  </sheetViews>
  <sheetFormatPr baseColWidth="10" defaultRowHeight="15" x14ac:dyDescent="0.25"/>
  <cols>
    <col min="2" max="2" width="39.5703125" customWidth="1"/>
    <col min="3" max="3" width="7.7109375" style="25" customWidth="1"/>
    <col min="4" max="4" width="8.140625" customWidth="1"/>
    <col min="6" max="6" width="12.140625" bestFit="1" customWidth="1"/>
    <col min="7" max="7" width="11.5703125" bestFit="1" customWidth="1"/>
    <col min="8" max="8" width="14.85546875" bestFit="1" customWidth="1"/>
    <col min="9" max="9" width="15.28515625" customWidth="1"/>
  </cols>
  <sheetData>
    <row r="1" spans="1:11" ht="15.75" thickBot="1" x14ac:dyDescent="0.3">
      <c r="A1" s="35" t="s">
        <v>109</v>
      </c>
      <c r="B1" s="35"/>
      <c r="C1" s="35"/>
      <c r="D1" s="35"/>
      <c r="E1" s="35"/>
      <c r="F1" s="35"/>
      <c r="G1" s="35"/>
      <c r="H1" s="35"/>
      <c r="I1" s="35"/>
      <c r="J1" s="35"/>
      <c r="K1" s="35"/>
    </row>
    <row r="2" spans="1:11" ht="15.75" thickBot="1" x14ac:dyDescent="0.3">
      <c r="A2" s="30" t="s">
        <v>10</v>
      </c>
      <c r="B2" s="31"/>
      <c r="C2" s="31"/>
      <c r="D2" s="31"/>
      <c r="E2" s="31"/>
      <c r="F2" s="31"/>
      <c r="G2" s="31"/>
      <c r="H2" s="31"/>
      <c r="I2" s="32" t="s">
        <v>11</v>
      </c>
      <c r="J2" s="33"/>
      <c r="K2" s="34"/>
    </row>
    <row r="3" spans="1:11" ht="22.5" x14ac:dyDescent="0.25">
      <c r="A3" s="17" t="s">
        <v>20</v>
      </c>
      <c r="B3" s="17" t="s">
        <v>21</v>
      </c>
      <c r="C3" s="17" t="s">
        <v>16</v>
      </c>
      <c r="D3" s="17" t="s">
        <v>22</v>
      </c>
      <c r="E3" s="17" t="s">
        <v>17</v>
      </c>
      <c r="F3" s="17" t="s">
        <v>88</v>
      </c>
      <c r="G3" s="17" t="s">
        <v>18</v>
      </c>
      <c r="H3" s="81" t="s">
        <v>89</v>
      </c>
      <c r="I3" s="82" t="s">
        <v>19</v>
      </c>
      <c r="J3" s="21" t="s">
        <v>12</v>
      </c>
      <c r="K3" s="83" t="s">
        <v>13</v>
      </c>
    </row>
    <row r="4" spans="1:11" s="20" customFormat="1" ht="24" customHeight="1" x14ac:dyDescent="0.25">
      <c r="A4" s="72">
        <v>1</v>
      </c>
      <c r="B4" s="73" t="s">
        <v>90</v>
      </c>
      <c r="C4" s="74" t="s">
        <v>24</v>
      </c>
      <c r="D4" s="23">
        <v>1</v>
      </c>
      <c r="E4" s="91">
        <v>480500</v>
      </c>
      <c r="F4" s="77">
        <v>0.19</v>
      </c>
      <c r="G4" s="91">
        <v>91295</v>
      </c>
      <c r="H4" s="91">
        <v>571795</v>
      </c>
      <c r="I4" s="84">
        <v>589050</v>
      </c>
      <c r="J4" s="19">
        <f>(I4-H4)</f>
        <v>17255</v>
      </c>
      <c r="K4" s="85" t="s">
        <v>14</v>
      </c>
    </row>
    <row r="5" spans="1:11" s="18" customFormat="1" ht="96" x14ac:dyDescent="0.25">
      <c r="A5" s="72">
        <v>2</v>
      </c>
      <c r="B5" s="73" t="s">
        <v>90</v>
      </c>
      <c r="C5" s="74" t="s">
        <v>24</v>
      </c>
      <c r="D5" s="23">
        <v>1</v>
      </c>
      <c r="E5" s="91">
        <v>480500</v>
      </c>
      <c r="F5" s="77">
        <v>0.19</v>
      </c>
      <c r="G5" s="91">
        <v>91295</v>
      </c>
      <c r="H5" s="91">
        <v>571795</v>
      </c>
      <c r="I5" s="84">
        <v>589050</v>
      </c>
      <c r="J5" s="19">
        <f t="shared" ref="J5:J42" si="0">(I5-H5)</f>
        <v>17255</v>
      </c>
      <c r="K5" s="85" t="s">
        <v>14</v>
      </c>
    </row>
    <row r="6" spans="1:11" ht="96" x14ac:dyDescent="0.25">
      <c r="A6" s="72">
        <v>3</v>
      </c>
      <c r="B6" s="73" t="s">
        <v>90</v>
      </c>
      <c r="C6" s="74" t="s">
        <v>24</v>
      </c>
      <c r="D6" s="23">
        <v>1</v>
      </c>
      <c r="E6" s="91">
        <v>480500</v>
      </c>
      <c r="F6" s="77">
        <v>0.19</v>
      </c>
      <c r="G6" s="91">
        <v>91295</v>
      </c>
      <c r="H6" s="91">
        <v>571795</v>
      </c>
      <c r="I6" s="84">
        <v>589050</v>
      </c>
      <c r="J6" s="19">
        <f t="shared" si="0"/>
        <v>17255</v>
      </c>
      <c r="K6" s="85" t="s">
        <v>14</v>
      </c>
    </row>
    <row r="7" spans="1:11" ht="96" x14ac:dyDescent="0.25">
      <c r="A7" s="72">
        <v>4</v>
      </c>
      <c r="B7" s="73" t="s">
        <v>91</v>
      </c>
      <c r="C7" s="74" t="s">
        <v>24</v>
      </c>
      <c r="D7" s="23">
        <v>1</v>
      </c>
      <c r="E7" s="91">
        <v>480500</v>
      </c>
      <c r="F7" s="77">
        <v>0.19</v>
      </c>
      <c r="G7" s="91">
        <v>91295</v>
      </c>
      <c r="H7" s="91">
        <v>571795</v>
      </c>
      <c r="I7" s="84">
        <v>589050</v>
      </c>
      <c r="J7" s="19">
        <f t="shared" si="0"/>
        <v>17255</v>
      </c>
      <c r="K7" s="85" t="s">
        <v>14</v>
      </c>
    </row>
    <row r="8" spans="1:11" ht="96" x14ac:dyDescent="0.25">
      <c r="A8" s="24">
        <v>5</v>
      </c>
      <c r="B8" s="23" t="s">
        <v>92</v>
      </c>
      <c r="C8" s="74" t="s">
        <v>24</v>
      </c>
      <c r="D8" s="23">
        <v>1</v>
      </c>
      <c r="E8" s="91">
        <v>480500</v>
      </c>
      <c r="F8" s="77">
        <v>0.19</v>
      </c>
      <c r="G8" s="91">
        <v>91295</v>
      </c>
      <c r="H8" s="91">
        <v>571795</v>
      </c>
      <c r="I8" s="84">
        <v>583100</v>
      </c>
      <c r="J8" s="19">
        <f t="shared" si="0"/>
        <v>11305</v>
      </c>
      <c r="K8" s="85" t="s">
        <v>14</v>
      </c>
    </row>
    <row r="9" spans="1:11" ht="72" customHeight="1" x14ac:dyDescent="0.25">
      <c r="A9" s="72">
        <v>6</v>
      </c>
      <c r="B9" s="73" t="s">
        <v>92</v>
      </c>
      <c r="C9" s="73" t="s">
        <v>24</v>
      </c>
      <c r="D9" s="23">
        <v>1</v>
      </c>
      <c r="E9" s="91">
        <v>480500</v>
      </c>
      <c r="F9" s="77">
        <v>0.19</v>
      </c>
      <c r="G9" s="91">
        <v>91295</v>
      </c>
      <c r="H9" s="91">
        <v>571795</v>
      </c>
      <c r="I9" s="84">
        <v>589050</v>
      </c>
      <c r="J9" s="19">
        <f t="shared" si="0"/>
        <v>17255</v>
      </c>
      <c r="K9" s="85" t="s">
        <v>14</v>
      </c>
    </row>
    <row r="10" spans="1:11" ht="60" x14ac:dyDescent="0.25">
      <c r="A10" s="72">
        <v>7</v>
      </c>
      <c r="B10" s="73" t="s">
        <v>93</v>
      </c>
      <c r="C10" s="73" t="s">
        <v>24</v>
      </c>
      <c r="D10" s="23">
        <v>1</v>
      </c>
      <c r="E10" s="91">
        <v>98900</v>
      </c>
      <c r="F10" s="77">
        <v>0.19</v>
      </c>
      <c r="G10" s="91">
        <v>18791</v>
      </c>
      <c r="H10" s="91">
        <v>117691</v>
      </c>
      <c r="I10" s="84">
        <v>124950</v>
      </c>
      <c r="J10" s="19">
        <f t="shared" si="0"/>
        <v>7259</v>
      </c>
      <c r="K10" s="85" t="s">
        <v>14</v>
      </c>
    </row>
    <row r="11" spans="1:11" ht="60" x14ac:dyDescent="0.25">
      <c r="A11" s="72">
        <v>8</v>
      </c>
      <c r="B11" s="73" t="s">
        <v>93</v>
      </c>
      <c r="C11" s="76" t="s">
        <v>24</v>
      </c>
      <c r="D11" s="23">
        <v>1</v>
      </c>
      <c r="E11" s="91">
        <v>98900</v>
      </c>
      <c r="F11" s="77">
        <v>0.19</v>
      </c>
      <c r="G11" s="91">
        <v>18791</v>
      </c>
      <c r="H11" s="91">
        <v>117691</v>
      </c>
      <c r="I11" s="84">
        <v>124950</v>
      </c>
      <c r="J11" s="19">
        <f t="shared" si="0"/>
        <v>7259</v>
      </c>
      <c r="K11" s="85" t="s">
        <v>14</v>
      </c>
    </row>
    <row r="12" spans="1:11" ht="72" x14ac:dyDescent="0.25">
      <c r="A12" s="72">
        <v>9</v>
      </c>
      <c r="B12" s="73" t="s">
        <v>94</v>
      </c>
      <c r="C12" s="76" t="s">
        <v>24</v>
      </c>
      <c r="D12" s="23">
        <v>1</v>
      </c>
      <c r="E12" s="91">
        <v>215800</v>
      </c>
      <c r="F12" s="77">
        <v>0.19</v>
      </c>
      <c r="G12" s="91">
        <v>41002</v>
      </c>
      <c r="H12" s="91">
        <v>256802</v>
      </c>
      <c r="I12" s="84">
        <v>276675</v>
      </c>
      <c r="J12" s="19">
        <f t="shared" si="0"/>
        <v>19873</v>
      </c>
      <c r="K12" s="85" t="s">
        <v>14</v>
      </c>
    </row>
    <row r="13" spans="1:11" ht="48" customHeight="1" x14ac:dyDescent="0.25">
      <c r="A13" s="72">
        <v>10</v>
      </c>
      <c r="B13" s="73" t="s">
        <v>95</v>
      </c>
      <c r="C13" s="73" t="s">
        <v>24</v>
      </c>
      <c r="D13" s="23">
        <v>1</v>
      </c>
      <c r="E13" s="91">
        <v>480500</v>
      </c>
      <c r="F13" s="77">
        <v>0.19</v>
      </c>
      <c r="G13" s="91">
        <v>91295</v>
      </c>
      <c r="H13" s="91">
        <v>571795</v>
      </c>
      <c r="I13" s="84">
        <v>589050</v>
      </c>
      <c r="J13" s="19">
        <f t="shared" si="0"/>
        <v>17255</v>
      </c>
      <c r="K13" s="85" t="s">
        <v>14</v>
      </c>
    </row>
    <row r="14" spans="1:11" ht="96" x14ac:dyDescent="0.25">
      <c r="A14" s="72">
        <v>11</v>
      </c>
      <c r="B14" s="73" t="s">
        <v>95</v>
      </c>
      <c r="C14" s="73" t="s">
        <v>24</v>
      </c>
      <c r="D14" s="23">
        <v>1</v>
      </c>
      <c r="E14" s="91">
        <v>480500</v>
      </c>
      <c r="F14" s="77">
        <v>0.19</v>
      </c>
      <c r="G14" s="91">
        <v>91295</v>
      </c>
      <c r="H14" s="91">
        <v>571795</v>
      </c>
      <c r="I14" s="84">
        <v>589050</v>
      </c>
      <c r="J14" s="19">
        <f t="shared" si="0"/>
        <v>17255</v>
      </c>
      <c r="K14" s="85" t="s">
        <v>14</v>
      </c>
    </row>
    <row r="15" spans="1:11" ht="24" customHeight="1" x14ac:dyDescent="0.25">
      <c r="A15" s="72">
        <v>12</v>
      </c>
      <c r="B15" s="73" t="s">
        <v>95</v>
      </c>
      <c r="C15" s="73" t="s">
        <v>24</v>
      </c>
      <c r="D15" s="23">
        <v>1</v>
      </c>
      <c r="E15" s="91">
        <v>480500</v>
      </c>
      <c r="F15" s="77">
        <v>0.19</v>
      </c>
      <c r="G15" s="91">
        <v>91295</v>
      </c>
      <c r="H15" s="91">
        <v>571795</v>
      </c>
      <c r="I15" s="84">
        <v>589050</v>
      </c>
      <c r="J15" s="19">
        <f t="shared" si="0"/>
        <v>17255</v>
      </c>
      <c r="K15" s="85" t="s">
        <v>14</v>
      </c>
    </row>
    <row r="16" spans="1:11" ht="96" x14ac:dyDescent="0.25">
      <c r="A16" s="72">
        <v>13</v>
      </c>
      <c r="B16" s="73" t="s">
        <v>95</v>
      </c>
      <c r="C16" s="73" t="s">
        <v>24</v>
      </c>
      <c r="D16" s="23">
        <v>1</v>
      </c>
      <c r="E16" s="91">
        <v>480500</v>
      </c>
      <c r="F16" s="77">
        <v>0.19</v>
      </c>
      <c r="G16" s="91">
        <v>91295</v>
      </c>
      <c r="H16" s="91">
        <v>571795</v>
      </c>
      <c r="I16" s="84">
        <v>589050</v>
      </c>
      <c r="J16" s="19">
        <f t="shared" si="0"/>
        <v>17255</v>
      </c>
      <c r="K16" s="85" t="s">
        <v>14</v>
      </c>
    </row>
    <row r="17" spans="1:11" ht="96" x14ac:dyDescent="0.25">
      <c r="A17" s="72">
        <v>14</v>
      </c>
      <c r="B17" s="73" t="s">
        <v>95</v>
      </c>
      <c r="C17" s="73" t="s">
        <v>24</v>
      </c>
      <c r="D17" s="23">
        <v>1</v>
      </c>
      <c r="E17" s="91">
        <v>480500</v>
      </c>
      <c r="F17" s="77">
        <v>0.19</v>
      </c>
      <c r="G17" s="91">
        <v>91295</v>
      </c>
      <c r="H17" s="91">
        <v>571795</v>
      </c>
      <c r="I17" s="84">
        <v>589050</v>
      </c>
      <c r="J17" s="19">
        <f t="shared" si="0"/>
        <v>17255</v>
      </c>
      <c r="K17" s="85" t="s">
        <v>14</v>
      </c>
    </row>
    <row r="18" spans="1:11" ht="96" x14ac:dyDescent="0.25">
      <c r="A18" s="72">
        <v>15</v>
      </c>
      <c r="B18" s="73" t="s">
        <v>95</v>
      </c>
      <c r="C18" s="73" t="s">
        <v>24</v>
      </c>
      <c r="D18" s="23">
        <v>1</v>
      </c>
      <c r="E18" s="91">
        <v>480500</v>
      </c>
      <c r="F18" s="77">
        <v>0.19</v>
      </c>
      <c r="G18" s="91">
        <v>91295</v>
      </c>
      <c r="H18" s="91">
        <v>571795</v>
      </c>
      <c r="I18" s="84">
        <v>589050</v>
      </c>
      <c r="J18" s="19">
        <f t="shared" si="0"/>
        <v>17255</v>
      </c>
      <c r="K18" s="85" t="s">
        <v>14</v>
      </c>
    </row>
    <row r="19" spans="1:11" ht="96" x14ac:dyDescent="0.25">
      <c r="A19" s="72">
        <v>16</v>
      </c>
      <c r="B19" s="73" t="s">
        <v>95</v>
      </c>
      <c r="C19" s="73" t="s">
        <v>24</v>
      </c>
      <c r="D19" s="23">
        <v>1</v>
      </c>
      <c r="E19" s="91">
        <v>248800</v>
      </c>
      <c r="F19" s="77">
        <v>0.19</v>
      </c>
      <c r="G19" s="91">
        <v>47272</v>
      </c>
      <c r="H19" s="91">
        <v>296072</v>
      </c>
      <c r="I19" s="84">
        <v>315350</v>
      </c>
      <c r="J19" s="19">
        <f t="shared" si="0"/>
        <v>19278</v>
      </c>
      <c r="K19" s="85" t="s">
        <v>14</v>
      </c>
    </row>
    <row r="20" spans="1:11" ht="60" x14ac:dyDescent="0.25">
      <c r="A20" s="24">
        <v>17</v>
      </c>
      <c r="B20" s="23" t="s">
        <v>96</v>
      </c>
      <c r="C20" s="74" t="s">
        <v>24</v>
      </c>
      <c r="D20" s="23">
        <v>1</v>
      </c>
      <c r="E20" s="91">
        <v>480500</v>
      </c>
      <c r="F20" s="77">
        <v>0.19</v>
      </c>
      <c r="G20" s="91">
        <v>91295</v>
      </c>
      <c r="H20" s="91">
        <v>571795</v>
      </c>
      <c r="I20" s="84">
        <v>583100</v>
      </c>
      <c r="J20" s="19">
        <f t="shared" si="0"/>
        <v>11305</v>
      </c>
      <c r="K20" s="85" t="s">
        <v>14</v>
      </c>
    </row>
    <row r="21" spans="1:11" ht="48" x14ac:dyDescent="0.25">
      <c r="A21" s="24">
        <v>18</v>
      </c>
      <c r="B21" s="75" t="s">
        <v>97</v>
      </c>
      <c r="C21" s="74" t="s">
        <v>24</v>
      </c>
      <c r="D21" s="23">
        <v>1</v>
      </c>
      <c r="E21" s="91">
        <v>648900</v>
      </c>
      <c r="F21" s="77">
        <v>0.19</v>
      </c>
      <c r="G21" s="91">
        <v>123291</v>
      </c>
      <c r="H21" s="91">
        <v>772191</v>
      </c>
      <c r="I21" s="84">
        <v>773500</v>
      </c>
      <c r="J21" s="19">
        <f t="shared" si="0"/>
        <v>1309</v>
      </c>
      <c r="K21" s="85" t="s">
        <v>14</v>
      </c>
    </row>
    <row r="22" spans="1:11" ht="60" x14ac:dyDescent="0.25">
      <c r="A22" s="72">
        <v>19</v>
      </c>
      <c r="B22" s="73" t="s">
        <v>98</v>
      </c>
      <c r="C22" s="73" t="s">
        <v>24</v>
      </c>
      <c r="D22" s="23">
        <v>1</v>
      </c>
      <c r="E22" s="91">
        <v>648900</v>
      </c>
      <c r="F22" s="77">
        <v>0.19</v>
      </c>
      <c r="G22" s="91">
        <v>123291</v>
      </c>
      <c r="H22" s="91">
        <v>772191</v>
      </c>
      <c r="I22" s="84">
        <v>773500</v>
      </c>
      <c r="J22" s="19">
        <f t="shared" si="0"/>
        <v>1309</v>
      </c>
      <c r="K22" s="85" t="s">
        <v>14</v>
      </c>
    </row>
    <row r="23" spans="1:11" ht="72" x14ac:dyDescent="0.25">
      <c r="A23" s="72">
        <v>20</v>
      </c>
      <c r="B23" s="73" t="s">
        <v>99</v>
      </c>
      <c r="C23" s="76" t="s">
        <v>24</v>
      </c>
      <c r="D23" s="23">
        <v>1</v>
      </c>
      <c r="E23" s="91">
        <v>198900</v>
      </c>
      <c r="F23" s="77">
        <v>0.19</v>
      </c>
      <c r="G23" s="91">
        <v>37791</v>
      </c>
      <c r="H23" s="91">
        <v>236691</v>
      </c>
      <c r="I23" s="84">
        <v>264775</v>
      </c>
      <c r="J23" s="19">
        <f t="shared" si="0"/>
        <v>28084</v>
      </c>
      <c r="K23" s="85" t="s">
        <v>14</v>
      </c>
    </row>
    <row r="24" spans="1:11" ht="96" x14ac:dyDescent="0.25">
      <c r="A24" s="72">
        <v>21</v>
      </c>
      <c r="B24" s="73" t="s">
        <v>95</v>
      </c>
      <c r="C24" s="76" t="s">
        <v>24</v>
      </c>
      <c r="D24" s="23">
        <v>1</v>
      </c>
      <c r="E24" s="91">
        <v>480500</v>
      </c>
      <c r="F24" s="77">
        <v>0.19</v>
      </c>
      <c r="G24" s="91">
        <v>91295</v>
      </c>
      <c r="H24" s="91">
        <v>571795</v>
      </c>
      <c r="I24" s="84">
        <v>589050</v>
      </c>
      <c r="J24" s="19">
        <f t="shared" si="0"/>
        <v>17255</v>
      </c>
      <c r="K24" s="85" t="s">
        <v>14</v>
      </c>
    </row>
    <row r="25" spans="1:11" ht="72" x14ac:dyDescent="0.25">
      <c r="A25" s="72">
        <v>22</v>
      </c>
      <c r="B25" s="73" t="s">
        <v>100</v>
      </c>
      <c r="C25" s="76" t="s">
        <v>24</v>
      </c>
      <c r="D25" s="23">
        <v>1</v>
      </c>
      <c r="E25" s="91">
        <v>189500</v>
      </c>
      <c r="F25" s="77">
        <v>0.19</v>
      </c>
      <c r="G25" s="91">
        <v>36005</v>
      </c>
      <c r="H25" s="91">
        <v>225505</v>
      </c>
      <c r="I25" s="84">
        <v>264775</v>
      </c>
      <c r="J25" s="19">
        <f t="shared" si="0"/>
        <v>39270</v>
      </c>
      <c r="K25" s="85" t="s">
        <v>14</v>
      </c>
    </row>
    <row r="26" spans="1:11" ht="72" x14ac:dyDescent="0.25">
      <c r="A26" s="24">
        <v>23</v>
      </c>
      <c r="B26" s="23" t="s">
        <v>100</v>
      </c>
      <c r="C26" s="74" t="s">
        <v>24</v>
      </c>
      <c r="D26" s="23">
        <v>1</v>
      </c>
      <c r="E26" s="91">
        <v>189500</v>
      </c>
      <c r="F26" s="77">
        <v>0.19</v>
      </c>
      <c r="G26" s="91">
        <v>36005</v>
      </c>
      <c r="H26" s="91">
        <v>225505</v>
      </c>
      <c r="I26" s="84">
        <v>264775</v>
      </c>
      <c r="J26" s="19">
        <f t="shared" si="0"/>
        <v>39270</v>
      </c>
      <c r="K26" s="85" t="s">
        <v>14</v>
      </c>
    </row>
    <row r="27" spans="1:11" ht="96" x14ac:dyDescent="0.25">
      <c r="A27" s="24">
        <v>24</v>
      </c>
      <c r="B27" s="23" t="s">
        <v>95</v>
      </c>
      <c r="C27" s="74" t="s">
        <v>24</v>
      </c>
      <c r="D27" s="23">
        <v>1</v>
      </c>
      <c r="E27" s="91">
        <v>480500</v>
      </c>
      <c r="F27" s="77">
        <v>0.19</v>
      </c>
      <c r="G27" s="91">
        <v>91295</v>
      </c>
      <c r="H27" s="91">
        <v>571795</v>
      </c>
      <c r="I27" s="84">
        <v>589050</v>
      </c>
      <c r="J27" s="19">
        <f t="shared" si="0"/>
        <v>17255</v>
      </c>
      <c r="K27" s="85" t="s">
        <v>14</v>
      </c>
    </row>
    <row r="28" spans="1:11" ht="36" customHeight="1" x14ac:dyDescent="0.25">
      <c r="A28" s="72">
        <v>25</v>
      </c>
      <c r="B28" s="73" t="s">
        <v>95</v>
      </c>
      <c r="C28" s="76" t="s">
        <v>24</v>
      </c>
      <c r="D28" s="23">
        <v>1</v>
      </c>
      <c r="E28" s="91">
        <v>480500</v>
      </c>
      <c r="F28" s="77">
        <v>0.19</v>
      </c>
      <c r="G28" s="91">
        <v>91295</v>
      </c>
      <c r="H28" s="91">
        <v>571795</v>
      </c>
      <c r="I28" s="84">
        <v>589050</v>
      </c>
      <c r="J28" s="19">
        <f t="shared" si="0"/>
        <v>17255</v>
      </c>
      <c r="K28" s="85" t="s">
        <v>14</v>
      </c>
    </row>
    <row r="29" spans="1:11" ht="72" x14ac:dyDescent="0.25">
      <c r="A29" s="72">
        <v>26</v>
      </c>
      <c r="B29" s="76" t="s">
        <v>101</v>
      </c>
      <c r="C29" s="73" t="s">
        <v>24</v>
      </c>
      <c r="D29" s="23">
        <v>1</v>
      </c>
      <c r="E29" s="91">
        <v>189500</v>
      </c>
      <c r="F29" s="77">
        <v>0.19</v>
      </c>
      <c r="G29" s="91">
        <v>36005</v>
      </c>
      <c r="H29" s="91">
        <v>225505</v>
      </c>
      <c r="I29" s="84">
        <v>264775</v>
      </c>
      <c r="J29" s="19">
        <f t="shared" si="0"/>
        <v>39270</v>
      </c>
      <c r="K29" s="85" t="s">
        <v>14</v>
      </c>
    </row>
    <row r="30" spans="1:11" ht="72" x14ac:dyDescent="0.25">
      <c r="A30" s="24">
        <v>27</v>
      </c>
      <c r="B30" s="23" t="s">
        <v>102</v>
      </c>
      <c r="C30" s="74" t="s">
        <v>24</v>
      </c>
      <c r="D30" s="23">
        <v>1</v>
      </c>
      <c r="E30" s="91">
        <v>189500</v>
      </c>
      <c r="F30" s="77">
        <v>0.19</v>
      </c>
      <c r="G30" s="91">
        <v>36005</v>
      </c>
      <c r="H30" s="91">
        <v>225505</v>
      </c>
      <c r="I30" s="84">
        <v>264775</v>
      </c>
      <c r="J30" s="19">
        <f t="shared" si="0"/>
        <v>39270</v>
      </c>
      <c r="K30" s="85" t="s">
        <v>14</v>
      </c>
    </row>
    <row r="31" spans="1:11" ht="72" x14ac:dyDescent="0.25">
      <c r="A31" s="24">
        <v>28</v>
      </c>
      <c r="B31" s="23" t="s">
        <v>103</v>
      </c>
      <c r="C31" s="74" t="s">
        <v>24</v>
      </c>
      <c r="D31" s="23">
        <v>1</v>
      </c>
      <c r="E31" s="91">
        <v>189500</v>
      </c>
      <c r="F31" s="77">
        <v>0.19</v>
      </c>
      <c r="G31" s="91">
        <v>36005</v>
      </c>
      <c r="H31" s="91">
        <v>225505</v>
      </c>
      <c r="I31" s="84">
        <v>264775</v>
      </c>
      <c r="J31" s="19">
        <f t="shared" si="0"/>
        <v>39270</v>
      </c>
      <c r="K31" s="85" t="s">
        <v>14</v>
      </c>
    </row>
    <row r="32" spans="1:11" ht="84" customHeight="1" x14ac:dyDescent="0.25">
      <c r="A32" s="72">
        <v>29</v>
      </c>
      <c r="B32" s="73" t="s">
        <v>103</v>
      </c>
      <c r="C32" s="22" t="s">
        <v>24</v>
      </c>
      <c r="D32" s="23">
        <v>1</v>
      </c>
      <c r="E32" s="91">
        <v>189500</v>
      </c>
      <c r="F32" s="77">
        <v>0.19</v>
      </c>
      <c r="G32" s="91">
        <v>36005</v>
      </c>
      <c r="H32" s="91">
        <v>225505</v>
      </c>
      <c r="I32" s="84">
        <v>264775</v>
      </c>
      <c r="J32" s="19">
        <f t="shared" si="0"/>
        <v>39270</v>
      </c>
      <c r="K32" s="85" t="s">
        <v>14</v>
      </c>
    </row>
    <row r="33" spans="1:11" ht="72" x14ac:dyDescent="0.25">
      <c r="A33" s="72">
        <v>30</v>
      </c>
      <c r="B33" s="73" t="s">
        <v>102</v>
      </c>
      <c r="C33" s="74" t="s">
        <v>24</v>
      </c>
      <c r="D33" s="23">
        <v>1</v>
      </c>
      <c r="E33" s="91">
        <v>189500</v>
      </c>
      <c r="F33" s="77">
        <v>0.19</v>
      </c>
      <c r="G33" s="91">
        <v>36005</v>
      </c>
      <c r="H33" s="91">
        <v>225505</v>
      </c>
      <c r="I33" s="84">
        <v>238000</v>
      </c>
      <c r="J33" s="19">
        <f t="shared" si="0"/>
        <v>12495</v>
      </c>
      <c r="K33" s="85" t="s">
        <v>14</v>
      </c>
    </row>
    <row r="34" spans="1:11" ht="60" x14ac:dyDescent="0.25">
      <c r="A34" s="72">
        <v>31</v>
      </c>
      <c r="B34" s="73" t="s">
        <v>104</v>
      </c>
      <c r="C34" s="22" t="s">
        <v>24</v>
      </c>
      <c r="D34" s="23">
        <v>1</v>
      </c>
      <c r="E34" s="91">
        <v>98900</v>
      </c>
      <c r="F34" s="77">
        <v>0.19</v>
      </c>
      <c r="G34" s="91">
        <v>18791</v>
      </c>
      <c r="H34" s="91">
        <v>117691</v>
      </c>
      <c r="I34" s="84">
        <v>119000</v>
      </c>
      <c r="J34" s="19">
        <f t="shared" si="0"/>
        <v>1309</v>
      </c>
      <c r="K34" s="85" t="s">
        <v>14</v>
      </c>
    </row>
    <row r="35" spans="1:11" ht="60" x14ac:dyDescent="0.25">
      <c r="A35" s="72">
        <v>32</v>
      </c>
      <c r="B35" s="73" t="s">
        <v>104</v>
      </c>
      <c r="C35" s="74" t="s">
        <v>24</v>
      </c>
      <c r="D35" s="23">
        <v>1</v>
      </c>
      <c r="E35" s="91">
        <v>98900</v>
      </c>
      <c r="F35" s="77">
        <v>0.19</v>
      </c>
      <c r="G35" s="91">
        <v>18791</v>
      </c>
      <c r="H35" s="91">
        <v>117691</v>
      </c>
      <c r="I35" s="84">
        <v>119000</v>
      </c>
      <c r="J35" s="19">
        <f t="shared" si="0"/>
        <v>1309</v>
      </c>
      <c r="K35" s="85" t="s">
        <v>14</v>
      </c>
    </row>
    <row r="36" spans="1:11" ht="72" x14ac:dyDescent="0.25">
      <c r="A36" s="72">
        <v>33</v>
      </c>
      <c r="B36" s="73" t="s">
        <v>103</v>
      </c>
      <c r="C36" s="74" t="s">
        <v>24</v>
      </c>
      <c r="D36" s="23">
        <v>1</v>
      </c>
      <c r="E36" s="91">
        <v>265500</v>
      </c>
      <c r="F36" s="77">
        <v>0.19</v>
      </c>
      <c r="G36" s="91">
        <v>50445</v>
      </c>
      <c r="H36" s="91">
        <v>315945</v>
      </c>
      <c r="I36" s="84">
        <v>321300</v>
      </c>
      <c r="J36" s="19">
        <f t="shared" si="0"/>
        <v>5355</v>
      </c>
      <c r="K36" s="85" t="s">
        <v>14</v>
      </c>
    </row>
    <row r="37" spans="1:11" ht="60" x14ac:dyDescent="0.25">
      <c r="A37" s="72">
        <v>34</v>
      </c>
      <c r="B37" s="73" t="s">
        <v>105</v>
      </c>
      <c r="C37" s="74" t="s">
        <v>24</v>
      </c>
      <c r="D37" s="23">
        <v>1</v>
      </c>
      <c r="E37" s="91">
        <v>98900</v>
      </c>
      <c r="F37" s="77">
        <v>0.19</v>
      </c>
      <c r="G37" s="91">
        <v>18791</v>
      </c>
      <c r="H37" s="91">
        <v>117691</v>
      </c>
      <c r="I37" s="84">
        <v>124950</v>
      </c>
      <c r="J37" s="19">
        <f t="shared" si="0"/>
        <v>7259</v>
      </c>
      <c r="K37" s="85" t="s">
        <v>14</v>
      </c>
    </row>
    <row r="38" spans="1:11" ht="60" x14ac:dyDescent="0.25">
      <c r="A38" s="72">
        <v>35</v>
      </c>
      <c r="B38" s="73" t="s">
        <v>104</v>
      </c>
      <c r="C38" s="74" t="s">
        <v>24</v>
      </c>
      <c r="D38" s="23">
        <v>1</v>
      </c>
      <c r="E38" s="91">
        <v>98900</v>
      </c>
      <c r="F38" s="77">
        <v>0.19</v>
      </c>
      <c r="G38" s="91">
        <v>18791</v>
      </c>
      <c r="H38" s="91">
        <v>117691</v>
      </c>
      <c r="I38" s="84">
        <v>124950</v>
      </c>
      <c r="J38" s="19">
        <f t="shared" si="0"/>
        <v>7259</v>
      </c>
      <c r="K38" s="85" t="s">
        <v>14</v>
      </c>
    </row>
    <row r="39" spans="1:11" ht="60" x14ac:dyDescent="0.25">
      <c r="A39" s="72">
        <v>36</v>
      </c>
      <c r="B39" s="73" t="s">
        <v>106</v>
      </c>
      <c r="C39" s="74" t="s">
        <v>24</v>
      </c>
      <c r="D39" s="23">
        <v>1</v>
      </c>
      <c r="E39" s="91">
        <v>98900</v>
      </c>
      <c r="F39" s="77">
        <v>0.19</v>
      </c>
      <c r="G39" s="91">
        <v>18791</v>
      </c>
      <c r="H39" s="91">
        <v>117691</v>
      </c>
      <c r="I39" s="84">
        <v>124950</v>
      </c>
      <c r="J39" s="19">
        <f t="shared" si="0"/>
        <v>7259</v>
      </c>
      <c r="K39" s="85" t="s">
        <v>14</v>
      </c>
    </row>
    <row r="40" spans="1:11" ht="96" x14ac:dyDescent="0.25">
      <c r="A40" s="72">
        <v>37</v>
      </c>
      <c r="B40" s="73" t="s">
        <v>107</v>
      </c>
      <c r="C40" s="74" t="s">
        <v>24</v>
      </c>
      <c r="D40" s="23">
        <v>1</v>
      </c>
      <c r="E40" s="91">
        <v>480500</v>
      </c>
      <c r="F40" s="77">
        <v>0.19</v>
      </c>
      <c r="G40" s="91">
        <v>91295</v>
      </c>
      <c r="H40" s="91">
        <v>571795</v>
      </c>
      <c r="I40" s="84">
        <v>589050</v>
      </c>
      <c r="J40" s="19">
        <f t="shared" si="0"/>
        <v>17255</v>
      </c>
      <c r="K40" s="85" t="s">
        <v>14</v>
      </c>
    </row>
    <row r="41" spans="1:11" ht="60" x14ac:dyDescent="0.25">
      <c r="A41" s="72">
        <v>38</v>
      </c>
      <c r="B41" s="73" t="s">
        <v>105</v>
      </c>
      <c r="C41" s="74" t="s">
        <v>24</v>
      </c>
      <c r="D41" s="23">
        <v>1</v>
      </c>
      <c r="E41" s="91">
        <v>98900</v>
      </c>
      <c r="F41" s="77">
        <v>0.19</v>
      </c>
      <c r="G41" s="91">
        <v>18791</v>
      </c>
      <c r="H41" s="91">
        <v>117691</v>
      </c>
      <c r="I41" s="84">
        <v>124950</v>
      </c>
      <c r="J41" s="19">
        <f t="shared" si="0"/>
        <v>7259</v>
      </c>
      <c r="K41" s="85" t="s">
        <v>14</v>
      </c>
    </row>
    <row r="42" spans="1:11" ht="120" x14ac:dyDescent="0.25">
      <c r="A42" s="72">
        <v>39</v>
      </c>
      <c r="B42" s="73" t="s">
        <v>108</v>
      </c>
      <c r="C42" s="74" t="s">
        <v>24</v>
      </c>
      <c r="D42" s="23">
        <v>1</v>
      </c>
      <c r="E42" s="91">
        <v>825500</v>
      </c>
      <c r="F42" s="77">
        <v>0.19</v>
      </c>
      <c r="G42" s="91">
        <v>156845</v>
      </c>
      <c r="H42" s="91">
        <v>982345</v>
      </c>
      <c r="I42" s="84">
        <v>996625</v>
      </c>
      <c r="J42" s="19">
        <f t="shared" si="0"/>
        <v>14280</v>
      </c>
      <c r="K42" s="85" t="s">
        <v>14</v>
      </c>
    </row>
    <row r="43" spans="1:11" ht="15" customHeight="1" x14ac:dyDescent="0.25">
      <c r="A43" s="78" t="s">
        <v>52</v>
      </c>
      <c r="B43" s="79"/>
      <c r="C43" s="79"/>
      <c r="D43" s="79"/>
      <c r="E43" s="79"/>
      <c r="F43" s="79"/>
      <c r="G43" s="79"/>
      <c r="H43" s="92"/>
      <c r="I43" s="86"/>
      <c r="J43" s="80"/>
      <c r="K43" s="87"/>
    </row>
    <row r="44" spans="1:11" ht="84" x14ac:dyDescent="0.25">
      <c r="A44" s="72">
        <v>40</v>
      </c>
      <c r="B44" s="73" t="s">
        <v>53</v>
      </c>
      <c r="C44" s="74" t="s">
        <v>24</v>
      </c>
      <c r="D44" s="23">
        <v>1</v>
      </c>
      <c r="E44" s="91">
        <v>10710000</v>
      </c>
      <c r="F44" s="77">
        <v>0.19</v>
      </c>
      <c r="G44" s="91">
        <v>2034900</v>
      </c>
      <c r="H44" s="91">
        <v>12744900</v>
      </c>
      <c r="I44" s="84">
        <v>13018509</v>
      </c>
      <c r="J44" s="19">
        <f>(I44-H44)</f>
        <v>273609</v>
      </c>
      <c r="K44" s="85" t="s">
        <v>14</v>
      </c>
    </row>
    <row r="45" spans="1:11" ht="84" x14ac:dyDescent="0.25">
      <c r="A45" s="72">
        <v>41</v>
      </c>
      <c r="B45" s="73" t="s">
        <v>54</v>
      </c>
      <c r="C45" s="74" t="s">
        <v>24</v>
      </c>
      <c r="D45" s="23">
        <v>1</v>
      </c>
      <c r="E45" s="91">
        <v>10710000</v>
      </c>
      <c r="F45" s="77">
        <v>0.19</v>
      </c>
      <c r="G45" s="91">
        <v>2034900</v>
      </c>
      <c r="H45" s="91">
        <v>12744900</v>
      </c>
      <c r="I45" s="84">
        <v>13018509</v>
      </c>
      <c r="J45" s="19">
        <f t="shared" ref="J45:J52" si="1">(I45-H45)</f>
        <v>273609</v>
      </c>
      <c r="K45" s="85" t="s">
        <v>14</v>
      </c>
    </row>
    <row r="46" spans="1:11" ht="36" x14ac:dyDescent="0.25">
      <c r="A46" s="72">
        <v>42</v>
      </c>
      <c r="B46" s="73" t="s">
        <v>55</v>
      </c>
      <c r="C46" s="74" t="s">
        <v>24</v>
      </c>
      <c r="D46" s="23">
        <v>1</v>
      </c>
      <c r="E46" s="91">
        <v>4142500</v>
      </c>
      <c r="F46" s="77">
        <v>0.19</v>
      </c>
      <c r="G46" s="91">
        <v>787075</v>
      </c>
      <c r="H46" s="91">
        <v>4929575</v>
      </c>
      <c r="I46" s="84">
        <v>5058928</v>
      </c>
      <c r="J46" s="19">
        <f t="shared" si="1"/>
        <v>129353</v>
      </c>
      <c r="K46" s="85" t="s">
        <v>14</v>
      </c>
    </row>
    <row r="47" spans="1:11" ht="36" x14ac:dyDescent="0.25">
      <c r="A47" s="72">
        <v>43</v>
      </c>
      <c r="B47" s="73" t="s">
        <v>56</v>
      </c>
      <c r="C47" s="74" t="s">
        <v>24</v>
      </c>
      <c r="D47" s="23">
        <v>1</v>
      </c>
      <c r="E47" s="91">
        <v>4142500</v>
      </c>
      <c r="F47" s="77">
        <v>0.19</v>
      </c>
      <c r="G47" s="91">
        <v>787075</v>
      </c>
      <c r="H47" s="91">
        <v>4929575</v>
      </c>
      <c r="I47" s="84">
        <v>5058928</v>
      </c>
      <c r="J47" s="19">
        <f t="shared" si="1"/>
        <v>129353</v>
      </c>
      <c r="K47" s="85" t="s">
        <v>14</v>
      </c>
    </row>
    <row r="48" spans="1:11" ht="48" x14ac:dyDescent="0.25">
      <c r="A48" s="72">
        <v>44</v>
      </c>
      <c r="B48" s="73" t="s">
        <v>57</v>
      </c>
      <c r="C48" s="74" t="s">
        <v>24</v>
      </c>
      <c r="D48" s="23">
        <v>1</v>
      </c>
      <c r="E48" s="91">
        <v>1410000</v>
      </c>
      <c r="F48" s="77">
        <v>0.19</v>
      </c>
      <c r="G48" s="91">
        <v>267900</v>
      </c>
      <c r="H48" s="91">
        <v>1677900</v>
      </c>
      <c r="I48" s="84">
        <v>1811162</v>
      </c>
      <c r="J48" s="19">
        <f t="shared" si="1"/>
        <v>133262</v>
      </c>
      <c r="K48" s="85" t="s">
        <v>14</v>
      </c>
    </row>
    <row r="49" spans="1:11" ht="48" x14ac:dyDescent="0.25">
      <c r="A49" s="72">
        <v>45</v>
      </c>
      <c r="B49" s="73" t="s">
        <v>58</v>
      </c>
      <c r="C49" s="74" t="s">
        <v>24</v>
      </c>
      <c r="D49" s="23">
        <v>1</v>
      </c>
      <c r="E49" s="91">
        <v>2398500</v>
      </c>
      <c r="F49" s="77">
        <v>0.19</v>
      </c>
      <c r="G49" s="91">
        <v>455715</v>
      </c>
      <c r="H49" s="91">
        <v>2854215</v>
      </c>
      <c r="I49" s="84">
        <v>2980871</v>
      </c>
      <c r="J49" s="19">
        <f t="shared" si="1"/>
        <v>126656</v>
      </c>
      <c r="K49" s="85" t="s">
        <v>14</v>
      </c>
    </row>
    <row r="50" spans="1:11" ht="48" x14ac:dyDescent="0.25">
      <c r="A50" s="72">
        <v>46</v>
      </c>
      <c r="B50" s="73" t="s">
        <v>59</v>
      </c>
      <c r="C50" s="74" t="s">
        <v>24</v>
      </c>
      <c r="D50" s="23">
        <v>1</v>
      </c>
      <c r="E50" s="91">
        <v>2315000</v>
      </c>
      <c r="F50" s="77">
        <v>0.19</v>
      </c>
      <c r="G50" s="91">
        <v>439850</v>
      </c>
      <c r="H50" s="91">
        <v>2754850</v>
      </c>
      <c r="I50" s="84">
        <v>2855096</v>
      </c>
      <c r="J50" s="19">
        <f t="shared" si="1"/>
        <v>100246</v>
      </c>
      <c r="K50" s="85" t="s">
        <v>14</v>
      </c>
    </row>
    <row r="51" spans="1:11" ht="48" x14ac:dyDescent="0.25">
      <c r="A51" s="72">
        <v>47</v>
      </c>
      <c r="B51" s="73" t="s">
        <v>60</v>
      </c>
      <c r="C51" s="74" t="s">
        <v>24</v>
      </c>
      <c r="D51" s="23">
        <v>1</v>
      </c>
      <c r="E51" s="91">
        <v>4610000</v>
      </c>
      <c r="F51" s="77">
        <v>0.19</v>
      </c>
      <c r="G51" s="91">
        <v>875900</v>
      </c>
      <c r="H51" s="91">
        <v>5485900</v>
      </c>
      <c r="I51" s="84">
        <v>5603283</v>
      </c>
      <c r="J51" s="19">
        <f t="shared" si="1"/>
        <v>117383</v>
      </c>
      <c r="K51" s="85" t="s">
        <v>14</v>
      </c>
    </row>
    <row r="52" spans="1:11" x14ac:dyDescent="0.25">
      <c r="A52" s="72">
        <v>48</v>
      </c>
      <c r="B52" s="73" t="s">
        <v>61</v>
      </c>
      <c r="C52" s="22" t="s">
        <v>62</v>
      </c>
      <c r="D52" s="23">
        <v>1</v>
      </c>
      <c r="E52" s="91">
        <v>3060500</v>
      </c>
      <c r="F52" s="77">
        <v>0.19</v>
      </c>
      <c r="G52" s="91">
        <v>581495</v>
      </c>
      <c r="H52" s="91">
        <v>3641995</v>
      </c>
      <c r="I52" s="84">
        <v>3741811</v>
      </c>
      <c r="J52" s="19">
        <f t="shared" si="1"/>
        <v>99816</v>
      </c>
      <c r="K52" s="85" t="s">
        <v>14</v>
      </c>
    </row>
    <row r="53" spans="1:11" ht="15" customHeight="1" x14ac:dyDescent="0.25">
      <c r="A53" s="78" t="s">
        <v>63</v>
      </c>
      <c r="B53" s="79"/>
      <c r="C53" s="79"/>
      <c r="D53" s="79"/>
      <c r="E53" s="79"/>
      <c r="F53" s="79"/>
      <c r="G53" s="79"/>
      <c r="H53" s="92"/>
      <c r="I53" s="86"/>
      <c r="J53" s="80"/>
      <c r="K53" s="87"/>
    </row>
    <row r="54" spans="1:11" ht="24" x14ac:dyDescent="0.25">
      <c r="A54" s="72">
        <v>49</v>
      </c>
      <c r="B54" s="73" t="s">
        <v>64</v>
      </c>
      <c r="C54" s="74" t="s">
        <v>24</v>
      </c>
      <c r="D54" s="23">
        <v>1</v>
      </c>
      <c r="E54" s="91">
        <v>255500</v>
      </c>
      <c r="F54" s="77">
        <v>0.19</v>
      </c>
      <c r="G54" s="91">
        <v>48545</v>
      </c>
      <c r="H54" s="91">
        <v>304045</v>
      </c>
      <c r="I54" s="84">
        <v>316705</v>
      </c>
      <c r="J54" s="19">
        <f t="shared" ref="J54:J63" si="2">(I54-H54)</f>
        <v>12660</v>
      </c>
      <c r="K54" s="85" t="s">
        <v>14</v>
      </c>
    </row>
    <row r="55" spans="1:11" ht="24" x14ac:dyDescent="0.25">
      <c r="A55" s="72">
        <v>50</v>
      </c>
      <c r="B55" s="73" t="s">
        <v>65</v>
      </c>
      <c r="C55" s="74" t="s">
        <v>24</v>
      </c>
      <c r="D55" s="23">
        <v>1</v>
      </c>
      <c r="E55" s="91">
        <v>179800</v>
      </c>
      <c r="F55" s="77">
        <v>0.19</v>
      </c>
      <c r="G55" s="91">
        <v>34162</v>
      </c>
      <c r="H55" s="91">
        <v>213962</v>
      </c>
      <c r="I55" s="84">
        <v>221693</v>
      </c>
      <c r="J55" s="19">
        <f t="shared" si="2"/>
        <v>7731</v>
      </c>
      <c r="K55" s="85" t="s">
        <v>14</v>
      </c>
    </row>
    <row r="56" spans="1:11" ht="24" x14ac:dyDescent="0.25">
      <c r="A56" s="72">
        <v>51</v>
      </c>
      <c r="B56" s="73" t="s">
        <v>66</v>
      </c>
      <c r="C56" s="74" t="s">
        <v>24</v>
      </c>
      <c r="D56" s="23">
        <v>1</v>
      </c>
      <c r="E56" s="91">
        <v>127800</v>
      </c>
      <c r="F56" s="77">
        <v>0.19</v>
      </c>
      <c r="G56" s="91">
        <v>24282</v>
      </c>
      <c r="H56" s="91">
        <v>152082</v>
      </c>
      <c r="I56" s="84">
        <v>158352</v>
      </c>
      <c r="J56" s="19">
        <f t="shared" si="2"/>
        <v>6270</v>
      </c>
      <c r="K56" s="85" t="s">
        <v>14</v>
      </c>
    </row>
    <row r="57" spans="1:11" x14ac:dyDescent="0.25">
      <c r="A57" s="72">
        <v>52</v>
      </c>
      <c r="B57" s="73" t="s">
        <v>67</v>
      </c>
      <c r="C57" s="74" t="s">
        <v>68</v>
      </c>
      <c r="D57" s="23">
        <v>1</v>
      </c>
      <c r="E57" s="91">
        <v>40800</v>
      </c>
      <c r="F57" s="77">
        <v>0.19</v>
      </c>
      <c r="G57" s="91">
        <v>7752</v>
      </c>
      <c r="H57" s="91">
        <v>48552</v>
      </c>
      <c r="I57" s="84">
        <v>50672</v>
      </c>
      <c r="J57" s="19">
        <f t="shared" si="2"/>
        <v>2120</v>
      </c>
      <c r="K57" s="85" t="s">
        <v>14</v>
      </c>
    </row>
    <row r="58" spans="1:11" x14ac:dyDescent="0.25">
      <c r="A58" s="72">
        <v>53</v>
      </c>
      <c r="B58" s="73" t="s">
        <v>69</v>
      </c>
      <c r="C58" s="74" t="s">
        <v>24</v>
      </c>
      <c r="D58" s="23">
        <v>1</v>
      </c>
      <c r="E58" s="91">
        <v>101800</v>
      </c>
      <c r="F58" s="77">
        <v>0.19</v>
      </c>
      <c r="G58" s="91">
        <v>19342</v>
      </c>
      <c r="H58" s="91">
        <v>121142</v>
      </c>
      <c r="I58" s="84">
        <v>126682</v>
      </c>
      <c r="J58" s="19">
        <f t="shared" si="2"/>
        <v>5540</v>
      </c>
      <c r="K58" s="85" t="s">
        <v>14</v>
      </c>
    </row>
    <row r="59" spans="1:11" x14ac:dyDescent="0.25">
      <c r="A59" s="72">
        <v>54</v>
      </c>
      <c r="B59" s="73" t="s">
        <v>70</v>
      </c>
      <c r="C59" s="74" t="s">
        <v>24</v>
      </c>
      <c r="D59" s="23">
        <v>1</v>
      </c>
      <c r="E59" s="91">
        <v>59900</v>
      </c>
      <c r="F59" s="77">
        <v>0.19</v>
      </c>
      <c r="G59" s="91">
        <v>11381</v>
      </c>
      <c r="H59" s="91">
        <v>71281</v>
      </c>
      <c r="I59" s="84">
        <v>74426</v>
      </c>
      <c r="J59" s="19">
        <f t="shared" si="2"/>
        <v>3145</v>
      </c>
      <c r="K59" s="85" t="s">
        <v>14</v>
      </c>
    </row>
    <row r="60" spans="1:11" x14ac:dyDescent="0.25">
      <c r="A60" s="72">
        <v>55</v>
      </c>
      <c r="B60" s="73" t="s">
        <v>71</v>
      </c>
      <c r="C60" s="74" t="s">
        <v>24</v>
      </c>
      <c r="D60" s="23">
        <v>1</v>
      </c>
      <c r="E60" s="91">
        <v>641500</v>
      </c>
      <c r="F60" s="77">
        <v>0.19</v>
      </c>
      <c r="G60" s="91">
        <v>121885</v>
      </c>
      <c r="H60" s="91">
        <v>763385</v>
      </c>
      <c r="I60" s="84">
        <v>791764</v>
      </c>
      <c r="J60" s="19">
        <f t="shared" si="2"/>
        <v>28379</v>
      </c>
      <c r="K60" s="85" t="s">
        <v>14</v>
      </c>
    </row>
    <row r="61" spans="1:11" x14ac:dyDescent="0.25">
      <c r="A61" s="72">
        <v>56</v>
      </c>
      <c r="B61" s="73" t="s">
        <v>72</v>
      </c>
      <c r="C61" s="74" t="s">
        <v>24</v>
      </c>
      <c r="D61" s="23">
        <v>1</v>
      </c>
      <c r="E61" s="91">
        <v>384900</v>
      </c>
      <c r="F61" s="77">
        <v>0.19</v>
      </c>
      <c r="G61" s="91">
        <v>73131</v>
      </c>
      <c r="H61" s="91">
        <v>458031</v>
      </c>
      <c r="I61" s="84">
        <v>475058</v>
      </c>
      <c r="J61" s="19">
        <f t="shared" si="2"/>
        <v>17027</v>
      </c>
      <c r="K61" s="85" t="s">
        <v>14</v>
      </c>
    </row>
    <row r="62" spans="1:11" x14ac:dyDescent="0.25">
      <c r="A62" s="72">
        <v>57</v>
      </c>
      <c r="B62" s="73" t="s">
        <v>73</v>
      </c>
      <c r="C62" s="74" t="s">
        <v>24</v>
      </c>
      <c r="D62" s="23">
        <v>1</v>
      </c>
      <c r="E62" s="91">
        <v>217500</v>
      </c>
      <c r="F62" s="77">
        <v>0.19</v>
      </c>
      <c r="G62" s="91">
        <v>41325</v>
      </c>
      <c r="H62" s="91">
        <v>258825</v>
      </c>
      <c r="I62" s="84">
        <v>269199</v>
      </c>
      <c r="J62" s="19">
        <f t="shared" si="2"/>
        <v>10374</v>
      </c>
      <c r="K62" s="85" t="s">
        <v>14</v>
      </c>
    </row>
    <row r="63" spans="1:11" x14ac:dyDescent="0.25">
      <c r="A63" s="72">
        <v>58</v>
      </c>
      <c r="B63" s="73" t="s">
        <v>74</v>
      </c>
      <c r="C63" s="74" t="s">
        <v>24</v>
      </c>
      <c r="D63" s="23">
        <v>1</v>
      </c>
      <c r="E63" s="91">
        <v>89500</v>
      </c>
      <c r="F63" s="77">
        <v>0.19</v>
      </c>
      <c r="G63" s="91">
        <v>17005</v>
      </c>
      <c r="H63" s="91">
        <v>106505</v>
      </c>
      <c r="I63" s="84">
        <v>110847</v>
      </c>
      <c r="J63" s="19">
        <f t="shared" si="2"/>
        <v>4342</v>
      </c>
      <c r="K63" s="85" t="s">
        <v>14</v>
      </c>
    </row>
    <row r="64" spans="1:11" x14ac:dyDescent="0.25">
      <c r="A64" s="78" t="s">
        <v>75</v>
      </c>
      <c r="B64" s="79"/>
      <c r="C64" s="79"/>
      <c r="D64" s="79"/>
      <c r="E64" s="79"/>
      <c r="F64" s="79"/>
      <c r="G64" s="79"/>
      <c r="H64" s="92"/>
      <c r="I64" s="86"/>
      <c r="J64" s="80"/>
      <c r="K64" s="87"/>
    </row>
    <row r="65" spans="1:11" ht="84" x14ac:dyDescent="0.25">
      <c r="A65" s="72">
        <v>59</v>
      </c>
      <c r="B65" s="73" t="s">
        <v>76</v>
      </c>
      <c r="C65" s="74" t="s">
        <v>77</v>
      </c>
      <c r="D65" s="23">
        <v>1</v>
      </c>
      <c r="E65" s="91">
        <v>1819880</v>
      </c>
      <c r="F65" s="77">
        <v>0.19</v>
      </c>
      <c r="G65" s="91">
        <v>345777</v>
      </c>
      <c r="H65" s="91">
        <v>2165657</v>
      </c>
      <c r="I65" s="84">
        <v>2211782</v>
      </c>
      <c r="J65" s="19">
        <f t="shared" ref="J65:J72" si="3">(I65-H65)</f>
        <v>46125</v>
      </c>
      <c r="K65" s="85" t="s">
        <v>14</v>
      </c>
    </row>
    <row r="66" spans="1:11" ht="108" x14ac:dyDescent="0.25">
      <c r="A66" s="72">
        <v>60</v>
      </c>
      <c r="B66" s="73" t="s">
        <v>78</v>
      </c>
      <c r="C66" s="74" t="s">
        <v>77</v>
      </c>
      <c r="D66" s="23">
        <v>1</v>
      </c>
      <c r="E66" s="91">
        <v>3652800</v>
      </c>
      <c r="F66" s="77">
        <v>0.19</v>
      </c>
      <c r="G66" s="91">
        <v>694032</v>
      </c>
      <c r="H66" s="91">
        <v>4346832</v>
      </c>
      <c r="I66" s="84">
        <v>4423565</v>
      </c>
      <c r="J66" s="19">
        <f t="shared" si="3"/>
        <v>76733</v>
      </c>
      <c r="K66" s="85" t="s">
        <v>14</v>
      </c>
    </row>
    <row r="67" spans="1:11" ht="48" x14ac:dyDescent="0.25">
      <c r="A67" s="72">
        <v>61</v>
      </c>
      <c r="B67" s="73" t="s">
        <v>79</v>
      </c>
      <c r="C67" s="74" t="s">
        <v>77</v>
      </c>
      <c r="D67" s="23">
        <v>1</v>
      </c>
      <c r="E67" s="91">
        <v>301450</v>
      </c>
      <c r="F67" s="77">
        <v>0.19</v>
      </c>
      <c r="G67" s="91">
        <v>57276</v>
      </c>
      <c r="H67" s="91">
        <v>358726</v>
      </c>
      <c r="I67" s="84">
        <v>367188</v>
      </c>
      <c r="J67" s="19">
        <f t="shared" si="3"/>
        <v>8462</v>
      </c>
      <c r="K67" s="85" t="s">
        <v>14</v>
      </c>
    </row>
    <row r="68" spans="1:11" ht="36" x14ac:dyDescent="0.25">
      <c r="A68" s="72">
        <v>62</v>
      </c>
      <c r="B68" s="73" t="s">
        <v>80</v>
      </c>
      <c r="C68" s="74" t="s">
        <v>77</v>
      </c>
      <c r="D68" s="23">
        <v>1</v>
      </c>
      <c r="E68" s="91">
        <v>374900</v>
      </c>
      <c r="F68" s="77">
        <v>0.19</v>
      </c>
      <c r="G68" s="91">
        <v>71231</v>
      </c>
      <c r="H68" s="91">
        <v>446131</v>
      </c>
      <c r="I68" s="84">
        <v>454730</v>
      </c>
      <c r="J68" s="19">
        <f t="shared" si="3"/>
        <v>8599</v>
      </c>
      <c r="K68" s="85" t="s">
        <v>14</v>
      </c>
    </row>
    <row r="69" spans="1:11" ht="36" x14ac:dyDescent="0.25">
      <c r="A69" s="72">
        <v>63</v>
      </c>
      <c r="B69" s="73" t="s">
        <v>81</v>
      </c>
      <c r="C69" s="74" t="s">
        <v>77</v>
      </c>
      <c r="D69" s="23">
        <v>1</v>
      </c>
      <c r="E69" s="91">
        <v>210850</v>
      </c>
      <c r="F69" s="77">
        <v>0.19</v>
      </c>
      <c r="G69" s="91">
        <v>40062</v>
      </c>
      <c r="H69" s="91">
        <v>250912</v>
      </c>
      <c r="I69" s="84">
        <v>256521</v>
      </c>
      <c r="J69" s="19">
        <f t="shared" si="3"/>
        <v>5609</v>
      </c>
      <c r="K69" s="85" t="s">
        <v>14</v>
      </c>
    </row>
    <row r="70" spans="1:11" ht="36" x14ac:dyDescent="0.25">
      <c r="A70" s="72">
        <v>64</v>
      </c>
      <c r="B70" s="73" t="s">
        <v>82</v>
      </c>
      <c r="C70" s="74" t="s">
        <v>77</v>
      </c>
      <c r="D70" s="23">
        <v>1</v>
      </c>
      <c r="E70" s="91">
        <v>369500</v>
      </c>
      <c r="F70" s="77">
        <v>0.19</v>
      </c>
      <c r="G70" s="91">
        <v>70205</v>
      </c>
      <c r="H70" s="91">
        <v>439705</v>
      </c>
      <c r="I70" s="84">
        <v>449085</v>
      </c>
      <c r="J70" s="19">
        <f t="shared" si="3"/>
        <v>9380</v>
      </c>
      <c r="K70" s="85" t="s">
        <v>14</v>
      </c>
    </row>
    <row r="71" spans="1:11" ht="24" x14ac:dyDescent="0.25">
      <c r="A71" s="72">
        <v>65</v>
      </c>
      <c r="B71" s="73" t="s">
        <v>83</v>
      </c>
      <c r="C71" s="74" t="s">
        <v>24</v>
      </c>
      <c r="D71" s="23">
        <v>1</v>
      </c>
      <c r="E71" s="91">
        <v>126500</v>
      </c>
      <c r="F71" s="77">
        <v>0.19</v>
      </c>
      <c r="G71" s="91">
        <v>24035</v>
      </c>
      <c r="H71" s="91">
        <v>150535</v>
      </c>
      <c r="I71" s="84">
        <v>154670</v>
      </c>
      <c r="J71" s="19">
        <f t="shared" si="3"/>
        <v>4135</v>
      </c>
      <c r="K71" s="85" t="s">
        <v>14</v>
      </c>
    </row>
    <row r="72" spans="1:11" ht="60.75" thickBot="1" x14ac:dyDescent="0.3">
      <c r="A72" s="72">
        <v>66</v>
      </c>
      <c r="B72" s="73" t="s">
        <v>84</v>
      </c>
      <c r="C72" s="74" t="s">
        <v>24</v>
      </c>
      <c r="D72" s="23">
        <v>1</v>
      </c>
      <c r="E72" s="91">
        <v>177900</v>
      </c>
      <c r="F72" s="77">
        <v>0.19</v>
      </c>
      <c r="G72" s="91">
        <v>33801</v>
      </c>
      <c r="H72" s="91">
        <v>211701</v>
      </c>
      <c r="I72" s="88">
        <v>216538</v>
      </c>
      <c r="J72" s="89">
        <f t="shared" si="3"/>
        <v>4837</v>
      </c>
      <c r="K72" s="90" t="s">
        <v>14</v>
      </c>
    </row>
  </sheetData>
  <autoFilter ref="I3:K72" xr:uid="{5FAB6AA6-40CF-40FC-930A-CEFE45CFFBAC}"/>
  <mergeCells count="6">
    <mergeCell ref="A1:K1"/>
    <mergeCell ref="A2:H2"/>
    <mergeCell ref="I2:K2"/>
    <mergeCell ref="A43:H43"/>
    <mergeCell ref="A53:H53"/>
    <mergeCell ref="A64:H64"/>
  </mergeCells>
  <conditionalFormatting sqref="J4:J42 J44:J52 J54:J63 J65:J72">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AEB2-8FA6-4478-B531-E70F4CD44597}">
  <dimension ref="A1:T76"/>
  <sheetViews>
    <sheetView tabSelected="1" topLeftCell="A67" zoomScale="70" zoomScaleNormal="70" workbookViewId="0">
      <selection activeCell="L72" sqref="L72"/>
    </sheetView>
  </sheetViews>
  <sheetFormatPr baseColWidth="10" defaultRowHeight="12.75" x14ac:dyDescent="0.25"/>
  <cols>
    <col min="1" max="1" width="6.140625" style="7" customWidth="1"/>
    <col min="2" max="2" width="84.42578125" style="7" customWidth="1"/>
    <col min="3" max="3" width="12" style="7" customWidth="1"/>
    <col min="4" max="4" width="10.42578125" style="7" customWidth="1"/>
    <col min="5" max="5" width="5" style="4" customWidth="1"/>
    <col min="6" max="6" width="17.42578125" style="4" customWidth="1"/>
    <col min="7" max="7" width="15.42578125" style="4" customWidth="1"/>
    <col min="8" max="8" width="16.28515625" style="4" bestFit="1" customWidth="1"/>
    <col min="9" max="9" width="3.42578125" style="4" customWidth="1"/>
    <col min="10" max="10" width="14" style="8" customWidth="1"/>
    <col min="11" max="11" width="17" style="8" customWidth="1"/>
    <col min="12" max="12" width="16.28515625" style="4" customWidth="1"/>
    <col min="13" max="13" width="22.85546875" style="1" customWidth="1"/>
    <col min="14" max="20" width="11.42578125" style="27"/>
    <col min="21" max="16384" width="11.42578125" style="1"/>
  </cols>
  <sheetData>
    <row r="1" spans="1:20" ht="13.5" thickBot="1" x14ac:dyDescent="0.3">
      <c r="F1" s="38" t="s">
        <v>4</v>
      </c>
      <c r="G1" s="39"/>
      <c r="H1" s="39"/>
      <c r="J1" s="40" t="s">
        <v>5</v>
      </c>
      <c r="K1" s="40"/>
      <c r="L1" s="40"/>
    </row>
    <row r="2" spans="1:20" ht="51" customHeight="1" thickBot="1" x14ac:dyDescent="0.3">
      <c r="A2" s="56" t="s">
        <v>20</v>
      </c>
      <c r="B2" s="57" t="s">
        <v>21</v>
      </c>
      <c r="C2" s="57" t="s">
        <v>15</v>
      </c>
      <c r="D2" s="58" t="s">
        <v>22</v>
      </c>
      <c r="F2" s="3" t="s">
        <v>85</v>
      </c>
      <c r="G2" s="3" t="s">
        <v>86</v>
      </c>
      <c r="H2" s="3" t="s">
        <v>87</v>
      </c>
      <c r="J2" s="9" t="s">
        <v>0</v>
      </c>
      <c r="K2" s="10" t="s">
        <v>1</v>
      </c>
      <c r="L2" s="10" t="s">
        <v>3</v>
      </c>
      <c r="M2" s="2" t="s">
        <v>2</v>
      </c>
      <c r="N2" s="28"/>
      <c r="O2" s="28"/>
      <c r="P2" s="28"/>
      <c r="Q2" s="28"/>
      <c r="R2" s="28"/>
      <c r="S2" s="28"/>
      <c r="T2" s="28"/>
    </row>
    <row r="3" spans="1:20" ht="42.75" customHeight="1" x14ac:dyDescent="0.25">
      <c r="A3" s="54">
        <v>1</v>
      </c>
      <c r="B3" s="42" t="s">
        <v>23</v>
      </c>
      <c r="C3" s="55" t="s">
        <v>24</v>
      </c>
      <c r="D3" s="59">
        <v>1</v>
      </c>
      <c r="F3" s="5">
        <v>518364</v>
      </c>
      <c r="G3" s="5">
        <v>575960</v>
      </c>
      <c r="H3" s="5">
        <v>571795</v>
      </c>
      <c r="J3" s="6">
        <f>AVERAGE(F3:H3)</f>
        <v>555373</v>
      </c>
      <c r="K3" s="6">
        <f>_xlfn.STDEV.S(F3:H3)</f>
        <v>32118.318246757564</v>
      </c>
      <c r="L3" s="6">
        <f>J3-K3</f>
        <v>523254.68175324245</v>
      </c>
      <c r="M3" s="69"/>
      <c r="N3" s="29"/>
      <c r="O3" s="29"/>
      <c r="P3" s="29"/>
      <c r="Q3" s="29"/>
      <c r="R3" s="29"/>
      <c r="S3" s="29"/>
      <c r="T3" s="29"/>
    </row>
    <row r="4" spans="1:20" ht="42.75" customHeight="1" x14ac:dyDescent="0.25">
      <c r="A4" s="41">
        <v>2</v>
      </c>
      <c r="B4" s="44" t="s">
        <v>25</v>
      </c>
      <c r="C4" s="43" t="s">
        <v>24</v>
      </c>
      <c r="D4" s="60">
        <v>1</v>
      </c>
      <c r="F4" s="5">
        <v>518364</v>
      </c>
      <c r="G4" s="5">
        <v>575960</v>
      </c>
      <c r="H4" s="5">
        <v>571795</v>
      </c>
      <c r="J4" s="6">
        <f>AVERAGE(F4:H4)</f>
        <v>555373</v>
      </c>
      <c r="K4" s="6">
        <f>_xlfn.STDEV.S(F4:H4)</f>
        <v>32118.318246757564</v>
      </c>
      <c r="L4" s="6">
        <f t="shared" ref="L3:L38" si="0">J4-K4</f>
        <v>523254.68175324245</v>
      </c>
      <c r="M4" s="69"/>
      <c r="N4" s="29"/>
      <c r="O4" s="29"/>
      <c r="P4" s="29"/>
      <c r="Q4" s="29"/>
      <c r="R4" s="29"/>
      <c r="S4" s="29"/>
      <c r="T4" s="29"/>
    </row>
    <row r="5" spans="1:20" ht="42.75" customHeight="1" x14ac:dyDescent="0.25">
      <c r="A5" s="41">
        <v>3</v>
      </c>
      <c r="B5" s="44" t="s">
        <v>25</v>
      </c>
      <c r="C5" s="43" t="s">
        <v>24</v>
      </c>
      <c r="D5" s="60">
        <v>1</v>
      </c>
      <c r="F5" s="5">
        <v>518364</v>
      </c>
      <c r="G5" s="5">
        <v>575960</v>
      </c>
      <c r="H5" s="5">
        <v>571795</v>
      </c>
      <c r="J5" s="6">
        <f>AVERAGE(F5:H5)</f>
        <v>555373</v>
      </c>
      <c r="K5" s="6">
        <f>_xlfn.STDEV.S(F5:H5)</f>
        <v>32118.318246757564</v>
      </c>
      <c r="L5" s="6">
        <f t="shared" si="0"/>
        <v>523254.68175324245</v>
      </c>
      <c r="M5" s="69"/>
      <c r="N5" s="29"/>
      <c r="O5" s="29"/>
      <c r="P5" s="29"/>
      <c r="Q5" s="29"/>
      <c r="R5" s="29"/>
      <c r="S5" s="29"/>
      <c r="T5" s="29"/>
    </row>
    <row r="6" spans="1:20" ht="42.75" customHeight="1" x14ac:dyDescent="0.25">
      <c r="A6" s="41">
        <v>4</v>
      </c>
      <c r="B6" s="44" t="s">
        <v>26</v>
      </c>
      <c r="C6" s="43" t="s">
        <v>24</v>
      </c>
      <c r="D6" s="60">
        <v>1</v>
      </c>
      <c r="F6" s="5">
        <v>518364</v>
      </c>
      <c r="G6" s="5">
        <v>575960</v>
      </c>
      <c r="H6" s="5">
        <v>571795</v>
      </c>
      <c r="J6" s="6">
        <f>AVERAGE(F6:H6)</f>
        <v>555373</v>
      </c>
      <c r="K6" s="6">
        <f>_xlfn.STDEV.S(F6:H6)</f>
        <v>32118.318246757564</v>
      </c>
      <c r="L6" s="6">
        <f t="shared" si="0"/>
        <v>523254.68175324245</v>
      </c>
      <c r="M6" s="69"/>
      <c r="N6" s="29"/>
      <c r="O6" s="29"/>
      <c r="P6" s="29"/>
      <c r="Q6" s="29"/>
      <c r="R6" s="29"/>
      <c r="S6" s="29"/>
      <c r="T6" s="29"/>
    </row>
    <row r="7" spans="1:20" ht="42.75" customHeight="1" x14ac:dyDescent="0.25">
      <c r="A7" s="41">
        <v>5</v>
      </c>
      <c r="B7" s="44" t="s">
        <v>27</v>
      </c>
      <c r="C7" s="43" t="s">
        <v>24</v>
      </c>
      <c r="D7" s="60">
        <v>1</v>
      </c>
      <c r="F7" s="5">
        <v>513128</v>
      </c>
      <c r="G7" s="5">
        <v>575960</v>
      </c>
      <c r="H7" s="5">
        <v>571795</v>
      </c>
      <c r="J7" s="6">
        <f>AVERAGE(F7:H7)</f>
        <v>553627.66666666663</v>
      </c>
      <c r="K7" s="6">
        <f>_xlfn.STDEV.S(F7:H7)</f>
        <v>35135.509905697021</v>
      </c>
      <c r="L7" s="6">
        <f t="shared" si="0"/>
        <v>518492.15676096961</v>
      </c>
      <c r="M7" s="69"/>
      <c r="N7" s="29"/>
      <c r="O7" s="29"/>
      <c r="P7" s="29"/>
      <c r="Q7" s="29"/>
      <c r="R7" s="29"/>
      <c r="S7" s="29"/>
      <c r="T7" s="29"/>
    </row>
    <row r="8" spans="1:20" ht="42.75" customHeight="1" x14ac:dyDescent="0.25">
      <c r="A8" s="41">
        <v>6</v>
      </c>
      <c r="B8" s="44" t="s">
        <v>27</v>
      </c>
      <c r="C8" s="43" t="s">
        <v>24</v>
      </c>
      <c r="D8" s="60">
        <v>1</v>
      </c>
      <c r="F8" s="5">
        <v>518364</v>
      </c>
      <c r="G8" s="5">
        <v>575960</v>
      </c>
      <c r="H8" s="5">
        <v>571795</v>
      </c>
      <c r="J8" s="6">
        <f>AVERAGE(F8:H8)</f>
        <v>555373</v>
      </c>
      <c r="K8" s="6">
        <f>_xlfn.STDEV.S(F8:H8)</f>
        <v>32118.318246757564</v>
      </c>
      <c r="L8" s="6">
        <f t="shared" si="0"/>
        <v>523254.68175324245</v>
      </c>
      <c r="M8" s="69"/>
      <c r="N8" s="29"/>
      <c r="O8" s="29"/>
      <c r="P8" s="29"/>
      <c r="Q8" s="29"/>
      <c r="R8" s="29"/>
      <c r="S8" s="29"/>
      <c r="T8" s="29"/>
    </row>
    <row r="9" spans="1:20" ht="42.75" customHeight="1" x14ac:dyDescent="0.25">
      <c r="A9" s="41">
        <v>7</v>
      </c>
      <c r="B9" s="44" t="s">
        <v>28</v>
      </c>
      <c r="C9" s="43" t="s">
        <v>24</v>
      </c>
      <c r="D9" s="60">
        <v>1</v>
      </c>
      <c r="F9" s="5">
        <v>109956</v>
      </c>
      <c r="G9" s="5">
        <v>119000</v>
      </c>
      <c r="H9" s="5">
        <v>117691</v>
      </c>
      <c r="J9" s="6">
        <f>AVERAGE(F9:H9)</f>
        <v>115549</v>
      </c>
      <c r="K9" s="6">
        <f>_xlfn.STDEV.S(F9:H9)</f>
        <v>4887.6995611432585</v>
      </c>
      <c r="L9" s="6">
        <f t="shared" si="0"/>
        <v>110661.30043885674</v>
      </c>
      <c r="M9" s="69"/>
      <c r="N9" s="29"/>
      <c r="O9" s="29"/>
      <c r="P9" s="29"/>
      <c r="Q9" s="29"/>
      <c r="R9" s="29"/>
      <c r="S9" s="29"/>
      <c r="T9" s="29"/>
    </row>
    <row r="10" spans="1:20" ht="42.75" customHeight="1" x14ac:dyDescent="0.25">
      <c r="A10" s="41">
        <v>8</v>
      </c>
      <c r="B10" s="44" t="s">
        <v>29</v>
      </c>
      <c r="C10" s="43" t="s">
        <v>24</v>
      </c>
      <c r="D10" s="60">
        <v>1</v>
      </c>
      <c r="F10" s="5">
        <v>109956</v>
      </c>
      <c r="G10" s="5">
        <v>119000</v>
      </c>
      <c r="H10" s="5">
        <v>117691</v>
      </c>
      <c r="J10" s="6">
        <f>AVERAGE(F10:H10)</f>
        <v>115549</v>
      </c>
      <c r="K10" s="6">
        <f>_xlfn.STDEV.S(F10:H10)</f>
        <v>4887.6995611432585</v>
      </c>
      <c r="L10" s="6">
        <f t="shared" si="0"/>
        <v>110661.30043885674</v>
      </c>
      <c r="M10" s="69"/>
      <c r="N10" s="29"/>
      <c r="O10" s="29"/>
      <c r="P10" s="29"/>
      <c r="Q10" s="29"/>
      <c r="R10" s="29"/>
      <c r="S10" s="29"/>
      <c r="T10" s="29"/>
    </row>
    <row r="11" spans="1:20" ht="42.75" customHeight="1" x14ac:dyDescent="0.25">
      <c r="A11" s="41">
        <v>9</v>
      </c>
      <c r="B11" s="44" t="s">
        <v>30</v>
      </c>
      <c r="C11" s="43" t="s">
        <v>24</v>
      </c>
      <c r="D11" s="60">
        <v>1</v>
      </c>
      <c r="F11" s="5">
        <v>243474</v>
      </c>
      <c r="G11" s="5">
        <v>249900</v>
      </c>
      <c r="H11" s="5">
        <v>256802</v>
      </c>
      <c r="J11" s="6">
        <f>AVERAGE(F11:H11)</f>
        <v>250058.66666666666</v>
      </c>
      <c r="K11" s="6">
        <f>_xlfn.STDEV.S(F11:H11)</f>
        <v>6665.4165161176034</v>
      </c>
      <c r="L11" s="6">
        <f t="shared" si="0"/>
        <v>243393.25015054905</v>
      </c>
      <c r="M11" s="69"/>
      <c r="N11" s="29"/>
      <c r="O11" s="29"/>
      <c r="P11" s="29"/>
      <c r="Q11" s="29"/>
      <c r="R11" s="29"/>
      <c r="S11" s="29"/>
      <c r="T11" s="29"/>
    </row>
    <row r="12" spans="1:20" ht="42.75" customHeight="1" x14ac:dyDescent="0.25">
      <c r="A12" s="41">
        <v>10</v>
      </c>
      <c r="B12" s="44" t="s">
        <v>31</v>
      </c>
      <c r="C12" s="43" t="s">
        <v>24</v>
      </c>
      <c r="D12" s="60">
        <v>1</v>
      </c>
      <c r="F12" s="5">
        <v>518364</v>
      </c>
      <c r="G12" s="5">
        <v>575960</v>
      </c>
      <c r="H12" s="5">
        <v>571795</v>
      </c>
      <c r="J12" s="6">
        <f>AVERAGE(F12:H12)</f>
        <v>555373</v>
      </c>
      <c r="K12" s="6">
        <f>_xlfn.STDEV.S(F12:H12)</f>
        <v>32118.318246757564</v>
      </c>
      <c r="L12" s="6">
        <f t="shared" si="0"/>
        <v>523254.68175324245</v>
      </c>
      <c r="M12" s="69"/>
      <c r="N12" s="29"/>
      <c r="O12" s="29"/>
      <c r="P12" s="29"/>
      <c r="Q12" s="29"/>
      <c r="R12" s="29"/>
      <c r="S12" s="29"/>
      <c r="T12" s="29"/>
    </row>
    <row r="13" spans="1:20" ht="42.75" customHeight="1" x14ac:dyDescent="0.25">
      <c r="A13" s="41">
        <v>11</v>
      </c>
      <c r="B13" s="44" t="s">
        <v>32</v>
      </c>
      <c r="C13" s="43" t="s">
        <v>24</v>
      </c>
      <c r="D13" s="60">
        <v>1</v>
      </c>
      <c r="F13" s="5">
        <v>518364</v>
      </c>
      <c r="G13" s="5">
        <v>575960</v>
      </c>
      <c r="H13" s="5">
        <v>571795</v>
      </c>
      <c r="J13" s="6">
        <f>AVERAGE(F13:H13)</f>
        <v>555373</v>
      </c>
      <c r="K13" s="6">
        <f>_xlfn.STDEV.S(F13:H13)</f>
        <v>32118.318246757564</v>
      </c>
      <c r="L13" s="6">
        <f t="shared" si="0"/>
        <v>523254.68175324245</v>
      </c>
      <c r="M13" s="69"/>
      <c r="N13" s="29"/>
      <c r="O13" s="29"/>
      <c r="P13" s="29"/>
      <c r="Q13" s="29"/>
      <c r="R13" s="29"/>
      <c r="S13" s="29"/>
      <c r="T13" s="29"/>
    </row>
    <row r="14" spans="1:20" ht="42.75" customHeight="1" x14ac:dyDescent="0.25">
      <c r="A14" s="41">
        <v>12</v>
      </c>
      <c r="B14" s="44" t="s">
        <v>33</v>
      </c>
      <c r="C14" s="43" t="s">
        <v>24</v>
      </c>
      <c r="D14" s="60">
        <v>1</v>
      </c>
      <c r="F14" s="5">
        <v>518364</v>
      </c>
      <c r="G14" s="5">
        <v>575960</v>
      </c>
      <c r="H14" s="5">
        <v>571795</v>
      </c>
      <c r="J14" s="6">
        <f>AVERAGE(F14:H14)</f>
        <v>555373</v>
      </c>
      <c r="K14" s="6">
        <f>_xlfn.STDEV.S(F14:H14)</f>
        <v>32118.318246757564</v>
      </c>
      <c r="L14" s="6">
        <f t="shared" si="0"/>
        <v>523254.68175324245</v>
      </c>
      <c r="M14" s="69"/>
      <c r="N14" s="29"/>
      <c r="O14" s="29"/>
      <c r="P14" s="29"/>
      <c r="Q14" s="29"/>
      <c r="R14" s="29"/>
      <c r="S14" s="29"/>
      <c r="T14" s="29"/>
    </row>
    <row r="15" spans="1:20" ht="42.75" customHeight="1" x14ac:dyDescent="0.25">
      <c r="A15" s="41">
        <v>13</v>
      </c>
      <c r="B15" s="44" t="s">
        <v>34</v>
      </c>
      <c r="C15" s="43" t="s">
        <v>24</v>
      </c>
      <c r="D15" s="60">
        <v>1</v>
      </c>
      <c r="F15" s="5">
        <v>518364</v>
      </c>
      <c r="G15" s="5">
        <v>575960</v>
      </c>
      <c r="H15" s="5">
        <v>571795</v>
      </c>
      <c r="J15" s="6">
        <f>AVERAGE(F15:H15)</f>
        <v>555373</v>
      </c>
      <c r="K15" s="6">
        <f>_xlfn.STDEV.S(F15:H15)</f>
        <v>32118.318246757564</v>
      </c>
      <c r="L15" s="6">
        <f t="shared" si="0"/>
        <v>523254.68175324245</v>
      </c>
      <c r="M15" s="69"/>
      <c r="N15" s="29"/>
      <c r="O15" s="29"/>
      <c r="P15" s="29"/>
      <c r="Q15" s="29"/>
      <c r="R15" s="29"/>
      <c r="S15" s="29"/>
      <c r="T15" s="29"/>
    </row>
    <row r="16" spans="1:20" ht="42.75" customHeight="1" x14ac:dyDescent="0.25">
      <c r="A16" s="41">
        <v>14</v>
      </c>
      <c r="B16" s="44" t="s">
        <v>31</v>
      </c>
      <c r="C16" s="43" t="s">
        <v>24</v>
      </c>
      <c r="D16" s="60">
        <v>1</v>
      </c>
      <c r="F16" s="5">
        <v>518364</v>
      </c>
      <c r="G16" s="5">
        <v>575960</v>
      </c>
      <c r="H16" s="5">
        <v>571795</v>
      </c>
      <c r="J16" s="6">
        <f>AVERAGE(F16:H16)</f>
        <v>555373</v>
      </c>
      <c r="K16" s="6">
        <f>_xlfn.STDEV.S(F16:H16)</f>
        <v>32118.318246757564</v>
      </c>
      <c r="L16" s="6">
        <f t="shared" si="0"/>
        <v>523254.68175324245</v>
      </c>
      <c r="M16" s="69"/>
      <c r="N16" s="29"/>
      <c r="O16" s="29"/>
      <c r="P16" s="29"/>
      <c r="Q16" s="29"/>
      <c r="R16" s="29"/>
      <c r="S16" s="29"/>
      <c r="T16" s="29"/>
    </row>
    <row r="17" spans="1:20" ht="42.75" customHeight="1" x14ac:dyDescent="0.25">
      <c r="A17" s="41">
        <v>15</v>
      </c>
      <c r="B17" s="44" t="s">
        <v>33</v>
      </c>
      <c r="C17" s="43" t="s">
        <v>24</v>
      </c>
      <c r="D17" s="60">
        <v>1</v>
      </c>
      <c r="F17" s="5">
        <v>518364</v>
      </c>
      <c r="G17" s="5">
        <v>575960</v>
      </c>
      <c r="H17" s="5">
        <v>571795</v>
      </c>
      <c r="J17" s="6">
        <f>AVERAGE(F17:H17)</f>
        <v>555373</v>
      </c>
      <c r="K17" s="6">
        <f>_xlfn.STDEV.S(F17:H17)</f>
        <v>32118.318246757564</v>
      </c>
      <c r="L17" s="6">
        <f t="shared" si="0"/>
        <v>523254.68175324245</v>
      </c>
      <c r="M17" s="69"/>
      <c r="N17" s="29"/>
      <c r="O17" s="29"/>
      <c r="P17" s="29"/>
      <c r="Q17" s="29"/>
      <c r="R17" s="29"/>
      <c r="S17" s="29"/>
      <c r="T17" s="29"/>
    </row>
    <row r="18" spans="1:20" ht="42.75" customHeight="1" x14ac:dyDescent="0.25">
      <c r="A18" s="41">
        <v>16</v>
      </c>
      <c r="B18" s="44" t="s">
        <v>33</v>
      </c>
      <c r="C18" s="43" t="s">
        <v>24</v>
      </c>
      <c r="D18" s="60">
        <v>1</v>
      </c>
      <c r="F18" s="5">
        <v>277508</v>
      </c>
      <c r="G18" s="5">
        <v>297500</v>
      </c>
      <c r="H18" s="5">
        <v>296072</v>
      </c>
      <c r="J18" s="6">
        <f>AVERAGE(F18:H18)</f>
        <v>290360</v>
      </c>
      <c r="K18" s="6">
        <f>_xlfn.STDEV.S(F18:H18)</f>
        <v>11153.036537194703</v>
      </c>
      <c r="L18" s="6">
        <f t="shared" si="0"/>
        <v>279206.96346280532</v>
      </c>
      <c r="M18" s="69"/>
      <c r="N18" s="29"/>
      <c r="O18" s="29"/>
      <c r="P18" s="29"/>
      <c r="Q18" s="29"/>
      <c r="R18" s="29"/>
      <c r="S18" s="29"/>
      <c r="T18" s="29"/>
    </row>
    <row r="19" spans="1:20" ht="42.75" customHeight="1" x14ac:dyDescent="0.25">
      <c r="A19" s="41">
        <v>17</v>
      </c>
      <c r="B19" s="44" t="s">
        <v>35</v>
      </c>
      <c r="C19" s="43" t="s">
        <v>24</v>
      </c>
      <c r="D19" s="60">
        <v>1</v>
      </c>
      <c r="F19" s="5">
        <v>513128</v>
      </c>
      <c r="G19" s="5">
        <v>575960</v>
      </c>
      <c r="H19" s="5">
        <v>571795</v>
      </c>
      <c r="J19" s="6">
        <f>AVERAGE(F19:H19)</f>
        <v>553627.66666666663</v>
      </c>
      <c r="K19" s="6">
        <f>_xlfn.STDEV.S(F19:H19)</f>
        <v>35135.509905697021</v>
      </c>
      <c r="L19" s="6">
        <f t="shared" si="0"/>
        <v>518492.15676096961</v>
      </c>
      <c r="M19" s="69"/>
      <c r="N19" s="29"/>
      <c r="O19" s="29"/>
      <c r="P19" s="29"/>
      <c r="Q19" s="29"/>
      <c r="R19" s="29"/>
      <c r="S19" s="29"/>
      <c r="T19" s="29"/>
    </row>
    <row r="20" spans="1:20" ht="42.75" customHeight="1" x14ac:dyDescent="0.25">
      <c r="A20" s="41">
        <v>18</v>
      </c>
      <c r="B20" s="44" t="s">
        <v>36</v>
      </c>
      <c r="C20" s="43" t="s">
        <v>24</v>
      </c>
      <c r="D20" s="60">
        <v>1</v>
      </c>
      <c r="F20" s="5">
        <v>680680</v>
      </c>
      <c r="G20" s="5">
        <v>654500</v>
      </c>
      <c r="H20" s="5">
        <v>772191</v>
      </c>
      <c r="J20" s="6">
        <f>AVERAGE(F20:H20)</f>
        <v>702457</v>
      </c>
      <c r="K20" s="6">
        <f>_xlfn.STDEV.S(F20:H20)</f>
        <v>61793.779355206942</v>
      </c>
      <c r="L20" s="6">
        <f t="shared" si="0"/>
        <v>640663.22064479301</v>
      </c>
      <c r="M20" s="69"/>
      <c r="N20" s="29"/>
      <c r="O20" s="29"/>
      <c r="P20" s="29"/>
      <c r="Q20" s="29"/>
      <c r="R20" s="29"/>
      <c r="S20" s="29"/>
      <c r="T20" s="29"/>
    </row>
    <row r="21" spans="1:20" ht="42.75" customHeight="1" x14ac:dyDescent="0.25">
      <c r="A21" s="41">
        <v>19</v>
      </c>
      <c r="B21" s="44" t="s">
        <v>37</v>
      </c>
      <c r="C21" s="43" t="s">
        <v>24</v>
      </c>
      <c r="D21" s="60">
        <v>1</v>
      </c>
      <c r="F21" s="5">
        <v>680680</v>
      </c>
      <c r="G21" s="5">
        <v>654500</v>
      </c>
      <c r="H21" s="5">
        <v>772191</v>
      </c>
      <c r="J21" s="6">
        <f>AVERAGE(F21:H21)</f>
        <v>702457</v>
      </c>
      <c r="K21" s="6">
        <f>_xlfn.STDEV.S(F21:H21)</f>
        <v>61793.779355206942</v>
      </c>
      <c r="L21" s="6">
        <f t="shared" si="0"/>
        <v>640663.22064479301</v>
      </c>
      <c r="M21" s="69"/>
      <c r="N21" s="29"/>
      <c r="O21" s="29"/>
      <c r="P21" s="29"/>
      <c r="Q21" s="29"/>
      <c r="R21" s="29"/>
      <c r="S21" s="29"/>
      <c r="T21" s="29"/>
    </row>
    <row r="22" spans="1:20" ht="42.75" customHeight="1" x14ac:dyDescent="0.25">
      <c r="A22" s="41">
        <v>20</v>
      </c>
      <c r="B22" s="44" t="s">
        <v>38</v>
      </c>
      <c r="C22" s="43" t="s">
        <v>24</v>
      </c>
      <c r="D22" s="60">
        <v>1</v>
      </c>
      <c r="F22" s="5">
        <v>233002</v>
      </c>
      <c r="G22" s="5">
        <v>249900</v>
      </c>
      <c r="H22" s="5">
        <v>236691</v>
      </c>
      <c r="J22" s="6">
        <f>AVERAGE(F22:H22)</f>
        <v>239864.33333333334</v>
      </c>
      <c r="K22" s="6">
        <f>_xlfn.STDEV.S(F22:H22)</f>
        <v>8884.7135200485409</v>
      </c>
      <c r="L22" s="6">
        <f t="shared" si="0"/>
        <v>230979.61981328481</v>
      </c>
      <c r="M22" s="69"/>
      <c r="N22" s="29"/>
      <c r="O22" s="29"/>
      <c r="P22" s="29"/>
      <c r="Q22" s="29"/>
      <c r="R22" s="29"/>
      <c r="S22" s="29"/>
      <c r="T22" s="29"/>
    </row>
    <row r="23" spans="1:20" ht="42.75" customHeight="1" x14ac:dyDescent="0.25">
      <c r="A23" s="41">
        <v>21</v>
      </c>
      <c r="B23" s="44" t="s">
        <v>32</v>
      </c>
      <c r="C23" s="43" t="s">
        <v>24</v>
      </c>
      <c r="D23" s="60">
        <v>1</v>
      </c>
      <c r="F23" s="5">
        <v>518364</v>
      </c>
      <c r="G23" s="5">
        <v>575960</v>
      </c>
      <c r="H23" s="5">
        <v>571795</v>
      </c>
      <c r="J23" s="6">
        <f>AVERAGE(F23:H23)</f>
        <v>555373</v>
      </c>
      <c r="K23" s="6">
        <f>_xlfn.STDEV.S(F23:H23)</f>
        <v>32118.318246757564</v>
      </c>
      <c r="L23" s="6">
        <f t="shared" si="0"/>
        <v>523254.68175324245</v>
      </c>
      <c r="M23" s="69"/>
      <c r="N23" s="29"/>
      <c r="O23" s="29"/>
      <c r="P23" s="29"/>
      <c r="Q23" s="29"/>
      <c r="R23" s="29"/>
      <c r="S23" s="29"/>
      <c r="T23" s="29"/>
    </row>
    <row r="24" spans="1:20" ht="42.75" customHeight="1" x14ac:dyDescent="0.25">
      <c r="A24" s="41">
        <v>22</v>
      </c>
      <c r="B24" s="44" t="s">
        <v>39</v>
      </c>
      <c r="C24" s="43" t="s">
        <v>24</v>
      </c>
      <c r="D24" s="60">
        <v>1</v>
      </c>
      <c r="F24" s="5">
        <v>233002</v>
      </c>
      <c r="G24" s="5">
        <v>249900</v>
      </c>
      <c r="H24" s="5">
        <v>225505</v>
      </c>
      <c r="J24" s="6">
        <f>AVERAGE(F24:H24)</f>
        <v>236135.66666666666</v>
      </c>
      <c r="K24" s="6">
        <f>_xlfn.STDEV.S(F24:H24)</f>
        <v>12495.75553271323</v>
      </c>
      <c r="L24" s="6">
        <f t="shared" si="0"/>
        <v>223639.91113395343</v>
      </c>
      <c r="M24" s="69"/>
      <c r="N24" s="29"/>
      <c r="O24" s="29"/>
      <c r="P24" s="29"/>
      <c r="Q24" s="29"/>
      <c r="R24" s="29"/>
      <c r="S24" s="29"/>
      <c r="T24" s="29"/>
    </row>
    <row r="25" spans="1:20" ht="42.75" customHeight="1" x14ac:dyDescent="0.25">
      <c r="A25" s="41">
        <v>23</v>
      </c>
      <c r="B25" s="44" t="s">
        <v>40</v>
      </c>
      <c r="C25" s="43" t="s">
        <v>24</v>
      </c>
      <c r="D25" s="60">
        <v>1</v>
      </c>
      <c r="F25" s="5">
        <v>233002</v>
      </c>
      <c r="G25" s="5">
        <v>249900</v>
      </c>
      <c r="H25" s="5">
        <v>225505</v>
      </c>
      <c r="J25" s="6">
        <f>AVERAGE(F25:H25)</f>
        <v>236135.66666666666</v>
      </c>
      <c r="K25" s="6">
        <f>_xlfn.STDEV.S(F25:H25)</f>
        <v>12495.75553271323</v>
      </c>
      <c r="L25" s="6">
        <f t="shared" si="0"/>
        <v>223639.91113395343</v>
      </c>
      <c r="M25" s="69"/>
      <c r="N25" s="29"/>
      <c r="O25" s="29"/>
      <c r="P25" s="29"/>
      <c r="Q25" s="29"/>
      <c r="R25" s="29"/>
      <c r="S25" s="29"/>
      <c r="T25" s="29"/>
    </row>
    <row r="26" spans="1:20" ht="42.75" customHeight="1" x14ac:dyDescent="0.25">
      <c r="A26" s="41">
        <v>24</v>
      </c>
      <c r="B26" s="44" t="s">
        <v>33</v>
      </c>
      <c r="C26" s="43" t="s">
        <v>24</v>
      </c>
      <c r="D26" s="60">
        <v>1</v>
      </c>
      <c r="F26" s="5">
        <v>518364</v>
      </c>
      <c r="G26" s="5">
        <v>575960</v>
      </c>
      <c r="H26" s="5">
        <v>571795</v>
      </c>
      <c r="J26" s="6">
        <f>AVERAGE(F26:H26)</f>
        <v>555373</v>
      </c>
      <c r="K26" s="6">
        <f>_xlfn.STDEV.S(F26:H26)</f>
        <v>32118.318246757564</v>
      </c>
      <c r="L26" s="6">
        <f t="shared" si="0"/>
        <v>523254.68175324245</v>
      </c>
      <c r="M26" s="69"/>
      <c r="N26" s="29"/>
      <c r="O26" s="29"/>
      <c r="P26" s="29"/>
      <c r="Q26" s="29"/>
      <c r="R26" s="29"/>
      <c r="S26" s="29"/>
      <c r="T26" s="29"/>
    </row>
    <row r="27" spans="1:20" ht="42.75" customHeight="1" x14ac:dyDescent="0.25">
      <c r="A27" s="41">
        <v>25</v>
      </c>
      <c r="B27" s="44" t="s">
        <v>33</v>
      </c>
      <c r="C27" s="43" t="s">
        <v>24</v>
      </c>
      <c r="D27" s="60">
        <v>1</v>
      </c>
      <c r="F27" s="5">
        <v>518364</v>
      </c>
      <c r="G27" s="5">
        <v>575960</v>
      </c>
      <c r="H27" s="5">
        <v>571795</v>
      </c>
      <c r="J27" s="6">
        <f>AVERAGE(F27:H27)</f>
        <v>555373</v>
      </c>
      <c r="K27" s="6">
        <f>_xlfn.STDEV.S(F27:H27)</f>
        <v>32118.318246757564</v>
      </c>
      <c r="L27" s="6">
        <f t="shared" si="0"/>
        <v>523254.68175324245</v>
      </c>
      <c r="M27" s="69"/>
      <c r="N27" s="29"/>
      <c r="O27" s="29"/>
      <c r="P27" s="29"/>
      <c r="Q27" s="29"/>
      <c r="R27" s="29"/>
      <c r="S27" s="29"/>
      <c r="T27" s="29"/>
    </row>
    <row r="28" spans="1:20" ht="42.75" customHeight="1" x14ac:dyDescent="0.25">
      <c r="A28" s="41">
        <v>26</v>
      </c>
      <c r="B28" s="44" t="s">
        <v>41</v>
      </c>
      <c r="C28" s="43" t="s">
        <v>24</v>
      </c>
      <c r="D28" s="60">
        <v>1</v>
      </c>
      <c r="F28" s="5">
        <v>233002</v>
      </c>
      <c r="G28" s="5">
        <v>249900</v>
      </c>
      <c r="H28" s="5">
        <v>225505</v>
      </c>
      <c r="J28" s="6">
        <f>AVERAGE(F28:H28)</f>
        <v>236135.66666666666</v>
      </c>
      <c r="K28" s="6">
        <f>_xlfn.STDEV.S(F28:H28)</f>
        <v>12495.75553271323</v>
      </c>
      <c r="L28" s="6">
        <f t="shared" si="0"/>
        <v>223639.91113395343</v>
      </c>
      <c r="M28" s="69"/>
      <c r="N28" s="29"/>
      <c r="O28" s="29"/>
      <c r="P28" s="29"/>
      <c r="Q28" s="29"/>
      <c r="R28" s="29"/>
      <c r="S28" s="29"/>
      <c r="T28" s="29"/>
    </row>
    <row r="29" spans="1:20" ht="42.75" customHeight="1" x14ac:dyDescent="0.25">
      <c r="A29" s="41">
        <v>27</v>
      </c>
      <c r="B29" s="44" t="s">
        <v>42</v>
      </c>
      <c r="C29" s="43" t="s">
        <v>24</v>
      </c>
      <c r="D29" s="60">
        <v>1</v>
      </c>
      <c r="F29" s="5">
        <v>233002</v>
      </c>
      <c r="G29" s="5">
        <v>249900</v>
      </c>
      <c r="H29" s="5">
        <v>225505</v>
      </c>
      <c r="J29" s="6">
        <f>AVERAGE(F29:H29)</f>
        <v>236135.66666666666</v>
      </c>
      <c r="K29" s="6">
        <f>_xlfn.STDEV.S(F29:H29)</f>
        <v>12495.75553271323</v>
      </c>
      <c r="L29" s="6">
        <f t="shared" si="0"/>
        <v>223639.91113395343</v>
      </c>
      <c r="M29" s="69"/>
      <c r="N29" s="29"/>
      <c r="O29" s="29"/>
      <c r="P29" s="29"/>
      <c r="Q29" s="29"/>
      <c r="R29" s="29"/>
      <c r="S29" s="29"/>
      <c r="T29" s="29"/>
    </row>
    <row r="30" spans="1:20" ht="42.75" customHeight="1" x14ac:dyDescent="0.25">
      <c r="A30" s="41">
        <v>28</v>
      </c>
      <c r="B30" s="44" t="s">
        <v>43</v>
      </c>
      <c r="C30" s="43" t="s">
        <v>24</v>
      </c>
      <c r="D30" s="60">
        <v>1</v>
      </c>
      <c r="F30" s="5">
        <v>233002</v>
      </c>
      <c r="G30" s="5">
        <v>249900</v>
      </c>
      <c r="H30" s="5">
        <v>225505</v>
      </c>
      <c r="J30" s="6">
        <f>AVERAGE(F30:H30)</f>
        <v>236135.66666666666</v>
      </c>
      <c r="K30" s="6">
        <f>_xlfn.STDEV.S(F30:H30)</f>
        <v>12495.75553271323</v>
      </c>
      <c r="L30" s="6">
        <f t="shared" si="0"/>
        <v>223639.91113395343</v>
      </c>
      <c r="M30" s="69"/>
      <c r="N30" s="29"/>
      <c r="O30" s="29"/>
      <c r="P30" s="29"/>
      <c r="Q30" s="29"/>
      <c r="R30" s="29"/>
      <c r="S30" s="29"/>
      <c r="T30" s="29"/>
    </row>
    <row r="31" spans="1:20" ht="42.75" customHeight="1" x14ac:dyDescent="0.25">
      <c r="A31" s="41">
        <v>29</v>
      </c>
      <c r="B31" s="44" t="s">
        <v>44</v>
      </c>
      <c r="C31" s="43" t="s">
        <v>24</v>
      </c>
      <c r="D31" s="60">
        <v>1</v>
      </c>
      <c r="F31" s="5">
        <v>233002</v>
      </c>
      <c r="G31" s="5">
        <v>249900</v>
      </c>
      <c r="H31" s="5">
        <v>225505</v>
      </c>
      <c r="J31" s="6">
        <f>AVERAGE(F31:H31)</f>
        <v>236135.66666666666</v>
      </c>
      <c r="K31" s="6">
        <f>_xlfn.STDEV.S(F31:H31)</f>
        <v>12495.75553271323</v>
      </c>
      <c r="L31" s="6">
        <f t="shared" si="0"/>
        <v>223639.91113395343</v>
      </c>
      <c r="M31" s="69"/>
      <c r="N31" s="29"/>
      <c r="O31" s="29"/>
      <c r="P31" s="29"/>
      <c r="Q31" s="29"/>
      <c r="R31" s="29"/>
      <c r="S31" s="29"/>
      <c r="T31" s="29"/>
    </row>
    <row r="32" spans="1:20" ht="42.75" customHeight="1" x14ac:dyDescent="0.25">
      <c r="A32" s="41">
        <v>30</v>
      </c>
      <c r="B32" s="44" t="s">
        <v>42</v>
      </c>
      <c r="C32" s="43" t="s">
        <v>24</v>
      </c>
      <c r="D32" s="60">
        <v>1</v>
      </c>
      <c r="F32" s="5">
        <v>209440</v>
      </c>
      <c r="G32" s="5">
        <v>232050</v>
      </c>
      <c r="H32" s="5">
        <v>225505</v>
      </c>
      <c r="J32" s="6">
        <f>AVERAGE(F32:H32)</f>
        <v>222331.66666666666</v>
      </c>
      <c r="K32" s="6">
        <f>_xlfn.STDEV.S(F32:H32)</f>
        <v>11634.240771676221</v>
      </c>
      <c r="L32" s="6">
        <f t="shared" si="0"/>
        <v>210697.42589499045</v>
      </c>
      <c r="M32" s="69"/>
      <c r="N32" s="29"/>
      <c r="O32" s="29"/>
      <c r="P32" s="29"/>
      <c r="Q32" s="29"/>
      <c r="R32" s="29"/>
      <c r="S32" s="29"/>
      <c r="T32" s="29"/>
    </row>
    <row r="33" spans="1:20" ht="42.75" customHeight="1" x14ac:dyDescent="0.25">
      <c r="A33" s="41">
        <v>31</v>
      </c>
      <c r="B33" s="44" t="s">
        <v>45</v>
      </c>
      <c r="C33" s="43" t="s">
        <v>24</v>
      </c>
      <c r="D33" s="60">
        <v>1</v>
      </c>
      <c r="F33" s="5">
        <v>104720</v>
      </c>
      <c r="G33" s="5">
        <v>117810</v>
      </c>
      <c r="H33" s="5">
        <v>117691</v>
      </c>
      <c r="J33" s="6">
        <f>AVERAGE(F33:H33)</f>
        <v>113407</v>
      </c>
      <c r="K33" s="6">
        <f>_xlfn.STDEV.S(F33:H33)</f>
        <v>7523.3979690031019</v>
      </c>
      <c r="L33" s="6">
        <f t="shared" si="0"/>
        <v>105883.6020309969</v>
      </c>
      <c r="M33" s="69"/>
      <c r="N33" s="29"/>
      <c r="O33" s="29"/>
      <c r="P33" s="29"/>
      <c r="Q33" s="29"/>
      <c r="R33" s="29"/>
      <c r="S33" s="29"/>
      <c r="T33" s="29"/>
    </row>
    <row r="34" spans="1:20" ht="42.75" customHeight="1" x14ac:dyDescent="0.25">
      <c r="A34" s="41">
        <v>32</v>
      </c>
      <c r="B34" s="44" t="s">
        <v>45</v>
      </c>
      <c r="C34" s="43" t="s">
        <v>24</v>
      </c>
      <c r="D34" s="60">
        <v>1</v>
      </c>
      <c r="F34" s="5">
        <v>104720</v>
      </c>
      <c r="G34" s="5">
        <v>117810</v>
      </c>
      <c r="H34" s="5">
        <v>117691</v>
      </c>
      <c r="J34" s="6">
        <f>AVERAGE(F34:H34)</f>
        <v>113407</v>
      </c>
      <c r="K34" s="6">
        <f>_xlfn.STDEV.S(F34:H34)</f>
        <v>7523.3979690031019</v>
      </c>
      <c r="L34" s="6">
        <f t="shared" si="0"/>
        <v>105883.6020309969</v>
      </c>
      <c r="M34" s="69"/>
      <c r="N34" s="29"/>
      <c r="O34" s="29"/>
      <c r="P34" s="29"/>
      <c r="Q34" s="29"/>
      <c r="R34" s="29"/>
      <c r="S34" s="29"/>
      <c r="T34" s="29"/>
    </row>
    <row r="35" spans="1:20" ht="42.75" customHeight="1" x14ac:dyDescent="0.25">
      <c r="A35" s="41">
        <v>33</v>
      </c>
      <c r="B35" s="44" t="s">
        <v>46</v>
      </c>
      <c r="C35" s="43" t="s">
        <v>24</v>
      </c>
      <c r="D35" s="60">
        <v>1</v>
      </c>
      <c r="F35" s="5">
        <v>282744</v>
      </c>
      <c r="G35" s="5">
        <v>297500</v>
      </c>
      <c r="H35" s="5">
        <v>315945</v>
      </c>
      <c r="J35" s="6">
        <f>AVERAGE(F35:H35)</f>
        <v>298729.66666666669</v>
      </c>
      <c r="K35" s="6">
        <f>_xlfn.STDEV.S(F35:H35)</f>
        <v>16634.622338163659</v>
      </c>
      <c r="L35" s="6">
        <f t="shared" si="0"/>
        <v>282095.04432850302</v>
      </c>
      <c r="M35" s="69"/>
      <c r="N35" s="29"/>
      <c r="O35" s="29"/>
      <c r="P35" s="29"/>
      <c r="Q35" s="29"/>
      <c r="R35" s="29"/>
      <c r="S35" s="29"/>
      <c r="T35" s="29"/>
    </row>
    <row r="36" spans="1:20" ht="42.75" customHeight="1" x14ac:dyDescent="0.25">
      <c r="A36" s="41">
        <v>34</v>
      </c>
      <c r="B36" s="44" t="s">
        <v>47</v>
      </c>
      <c r="C36" s="43" t="s">
        <v>24</v>
      </c>
      <c r="D36" s="60">
        <v>1</v>
      </c>
      <c r="F36" s="5">
        <v>109956</v>
      </c>
      <c r="G36" s="5">
        <v>119000</v>
      </c>
      <c r="H36" s="5">
        <v>117691</v>
      </c>
      <c r="J36" s="6">
        <f>AVERAGE(F36:H36)</f>
        <v>115549</v>
      </c>
      <c r="K36" s="6">
        <f>_xlfn.STDEV.S(F36:H36)</f>
        <v>4887.6995611432585</v>
      </c>
      <c r="L36" s="6">
        <f t="shared" si="0"/>
        <v>110661.30043885674</v>
      </c>
      <c r="M36" s="69"/>
      <c r="N36" s="29"/>
      <c r="O36" s="29"/>
      <c r="P36" s="29"/>
      <c r="Q36" s="29"/>
      <c r="R36" s="29"/>
      <c r="S36" s="29"/>
      <c r="T36" s="29"/>
    </row>
    <row r="37" spans="1:20" ht="42.75" customHeight="1" x14ac:dyDescent="0.25">
      <c r="A37" s="41">
        <v>35</v>
      </c>
      <c r="B37" s="44" t="s">
        <v>45</v>
      </c>
      <c r="C37" s="43" t="s">
        <v>24</v>
      </c>
      <c r="D37" s="60">
        <v>1</v>
      </c>
      <c r="F37" s="5">
        <v>109956</v>
      </c>
      <c r="G37" s="5">
        <v>119000</v>
      </c>
      <c r="H37" s="5">
        <v>117691</v>
      </c>
      <c r="J37" s="6">
        <f>AVERAGE(F37:H37)</f>
        <v>115549</v>
      </c>
      <c r="K37" s="6">
        <f>_xlfn.STDEV.S(F37:H37)</f>
        <v>4887.6995611432585</v>
      </c>
      <c r="L37" s="6">
        <f t="shared" si="0"/>
        <v>110661.30043885674</v>
      </c>
      <c r="M37" s="69"/>
      <c r="N37" s="29"/>
      <c r="O37" s="29"/>
      <c r="P37" s="29"/>
      <c r="Q37" s="29"/>
      <c r="R37" s="29"/>
      <c r="S37" s="29"/>
      <c r="T37" s="29"/>
    </row>
    <row r="38" spans="1:20" ht="42.75" customHeight="1" x14ac:dyDescent="0.25">
      <c r="A38" s="41">
        <v>36</v>
      </c>
      <c r="B38" s="44" t="s">
        <v>48</v>
      </c>
      <c r="C38" s="43" t="s">
        <v>24</v>
      </c>
      <c r="D38" s="60">
        <v>1</v>
      </c>
      <c r="F38" s="5">
        <v>109956</v>
      </c>
      <c r="G38" s="5">
        <v>119000</v>
      </c>
      <c r="H38" s="5">
        <v>117691</v>
      </c>
      <c r="J38" s="26">
        <f>AVERAGE(F38:H38)</f>
        <v>115549</v>
      </c>
      <c r="K38" s="26">
        <f>_xlfn.STDEV.S(F38:H38)</f>
        <v>4887.6995611432585</v>
      </c>
      <c r="L38" s="26">
        <f t="shared" si="0"/>
        <v>110661.30043885674</v>
      </c>
      <c r="M38" s="69"/>
      <c r="N38" s="29"/>
      <c r="O38" s="29"/>
      <c r="P38" s="29"/>
      <c r="Q38" s="29"/>
      <c r="R38" s="29"/>
      <c r="S38" s="29"/>
      <c r="T38" s="29"/>
    </row>
    <row r="39" spans="1:20" ht="42.75" customHeight="1" x14ac:dyDescent="0.25">
      <c r="A39" s="41">
        <v>37</v>
      </c>
      <c r="B39" s="44" t="s">
        <v>49</v>
      </c>
      <c r="C39" s="43" t="s">
        <v>24</v>
      </c>
      <c r="D39" s="60">
        <v>1</v>
      </c>
      <c r="F39" s="5">
        <v>518364</v>
      </c>
      <c r="G39" s="5">
        <v>575960</v>
      </c>
      <c r="H39" s="5">
        <v>571795</v>
      </c>
      <c r="J39" s="6">
        <f>AVERAGE(F39:H39)</f>
        <v>555373</v>
      </c>
      <c r="K39" s="6">
        <f>_xlfn.STDEV.S(F39:H39)</f>
        <v>32118.318246757564</v>
      </c>
      <c r="L39" s="6">
        <f t="shared" ref="L39:L71" si="1">J39-K39</f>
        <v>523254.68175324245</v>
      </c>
      <c r="M39" s="69"/>
      <c r="N39" s="29"/>
      <c r="O39" s="29"/>
      <c r="P39" s="29"/>
      <c r="Q39" s="29"/>
      <c r="R39" s="29"/>
      <c r="S39" s="29"/>
      <c r="T39" s="29"/>
    </row>
    <row r="40" spans="1:20" ht="42.75" customHeight="1" x14ac:dyDescent="0.25">
      <c r="A40" s="41">
        <v>38</v>
      </c>
      <c r="B40" s="44" t="s">
        <v>50</v>
      </c>
      <c r="C40" s="43" t="s">
        <v>24</v>
      </c>
      <c r="D40" s="60">
        <v>1</v>
      </c>
      <c r="F40" s="5">
        <v>109956</v>
      </c>
      <c r="G40" s="5">
        <v>119000</v>
      </c>
      <c r="H40" s="5">
        <v>117691</v>
      </c>
      <c r="J40" s="6">
        <f>AVERAGE(F40:H40)</f>
        <v>115549</v>
      </c>
      <c r="K40" s="6">
        <f>_xlfn.STDEV.S(F40:H40)</f>
        <v>4887.6995611432585</v>
      </c>
      <c r="L40" s="6">
        <f t="shared" si="1"/>
        <v>110661.30043885674</v>
      </c>
      <c r="M40" s="69"/>
      <c r="N40" s="29"/>
      <c r="O40" s="29"/>
      <c r="P40" s="29"/>
      <c r="Q40" s="29"/>
      <c r="R40" s="29"/>
      <c r="S40" s="29"/>
      <c r="T40" s="29"/>
    </row>
    <row r="41" spans="1:20" ht="42.75" customHeight="1" x14ac:dyDescent="0.25">
      <c r="A41" s="41">
        <v>39</v>
      </c>
      <c r="B41" s="44" t="s">
        <v>51</v>
      </c>
      <c r="C41" s="43" t="s">
        <v>24</v>
      </c>
      <c r="D41" s="60">
        <v>1</v>
      </c>
      <c r="F41" s="5">
        <v>877030</v>
      </c>
      <c r="G41" s="5">
        <v>940100</v>
      </c>
      <c r="H41" s="5">
        <v>982345</v>
      </c>
      <c r="J41" s="6">
        <f>AVERAGE(F41:H41)</f>
        <v>933158.33333333337</v>
      </c>
      <c r="K41" s="6">
        <f>_xlfn.STDEV.S(F41:H41)</f>
        <v>52999.550548408741</v>
      </c>
      <c r="L41" s="6">
        <f t="shared" si="1"/>
        <v>880158.78278492461</v>
      </c>
      <c r="M41" s="69"/>
      <c r="N41" s="29"/>
      <c r="O41" s="29"/>
      <c r="P41" s="29"/>
      <c r="Q41" s="29"/>
      <c r="R41" s="29"/>
      <c r="S41" s="29"/>
      <c r="T41" s="29"/>
    </row>
    <row r="42" spans="1:20" ht="42.75" customHeight="1" x14ac:dyDescent="0.25">
      <c r="A42" s="61" t="s">
        <v>52</v>
      </c>
      <c r="B42" s="45"/>
      <c r="C42" s="45"/>
      <c r="D42" s="62"/>
      <c r="F42" s="5"/>
      <c r="G42" s="5"/>
      <c r="H42" s="5"/>
      <c r="J42" s="6"/>
      <c r="K42" s="6"/>
      <c r="L42" s="6"/>
      <c r="M42" s="69"/>
      <c r="N42" s="29"/>
      <c r="O42" s="29"/>
      <c r="P42" s="29"/>
      <c r="Q42" s="29"/>
      <c r="R42" s="29"/>
      <c r="S42" s="29"/>
      <c r="T42" s="29"/>
    </row>
    <row r="43" spans="1:20" ht="42.75" customHeight="1" x14ac:dyDescent="0.25">
      <c r="A43" s="46">
        <v>40</v>
      </c>
      <c r="B43" s="47" t="s">
        <v>53</v>
      </c>
      <c r="C43" s="48" t="s">
        <v>24</v>
      </c>
      <c r="D43" s="63">
        <v>1</v>
      </c>
      <c r="F43" s="5">
        <v>11456287.920000002</v>
      </c>
      <c r="G43" s="5">
        <v>10115000</v>
      </c>
      <c r="H43" s="5">
        <v>12744900</v>
      </c>
      <c r="J43" s="6">
        <f>AVERAGE(F43:H43)</f>
        <v>11438729.306666667</v>
      </c>
      <c r="K43" s="6">
        <f>_xlfn.STDEV.S(F43:H43)</f>
        <v>1315037.9200527421</v>
      </c>
      <c r="L43" s="6">
        <f t="shared" si="1"/>
        <v>10123691.386613924</v>
      </c>
      <c r="M43" s="69"/>
      <c r="N43" s="29"/>
      <c r="O43" s="29"/>
      <c r="P43" s="29"/>
      <c r="Q43" s="29"/>
      <c r="R43" s="29"/>
      <c r="S43" s="29"/>
      <c r="T43" s="29"/>
    </row>
    <row r="44" spans="1:20" ht="42.75" customHeight="1" x14ac:dyDescent="0.25">
      <c r="A44" s="46">
        <v>41</v>
      </c>
      <c r="B44" s="47" t="s">
        <v>54</v>
      </c>
      <c r="C44" s="48" t="s">
        <v>24</v>
      </c>
      <c r="D44" s="63">
        <v>1</v>
      </c>
      <c r="F44" s="5">
        <v>11456287.920000002</v>
      </c>
      <c r="G44" s="5">
        <v>11900000</v>
      </c>
      <c r="H44" s="5">
        <v>12744900</v>
      </c>
      <c r="J44" s="6">
        <f>AVERAGE(F44:H44)</f>
        <v>12033729.306666667</v>
      </c>
      <c r="K44" s="6">
        <f>_xlfn.STDEV.S(F44:H44)</f>
        <v>654631.89563039248</v>
      </c>
      <c r="L44" s="6">
        <f t="shared" si="1"/>
        <v>11379097.411036273</v>
      </c>
      <c r="M44" s="69"/>
      <c r="N44" s="29"/>
      <c r="O44" s="29"/>
      <c r="P44" s="29"/>
      <c r="Q44" s="29"/>
      <c r="R44" s="29"/>
      <c r="S44" s="29"/>
      <c r="T44" s="29"/>
    </row>
    <row r="45" spans="1:20" ht="42.75" customHeight="1" x14ac:dyDescent="0.25">
      <c r="A45" s="46">
        <v>42</v>
      </c>
      <c r="B45" s="47" t="s">
        <v>55</v>
      </c>
      <c r="C45" s="48" t="s">
        <v>24</v>
      </c>
      <c r="D45" s="63">
        <v>1</v>
      </c>
      <c r="F45" s="5">
        <v>4451856.6399999997</v>
      </c>
      <c r="G45" s="5">
        <v>4760000</v>
      </c>
      <c r="H45" s="5">
        <v>4929575</v>
      </c>
      <c r="J45" s="6">
        <f>AVERAGE(F45:H45)</f>
        <v>4713810.5466666669</v>
      </c>
      <c r="K45" s="6">
        <f>_xlfn.STDEV.S(F45:H45)</f>
        <v>242185.4807161169</v>
      </c>
      <c r="L45" s="6">
        <f t="shared" si="1"/>
        <v>4471625.0659505501</v>
      </c>
      <c r="M45" s="69"/>
      <c r="N45" s="29"/>
      <c r="O45" s="29"/>
      <c r="P45" s="29"/>
      <c r="Q45" s="29"/>
      <c r="R45" s="29"/>
      <c r="S45" s="29"/>
      <c r="T45" s="29"/>
    </row>
    <row r="46" spans="1:20" ht="42.75" customHeight="1" x14ac:dyDescent="0.25">
      <c r="A46" s="46">
        <v>43</v>
      </c>
      <c r="B46" s="47" t="s">
        <v>56</v>
      </c>
      <c r="C46" s="48" t="s">
        <v>24</v>
      </c>
      <c r="D46" s="63">
        <v>1</v>
      </c>
      <c r="F46" s="5">
        <v>4451856.6399999997</v>
      </c>
      <c r="G46" s="5">
        <v>4760000</v>
      </c>
      <c r="H46" s="5">
        <v>4929575</v>
      </c>
      <c r="J46" s="6">
        <f>AVERAGE(F46:H46)</f>
        <v>4713810.5466666669</v>
      </c>
      <c r="K46" s="6">
        <f>_xlfn.STDEV.S(F46:H46)</f>
        <v>242185.4807161169</v>
      </c>
      <c r="L46" s="6">
        <f t="shared" si="1"/>
        <v>4471625.0659505501</v>
      </c>
      <c r="M46" s="69"/>
      <c r="N46" s="29"/>
      <c r="O46" s="29"/>
      <c r="P46" s="29"/>
      <c r="Q46" s="29"/>
      <c r="R46" s="29"/>
      <c r="S46" s="29"/>
      <c r="T46" s="29"/>
    </row>
    <row r="47" spans="1:20" ht="42.75" customHeight="1" x14ac:dyDescent="0.25">
      <c r="A47" s="46">
        <v>44</v>
      </c>
      <c r="B47" s="47" t="s">
        <v>57</v>
      </c>
      <c r="C47" s="48" t="s">
        <v>24</v>
      </c>
      <c r="D47" s="63">
        <v>1</v>
      </c>
      <c r="F47" s="5">
        <v>1593822.56</v>
      </c>
      <c r="G47" s="5">
        <v>1808800</v>
      </c>
      <c r="H47" s="5">
        <v>1677900</v>
      </c>
      <c r="J47" s="6">
        <f>AVERAGE(F47:H47)</f>
        <v>1693507.5200000003</v>
      </c>
      <c r="K47" s="6">
        <f>_xlfn.STDEV.S(F47:H47)</f>
        <v>108335.22482392879</v>
      </c>
      <c r="L47" s="6">
        <f t="shared" si="1"/>
        <v>1585172.2951760716</v>
      </c>
      <c r="M47" s="69"/>
      <c r="N47" s="29"/>
      <c r="O47" s="29"/>
      <c r="P47" s="29"/>
      <c r="Q47" s="29"/>
      <c r="R47" s="29"/>
      <c r="S47" s="29"/>
      <c r="T47" s="29"/>
    </row>
    <row r="48" spans="1:20" ht="42.75" customHeight="1" x14ac:dyDescent="0.25">
      <c r="A48" s="46">
        <v>45</v>
      </c>
      <c r="B48" s="47" t="s">
        <v>58</v>
      </c>
      <c r="C48" s="48" t="s">
        <v>24</v>
      </c>
      <c r="D48" s="63">
        <v>1</v>
      </c>
      <c r="F48" s="5">
        <v>2623166.48</v>
      </c>
      <c r="G48" s="5">
        <v>2618000</v>
      </c>
      <c r="H48" s="5">
        <v>2854215</v>
      </c>
      <c r="J48" s="6">
        <f>AVERAGE(F48:H48)</f>
        <v>2698460.4933333336</v>
      </c>
      <c r="K48" s="6">
        <f>_xlfn.STDEV.S(F48:H48)</f>
        <v>134912.09319082607</v>
      </c>
      <c r="L48" s="6">
        <f t="shared" si="1"/>
        <v>2563548.4001425076</v>
      </c>
      <c r="M48" s="69"/>
      <c r="N48" s="29"/>
      <c r="O48" s="29"/>
      <c r="P48" s="29"/>
      <c r="Q48" s="29"/>
      <c r="R48" s="29"/>
      <c r="S48" s="29"/>
      <c r="T48" s="29"/>
    </row>
    <row r="49" spans="1:20" ht="42.75" customHeight="1" x14ac:dyDescent="0.25">
      <c r="A49" s="46">
        <v>46</v>
      </c>
      <c r="B49" s="47" t="s">
        <v>59</v>
      </c>
      <c r="C49" s="48" t="s">
        <v>24</v>
      </c>
      <c r="D49" s="63">
        <v>1</v>
      </c>
      <c r="F49" s="5">
        <v>2512484.4800000004</v>
      </c>
      <c r="G49" s="5">
        <v>2802450</v>
      </c>
      <c r="H49" s="5">
        <v>2754850</v>
      </c>
      <c r="J49" s="6">
        <f>AVERAGE(F49:H49)</f>
        <v>2689928.16</v>
      </c>
      <c r="K49" s="6">
        <f>_xlfn.STDEV.S(F49:H49)</f>
        <v>155502.844600852</v>
      </c>
      <c r="L49" s="6">
        <f t="shared" si="1"/>
        <v>2534425.315399148</v>
      </c>
      <c r="M49" s="69"/>
      <c r="N49" s="29"/>
      <c r="O49" s="29"/>
      <c r="P49" s="29"/>
      <c r="Q49" s="29"/>
      <c r="R49" s="29"/>
      <c r="S49" s="29"/>
      <c r="T49" s="29"/>
    </row>
    <row r="50" spans="1:20" ht="42.75" customHeight="1" x14ac:dyDescent="0.25">
      <c r="A50" s="46">
        <v>47</v>
      </c>
      <c r="B50" s="47" t="s">
        <v>60</v>
      </c>
      <c r="C50" s="48" t="s">
        <v>24</v>
      </c>
      <c r="D50" s="63">
        <v>1</v>
      </c>
      <c r="F50" s="5">
        <v>4930889.040000001</v>
      </c>
      <c r="G50" s="5">
        <v>5593000</v>
      </c>
      <c r="H50" s="5">
        <v>5485900</v>
      </c>
      <c r="J50" s="6">
        <f>AVERAGE(F50:H50)</f>
        <v>5336596.3466666667</v>
      </c>
      <c r="K50" s="6">
        <f>_xlfn.STDEV.S(F50:H50)</f>
        <v>355410.20878984348</v>
      </c>
      <c r="L50" s="6">
        <f t="shared" si="1"/>
        <v>4981186.1378768235</v>
      </c>
      <c r="M50" s="69"/>
      <c r="N50" s="29"/>
      <c r="O50" s="29"/>
      <c r="P50" s="29"/>
      <c r="Q50" s="29"/>
      <c r="R50" s="29"/>
      <c r="S50" s="29"/>
      <c r="T50" s="29"/>
    </row>
    <row r="51" spans="1:20" ht="42.75" customHeight="1" x14ac:dyDescent="0.25">
      <c r="A51" s="46">
        <v>48</v>
      </c>
      <c r="B51" s="47" t="s">
        <v>61</v>
      </c>
      <c r="C51" s="48" t="s">
        <v>62</v>
      </c>
      <c r="D51" s="63">
        <v>1</v>
      </c>
      <c r="F51" s="5">
        <v>3292793.68</v>
      </c>
      <c r="G51" s="5">
        <v>3570000</v>
      </c>
      <c r="H51" s="5">
        <v>3641995</v>
      </c>
      <c r="J51" s="6">
        <f>AVERAGE(F51:H51)</f>
        <v>3501596.2266666666</v>
      </c>
      <c r="K51" s="6">
        <f>_xlfn.STDEV.S(F51:H51)</f>
        <v>184376.51050802023</v>
      </c>
      <c r="L51" s="6">
        <f t="shared" si="1"/>
        <v>3317219.7161586462</v>
      </c>
      <c r="M51" s="69"/>
      <c r="N51" s="29"/>
      <c r="O51" s="29"/>
      <c r="P51" s="29"/>
      <c r="Q51" s="29"/>
      <c r="R51" s="29"/>
      <c r="S51" s="29"/>
      <c r="T51" s="29"/>
    </row>
    <row r="52" spans="1:20" ht="42.75" customHeight="1" x14ac:dyDescent="0.25">
      <c r="A52" s="50" t="s">
        <v>63</v>
      </c>
      <c r="B52" s="51"/>
      <c r="C52" s="51"/>
      <c r="D52" s="64"/>
      <c r="F52" s="5"/>
      <c r="G52" s="5"/>
      <c r="H52" s="5"/>
      <c r="J52" s="6"/>
      <c r="K52" s="6"/>
      <c r="L52" s="6"/>
      <c r="M52" s="69"/>
      <c r="N52" s="29"/>
      <c r="O52" s="29"/>
      <c r="P52" s="29"/>
      <c r="Q52" s="29"/>
      <c r="R52" s="29"/>
      <c r="S52" s="29"/>
      <c r="T52" s="29"/>
    </row>
    <row r="53" spans="1:20" ht="42.75" customHeight="1" x14ac:dyDescent="0.25">
      <c r="A53" s="46">
        <v>49</v>
      </c>
      <c r="B53" s="47" t="s">
        <v>64</v>
      </c>
      <c r="C53" s="48" t="s">
        <v>24</v>
      </c>
      <c r="D53" s="63">
        <v>1</v>
      </c>
      <c r="F53" s="5">
        <v>278700.40000000002</v>
      </c>
      <c r="G53" s="5">
        <v>238000</v>
      </c>
      <c r="H53" s="5">
        <v>304045</v>
      </c>
      <c r="J53" s="6">
        <f>AVERAGE(F53:H53)</f>
        <v>273581.8</v>
      </c>
      <c r="K53" s="6">
        <f>_xlfn.STDEV.S(F53:H53)</f>
        <v>33318.696789040237</v>
      </c>
      <c r="L53" s="6">
        <f t="shared" si="1"/>
        <v>240263.10321095976</v>
      </c>
      <c r="M53" s="69"/>
      <c r="N53" s="29"/>
      <c r="O53" s="29"/>
      <c r="P53" s="29"/>
      <c r="Q53" s="29"/>
      <c r="R53" s="29"/>
      <c r="S53" s="29"/>
      <c r="T53" s="29"/>
    </row>
    <row r="54" spans="1:20" ht="42.75" customHeight="1" x14ac:dyDescent="0.25">
      <c r="A54" s="46">
        <v>50</v>
      </c>
      <c r="B54" s="47" t="s">
        <v>65</v>
      </c>
      <c r="C54" s="48" t="s">
        <v>24</v>
      </c>
      <c r="D54" s="63">
        <v>1</v>
      </c>
      <c r="F54" s="5">
        <v>195089.84</v>
      </c>
      <c r="G54" s="5">
        <v>178500</v>
      </c>
      <c r="H54" s="5">
        <v>213962</v>
      </c>
      <c r="J54" s="6">
        <f>AVERAGE(F54:H54)</f>
        <v>195850.61333333331</v>
      </c>
      <c r="K54" s="6">
        <f>_xlfn.STDEV.S(F54:H54)</f>
        <v>17743.236543780091</v>
      </c>
      <c r="L54" s="6">
        <f t="shared" si="1"/>
        <v>178107.37678955321</v>
      </c>
      <c r="M54" s="69"/>
      <c r="N54" s="29"/>
      <c r="O54" s="29"/>
      <c r="P54" s="29"/>
      <c r="Q54" s="29"/>
      <c r="R54" s="29"/>
      <c r="S54" s="29"/>
      <c r="T54" s="29"/>
    </row>
    <row r="55" spans="1:20" ht="42.75" customHeight="1" x14ac:dyDescent="0.25">
      <c r="A55" s="46">
        <v>51</v>
      </c>
      <c r="B55" s="47" t="s">
        <v>66</v>
      </c>
      <c r="C55" s="48" t="s">
        <v>24</v>
      </c>
      <c r="D55" s="63">
        <v>1</v>
      </c>
      <c r="F55" s="5">
        <v>139349.76000000001</v>
      </c>
      <c r="G55" s="5">
        <v>119000</v>
      </c>
      <c r="H55" s="5">
        <v>152082</v>
      </c>
      <c r="J55" s="6">
        <f>AVERAGE(F55:H55)</f>
        <v>136810.58666666667</v>
      </c>
      <c r="K55" s="6">
        <f>_xlfn.STDEV.S(F55:H55)</f>
        <v>16686.528455989082</v>
      </c>
      <c r="L55" s="6">
        <f t="shared" si="1"/>
        <v>120124.05821067758</v>
      </c>
      <c r="M55" s="69"/>
      <c r="N55" s="29"/>
      <c r="O55" s="29"/>
      <c r="P55" s="29"/>
      <c r="Q55" s="29"/>
      <c r="R55" s="29"/>
      <c r="S55" s="29"/>
      <c r="T55" s="29"/>
    </row>
    <row r="56" spans="1:20" ht="42.75" customHeight="1" x14ac:dyDescent="0.25">
      <c r="A56" s="46">
        <v>52</v>
      </c>
      <c r="B56" s="47" t="s">
        <v>67</v>
      </c>
      <c r="C56" s="48" t="s">
        <v>68</v>
      </c>
      <c r="D56" s="63">
        <v>1</v>
      </c>
      <c r="F56" s="5">
        <v>44591.360000000001</v>
      </c>
      <c r="G56" s="5">
        <v>47600</v>
      </c>
      <c r="H56" s="5">
        <v>48552</v>
      </c>
      <c r="J56" s="6">
        <f>AVERAGE(F56:H56)</f>
        <v>46914.453333333331</v>
      </c>
      <c r="K56" s="6">
        <f>_xlfn.STDEV.S(F56:H56)</f>
        <v>2067.4012616164605</v>
      </c>
      <c r="L56" s="6">
        <f t="shared" si="1"/>
        <v>44847.052071716869</v>
      </c>
      <c r="M56" s="69"/>
      <c r="N56" s="29"/>
      <c r="O56" s="29"/>
      <c r="P56" s="29"/>
      <c r="Q56" s="29"/>
      <c r="R56" s="29"/>
      <c r="S56" s="29"/>
      <c r="T56" s="29"/>
    </row>
    <row r="57" spans="1:20" ht="42.75" customHeight="1" x14ac:dyDescent="0.25">
      <c r="A57" s="46">
        <v>53</v>
      </c>
      <c r="B57" s="47" t="s">
        <v>69</v>
      </c>
      <c r="C57" s="48" t="s">
        <v>24</v>
      </c>
      <c r="D57" s="63">
        <v>1</v>
      </c>
      <c r="F57" s="5">
        <v>111480.16</v>
      </c>
      <c r="G57" s="5">
        <v>119000</v>
      </c>
      <c r="H57" s="5">
        <v>121142</v>
      </c>
      <c r="J57" s="6">
        <f>AVERAGE(F57:H57)</f>
        <v>117207.38666666667</v>
      </c>
      <c r="K57" s="6">
        <f>_xlfn.STDEV.S(F57:H57)</f>
        <v>5074.2373780237476</v>
      </c>
      <c r="L57" s="6">
        <f t="shared" si="1"/>
        <v>112133.14928864292</v>
      </c>
      <c r="M57" s="69"/>
      <c r="N57" s="29"/>
      <c r="O57" s="29"/>
      <c r="P57" s="29"/>
      <c r="Q57" s="29"/>
      <c r="R57" s="29"/>
      <c r="S57" s="29"/>
      <c r="T57" s="29"/>
    </row>
    <row r="58" spans="1:20" ht="42.75" customHeight="1" x14ac:dyDescent="0.25">
      <c r="A58" s="46">
        <v>54</v>
      </c>
      <c r="B58" s="47" t="s">
        <v>70</v>
      </c>
      <c r="C58" s="48" t="s">
        <v>24</v>
      </c>
      <c r="D58" s="63">
        <v>1</v>
      </c>
      <c r="F58" s="5">
        <v>65494.879999999997</v>
      </c>
      <c r="G58" s="5">
        <v>59500</v>
      </c>
      <c r="H58" s="5">
        <v>71281</v>
      </c>
      <c r="J58" s="6">
        <f>AVERAGE(F58:H58)</f>
        <v>65425.293333333335</v>
      </c>
      <c r="K58" s="6">
        <f>_xlfn.STDEV.S(F58:H58)</f>
        <v>5890.8082618714843</v>
      </c>
      <c r="L58" s="6">
        <f t="shared" si="1"/>
        <v>59534.485071461851</v>
      </c>
      <c r="M58" s="69"/>
      <c r="N58" s="29"/>
      <c r="O58" s="29"/>
      <c r="P58" s="29"/>
      <c r="Q58" s="29"/>
      <c r="R58" s="29"/>
      <c r="S58" s="29"/>
      <c r="T58" s="29"/>
    </row>
    <row r="59" spans="1:20" ht="42.75" customHeight="1" x14ac:dyDescent="0.25">
      <c r="A59" s="46">
        <v>55</v>
      </c>
      <c r="B59" s="47" t="s">
        <v>71</v>
      </c>
      <c r="C59" s="48" t="s">
        <v>24</v>
      </c>
      <c r="D59" s="63">
        <v>1</v>
      </c>
      <c r="F59" s="5">
        <v>696752.32</v>
      </c>
      <c r="G59" s="5">
        <v>416500</v>
      </c>
      <c r="H59" s="5">
        <v>763385</v>
      </c>
      <c r="J59" s="6">
        <f>AVERAGE(F59:H59)</f>
        <v>625545.77333333332</v>
      </c>
      <c r="K59" s="6">
        <f>_xlfn.STDEV.S(F59:H59)</f>
        <v>184079.00483866749</v>
      </c>
      <c r="L59" s="6">
        <f t="shared" si="1"/>
        <v>441466.76849466586</v>
      </c>
      <c r="M59" s="69"/>
      <c r="N59" s="29"/>
      <c r="O59" s="29"/>
      <c r="P59" s="29"/>
      <c r="Q59" s="29"/>
      <c r="R59" s="29"/>
      <c r="S59" s="29"/>
      <c r="T59" s="29"/>
    </row>
    <row r="60" spans="1:20" ht="42.75" customHeight="1" x14ac:dyDescent="0.25">
      <c r="A60" s="46">
        <v>56</v>
      </c>
      <c r="B60" s="47" t="s">
        <v>72</v>
      </c>
      <c r="C60" s="48" t="s">
        <v>24</v>
      </c>
      <c r="D60" s="63">
        <v>1</v>
      </c>
      <c r="F60" s="5">
        <v>418051.04</v>
      </c>
      <c r="G60" s="5">
        <v>297500</v>
      </c>
      <c r="H60" s="5">
        <v>458031</v>
      </c>
      <c r="J60" s="6">
        <f>AVERAGE(F60:H60)</f>
        <v>391194.01333333337</v>
      </c>
      <c r="K60" s="6">
        <f>_xlfn.STDEV.S(F60:H60)</f>
        <v>83567.490098006936</v>
      </c>
      <c r="L60" s="6">
        <f t="shared" si="1"/>
        <v>307626.5232353264</v>
      </c>
      <c r="M60" s="69"/>
      <c r="N60" s="29"/>
      <c r="O60" s="29"/>
      <c r="P60" s="29"/>
      <c r="Q60" s="29"/>
      <c r="R60" s="29"/>
      <c r="S60" s="29"/>
      <c r="T60" s="29"/>
    </row>
    <row r="61" spans="1:20" ht="42.75" customHeight="1" x14ac:dyDescent="0.25">
      <c r="A61" s="46">
        <v>57</v>
      </c>
      <c r="B61" s="47" t="s">
        <v>73</v>
      </c>
      <c r="C61" s="48" t="s">
        <v>24</v>
      </c>
      <c r="D61" s="63">
        <v>1</v>
      </c>
      <c r="F61" s="5">
        <v>236895.12</v>
      </c>
      <c r="G61" s="5">
        <v>238000</v>
      </c>
      <c r="H61" s="5">
        <v>258825</v>
      </c>
      <c r="J61" s="6">
        <f>AVERAGE(F61:H61)</f>
        <v>244573.37333333332</v>
      </c>
      <c r="K61" s="6">
        <f>_xlfn.STDEV.S(F61:H61)</f>
        <v>12354.62815863486</v>
      </c>
      <c r="L61" s="6">
        <f t="shared" si="1"/>
        <v>232218.74517469847</v>
      </c>
      <c r="M61" s="69"/>
      <c r="N61" s="29"/>
      <c r="O61" s="29"/>
      <c r="P61" s="29"/>
      <c r="Q61" s="29"/>
      <c r="R61" s="29"/>
      <c r="S61" s="29"/>
      <c r="T61" s="29"/>
    </row>
    <row r="62" spans="1:20" ht="42.75" customHeight="1" x14ac:dyDescent="0.25">
      <c r="A62" s="46">
        <v>58</v>
      </c>
      <c r="B62" s="47" t="s">
        <v>74</v>
      </c>
      <c r="C62" s="48" t="s">
        <v>24</v>
      </c>
      <c r="D62" s="63">
        <v>1</v>
      </c>
      <c r="F62" s="5">
        <v>97545.360000000015</v>
      </c>
      <c r="G62" s="5">
        <v>95200</v>
      </c>
      <c r="H62" s="5">
        <v>106505</v>
      </c>
      <c r="J62" s="6">
        <f>AVERAGE(F62:H62)</f>
        <v>99750.12</v>
      </c>
      <c r="K62" s="6">
        <f>_xlfn.STDEV.S(F62:H62)</f>
        <v>5966.2786762939568</v>
      </c>
      <c r="L62" s="6">
        <f t="shared" si="1"/>
        <v>93783.841323706045</v>
      </c>
      <c r="M62" s="69"/>
      <c r="N62" s="29"/>
      <c r="O62" s="29"/>
      <c r="P62" s="29"/>
      <c r="Q62" s="29"/>
      <c r="R62" s="29"/>
      <c r="S62" s="29"/>
      <c r="T62" s="29"/>
    </row>
    <row r="63" spans="1:20" ht="42.75" customHeight="1" x14ac:dyDescent="0.25">
      <c r="A63" s="50" t="s">
        <v>75</v>
      </c>
      <c r="B63" s="51"/>
      <c r="C63" s="51"/>
      <c r="D63" s="64"/>
      <c r="F63" s="5"/>
      <c r="G63" s="5"/>
      <c r="H63" s="5"/>
      <c r="J63" s="6"/>
      <c r="K63" s="6"/>
      <c r="L63" s="6"/>
      <c r="M63" s="69"/>
      <c r="N63" s="29"/>
      <c r="O63" s="29"/>
      <c r="P63" s="29"/>
      <c r="Q63" s="29"/>
      <c r="R63" s="29"/>
      <c r="S63" s="29"/>
      <c r="T63" s="29"/>
    </row>
    <row r="64" spans="1:20" ht="42.75" customHeight="1" x14ac:dyDescent="0.25">
      <c r="A64" s="46">
        <v>59</v>
      </c>
      <c r="B64" s="52" t="s">
        <v>76</v>
      </c>
      <c r="C64" s="49" t="s">
        <v>77</v>
      </c>
      <c r="D64" s="63">
        <v>1</v>
      </c>
      <c r="F64" s="5">
        <v>1946368.1600000001</v>
      </c>
      <c r="G64" s="5">
        <v>2142000</v>
      </c>
      <c r="H64" s="5">
        <v>2165657</v>
      </c>
      <c r="J64" s="6">
        <f>AVERAGE(F64:H64)</f>
        <v>2084675.0533333335</v>
      </c>
      <c r="K64" s="6">
        <f>_xlfn.STDEV.S(F64:H64)</f>
        <v>120359.92260669044</v>
      </c>
      <c r="L64" s="6">
        <f t="shared" si="1"/>
        <v>1964315.1307266429</v>
      </c>
      <c r="M64" s="69"/>
      <c r="N64" s="29"/>
      <c r="O64" s="29"/>
      <c r="P64" s="29"/>
      <c r="Q64" s="29"/>
      <c r="R64" s="29"/>
      <c r="S64" s="29"/>
      <c r="T64" s="29"/>
    </row>
    <row r="65" spans="1:20" ht="42.75" customHeight="1" x14ac:dyDescent="0.25">
      <c r="A65" s="46">
        <v>60</v>
      </c>
      <c r="B65" s="52" t="s">
        <v>78</v>
      </c>
      <c r="C65" s="49" t="s">
        <v>77</v>
      </c>
      <c r="D65" s="63">
        <v>1</v>
      </c>
      <c r="F65" s="5">
        <v>3892737.2</v>
      </c>
      <c r="G65" s="5">
        <v>4403000</v>
      </c>
      <c r="H65" s="5">
        <v>4346832</v>
      </c>
      <c r="J65" s="6">
        <f>AVERAGE(F65:H65)</f>
        <v>4214189.7333333334</v>
      </c>
      <c r="K65" s="6">
        <f>_xlfn.STDEV.S(F65:H65)</f>
        <v>279799.05190299213</v>
      </c>
      <c r="L65" s="6">
        <f t="shared" si="1"/>
        <v>3934390.6814303412</v>
      </c>
      <c r="M65" s="69"/>
      <c r="N65" s="29"/>
      <c r="O65" s="29"/>
      <c r="P65" s="29"/>
      <c r="Q65" s="29"/>
      <c r="R65" s="29"/>
      <c r="S65" s="29"/>
      <c r="T65" s="29"/>
    </row>
    <row r="66" spans="1:20" ht="42.75" customHeight="1" x14ac:dyDescent="0.25">
      <c r="A66" s="46">
        <v>61</v>
      </c>
      <c r="B66" s="52" t="s">
        <v>79</v>
      </c>
      <c r="C66" s="49" t="s">
        <v>77</v>
      </c>
      <c r="D66" s="63">
        <v>1</v>
      </c>
      <c r="F66" s="5">
        <v>323125.44</v>
      </c>
      <c r="G66" s="5">
        <v>357000</v>
      </c>
      <c r="H66" s="5">
        <v>358726</v>
      </c>
      <c r="J66" s="6">
        <f>AVERAGE(F66:H66)</f>
        <v>346283.8133333333</v>
      </c>
      <c r="K66" s="6">
        <f>_xlfn.STDEV.S(F66:H66)</f>
        <v>20074.298507906406</v>
      </c>
      <c r="L66" s="6">
        <f t="shared" si="1"/>
        <v>326209.51482542692</v>
      </c>
      <c r="M66" s="69"/>
      <c r="N66" s="29"/>
      <c r="O66" s="29"/>
      <c r="P66" s="29"/>
      <c r="Q66" s="29"/>
      <c r="R66" s="29"/>
      <c r="S66" s="29"/>
      <c r="T66" s="29"/>
    </row>
    <row r="67" spans="1:20" ht="42.75" customHeight="1" x14ac:dyDescent="0.25">
      <c r="A67" s="46">
        <v>62</v>
      </c>
      <c r="B67" s="52" t="s">
        <v>80</v>
      </c>
      <c r="C67" s="49" t="s">
        <v>77</v>
      </c>
      <c r="D67" s="63">
        <v>1</v>
      </c>
      <c r="F67" s="5">
        <v>400162.4</v>
      </c>
      <c r="G67" s="5">
        <v>446250</v>
      </c>
      <c r="H67" s="5">
        <v>446131</v>
      </c>
      <c r="J67" s="6">
        <f>AVERAGE(F67:H67)</f>
        <v>430847.8</v>
      </c>
      <c r="K67" s="6">
        <f>_xlfn.STDEV.S(F67:H67)</f>
        <v>26574.402535522771</v>
      </c>
      <c r="L67" s="6">
        <f t="shared" si="1"/>
        <v>404273.39746447722</v>
      </c>
      <c r="M67" s="69"/>
      <c r="N67" s="29"/>
      <c r="O67" s="29"/>
      <c r="P67" s="29"/>
      <c r="Q67" s="29"/>
      <c r="R67" s="29"/>
      <c r="S67" s="29"/>
      <c r="T67" s="29"/>
    </row>
    <row r="68" spans="1:20" ht="42.75" customHeight="1" x14ac:dyDescent="0.25">
      <c r="A68" s="46">
        <v>63</v>
      </c>
      <c r="B68" s="52" t="s">
        <v>81</v>
      </c>
      <c r="C68" s="49" t="s">
        <v>77</v>
      </c>
      <c r="D68" s="63">
        <v>1</v>
      </c>
      <c r="F68" s="5">
        <v>225738.48000000004</v>
      </c>
      <c r="G68" s="5">
        <v>232050</v>
      </c>
      <c r="H68" s="5">
        <v>250912</v>
      </c>
      <c r="J68" s="6">
        <f>AVERAGE(F68:H68)</f>
        <v>236233.49333333332</v>
      </c>
      <c r="K68" s="6">
        <f>_xlfn.STDEV.S(F68:H68)</f>
        <v>13097.814308125342</v>
      </c>
      <c r="L68" s="6">
        <f t="shared" si="1"/>
        <v>223135.67902520797</v>
      </c>
      <c r="M68" s="69"/>
      <c r="N68" s="29"/>
      <c r="O68" s="29"/>
      <c r="P68" s="29"/>
      <c r="Q68" s="29"/>
      <c r="R68" s="29"/>
      <c r="S68" s="29"/>
      <c r="T68" s="29"/>
    </row>
    <row r="69" spans="1:20" ht="42.75" customHeight="1" x14ac:dyDescent="0.25">
      <c r="A69" s="46">
        <v>64</v>
      </c>
      <c r="B69" s="52" t="s">
        <v>82</v>
      </c>
      <c r="C69" s="49" t="s">
        <v>77</v>
      </c>
      <c r="D69" s="63">
        <v>1</v>
      </c>
      <c r="F69" s="5">
        <v>395194.8</v>
      </c>
      <c r="G69" s="5">
        <v>428400</v>
      </c>
      <c r="H69" s="5">
        <v>439705</v>
      </c>
      <c r="J69" s="6">
        <f>AVERAGE(F69:H69)</f>
        <v>421099.93333333335</v>
      </c>
      <c r="K69" s="6">
        <f>_xlfn.STDEV.S(F69:H69)</f>
        <v>23135.637143016695</v>
      </c>
      <c r="L69" s="6">
        <f t="shared" si="1"/>
        <v>397964.29619031667</v>
      </c>
      <c r="M69" s="69"/>
      <c r="N69" s="29"/>
      <c r="O69" s="29"/>
      <c r="P69" s="29"/>
      <c r="Q69" s="29"/>
      <c r="R69" s="29"/>
      <c r="S69" s="29"/>
      <c r="T69" s="29"/>
    </row>
    <row r="70" spans="1:20" ht="42.75" customHeight="1" x14ac:dyDescent="0.25">
      <c r="A70" s="46">
        <v>65</v>
      </c>
      <c r="B70" s="52" t="s">
        <v>83</v>
      </c>
      <c r="C70" s="53" t="s">
        <v>24</v>
      </c>
      <c r="D70" s="63">
        <v>1</v>
      </c>
      <c r="F70" s="5">
        <v>136109.6</v>
      </c>
      <c r="G70" s="5">
        <v>95200</v>
      </c>
      <c r="H70" s="5">
        <v>150535</v>
      </c>
      <c r="J70" s="6">
        <f>AVERAGE(F70:H70)</f>
        <v>127281.53333333333</v>
      </c>
      <c r="K70" s="6">
        <f>_xlfn.STDEV.S(F70:H70)</f>
        <v>28704.383411829993</v>
      </c>
      <c r="L70" s="6">
        <f t="shared" si="1"/>
        <v>98577.149921503325</v>
      </c>
      <c r="M70" s="69"/>
      <c r="N70" s="29"/>
      <c r="O70" s="29"/>
      <c r="P70" s="29"/>
      <c r="Q70" s="29"/>
      <c r="R70" s="29"/>
      <c r="S70" s="29"/>
      <c r="T70" s="29"/>
    </row>
    <row r="71" spans="1:20" ht="42.75" customHeight="1" thickBot="1" x14ac:dyDescent="0.3">
      <c r="A71" s="65">
        <v>66</v>
      </c>
      <c r="B71" s="66" t="s">
        <v>84</v>
      </c>
      <c r="C71" s="67" t="s">
        <v>24</v>
      </c>
      <c r="D71" s="68">
        <v>1</v>
      </c>
      <c r="F71" s="5">
        <v>190553.44</v>
      </c>
      <c r="G71" s="5">
        <v>214200</v>
      </c>
      <c r="H71" s="5">
        <v>211701</v>
      </c>
      <c r="J71" s="6">
        <f>AVERAGE(F71:H71)</f>
        <v>205484.81333333332</v>
      </c>
      <c r="K71" s="6">
        <f>_xlfn.STDEV.S(F71:H71)</f>
        <v>12991.177100807043</v>
      </c>
      <c r="L71" s="6">
        <f t="shared" si="1"/>
        <v>192493.63623252627</v>
      </c>
      <c r="M71" s="69"/>
      <c r="N71" s="29"/>
      <c r="O71" s="29"/>
      <c r="P71" s="29"/>
      <c r="Q71" s="29"/>
      <c r="R71" s="29"/>
      <c r="S71" s="29"/>
      <c r="T71" s="29"/>
    </row>
    <row r="72" spans="1:20" ht="13.5" thickBot="1" x14ac:dyDescent="0.3"/>
    <row r="73" spans="1:20" ht="15.75" thickBot="1" x14ac:dyDescent="0.3">
      <c r="C73" s="36" t="s">
        <v>7</v>
      </c>
      <c r="D73" s="37"/>
      <c r="F73" s="12">
        <f>SUM(F3:F71)</f>
        <v>71116847.11999999</v>
      </c>
      <c r="G73" s="12">
        <f>SUM(G3:G71)</f>
        <v>73870440</v>
      </c>
      <c r="H73" s="12">
        <f>SUM(H3:H71)</f>
        <v>78504634</v>
      </c>
    </row>
    <row r="74" spans="1:20" ht="15.75" thickBot="1" x14ac:dyDescent="0.3">
      <c r="C74" s="36" t="s">
        <v>6</v>
      </c>
      <c r="D74" s="37"/>
      <c r="F74" s="14">
        <v>71116847</v>
      </c>
      <c r="G74" s="15">
        <v>73870440</v>
      </c>
      <c r="H74" s="16">
        <v>460814862</v>
      </c>
    </row>
    <row r="75" spans="1:20" ht="15.75" thickBot="1" x14ac:dyDescent="0.3">
      <c r="C75" s="36" t="s">
        <v>8</v>
      </c>
      <c r="D75" s="37"/>
      <c r="F75" s="13">
        <f t="shared" ref="F75:H75" si="2">F73-F74</f>
        <v>0.11999998986721039</v>
      </c>
      <c r="G75" s="13">
        <f t="shared" si="2"/>
        <v>0</v>
      </c>
      <c r="H75" s="70">
        <f t="shared" si="2"/>
        <v>-382310228</v>
      </c>
    </row>
    <row r="76" spans="1:20" ht="15.75" thickBot="1" x14ac:dyDescent="0.3">
      <c r="C76" s="36" t="s">
        <v>9</v>
      </c>
      <c r="D76" s="37"/>
      <c r="F76" s="11">
        <f t="shared" ref="F76:H76" si="3">F75/F74*100%</f>
        <v>1.6873637531654122E-9</v>
      </c>
      <c r="G76" s="11">
        <f t="shared" si="3"/>
        <v>0</v>
      </c>
      <c r="H76" s="71">
        <f t="shared" si="3"/>
        <v>-0.82963953536724255</v>
      </c>
    </row>
  </sheetData>
  <mergeCells count="9">
    <mergeCell ref="C76:D76"/>
    <mergeCell ref="F1:H1"/>
    <mergeCell ref="J1:L1"/>
    <mergeCell ref="C73:D73"/>
    <mergeCell ref="C74:D74"/>
    <mergeCell ref="C75:D75"/>
    <mergeCell ref="A42:D42"/>
    <mergeCell ref="A52:D52"/>
    <mergeCell ref="A63:D63"/>
  </mergeCells>
  <conditionalFormatting sqref="F3:F7">
    <cfRule type="cellIs" dxfId="114" priority="116" operator="lessThan">
      <formula>$L$3</formula>
    </cfRule>
  </conditionalFormatting>
  <conditionalFormatting sqref="F17">
    <cfRule type="cellIs" dxfId="113" priority="74" operator="lessThan">
      <formula>$L$16</formula>
    </cfRule>
  </conditionalFormatting>
  <conditionalFormatting sqref="F3:H3">
    <cfRule type="cellIs" dxfId="112" priority="111" operator="lessThan">
      <formula>$L$3</formula>
    </cfRule>
    <cfRule type="cellIs" dxfId="111" priority="112" operator="lessThan">
      <formula>$L$3</formula>
    </cfRule>
    <cfRule type="cellIs" dxfId="110" priority="113" operator="lessThan">
      <formula>$L$3</formula>
    </cfRule>
    <cfRule type="cellIs" dxfId="109" priority="115" operator="lessThan">
      <formula>$L$3</formula>
    </cfRule>
  </conditionalFormatting>
  <conditionalFormatting sqref="F4:H4">
    <cfRule type="cellIs" dxfId="108" priority="114" operator="lessThan">
      <formula>$L$4</formula>
    </cfRule>
  </conditionalFormatting>
  <conditionalFormatting sqref="F5:H5">
    <cfRule type="cellIs" dxfId="107" priority="110" operator="lessThan">
      <formula>$L$5</formula>
    </cfRule>
  </conditionalFormatting>
  <conditionalFormatting sqref="F6:H6">
    <cfRule type="cellIs" dxfId="106" priority="109" operator="lessThan">
      <formula>$L$6</formula>
    </cfRule>
  </conditionalFormatting>
  <conditionalFormatting sqref="F7:H7">
    <cfRule type="cellIs" dxfId="105" priority="108" operator="lessThan">
      <formula>$L$7</formula>
    </cfRule>
  </conditionalFormatting>
  <conditionalFormatting sqref="F8:H8">
    <cfRule type="cellIs" dxfId="104" priority="106" operator="lessThan">
      <formula>$L$8</formula>
    </cfRule>
    <cfRule type="cellIs" dxfId="103" priority="107" operator="equal">
      <formula>$L$8</formula>
    </cfRule>
  </conditionalFormatting>
  <conditionalFormatting sqref="F9:H9">
    <cfRule type="cellIs" dxfId="102" priority="105" operator="lessThan">
      <formula>$L$9</formula>
    </cfRule>
  </conditionalFormatting>
  <conditionalFormatting sqref="F10:H10">
    <cfRule type="cellIs" dxfId="101" priority="104" operator="lessThan">
      <formula>$L$10</formula>
    </cfRule>
  </conditionalFormatting>
  <conditionalFormatting sqref="F11:H11">
    <cfRule type="cellIs" dxfId="100" priority="103" operator="lessThan">
      <formula>$L$11</formula>
    </cfRule>
  </conditionalFormatting>
  <conditionalFormatting sqref="F12:H12">
    <cfRule type="cellIs" dxfId="99" priority="102" operator="lessThan">
      <formula>$L$12</formula>
    </cfRule>
  </conditionalFormatting>
  <conditionalFormatting sqref="F13:H13">
    <cfRule type="cellIs" dxfId="98" priority="101" operator="lessThan">
      <formula>$L$13</formula>
    </cfRule>
  </conditionalFormatting>
  <conditionalFormatting sqref="F14:H14">
    <cfRule type="cellIs" dxfId="97" priority="100" operator="lessThan">
      <formula>$L$14</formula>
    </cfRule>
  </conditionalFormatting>
  <conditionalFormatting sqref="F15:H15">
    <cfRule type="cellIs" dxfId="96" priority="99" operator="lessThan">
      <formula>$L$15</formula>
    </cfRule>
  </conditionalFormatting>
  <conditionalFormatting sqref="F16:H16">
    <cfRule type="cellIs" dxfId="95" priority="98" operator="lessThan">
      <formula>$L$16</formula>
    </cfRule>
  </conditionalFormatting>
  <conditionalFormatting sqref="F17:H17">
    <cfRule type="cellIs" dxfId="94" priority="72" operator="lessThan">
      <formula>$L$17</formula>
    </cfRule>
  </conditionalFormatting>
  <conditionalFormatting sqref="F18:H18">
    <cfRule type="cellIs" dxfId="93" priority="96" operator="lessThan">
      <formula>$L$18</formula>
    </cfRule>
  </conditionalFormatting>
  <conditionalFormatting sqref="F19:H19">
    <cfRule type="cellIs" dxfId="92" priority="95" operator="lessThan">
      <formula>$L$19</formula>
    </cfRule>
  </conditionalFormatting>
  <conditionalFormatting sqref="F20:H20">
    <cfRule type="cellIs" dxfId="91" priority="94" operator="lessThan">
      <formula>$L$20</formula>
    </cfRule>
  </conditionalFormatting>
  <conditionalFormatting sqref="F21:H21">
    <cfRule type="cellIs" dxfId="90" priority="93" operator="lessThan">
      <formula>$L$21</formula>
    </cfRule>
  </conditionalFormatting>
  <conditionalFormatting sqref="F22:H22">
    <cfRule type="cellIs" dxfId="89" priority="92" operator="lessThan">
      <formula>$L$22</formula>
    </cfRule>
  </conditionalFormatting>
  <conditionalFormatting sqref="F23:H23">
    <cfRule type="cellIs" dxfId="88" priority="91" operator="lessThan">
      <formula>$L$23</formula>
    </cfRule>
  </conditionalFormatting>
  <conditionalFormatting sqref="F24:H24">
    <cfRule type="cellIs" dxfId="87" priority="90" operator="lessThan">
      <formula>$L$24</formula>
    </cfRule>
  </conditionalFormatting>
  <conditionalFormatting sqref="F25:H25">
    <cfRule type="cellIs" dxfId="86" priority="89" operator="lessThan">
      <formula>$L$25</formula>
    </cfRule>
  </conditionalFormatting>
  <conditionalFormatting sqref="F26:H26">
    <cfRule type="cellIs" dxfId="85" priority="88" operator="lessThan">
      <formula>$L$26</formula>
    </cfRule>
  </conditionalFormatting>
  <conditionalFormatting sqref="F27:H27">
    <cfRule type="cellIs" dxfId="84" priority="87" operator="lessThan">
      <formula>$L$27</formula>
    </cfRule>
  </conditionalFormatting>
  <conditionalFormatting sqref="F28:H28">
    <cfRule type="cellIs" dxfId="83" priority="86" operator="lessThan">
      <formula>$L$28</formula>
    </cfRule>
  </conditionalFormatting>
  <conditionalFormatting sqref="F29:H29">
    <cfRule type="cellIs" dxfId="82" priority="85" operator="lessThan">
      <formula>$L$29</formula>
    </cfRule>
  </conditionalFormatting>
  <conditionalFormatting sqref="F30:H30">
    <cfRule type="cellIs" dxfId="81" priority="84" operator="lessThan">
      <formula>$L$30</formula>
    </cfRule>
  </conditionalFormatting>
  <conditionalFormatting sqref="F31:H31">
    <cfRule type="cellIs" dxfId="80" priority="83" operator="lessThan">
      <formula>$L$31</formula>
    </cfRule>
  </conditionalFormatting>
  <conditionalFormatting sqref="F32:H32">
    <cfRule type="cellIs" dxfId="79" priority="82" operator="lessThan">
      <formula>$L$32</formula>
    </cfRule>
  </conditionalFormatting>
  <conditionalFormatting sqref="F33:H33">
    <cfRule type="cellIs" dxfId="78" priority="81" operator="lessThan">
      <formula>$L$33</formula>
    </cfRule>
  </conditionalFormatting>
  <conditionalFormatting sqref="F34:H34">
    <cfRule type="cellIs" dxfId="77" priority="80" operator="lessThan">
      <formula>$L$34</formula>
    </cfRule>
  </conditionalFormatting>
  <conditionalFormatting sqref="F35:H35">
    <cfRule type="cellIs" dxfId="76" priority="79" operator="lessThan">
      <formula>$L$35</formula>
    </cfRule>
  </conditionalFormatting>
  <conditionalFormatting sqref="F36:H36">
    <cfRule type="cellIs" dxfId="75" priority="78" operator="lessThan">
      <formula>$L$36</formula>
    </cfRule>
  </conditionalFormatting>
  <conditionalFormatting sqref="F37:H37">
    <cfRule type="cellIs" dxfId="74" priority="77" operator="lessThan">
      <formula>$L$37</formula>
    </cfRule>
  </conditionalFormatting>
  <conditionalFormatting sqref="F38:H38">
    <cfRule type="cellIs" dxfId="73" priority="76" operator="lessThan">
      <formula>$L$38</formula>
    </cfRule>
  </conditionalFormatting>
  <conditionalFormatting sqref="G17:H17">
    <cfRule type="cellIs" dxfId="72" priority="73" operator="lessThan">
      <formula>$L$15</formula>
    </cfRule>
  </conditionalFormatting>
  <conditionalFormatting sqref="F39:H39">
    <cfRule type="cellIs" dxfId="71" priority="70" operator="lessThan">
      <formula>$L$39</formula>
    </cfRule>
  </conditionalFormatting>
  <conditionalFormatting sqref="F40:H40">
    <cfRule type="cellIs" dxfId="70" priority="69" operator="lessThan">
      <formula>$L$40</formula>
    </cfRule>
  </conditionalFormatting>
  <conditionalFormatting sqref="F41:H41">
    <cfRule type="cellIs" dxfId="69" priority="68" operator="lessThan">
      <formula>$L$41</formula>
    </cfRule>
  </conditionalFormatting>
  <conditionalFormatting sqref="F42:H42">
    <cfRule type="cellIs" dxfId="68" priority="67" operator="lessThan">
      <formula>$L$42</formula>
    </cfRule>
  </conditionalFormatting>
  <conditionalFormatting sqref="F43:H43">
    <cfRule type="cellIs" dxfId="67" priority="66" operator="lessThan">
      <formula>$L$43</formula>
    </cfRule>
  </conditionalFormatting>
  <conditionalFormatting sqref="F44:H44">
    <cfRule type="cellIs" dxfId="66" priority="65" operator="lessThan">
      <formula>$L$44</formula>
    </cfRule>
  </conditionalFormatting>
  <conditionalFormatting sqref="F45:H45">
    <cfRule type="cellIs" dxfId="65" priority="64" operator="lessThan">
      <formula>$L$45</formula>
    </cfRule>
  </conditionalFormatting>
  <conditionalFormatting sqref="F46:H46">
    <cfRule type="cellIs" dxfId="64" priority="63" operator="lessThan">
      <formula>$L$46</formula>
    </cfRule>
  </conditionalFormatting>
  <conditionalFormatting sqref="F47:H47">
    <cfRule type="cellIs" dxfId="63" priority="62" operator="lessThan">
      <formula>$L$47</formula>
    </cfRule>
  </conditionalFormatting>
  <conditionalFormatting sqref="F48:H48">
    <cfRule type="cellIs" dxfId="62" priority="61" operator="lessThan">
      <formula>$L$48</formula>
    </cfRule>
  </conditionalFormatting>
  <conditionalFormatting sqref="F49:H49">
    <cfRule type="cellIs" dxfId="61" priority="60" operator="lessThan">
      <formula>$L$49</formula>
    </cfRule>
  </conditionalFormatting>
  <conditionalFormatting sqref="F50:H50">
    <cfRule type="cellIs" dxfId="60" priority="59" operator="lessThan">
      <formula>$L$50</formula>
    </cfRule>
  </conditionalFormatting>
  <conditionalFormatting sqref="F51:H51">
    <cfRule type="cellIs" dxfId="59" priority="58" operator="lessThan">
      <formula>$L$51</formula>
    </cfRule>
  </conditionalFormatting>
  <conditionalFormatting sqref="F52:H52">
    <cfRule type="cellIs" dxfId="58" priority="57" operator="lessThan">
      <formula>$L$52</formula>
    </cfRule>
  </conditionalFormatting>
  <conditionalFormatting sqref="F53:H53">
    <cfRule type="cellIs" dxfId="57" priority="56" operator="lessThan">
      <formula>$L$53</formula>
    </cfRule>
  </conditionalFormatting>
  <conditionalFormatting sqref="F54:H54">
    <cfRule type="cellIs" dxfId="56" priority="55" operator="lessThan">
      <formula>$L$54</formula>
    </cfRule>
  </conditionalFormatting>
  <conditionalFormatting sqref="F55:H55">
    <cfRule type="cellIs" dxfId="55" priority="54" operator="lessThan">
      <formula>$L$55</formula>
    </cfRule>
  </conditionalFormatting>
  <conditionalFormatting sqref="F56:H56">
    <cfRule type="cellIs" dxfId="54" priority="53" operator="lessThan">
      <formula>$L$56</formula>
    </cfRule>
  </conditionalFormatting>
  <conditionalFormatting sqref="F57:H57">
    <cfRule type="cellIs" dxfId="53" priority="52" operator="lessThan">
      <formula>$L$57</formula>
    </cfRule>
  </conditionalFormatting>
  <conditionalFormatting sqref="F58:H58">
    <cfRule type="cellIs" dxfId="52" priority="51" operator="lessThan">
      <formula>$L$58</formula>
    </cfRule>
  </conditionalFormatting>
  <conditionalFormatting sqref="F59:H59">
    <cfRule type="cellIs" dxfId="51" priority="50" operator="lessThan">
      <formula>$L$59</formula>
    </cfRule>
  </conditionalFormatting>
  <conditionalFormatting sqref="F60:H60">
    <cfRule type="cellIs" dxfId="50" priority="49" operator="lessThan">
      <formula>$L$60</formula>
    </cfRule>
  </conditionalFormatting>
  <conditionalFormatting sqref="F61:H61">
    <cfRule type="cellIs" dxfId="49" priority="48" operator="lessThan">
      <formula>$L$61</formula>
    </cfRule>
  </conditionalFormatting>
  <conditionalFormatting sqref="F62:H62">
    <cfRule type="cellIs" dxfId="48" priority="47" operator="lessThan">
      <formula>$L$62</formula>
    </cfRule>
  </conditionalFormatting>
  <conditionalFormatting sqref="F63:H63">
    <cfRule type="cellIs" dxfId="47" priority="46" operator="lessThan">
      <formula>$L$63</formula>
    </cfRule>
  </conditionalFormatting>
  <conditionalFormatting sqref="F64:H64">
    <cfRule type="cellIs" dxfId="46" priority="45" operator="lessThan">
      <formula>$L$64</formula>
    </cfRule>
  </conditionalFormatting>
  <conditionalFormatting sqref="F65:H65">
    <cfRule type="cellIs" dxfId="45" priority="44" operator="lessThan">
      <formula>$L$65</formula>
    </cfRule>
  </conditionalFormatting>
  <conditionalFormatting sqref="F66:H66">
    <cfRule type="cellIs" dxfId="44" priority="43" operator="lessThan">
      <formula>$L$66</formula>
    </cfRule>
  </conditionalFormatting>
  <conditionalFormatting sqref="F67:H67">
    <cfRule type="cellIs" dxfId="43" priority="42" operator="lessThan">
      <formula>$L$67</formula>
    </cfRule>
  </conditionalFormatting>
  <conditionalFormatting sqref="F68:H68">
    <cfRule type="cellIs" dxfId="42" priority="41" operator="lessThan">
      <formula>$L$68</formula>
    </cfRule>
  </conditionalFormatting>
  <conditionalFormatting sqref="F69:H69">
    <cfRule type="cellIs" dxfId="41" priority="40" operator="lessThan">
      <formula>$L$69</formula>
    </cfRule>
  </conditionalFormatting>
  <conditionalFormatting sqref="F70:H70">
    <cfRule type="cellIs" dxfId="40" priority="39" operator="lessThan">
      <formula>$L$70</formula>
    </cfRule>
  </conditionalFormatting>
  <conditionalFormatting sqref="F71:H71">
    <cfRule type="cellIs" dxfId="39" priority="38" operator="lessThan">
      <formula>$L$71</formula>
    </cfRule>
  </conditionalFormatting>
  <conditionalFormatting sqref="N3:T71">
    <cfRule type="cellIs" dxfId="2" priority="1" operator="less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Verificación aritmética DINATEL</vt:lpstr>
      <vt:lpstr>Verificación aritmética ENSOL C</vt:lpstr>
      <vt:lpstr>Verificación aritmética UT MEWO</vt:lpstr>
      <vt:lpstr>Revisión precios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Elio De Jesus Ventura Sanabri</dc:creator>
  <cp:lastModifiedBy>Elio Ventura</cp:lastModifiedBy>
  <dcterms:created xsi:type="dcterms:W3CDTF">2023-03-03T14:09:38Z</dcterms:created>
  <dcterms:modified xsi:type="dcterms:W3CDTF">2024-09-17T21:19:02Z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2023-03-03T17:30:05Z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b1df2164-9872-4b64-96cd-87a50e61b44f</vt:lpwstr>
  </property>
  <property fmtid="{D5CDD505-2E9C-101B-9397-08002B2CF9AE}" pid="8" name="MSIP_Label_1299739c-ad3d-4908-806e-4d91151a6e13_ContentBits">
    <vt:lpwstr>0</vt:lpwstr>
  </property>
</Properties>
</file>