
<file path=[Content_Types].xml><?xml version="1.0" encoding="utf-8"?>
<Types xmlns="http://schemas.openxmlformats.org/package/2006/content-types"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ana/Desktop/CONTRATACION 2020/Invitaciones Públicas/Invitación Pública 036-2020 Demarcación COVID 19/"/>
    </mc:Choice>
  </mc:AlternateContent>
  <xr:revisionPtr revIDLastSave="0" documentId="13_ncr:1_{5AC2523F-8348-914A-92B6-CEBE02EACDA9}" xr6:coauthVersionLast="45" xr6:coauthVersionMax="45" xr10:uidLastSave="{00000000-0000-0000-0000-000000000000}"/>
  <bookViews>
    <workbookView xWindow="1100" yWindow="460" windowWidth="22960" windowHeight="14760" activeTab="3" xr2:uid="{825BB990-1339-654D-A931-722FA512883C}"/>
  </bookViews>
  <sheets>
    <sheet name="NECESIDAD" sheetId="8" r:id="rId1"/>
    <sheet name="ANEXO TECNICO" sheetId="2" r:id="rId2"/>
    <sheet name="ESTUDIO DE OFERTA" sheetId="3" r:id="rId3"/>
    <sheet name="ANEXO OFERTA ECONOMICA " sheetId="9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4" i="3" l="1"/>
  <c r="N4" i="3" s="1"/>
  <c r="M5" i="3"/>
  <c r="N5" i="3" s="1"/>
  <c r="M6" i="3"/>
  <c r="N6" i="3" s="1"/>
  <c r="M7" i="3"/>
  <c r="N7" i="3" s="1"/>
  <c r="M8" i="3"/>
  <c r="N8" i="3" s="1"/>
  <c r="O8" i="3" s="1"/>
  <c r="P8" i="3" s="1"/>
  <c r="M9" i="3"/>
  <c r="N9" i="3" s="1"/>
  <c r="O9" i="3" s="1"/>
  <c r="P9" i="3" s="1"/>
  <c r="M10" i="3"/>
  <c r="N10" i="3" s="1"/>
  <c r="M11" i="3"/>
  <c r="N11" i="3" s="1"/>
  <c r="O11" i="3" s="1"/>
  <c r="P11" i="3" s="1"/>
  <c r="M3" i="3"/>
  <c r="N3" i="3" s="1"/>
  <c r="O3" i="3" s="1"/>
  <c r="P3" i="3" s="1"/>
  <c r="J4" i="3" l="1"/>
  <c r="K4" i="3" s="1"/>
  <c r="J5" i="3"/>
  <c r="K5" i="3" s="1"/>
  <c r="J6" i="3"/>
  <c r="K6" i="3" s="1"/>
  <c r="J7" i="3"/>
  <c r="K7" i="3" s="1"/>
  <c r="J8" i="3"/>
  <c r="K8" i="3" s="1"/>
  <c r="J9" i="3"/>
  <c r="K9" i="3" s="1"/>
  <c r="J10" i="3"/>
  <c r="K10" i="3" s="1"/>
  <c r="J11" i="3"/>
  <c r="K11" i="3" s="1"/>
  <c r="J3" i="3"/>
  <c r="K3" i="3" s="1"/>
  <c r="G9" i="3"/>
  <c r="H9" i="3" s="1"/>
  <c r="G10" i="3"/>
  <c r="H10" i="3" s="1"/>
  <c r="G11" i="3"/>
  <c r="H11" i="3" s="1"/>
  <c r="G8" i="3"/>
  <c r="H8" i="3" s="1"/>
  <c r="G7" i="3"/>
  <c r="H7" i="3" s="1"/>
  <c r="O7" i="3" s="1"/>
  <c r="P7" i="3" s="1"/>
  <c r="G6" i="3"/>
  <c r="H6" i="3" s="1"/>
  <c r="H5" i="3"/>
  <c r="G5" i="3"/>
  <c r="G4" i="3"/>
  <c r="H4" i="3" s="1"/>
  <c r="H3" i="3"/>
  <c r="G3" i="3"/>
  <c r="O6" i="3" l="1"/>
  <c r="P6" i="3" s="1"/>
  <c r="O4" i="3"/>
  <c r="P4" i="3" s="1"/>
  <c r="O10" i="3"/>
  <c r="P10" i="3" s="1"/>
  <c r="O5" i="3"/>
  <c r="P5" i="3" s="1"/>
  <c r="P12" i="3" l="1"/>
</calcChain>
</file>

<file path=xl/sharedStrings.xml><?xml version="1.0" encoding="utf-8"?>
<sst xmlns="http://schemas.openxmlformats.org/spreadsheetml/2006/main" count="188" uniqueCount="49">
  <si>
    <t xml:space="preserve">Item </t>
  </si>
  <si>
    <t xml:space="preserve">ELEMENTO </t>
  </si>
  <si>
    <t>DESCRIPCION</t>
  </si>
  <si>
    <t>MEDIDA</t>
  </si>
  <si>
    <t>UNIDADES REQUERIDAS</t>
  </si>
  <si>
    <t>VALOR UNIDAD SIN IVA</t>
  </si>
  <si>
    <t>VALOR TOTAL SIN IVA</t>
  </si>
  <si>
    <t>SUBTOTAL</t>
  </si>
  <si>
    <t>IVA</t>
  </si>
  <si>
    <t>TOTAL</t>
  </si>
  <si>
    <t>FIRMA DEL OFERENTE</t>
  </si>
  <si>
    <t>NECESIDAD</t>
  </si>
  <si>
    <t xml:space="preserve">DISTANCIAMIENTO FISICO: INGRESO O RECEPCIÓN   - PASILLOS - BAÑOS </t>
  </si>
  <si>
    <t>GRAFICO SEGÚN PROTOCOLO DE INGRESO</t>
  </si>
  <si>
    <t>PROTSEIN NIT: 800165874-0</t>
  </si>
  <si>
    <t>VALOR A CONSIDERAR PARA LA COMPRA</t>
  </si>
  <si>
    <t>CERO FUEGO NIT: 41250829-1</t>
  </si>
  <si>
    <t>SERVINCO NIT: 13229894-1</t>
  </si>
  <si>
    <t>ANEXO OFERTA ECONOMICA</t>
  </si>
  <si>
    <t>1</t>
  </si>
  <si>
    <t>Und</t>
  </si>
  <si>
    <t>2</t>
  </si>
  <si>
    <t>3</t>
  </si>
  <si>
    <t>4</t>
  </si>
  <si>
    <t>5</t>
  </si>
  <si>
    <t>6</t>
  </si>
  <si>
    <t>7</t>
  </si>
  <si>
    <t>8</t>
  </si>
  <si>
    <t>9</t>
  </si>
  <si>
    <t xml:space="preserve">Apercibimiento </t>
  </si>
  <si>
    <t>elaborado en material orgánico de elevado peso molecular Polyvinyl chloride en presentación rígida o plastificada, compuesto por cadenas de moléculas de gran tamaño apeladas polímeros, este debe ser presentado en color blanco inicialmente y deberá iniciar a reblandecer los 80°, además debe tener resistencia eléctrica y a la combustión, sus dimenciones son  de 22x28 ( Distanciamiento)</t>
  </si>
  <si>
    <t xml:space="preserve">Dosel tipo toldo informativo </t>
  </si>
  <si>
    <t>en acetato de vinilo con diseño exclusivo y elaborado específicamente para el área o la necesidad del requerimiento, sus dimensiones son 3.00 x 1.20 Metro, con ojete para sujetar ( Entrada ) (entrada 1 piso (2)  torre c (1)</t>
  </si>
  <si>
    <t>en acetato de vinilo con diseño exclusivo y elaborado específicamente para el área o la necesidad del requerimiento, sus dimensiones son 50 x 60 , con ojete para sujetar ( Baños )</t>
  </si>
  <si>
    <t>en acetato de vinilo con diseño exclusivo y elaborado específicamente para el área o la necesidad del requerimiento, sus dimensiones son 1. 50 x 60 , con ojete para sujetar ( MunicipiosM)</t>
  </si>
  <si>
    <t>elaborado en material orgánico de elevado peso molecular Polyvinyl chloride en presentación rígida o plastificada, compuesto por cadenas de moléculas de gran tamaño apeladas polímeros, este debe ser presentado en color blanco inicialmente y deberá iniciar a reblandecer los 80°, además debe tener resistencia eléctrica y a la combustión, sus dimenciones son  de 20x25 (Gel)</t>
  </si>
  <si>
    <t>elaborado en material orgánico de elevado peso molecular Polyvinyl chloride en presentación rígida o plastificada, compuesto por cadenas de moléculas de gran tamaño apeladas polímeros, este debe ser presentado en color blanco inicialmente y deberá iniciar a reblandecer los 80°, además debe tener resistencia eléctrica y a la combustión, sus dimenciones sonsus dimenciones son 22x28 (Salida)</t>
  </si>
  <si>
    <t>elaborado en material orgánico de elevado peso molecular Polyvinyl chloride en presentación rígida o plastificada, compuesto por cadenas de moléculas de gran tamaño apeladas polímeros, este debe ser presentado en color blanco inicialmente y deberá iniciar a reblandecer los 80°, además debe tener resistencia eléctrica y a la combustión, tipo espejo, sus dimenciones son de 50x60 ( Puertas)</t>
  </si>
  <si>
    <t>elaborado en material orgánico de elevado peso molecular Polyvinyl chloride en presentación rígida o plastificada, compuesto por cadenas de moléculas de gran tamaño apeladas polímeros, este debe ser presentado en color blanco inicialmente y deberá iniciar a reblandecer los 80°, además debe tener resistencia eléctrica y a la combustión, tipo espejo, sus dimenciones son de 35x50 ( Columnas)</t>
  </si>
  <si>
    <t xml:space="preserve"> IVA</t>
  </si>
  <si>
    <t>SUBTOTAL  UNIDAD</t>
  </si>
  <si>
    <t>VALOR TOTAL UNIDAD INCLUIDO  IVA</t>
  </si>
  <si>
    <t>VALOR PROMEDIO</t>
  </si>
  <si>
    <t>en acetato de vinilo con diseño exclusivo y elaborado específicamente para el área o la necesidad del requerimiento, sus dimensiones son 1.50 x 1 Metro, con soporte tubular (Sedes)  arauca,  temis , pamplona,  cucuta, palacio nacional, )banco bogota,  villa rosario,  patios ocaña , cespa</t>
  </si>
  <si>
    <t>en acetato de vinilo con diseño exclusivo y elaborado específicamente para el área o la necesidad del requerimiento, sus dimensiones son 1. 50 x 60 , con ojete para sujetar (Juzgado promiscuo)</t>
  </si>
  <si>
    <t xml:space="preserve">en acetato de vinilo con diseño exclusivo y elaborado específicamente para el área o la necesidad del requerimiento, sus dimensiones son 3.00 x 1.20 Metro, con ojete para sujetar Palacio de Justicia </t>
  </si>
  <si>
    <t>elaborado en material orgánico de elevado peso molecular Polyvinyl chloride en presentación rígida o plastificada, compuesto por cadenas de moléculas de gran tamaño apeladas polímeros, este debe ser presentado en color blanco inicialmente y deberá iniciar a reblandecer los 80°, además debe tener resistencia eléctrica y a la combustión, sus dimenciones son  de 22x28 ( Distanciamiento) (200 rojas) (200 azules) (200 verdes) (200 amarillas).</t>
  </si>
  <si>
    <t>elaborado en material orgánico de elevado peso molecular Polyvinyl chloride en presentación rígida o plastificada, compuesto por cadenas de moléculas de gran tamaño apeladas polímeros, este debe ser presentado en color blanco inicialmente y deberá iniciar a reblandecer los 80°, además debe tener resistencia eléctrica y a la combustión, tipo espejo, sus dimenciones son de 35x50 ( Columnas) (3 DISEÑOS)</t>
  </si>
  <si>
    <t>en acetato de vinilo con diseño exclusivo y elaborado específicamente para el área o la necesidad del requerimiento, sus dimensiones son 50 x 60 , con ojete para sujetar (3 DISEÑOS).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</si>
</sst>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164" formatCode="[$$-240A]\ #,##0"/>
  </numFmts>
  <fonts count="12" x14ac:knownFonts="1"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2" fontId="3" fillId="0" borderId="0" applyFont="0" applyFill="0" applyBorder="0" applyAlignment="0" applyProtection="0"/>
    <xf numFmtId="0" fontId="5" fillId="0" borderId="0"/>
  </cellStyleXfs>
  <cellXfs count="70">
    <xf numFmtId="0" fontId="0" fillId="0" borderId="0" xfId="0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6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2" fillId="0" borderId="0" xfId="0" applyFont="1" applyBorder="1"/>
    <xf numFmtId="0" fontId="6" fillId="0" borderId="0" xfId="0" applyFont="1"/>
    <xf numFmtId="0" fontId="6" fillId="0" borderId="0" xfId="0" applyFont="1" applyAlignment="1">
      <alignment wrapText="1"/>
    </xf>
    <xf numFmtId="0" fontId="9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42" fontId="10" fillId="0" borderId="22" xfId="1" applyFont="1" applyBorder="1" applyAlignment="1">
      <alignment vertical="center"/>
    </xf>
    <xf numFmtId="42" fontId="10" fillId="0" borderId="23" xfId="0" applyNumberFormat="1" applyFont="1" applyBorder="1" applyAlignment="1">
      <alignment vertical="center"/>
    </xf>
    <xf numFmtId="42" fontId="10" fillId="0" borderId="25" xfId="0" applyNumberFormat="1" applyFont="1" applyBorder="1" applyAlignment="1">
      <alignment vertical="center"/>
    </xf>
    <xf numFmtId="42" fontId="10" fillId="0" borderId="23" xfId="1" applyFont="1" applyBorder="1" applyAlignment="1">
      <alignment vertical="center"/>
    </xf>
    <xf numFmtId="42" fontId="6" fillId="0" borderId="6" xfId="0" applyNumberFormat="1" applyFont="1" applyBorder="1" applyAlignment="1">
      <alignment vertical="center"/>
    </xf>
    <xf numFmtId="42" fontId="6" fillId="0" borderId="1" xfId="0" applyNumberFormat="1" applyFont="1" applyBorder="1" applyAlignment="1">
      <alignment vertical="center"/>
    </xf>
    <xf numFmtId="0" fontId="6" fillId="0" borderId="2" xfId="0" applyFont="1" applyFill="1" applyBorder="1" applyAlignment="1">
      <alignment horizontal="justify" vertical="center" wrapText="1"/>
    </xf>
    <xf numFmtId="42" fontId="10" fillId="0" borderId="13" xfId="1" applyFont="1" applyBorder="1" applyAlignment="1">
      <alignment vertical="center"/>
    </xf>
    <xf numFmtId="42" fontId="10" fillId="0" borderId="1" xfId="1" applyFont="1" applyBorder="1" applyAlignment="1">
      <alignment vertical="center"/>
    </xf>
    <xf numFmtId="42" fontId="10" fillId="0" borderId="14" xfId="1" applyFont="1" applyBorder="1" applyAlignment="1">
      <alignment vertical="center"/>
    </xf>
    <xf numFmtId="42" fontId="10" fillId="0" borderId="15" xfId="1" applyFont="1" applyBorder="1" applyAlignment="1">
      <alignment vertical="center"/>
    </xf>
    <xf numFmtId="42" fontId="10" fillId="0" borderId="16" xfId="1" applyFont="1" applyBorder="1" applyAlignment="1">
      <alignment vertical="center"/>
    </xf>
    <xf numFmtId="42" fontId="10" fillId="0" borderId="17" xfId="1" applyFont="1" applyBorder="1" applyAlignment="1">
      <alignment vertical="center"/>
    </xf>
    <xf numFmtId="42" fontId="10" fillId="0" borderId="24" xfId="1" applyFont="1" applyBorder="1" applyAlignment="1">
      <alignment vertical="center"/>
    </xf>
    <xf numFmtId="42" fontId="10" fillId="0" borderId="2" xfId="1" applyFont="1" applyBorder="1" applyAlignment="1">
      <alignment vertical="center"/>
    </xf>
    <xf numFmtId="42" fontId="10" fillId="0" borderId="21" xfId="1" applyFont="1" applyBorder="1" applyAlignment="1">
      <alignment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4" fontId="11" fillId="0" borderId="18" xfId="0" applyNumberFormat="1" applyFont="1" applyBorder="1" applyAlignment="1">
      <alignment horizontal="center" vertical="center" wrapText="1"/>
    </xf>
    <xf numFmtId="42" fontId="10" fillId="0" borderId="19" xfId="1" applyFont="1" applyBorder="1" applyAlignment="1">
      <alignment vertical="center"/>
    </xf>
    <xf numFmtId="42" fontId="10" fillId="0" borderId="20" xfId="1" applyFont="1" applyBorder="1" applyAlignment="1">
      <alignment vertical="center"/>
    </xf>
    <xf numFmtId="164" fontId="11" fillId="0" borderId="13" xfId="0" applyNumberFormat="1" applyFont="1" applyBorder="1" applyAlignment="1">
      <alignment horizontal="center" vertical="center" wrapText="1"/>
    </xf>
    <xf numFmtId="42" fontId="6" fillId="0" borderId="4" xfId="0" applyNumberFormat="1" applyFont="1" applyBorder="1" applyAlignment="1">
      <alignment vertical="center"/>
    </xf>
    <xf numFmtId="42" fontId="9" fillId="0" borderId="7" xfId="0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</cellXfs>
  <cellStyles count="3">
    <cellStyle name="Moneda [0]" xfId="1" builtinId="7"/>
    <cellStyle name="Normal" xfId="0" builtinId="0"/>
    <cellStyle name="Normal 2" xfId="2" xr:uid="{2CB1D436-CA81-644F-ADC9-6841690117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iff"/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101600</xdr:colOff>
      <xdr:row>2</xdr:row>
      <xdr:rowOff>203200</xdr:rowOff>
    </xdr:from>
    <xdr:to>
      <xdr:col>1</xdr:col>
      <xdr:colOff>1983003</xdr:colOff>
      <xdr:row>2</xdr:row>
      <xdr:rowOff>1295400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1B286F-B6B7-354A-984D-8108884F4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11400" y="1079500"/>
          <a:ext cx="1881403" cy="1092200"/>
        </a:xfrm>
        <a:prstGeom prst="rect">
          <a:avLst/>
        </a:prstGeom>
      </xdr:spPr>
    </xdr:pic>
    <xdr:clientData/>
  </xdr:twoCellAnchor>
  <xdr:twoCellAnchor editAs="oneCell">
    <xdr:from>
      <xdr:col>1</xdr:col>
      <xdr:colOff>165100</xdr:colOff>
      <xdr:row>5</xdr:row>
      <xdr:rowOff>508000</xdr:rowOff>
    </xdr:from>
    <xdr:to>
      <xdr:col>1</xdr:col>
      <xdr:colOff>2070100</xdr:colOff>
      <xdr:row>6</xdr:row>
      <xdr:rowOff>1066511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722A664-4499-164D-9162-82A852727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74900" y="3416300"/>
          <a:ext cx="1905000" cy="16380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3AD9A-CF72-2740-81A4-D2172E8C14B5}">
  <dimension ref="A2:I11"/>
  <sheetViews>
    <sheetView topLeftCell="C2" workbookViewId="0">
      <selection activeCell="E5" sqref="E5"/>
    </sheetView>
  </sheetViews>
  <sheetFormatPr baseColWidth="10" defaultRowHeight="14" x14ac:dyDescent="0.15"/>
  <cols>
    <col min="1" max="1" width="22.83203125" style="4" customWidth="1"/>
    <col min="2" max="2" width="29" style="4" customWidth="1"/>
    <col min="3" max="3" width="9.83203125" style="13" customWidth="1"/>
    <col min="4" max="4" width="20.1640625" style="1" customWidth="1"/>
    <col min="5" max="5" width="44.6640625" style="4" customWidth="1"/>
    <col min="6" max="6" width="11.6640625" style="12" customWidth="1"/>
    <col min="7" max="7" width="16.33203125" style="12" customWidth="1"/>
    <col min="8" max="16384" width="10.83203125" style="4"/>
  </cols>
  <sheetData>
    <row r="2" spans="1:9" ht="55" customHeight="1" x14ac:dyDescent="0.15">
      <c r="A2" s="2" t="s">
        <v>11</v>
      </c>
      <c r="B2" s="2" t="s">
        <v>13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3"/>
    </row>
    <row r="3" spans="1:9" ht="137" customHeight="1" x14ac:dyDescent="0.15">
      <c r="A3" s="61" t="s">
        <v>12</v>
      </c>
      <c r="B3" s="61"/>
      <c r="C3" s="15" t="s">
        <v>19</v>
      </c>
      <c r="D3" s="16" t="s">
        <v>29</v>
      </c>
      <c r="E3" s="14" t="s">
        <v>30</v>
      </c>
      <c r="F3" s="15" t="s">
        <v>20</v>
      </c>
      <c r="G3" s="15">
        <v>800</v>
      </c>
      <c r="I3" s="7"/>
    </row>
    <row r="4" spans="1:9" ht="99" customHeight="1" x14ac:dyDescent="0.15">
      <c r="A4" s="61"/>
      <c r="B4" s="61"/>
      <c r="C4" s="15" t="s">
        <v>21</v>
      </c>
      <c r="D4" s="17" t="s">
        <v>31</v>
      </c>
      <c r="E4" s="14" t="s">
        <v>32</v>
      </c>
      <c r="F4" s="15" t="s">
        <v>20</v>
      </c>
      <c r="G4" s="15">
        <v>4</v>
      </c>
      <c r="I4" s="7"/>
    </row>
    <row r="5" spans="1:9" ht="94" customHeight="1" x14ac:dyDescent="0.15">
      <c r="A5" s="61"/>
      <c r="B5" s="61"/>
      <c r="C5" s="15" t="s">
        <v>22</v>
      </c>
      <c r="D5" s="17" t="s">
        <v>31</v>
      </c>
      <c r="E5" s="11" t="s">
        <v>43</v>
      </c>
      <c r="F5" s="15" t="s">
        <v>20</v>
      </c>
      <c r="G5" s="15">
        <v>30</v>
      </c>
      <c r="I5" s="7"/>
    </row>
    <row r="6" spans="1:9" ht="85" customHeight="1" x14ac:dyDescent="0.15">
      <c r="A6" s="61"/>
      <c r="B6" s="61"/>
      <c r="C6" s="15" t="s">
        <v>23</v>
      </c>
      <c r="D6" s="17" t="s">
        <v>31</v>
      </c>
      <c r="E6" s="14" t="s">
        <v>33</v>
      </c>
      <c r="F6" s="15" t="s">
        <v>20</v>
      </c>
      <c r="G6" s="15">
        <v>100</v>
      </c>
      <c r="I6" s="7"/>
    </row>
    <row r="7" spans="1:9" ht="88" customHeight="1" x14ac:dyDescent="0.15">
      <c r="A7" s="61"/>
      <c r="B7" s="61"/>
      <c r="C7" s="15" t="s">
        <v>24</v>
      </c>
      <c r="D7" s="17" t="s">
        <v>31</v>
      </c>
      <c r="E7" s="14" t="s">
        <v>34</v>
      </c>
      <c r="F7" s="15" t="s">
        <v>20</v>
      </c>
      <c r="G7" s="15">
        <v>100</v>
      </c>
      <c r="I7" s="7"/>
    </row>
    <row r="8" spans="1:9" ht="136" x14ac:dyDescent="0.15">
      <c r="A8" s="61"/>
      <c r="B8" s="61"/>
      <c r="C8" s="15" t="s">
        <v>25</v>
      </c>
      <c r="D8" s="17" t="s">
        <v>29</v>
      </c>
      <c r="E8" s="14" t="s">
        <v>35</v>
      </c>
      <c r="F8" s="15" t="s">
        <v>20</v>
      </c>
      <c r="G8" s="15">
        <v>50</v>
      </c>
    </row>
    <row r="9" spans="1:9" ht="137" customHeight="1" x14ac:dyDescent="0.15">
      <c r="A9" s="61"/>
      <c r="B9" s="61"/>
      <c r="C9" s="15" t="s">
        <v>26</v>
      </c>
      <c r="D9" s="17" t="s">
        <v>29</v>
      </c>
      <c r="E9" s="14" t="s">
        <v>36</v>
      </c>
      <c r="F9" s="15" t="s">
        <v>20</v>
      </c>
      <c r="G9" s="15">
        <v>200</v>
      </c>
    </row>
    <row r="10" spans="1:9" ht="136" customHeight="1" x14ac:dyDescent="0.15">
      <c r="A10" s="61"/>
      <c r="B10" s="61"/>
      <c r="C10" s="15" t="s">
        <v>27</v>
      </c>
      <c r="D10" s="17" t="s">
        <v>29</v>
      </c>
      <c r="E10" s="14" t="s">
        <v>37</v>
      </c>
      <c r="F10" s="15" t="s">
        <v>20</v>
      </c>
      <c r="G10" s="15">
        <v>20</v>
      </c>
    </row>
    <row r="11" spans="1:9" ht="134" customHeight="1" x14ac:dyDescent="0.15">
      <c r="A11" s="61"/>
      <c r="B11" s="61"/>
      <c r="C11" s="15" t="s">
        <v>28</v>
      </c>
      <c r="D11" s="17" t="s">
        <v>29</v>
      </c>
      <c r="E11" s="14" t="s">
        <v>38</v>
      </c>
      <c r="F11" s="15" t="s">
        <v>20</v>
      </c>
      <c r="G11" s="15">
        <v>32</v>
      </c>
    </row>
  </sheetData>
  <mergeCells count="2">
    <mergeCell ref="A3:A11"/>
    <mergeCell ref="B3:B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0C6DF-2A63-DC43-8DAC-750DE41EB56A}">
  <dimension ref="A2:E11"/>
  <sheetViews>
    <sheetView workbookViewId="0">
      <selection activeCell="C5" sqref="C5"/>
    </sheetView>
  </sheetViews>
  <sheetFormatPr baseColWidth="10" defaultRowHeight="14" x14ac:dyDescent="0.15"/>
  <cols>
    <col min="1" max="1" width="6" style="4" customWidth="1"/>
    <col min="2" max="2" width="16.5" style="1" customWidth="1"/>
    <col min="3" max="3" width="49" style="4" customWidth="1"/>
    <col min="4" max="4" width="10.5" style="4" customWidth="1"/>
    <col min="5" max="5" width="15.5" style="4" customWidth="1"/>
    <col min="6" max="16384" width="10.83203125" style="4"/>
  </cols>
  <sheetData>
    <row r="2" spans="1:5" ht="30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39" customHeight="1" x14ac:dyDescent="0.15">
      <c r="A3" s="18" t="s">
        <v>19</v>
      </c>
      <c r="B3" s="16" t="s">
        <v>29</v>
      </c>
      <c r="C3" s="19" t="s">
        <v>30</v>
      </c>
      <c r="D3" s="18" t="s">
        <v>20</v>
      </c>
      <c r="E3" s="18">
        <v>800</v>
      </c>
    </row>
    <row r="4" spans="1:5" ht="85" x14ac:dyDescent="0.15">
      <c r="A4" s="18" t="s">
        <v>21</v>
      </c>
      <c r="B4" s="17" t="s">
        <v>31</v>
      </c>
      <c r="C4" s="19" t="s">
        <v>32</v>
      </c>
      <c r="D4" s="18" t="s">
        <v>20</v>
      </c>
      <c r="E4" s="18">
        <v>4</v>
      </c>
    </row>
    <row r="5" spans="1:5" ht="84" x14ac:dyDescent="0.15">
      <c r="A5" s="18" t="s">
        <v>22</v>
      </c>
      <c r="B5" s="17" t="s">
        <v>31</v>
      </c>
      <c r="C5" s="11" t="s">
        <v>43</v>
      </c>
      <c r="D5" s="18" t="s">
        <v>20</v>
      </c>
      <c r="E5" s="18">
        <v>30</v>
      </c>
    </row>
    <row r="6" spans="1:5" ht="68" x14ac:dyDescent="0.15">
      <c r="A6" s="18" t="s">
        <v>23</v>
      </c>
      <c r="B6" s="17" t="s">
        <v>31</v>
      </c>
      <c r="C6" s="19" t="s">
        <v>33</v>
      </c>
      <c r="D6" s="18" t="s">
        <v>20</v>
      </c>
      <c r="E6" s="18">
        <v>100</v>
      </c>
    </row>
    <row r="7" spans="1:5" ht="68" x14ac:dyDescent="0.15">
      <c r="A7" s="18" t="s">
        <v>24</v>
      </c>
      <c r="B7" s="17" t="s">
        <v>31</v>
      </c>
      <c r="C7" s="19" t="s">
        <v>34</v>
      </c>
      <c r="D7" s="18" t="s">
        <v>20</v>
      </c>
      <c r="E7" s="18">
        <v>100</v>
      </c>
    </row>
    <row r="8" spans="1:5" ht="136" x14ac:dyDescent="0.15">
      <c r="A8" s="18" t="s">
        <v>25</v>
      </c>
      <c r="B8" s="17" t="s">
        <v>29</v>
      </c>
      <c r="C8" s="19" t="s">
        <v>35</v>
      </c>
      <c r="D8" s="18" t="s">
        <v>20</v>
      </c>
      <c r="E8" s="18">
        <v>50</v>
      </c>
    </row>
    <row r="9" spans="1:5" ht="153" x14ac:dyDescent="0.15">
      <c r="A9" s="18" t="s">
        <v>26</v>
      </c>
      <c r="B9" s="17" t="s">
        <v>29</v>
      </c>
      <c r="C9" s="19" t="s">
        <v>36</v>
      </c>
      <c r="D9" s="18" t="s">
        <v>20</v>
      </c>
      <c r="E9" s="18">
        <v>200</v>
      </c>
    </row>
    <row r="10" spans="1:5" ht="153" x14ac:dyDescent="0.15">
      <c r="A10" s="18" t="s">
        <v>27</v>
      </c>
      <c r="B10" s="17" t="s">
        <v>29</v>
      </c>
      <c r="C10" s="19" t="s">
        <v>37</v>
      </c>
      <c r="D10" s="18" t="s">
        <v>20</v>
      </c>
      <c r="E10" s="18">
        <v>20</v>
      </c>
    </row>
    <row r="11" spans="1:5" ht="153" x14ac:dyDescent="0.15">
      <c r="A11" s="18" t="s">
        <v>28</v>
      </c>
      <c r="B11" s="17" t="s">
        <v>29</v>
      </c>
      <c r="C11" s="19" t="s">
        <v>38</v>
      </c>
      <c r="D11" s="18" t="s">
        <v>20</v>
      </c>
      <c r="E11" s="18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C8A76-BB30-EF42-9D9D-D85C0AC58927}">
  <dimension ref="A1:P12"/>
  <sheetViews>
    <sheetView topLeftCell="E1" workbookViewId="0">
      <selection activeCell="C6" sqref="C6"/>
    </sheetView>
  </sheetViews>
  <sheetFormatPr baseColWidth="10" defaultRowHeight="13" x14ac:dyDescent="0.15"/>
  <cols>
    <col min="1" max="1" width="6" style="24" customWidth="1"/>
    <col min="2" max="2" width="15.5" style="25" customWidth="1"/>
    <col min="3" max="3" width="35.83203125" style="24" customWidth="1"/>
    <col min="4" max="4" width="10.1640625" style="24" customWidth="1"/>
    <col min="5" max="5" width="13.33203125" style="24" customWidth="1"/>
    <col min="6" max="6" width="12.83203125" style="24" customWidth="1"/>
    <col min="7" max="7" width="10" style="24" customWidth="1"/>
    <col min="8" max="8" width="15.33203125" style="24" customWidth="1"/>
    <col min="9" max="9" width="11.5" style="24" customWidth="1"/>
    <col min="10" max="10" width="11" style="24" customWidth="1"/>
    <col min="11" max="11" width="14.6640625" style="24" customWidth="1"/>
    <col min="12" max="12" width="13.5" style="24" customWidth="1"/>
    <col min="13" max="13" width="11" style="24" customWidth="1"/>
    <col min="14" max="14" width="15.1640625" style="24" customWidth="1"/>
    <col min="15" max="15" width="13.33203125" style="24" customWidth="1"/>
    <col min="16" max="16" width="13.83203125" style="24" customWidth="1"/>
    <col min="17" max="16384" width="10.83203125" style="24"/>
  </cols>
  <sheetData>
    <row r="1" spans="1:16" ht="30" customHeight="1" x14ac:dyDescent="0.15">
      <c r="F1" s="62" t="s">
        <v>16</v>
      </c>
      <c r="G1" s="63"/>
      <c r="H1" s="64"/>
      <c r="I1" s="65" t="s">
        <v>17</v>
      </c>
      <c r="J1" s="66"/>
      <c r="K1" s="67"/>
      <c r="L1" s="65" t="s">
        <v>14</v>
      </c>
      <c r="M1" s="66"/>
      <c r="N1" s="67"/>
      <c r="O1" s="26"/>
      <c r="P1" s="26"/>
    </row>
    <row r="2" spans="1:16" ht="55" customHeight="1" thickBot="1" x14ac:dyDescent="0.2">
      <c r="A2" s="27" t="s">
        <v>0</v>
      </c>
      <c r="B2" s="27" t="s">
        <v>1</v>
      </c>
      <c r="C2" s="27" t="s">
        <v>2</v>
      </c>
      <c r="D2" s="27" t="s">
        <v>3</v>
      </c>
      <c r="E2" s="28" t="s">
        <v>4</v>
      </c>
      <c r="F2" s="29" t="s">
        <v>40</v>
      </c>
      <c r="G2" s="30" t="s">
        <v>39</v>
      </c>
      <c r="H2" s="31" t="s">
        <v>41</v>
      </c>
      <c r="I2" s="29" t="s">
        <v>40</v>
      </c>
      <c r="J2" s="30" t="s">
        <v>39</v>
      </c>
      <c r="K2" s="31" t="s">
        <v>41</v>
      </c>
      <c r="L2" s="52" t="s">
        <v>40</v>
      </c>
      <c r="M2" s="53" t="s">
        <v>39</v>
      </c>
      <c r="N2" s="54" t="s">
        <v>41</v>
      </c>
      <c r="O2" s="32" t="s">
        <v>42</v>
      </c>
      <c r="P2" s="27" t="s">
        <v>15</v>
      </c>
    </row>
    <row r="3" spans="1:16" ht="160" customHeight="1" x14ac:dyDescent="0.15">
      <c r="A3" s="33" t="s">
        <v>19</v>
      </c>
      <c r="B3" s="34" t="s">
        <v>29</v>
      </c>
      <c r="C3" s="11" t="s">
        <v>46</v>
      </c>
      <c r="D3" s="33" t="s">
        <v>20</v>
      </c>
      <c r="E3" s="35">
        <v>800</v>
      </c>
      <c r="F3" s="36">
        <v>3757</v>
      </c>
      <c r="G3" s="37">
        <f>(F3*19%)</f>
        <v>713.83</v>
      </c>
      <c r="H3" s="38">
        <f>F3+G3</f>
        <v>4470.83</v>
      </c>
      <c r="I3" s="36">
        <v>3756</v>
      </c>
      <c r="J3" s="39">
        <f>I3*19%</f>
        <v>713.64</v>
      </c>
      <c r="K3" s="49">
        <f>I3+J3</f>
        <v>4469.6400000000003</v>
      </c>
      <c r="L3" s="55">
        <v>3739.4956999999999</v>
      </c>
      <c r="M3" s="56">
        <f>L3*19%</f>
        <v>710.50418300000001</v>
      </c>
      <c r="N3" s="57">
        <f>L3+M3</f>
        <v>4449.9998830000004</v>
      </c>
      <c r="O3" s="40">
        <f>(H3+K3+N3)/3</f>
        <v>4463.4899610000002</v>
      </c>
      <c r="P3" s="41">
        <f>O3*E3</f>
        <v>3570791.9688000004</v>
      </c>
    </row>
    <row r="4" spans="1:16" ht="70" x14ac:dyDescent="0.15">
      <c r="A4" s="33" t="s">
        <v>21</v>
      </c>
      <c r="B4" s="42" t="s">
        <v>31</v>
      </c>
      <c r="C4" s="11" t="s">
        <v>45</v>
      </c>
      <c r="D4" s="33" t="s">
        <v>20</v>
      </c>
      <c r="E4" s="35">
        <v>4</v>
      </c>
      <c r="F4" s="43">
        <v>90017</v>
      </c>
      <c r="G4" s="44">
        <f>F4*19%</f>
        <v>17103.23</v>
      </c>
      <c r="H4" s="45">
        <f>F4+G4</f>
        <v>107120.23</v>
      </c>
      <c r="I4" s="43">
        <v>90017</v>
      </c>
      <c r="J4" s="44">
        <f t="shared" ref="J4:J11" si="0">I4*19%</f>
        <v>17103.23</v>
      </c>
      <c r="K4" s="50">
        <f t="shared" ref="K4:K11" si="1">I4+J4</f>
        <v>107120.23</v>
      </c>
      <c r="L4" s="58">
        <v>90000</v>
      </c>
      <c r="M4" s="44">
        <f t="shared" ref="M4:M11" si="2">L4*19%</f>
        <v>17100</v>
      </c>
      <c r="N4" s="45">
        <f t="shared" ref="N4:N11" si="3">L4+M4</f>
        <v>107100</v>
      </c>
      <c r="O4" s="40">
        <f t="shared" ref="O4:O11" si="4">(H4+K4+N4)/3</f>
        <v>107113.48666666665</v>
      </c>
      <c r="P4" s="41">
        <f t="shared" ref="P4:P11" si="5">O4*E4</f>
        <v>428453.9466666666</v>
      </c>
    </row>
    <row r="5" spans="1:16" ht="112" x14ac:dyDescent="0.15">
      <c r="A5" s="33" t="s">
        <v>22</v>
      </c>
      <c r="B5" s="42" t="s">
        <v>31</v>
      </c>
      <c r="C5" s="11" t="s">
        <v>43</v>
      </c>
      <c r="D5" s="33" t="s">
        <v>20</v>
      </c>
      <c r="E5" s="35">
        <v>30</v>
      </c>
      <c r="F5" s="43">
        <v>42034</v>
      </c>
      <c r="G5" s="44">
        <f>F5*19%</f>
        <v>7986.46</v>
      </c>
      <c r="H5" s="45">
        <f>F5+G5</f>
        <v>50020.46</v>
      </c>
      <c r="I5" s="43">
        <v>42034</v>
      </c>
      <c r="J5" s="44">
        <f t="shared" si="0"/>
        <v>7986.46</v>
      </c>
      <c r="K5" s="50">
        <f t="shared" si="1"/>
        <v>50020.46</v>
      </c>
      <c r="L5" s="58">
        <v>42016.805999999997</v>
      </c>
      <c r="M5" s="44">
        <f t="shared" si="2"/>
        <v>7983.1931399999994</v>
      </c>
      <c r="N5" s="45">
        <f t="shared" si="3"/>
        <v>49999.99914</v>
      </c>
      <c r="O5" s="40">
        <f t="shared" si="4"/>
        <v>50013.639713333338</v>
      </c>
      <c r="P5" s="41">
        <f t="shared" si="5"/>
        <v>1500409.1914000001</v>
      </c>
    </row>
    <row r="6" spans="1:16" ht="70" x14ac:dyDescent="0.15">
      <c r="A6" s="33" t="s">
        <v>23</v>
      </c>
      <c r="B6" s="42" t="s">
        <v>31</v>
      </c>
      <c r="C6" s="11" t="s">
        <v>48</v>
      </c>
      <c r="D6" s="33" t="s">
        <v>20</v>
      </c>
      <c r="E6" s="35">
        <v>100</v>
      </c>
      <c r="F6" s="43">
        <v>15047</v>
      </c>
      <c r="G6" s="44">
        <f>F6*19%</f>
        <v>2858.93</v>
      </c>
      <c r="H6" s="45">
        <f>F6+G6</f>
        <v>17905.93</v>
      </c>
      <c r="I6" s="43">
        <v>15042</v>
      </c>
      <c r="J6" s="44">
        <f t="shared" si="0"/>
        <v>2857.98</v>
      </c>
      <c r="K6" s="50">
        <f t="shared" si="1"/>
        <v>17899.98</v>
      </c>
      <c r="L6" s="58">
        <v>15000</v>
      </c>
      <c r="M6" s="44">
        <f t="shared" si="2"/>
        <v>2850</v>
      </c>
      <c r="N6" s="45">
        <f t="shared" si="3"/>
        <v>17850</v>
      </c>
      <c r="O6" s="40">
        <f t="shared" si="4"/>
        <v>17885.303333333333</v>
      </c>
      <c r="P6" s="41">
        <f t="shared" si="5"/>
        <v>1788530.3333333333</v>
      </c>
    </row>
    <row r="7" spans="1:16" ht="70" x14ac:dyDescent="0.15">
      <c r="A7" s="33" t="s">
        <v>24</v>
      </c>
      <c r="B7" s="42" t="s">
        <v>31</v>
      </c>
      <c r="C7" s="11" t="s">
        <v>44</v>
      </c>
      <c r="D7" s="33" t="s">
        <v>20</v>
      </c>
      <c r="E7" s="35">
        <v>100</v>
      </c>
      <c r="F7" s="43">
        <v>21009</v>
      </c>
      <c r="G7" s="44">
        <f>F7*19%</f>
        <v>3991.71</v>
      </c>
      <c r="H7" s="45">
        <f t="shared" ref="H7:H11" si="6">F7+G7</f>
        <v>25000.71</v>
      </c>
      <c r="I7" s="43">
        <v>21008</v>
      </c>
      <c r="J7" s="44">
        <f t="shared" si="0"/>
        <v>3991.52</v>
      </c>
      <c r="K7" s="50">
        <f t="shared" si="1"/>
        <v>24999.52</v>
      </c>
      <c r="L7" s="58">
        <v>21008.402999999998</v>
      </c>
      <c r="M7" s="44">
        <f t="shared" si="2"/>
        <v>3991.5965699999997</v>
      </c>
      <c r="N7" s="45">
        <f t="shared" si="3"/>
        <v>24999.99957</v>
      </c>
      <c r="O7" s="40">
        <f t="shared" si="4"/>
        <v>25000.076523333333</v>
      </c>
      <c r="P7" s="41">
        <f t="shared" si="5"/>
        <v>2500007.6523333332</v>
      </c>
    </row>
    <row r="8" spans="1:16" ht="139" customHeight="1" x14ac:dyDescent="0.15">
      <c r="A8" s="33" t="s">
        <v>25</v>
      </c>
      <c r="B8" s="42" t="s">
        <v>29</v>
      </c>
      <c r="C8" s="11" t="s">
        <v>35</v>
      </c>
      <c r="D8" s="33" t="s">
        <v>20</v>
      </c>
      <c r="E8" s="35">
        <v>50</v>
      </c>
      <c r="F8" s="43">
        <v>1278</v>
      </c>
      <c r="G8" s="44">
        <f>F8*19%</f>
        <v>242.82</v>
      </c>
      <c r="H8" s="45">
        <f t="shared" si="6"/>
        <v>1520.82</v>
      </c>
      <c r="I8" s="43">
        <v>1277</v>
      </c>
      <c r="J8" s="44">
        <f t="shared" si="0"/>
        <v>242.63</v>
      </c>
      <c r="K8" s="50">
        <f t="shared" si="1"/>
        <v>1519.63</v>
      </c>
      <c r="L8" s="58">
        <v>1260.5042000000001</v>
      </c>
      <c r="M8" s="44">
        <f t="shared" si="2"/>
        <v>239.49579800000001</v>
      </c>
      <c r="N8" s="45">
        <f t="shared" si="3"/>
        <v>1499.999998</v>
      </c>
      <c r="O8" s="40">
        <f t="shared" si="4"/>
        <v>1513.4833326666667</v>
      </c>
      <c r="P8" s="41">
        <f t="shared" si="5"/>
        <v>75674.166633333341</v>
      </c>
    </row>
    <row r="9" spans="1:16" ht="154" x14ac:dyDescent="0.15">
      <c r="A9" s="33" t="s">
        <v>26</v>
      </c>
      <c r="B9" s="42" t="s">
        <v>29</v>
      </c>
      <c r="C9" s="11" t="s">
        <v>36</v>
      </c>
      <c r="D9" s="33" t="s">
        <v>20</v>
      </c>
      <c r="E9" s="35">
        <v>200</v>
      </c>
      <c r="F9" s="43">
        <v>4052</v>
      </c>
      <c r="G9" s="44">
        <f t="shared" ref="G9:G11" si="7">F9*19%</f>
        <v>769.88</v>
      </c>
      <c r="H9" s="45">
        <f t="shared" si="6"/>
        <v>4821.88</v>
      </c>
      <c r="I9" s="43">
        <v>4050</v>
      </c>
      <c r="J9" s="44">
        <f t="shared" si="0"/>
        <v>769.5</v>
      </c>
      <c r="K9" s="50">
        <f t="shared" si="1"/>
        <v>4819.5</v>
      </c>
      <c r="L9" s="58">
        <v>4033.6134000000002</v>
      </c>
      <c r="M9" s="44">
        <f t="shared" si="2"/>
        <v>766.38654600000007</v>
      </c>
      <c r="N9" s="45">
        <f t="shared" si="3"/>
        <v>4799.9999459999999</v>
      </c>
      <c r="O9" s="40">
        <f t="shared" si="4"/>
        <v>4813.7933153333333</v>
      </c>
      <c r="P9" s="41">
        <f t="shared" si="5"/>
        <v>962758.66306666669</v>
      </c>
    </row>
    <row r="10" spans="1:16" ht="140" x14ac:dyDescent="0.15">
      <c r="A10" s="33" t="s">
        <v>27</v>
      </c>
      <c r="B10" s="42" t="s">
        <v>29</v>
      </c>
      <c r="C10" s="11" t="s">
        <v>37</v>
      </c>
      <c r="D10" s="33" t="s">
        <v>20</v>
      </c>
      <c r="E10" s="35">
        <v>20</v>
      </c>
      <c r="F10" s="43">
        <v>8181</v>
      </c>
      <c r="G10" s="44">
        <f t="shared" si="7"/>
        <v>1554.39</v>
      </c>
      <c r="H10" s="45">
        <f t="shared" si="6"/>
        <v>9735.39</v>
      </c>
      <c r="I10" s="43">
        <v>8176</v>
      </c>
      <c r="J10" s="44">
        <f t="shared" si="0"/>
        <v>1553.44</v>
      </c>
      <c r="K10" s="50">
        <f t="shared" si="1"/>
        <v>9729.44</v>
      </c>
      <c r="L10" s="58">
        <v>8151.2605000000003</v>
      </c>
      <c r="M10" s="44">
        <f t="shared" si="2"/>
        <v>1548.739495</v>
      </c>
      <c r="N10" s="45">
        <f t="shared" si="3"/>
        <v>9699.9999950000001</v>
      </c>
      <c r="O10" s="40">
        <f t="shared" si="4"/>
        <v>9721.6099983333334</v>
      </c>
      <c r="P10" s="41">
        <f t="shared" si="5"/>
        <v>194432.19996666667</v>
      </c>
    </row>
    <row r="11" spans="1:16" ht="155" thickBot="1" x14ac:dyDescent="0.2">
      <c r="A11" s="33" t="s">
        <v>28</v>
      </c>
      <c r="B11" s="42" t="s">
        <v>29</v>
      </c>
      <c r="C11" s="11" t="s">
        <v>47</v>
      </c>
      <c r="D11" s="33" t="s">
        <v>20</v>
      </c>
      <c r="E11" s="35">
        <v>32</v>
      </c>
      <c r="F11" s="46">
        <v>4739</v>
      </c>
      <c r="G11" s="47">
        <f t="shared" si="7"/>
        <v>900.41</v>
      </c>
      <c r="H11" s="48">
        <f t="shared" si="6"/>
        <v>5639.41</v>
      </c>
      <c r="I11" s="46">
        <v>4735</v>
      </c>
      <c r="J11" s="47">
        <f t="shared" si="0"/>
        <v>899.65</v>
      </c>
      <c r="K11" s="51">
        <f t="shared" si="1"/>
        <v>5634.65</v>
      </c>
      <c r="L11" s="46">
        <v>4622</v>
      </c>
      <c r="M11" s="47">
        <f t="shared" si="2"/>
        <v>878.18000000000006</v>
      </c>
      <c r="N11" s="48">
        <f t="shared" si="3"/>
        <v>5500.18</v>
      </c>
      <c r="O11" s="40">
        <f t="shared" si="4"/>
        <v>5591.413333333333</v>
      </c>
      <c r="P11" s="59">
        <f t="shared" si="5"/>
        <v>178925.22666666665</v>
      </c>
    </row>
    <row r="12" spans="1:16" ht="14" thickBot="1" x14ac:dyDescent="0.2">
      <c r="P12" s="60">
        <f>SUM(P3:P11)</f>
        <v>11199983.348866668</v>
      </c>
    </row>
  </sheetData>
  <mergeCells count="3">
    <mergeCell ref="F1:H1"/>
    <mergeCell ref="I1:K1"/>
    <mergeCell ref="L1:N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E62CB-5543-974E-8A41-C210E4CB4011}">
  <dimension ref="A1:G18"/>
  <sheetViews>
    <sheetView tabSelected="1" topLeftCell="A9" workbookViewId="0">
      <selection activeCell="F11" sqref="F11"/>
    </sheetView>
  </sheetViews>
  <sheetFormatPr baseColWidth="10" defaultRowHeight="14" x14ac:dyDescent="0.15"/>
  <cols>
    <col min="1" max="1" width="6" style="4" customWidth="1"/>
    <col min="2" max="2" width="15.5" style="1" customWidth="1"/>
    <col min="3" max="3" width="48.6640625" style="4" customWidth="1"/>
    <col min="4" max="4" width="12" style="4" customWidth="1"/>
    <col min="5" max="5" width="13.33203125" style="4" customWidth="1"/>
    <col min="6" max="6" width="14" style="4" customWidth="1"/>
    <col min="7" max="7" width="13.5" style="4" customWidth="1"/>
    <col min="8" max="16384" width="10.83203125" style="4"/>
  </cols>
  <sheetData>
    <row r="1" spans="1:7" ht="63" customHeight="1" x14ac:dyDescent="0.25">
      <c r="A1" s="69" t="s">
        <v>18</v>
      </c>
      <c r="B1" s="69"/>
      <c r="C1" s="69"/>
      <c r="D1" s="69"/>
      <c r="E1" s="69"/>
      <c r="F1" s="69"/>
      <c r="G1" s="69"/>
    </row>
    <row r="2" spans="1:7" ht="5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6" t="s">
        <v>5</v>
      </c>
      <c r="G2" s="2" t="s">
        <v>6</v>
      </c>
    </row>
    <row r="3" spans="1:7" ht="167" customHeight="1" x14ac:dyDescent="0.15">
      <c r="A3" s="18" t="s">
        <v>19</v>
      </c>
      <c r="B3" s="16" t="s">
        <v>29</v>
      </c>
      <c r="C3" s="19" t="s">
        <v>30</v>
      </c>
      <c r="D3" s="18" t="s">
        <v>20</v>
      </c>
      <c r="E3" s="18">
        <v>800</v>
      </c>
      <c r="F3" s="10"/>
      <c r="G3" s="10"/>
    </row>
    <row r="4" spans="1:7" ht="111" customHeight="1" x14ac:dyDescent="0.15">
      <c r="A4" s="18" t="s">
        <v>21</v>
      </c>
      <c r="B4" s="17" t="s">
        <v>31</v>
      </c>
      <c r="C4" s="19" t="s">
        <v>32</v>
      </c>
      <c r="D4" s="18" t="s">
        <v>20</v>
      </c>
      <c r="E4" s="18">
        <v>4</v>
      </c>
      <c r="F4" s="10"/>
      <c r="G4" s="10"/>
    </row>
    <row r="5" spans="1:7" ht="119" customHeight="1" x14ac:dyDescent="0.15">
      <c r="A5" s="18" t="s">
        <v>22</v>
      </c>
      <c r="B5" s="17" t="s">
        <v>31</v>
      </c>
      <c r="C5" s="11" t="s">
        <v>43</v>
      </c>
      <c r="D5" s="18" t="s">
        <v>20</v>
      </c>
      <c r="E5" s="18">
        <v>30</v>
      </c>
      <c r="F5" s="10"/>
      <c r="G5" s="10"/>
    </row>
    <row r="6" spans="1:7" ht="78" customHeight="1" x14ac:dyDescent="0.15">
      <c r="A6" s="18" t="s">
        <v>23</v>
      </c>
      <c r="B6" s="17" t="s">
        <v>31</v>
      </c>
      <c r="C6" s="19" t="s">
        <v>33</v>
      </c>
      <c r="D6" s="18" t="s">
        <v>20</v>
      </c>
      <c r="E6" s="18">
        <v>100</v>
      </c>
      <c r="F6" s="10"/>
      <c r="G6" s="10"/>
    </row>
    <row r="7" spans="1:7" ht="82" customHeight="1" x14ac:dyDescent="0.15">
      <c r="A7" s="18" t="s">
        <v>24</v>
      </c>
      <c r="B7" s="17" t="s">
        <v>31</v>
      </c>
      <c r="C7" s="19" t="s">
        <v>34</v>
      </c>
      <c r="D7" s="18" t="s">
        <v>20</v>
      </c>
      <c r="E7" s="18">
        <v>100</v>
      </c>
      <c r="F7" s="10"/>
      <c r="G7" s="10"/>
    </row>
    <row r="8" spans="1:7" ht="147" customHeight="1" x14ac:dyDescent="0.15">
      <c r="A8" s="18" t="s">
        <v>25</v>
      </c>
      <c r="B8" s="17" t="s">
        <v>29</v>
      </c>
      <c r="C8" s="19" t="s">
        <v>35</v>
      </c>
      <c r="D8" s="18" t="s">
        <v>20</v>
      </c>
      <c r="E8" s="18">
        <v>50</v>
      </c>
      <c r="F8" s="10"/>
      <c r="G8" s="10"/>
    </row>
    <row r="9" spans="1:7" ht="163" customHeight="1" x14ac:dyDescent="0.15">
      <c r="A9" s="18" t="s">
        <v>26</v>
      </c>
      <c r="B9" s="17" t="s">
        <v>29</v>
      </c>
      <c r="C9" s="19" t="s">
        <v>36</v>
      </c>
      <c r="D9" s="18" t="s">
        <v>20</v>
      </c>
      <c r="E9" s="18">
        <v>200</v>
      </c>
      <c r="F9" s="10"/>
      <c r="G9" s="10"/>
    </row>
    <row r="10" spans="1:7" ht="159" customHeight="1" x14ac:dyDescent="0.15">
      <c r="A10" s="18" t="s">
        <v>27</v>
      </c>
      <c r="B10" s="17" t="s">
        <v>29</v>
      </c>
      <c r="C10" s="19" t="s">
        <v>37</v>
      </c>
      <c r="D10" s="18" t="s">
        <v>20</v>
      </c>
      <c r="E10" s="18">
        <v>20</v>
      </c>
      <c r="F10" s="5"/>
      <c r="G10" s="8"/>
    </row>
    <row r="11" spans="1:7" ht="193" customHeight="1" x14ac:dyDescent="0.15">
      <c r="A11" s="18" t="s">
        <v>28</v>
      </c>
      <c r="B11" s="17" t="s">
        <v>29</v>
      </c>
      <c r="C11" s="19" t="s">
        <v>38</v>
      </c>
      <c r="D11" s="18" t="s">
        <v>20</v>
      </c>
      <c r="E11" s="18">
        <v>32</v>
      </c>
      <c r="F11" s="9"/>
      <c r="G11" s="8"/>
    </row>
    <row r="12" spans="1:7" x14ac:dyDescent="0.15">
      <c r="F12" s="20" t="s">
        <v>7</v>
      </c>
      <c r="G12" s="8"/>
    </row>
    <row r="13" spans="1:7" x14ac:dyDescent="0.15">
      <c r="F13" s="21" t="s">
        <v>8</v>
      </c>
      <c r="G13" s="10"/>
    </row>
    <row r="14" spans="1:7" x14ac:dyDescent="0.15">
      <c r="F14" s="21" t="s">
        <v>9</v>
      </c>
      <c r="G14" s="10"/>
    </row>
    <row r="15" spans="1:7" x14ac:dyDescent="0.15">
      <c r="F15" s="22"/>
      <c r="G15" s="23"/>
    </row>
    <row r="16" spans="1:7" x14ac:dyDescent="0.15">
      <c r="F16" s="22"/>
      <c r="G16" s="23"/>
    </row>
    <row r="18" spans="1:7" ht="20" x14ac:dyDescent="0.2">
      <c r="A18" s="68" t="s">
        <v>10</v>
      </c>
      <c r="B18" s="68"/>
      <c r="C18" s="68"/>
      <c r="D18" s="68"/>
      <c r="E18" s="68"/>
      <c r="F18" s="68"/>
      <c r="G18" s="68"/>
    </row>
  </sheetData>
  <mergeCells count="2">
    <mergeCell ref="A18:G18"/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NECESIDAD</vt:lpstr>
      <vt:lpstr>ANEXO TECNICO</vt:lpstr>
      <vt:lpstr>ESTUDIO DE OFERTA</vt:lpstr>
      <vt:lpstr>ANEXO OFERTA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2020-05-11T21:45:01Z</dcterms:created>
  <dcterms:modified xsi:type="dcterms:W3CDTF">2020-06-12T22:51:00Z</dcterms:modified>
</cp:coreProperties>
</file>