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d.docs.live.net/7f1cc04963b13a7b/Documents/GOB. CORDOBA/SAM PLAN DE MEDIOS/PROCESO/"/>
    </mc:Choice>
  </mc:AlternateContent>
  <xr:revisionPtr revIDLastSave="0" documentId="8_{B0D1AADF-6006-41AC-A867-5B9AD1870F48}" xr6:coauthVersionLast="47" xr6:coauthVersionMax="47" xr10:uidLastSave="{00000000-0000-0000-0000-000000000000}"/>
  <bookViews>
    <workbookView xWindow="-108" yWindow="-108" windowWidth="23256" windowHeight="12456" xr2:uid="{8CF4579D-AC3F-4CD2-8211-7F081ECDFDA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0" i="1" l="1"/>
  <c r="F99" i="1"/>
  <c r="F98" i="1"/>
  <c r="F97" i="1"/>
  <c r="F96" i="1"/>
  <c r="F95" i="1"/>
  <c r="F94" i="1"/>
  <c r="F93" i="1"/>
  <c r="F92" i="1"/>
  <c r="F91" i="1"/>
  <c r="F90" i="1"/>
  <c r="F89" i="1"/>
  <c r="F88" i="1"/>
  <c r="F87" i="1"/>
  <c r="F86" i="1"/>
  <c r="F85" i="1"/>
  <c r="F84" i="1"/>
  <c r="F83" i="1"/>
  <c r="F82" i="1"/>
  <c r="F81" i="1"/>
  <c r="F80" i="1"/>
  <c r="F79" i="1"/>
  <c r="F78" i="1"/>
  <c r="F77" i="1"/>
  <c r="F101" i="1" s="1"/>
  <c r="F76" i="1"/>
  <c r="F73" i="1"/>
  <c r="F72" i="1"/>
  <c r="F71" i="1"/>
  <c r="F70" i="1"/>
  <c r="F69" i="1"/>
  <c r="F68" i="1"/>
  <c r="F67" i="1"/>
  <c r="F66" i="1"/>
  <c r="F65" i="1"/>
  <c r="F64" i="1"/>
  <c r="F63" i="1"/>
  <c r="F62" i="1"/>
  <c r="F61" i="1"/>
  <c r="F60" i="1"/>
  <c r="F59" i="1"/>
  <c r="F58" i="1"/>
  <c r="F55" i="1"/>
  <c r="F54" i="1"/>
  <c r="F53" i="1"/>
  <c r="F52" i="1"/>
  <c r="F51" i="1"/>
  <c r="F50" i="1"/>
  <c r="F49" i="1"/>
  <c r="F56" i="1" s="1"/>
  <c r="F48" i="1"/>
  <c r="F47" i="1"/>
  <c r="F44" i="1"/>
  <c r="F43" i="1"/>
  <c r="F42" i="1"/>
  <c r="F41" i="1"/>
  <c r="F40" i="1"/>
  <c r="F39" i="1"/>
  <c r="F38" i="1"/>
  <c r="F37" i="1"/>
  <c r="F36" i="1"/>
  <c r="F35" i="1"/>
  <c r="F34" i="1"/>
  <c r="F33" i="1"/>
  <c r="F32" i="1"/>
  <c r="F31" i="1"/>
  <c r="F30" i="1"/>
  <c r="F29" i="1"/>
  <c r="F28" i="1"/>
  <c r="F27" i="1"/>
  <c r="F24" i="1"/>
  <c r="F23" i="1"/>
  <c r="F22" i="1"/>
  <c r="F21" i="1"/>
  <c r="F20" i="1"/>
  <c r="F19" i="1"/>
  <c r="F18" i="1"/>
  <c r="F17" i="1"/>
  <c r="F16" i="1"/>
  <c r="F15" i="1"/>
  <c r="F14" i="1"/>
  <c r="F13" i="1"/>
  <c r="F10" i="1"/>
  <c r="F9" i="1"/>
  <c r="F8" i="1"/>
  <c r="F7" i="1"/>
  <c r="F6" i="1"/>
  <c r="F5" i="1"/>
  <c r="F74" i="1" l="1"/>
  <c r="F45" i="1"/>
  <c r="F25" i="1"/>
  <c r="F11" i="1"/>
  <c r="F102" i="1" s="1"/>
  <c r="F103" i="1" s="1"/>
  <c r="F104" i="1" s="1"/>
</calcChain>
</file>

<file path=xl/sharedStrings.xml><?xml version="1.0" encoding="utf-8"?>
<sst xmlns="http://schemas.openxmlformats.org/spreadsheetml/2006/main" count="131" uniqueCount="91">
  <si>
    <t>Cantidad</t>
  </si>
  <si>
    <t xml:space="preserve">Plazo en meses </t>
  </si>
  <si>
    <t xml:space="preserve">DESCRIPCION </t>
  </si>
  <si>
    <t>Valor Unit</t>
  </si>
  <si>
    <t>Valor Total</t>
  </si>
  <si>
    <t>Fotógrafo/ Videografo para registro de actividades</t>
  </si>
  <si>
    <t>Diseñador Gráfico</t>
  </si>
  <si>
    <t>Realizador Audiovisual</t>
  </si>
  <si>
    <t xml:space="preserve">Comunicador Social </t>
  </si>
  <si>
    <t>Psicologo</t>
  </si>
  <si>
    <t>Trabajador Social</t>
  </si>
  <si>
    <t xml:space="preserve">SUBTOTAL </t>
  </si>
  <si>
    <t>Campaña</t>
  </si>
  <si>
    <t>Servicio</t>
  </si>
  <si>
    <t>Actividades de comunicación Salud Ambiental:</t>
  </si>
  <si>
    <t>Cuñas radiales de 25 segundos en emisoras AM</t>
  </si>
  <si>
    <t>Cuñas radiales de 25 segundos en emisoras FM</t>
  </si>
  <si>
    <t>avisos de media página formato tabloide en medios impresos de circulación departamental</t>
  </si>
  <si>
    <t>Poster tipo araña informativos de 180x100, Inlcuye el soporte, el diseño y la impresión digital en lonna tipo banner</t>
  </si>
  <si>
    <t>Diseño e impresión digital de volantes 4.0, tamaño media carta (21.5 cm x 13.9cm), en papel bond</t>
  </si>
  <si>
    <t>Videos informativos y pedagógicos con duración max 1,30 minutos para redes sociales para redes sociales (Facebook, Instagram, YouTube, X)</t>
  </si>
  <si>
    <t>Diseño y produccipon de una cartilla digital en formato PDF sobre normativas sanitarias vigentes, incluye conceptualización, diagramción, ilustración. 6 paginas minimo, 10 páginas máximo</t>
  </si>
  <si>
    <t>PRODUCCIÓN de guión institucional para video con mensaje de impacto</t>
  </si>
  <si>
    <t>Contenidos generados por creadores digitales (influencer) Contenido generados por creadores digitales (influencer), 4 historias en Instagram por influencer, mensual, una smeana; son 32 historias en total: contenido organico y acorde al estilo del creador, guardando siempre los lineamientos de comunicación institucional, sobre entornos saludables con enfoque diferencial: residuos, manejo de aguas, manejo de excretas, tenencia de mascotas</t>
  </si>
  <si>
    <t>Pauta Digital en Redes sociales</t>
  </si>
  <si>
    <t>Actividades de comunicación programa ETV y zoonosis:</t>
  </si>
  <si>
    <t xml:space="preserve">Cuñas radiales de 25 segundos en emisoras AM </t>
  </si>
  <si>
    <t>Cuñas radiales de 25 segundos en emisoras  FM</t>
  </si>
  <si>
    <t>Espacios de 20 minutos en emisoras AM en vivo o pregrabado para hacer promoción y prevención de Enfermedades Transmitidas por Vectores</t>
  </si>
  <si>
    <t>Espacios de 20 minutos en emisoras FM en vivo o pregrabado para hacer promoción y prevención de Enfermedades Transmitidas por Vectores</t>
  </si>
  <si>
    <t>Diseño, impresión digital en lona tipo banner e instalación de vallas informativas en puntos estratégicos del departamento, medidas 4 m x 2 m</t>
  </si>
  <si>
    <t>Diseño e impresión digital en lona tipo banner de poster informativos tipo araña de 100x180. Inlcuye el soporte</t>
  </si>
  <si>
    <t>Diseño e impresión digital de volantes 4.0, tamaño media carta (21.5 cm x 13.9cm), en papel bond 115g</t>
  </si>
  <si>
    <t>Diseño de piezas infográficas con mensajes de prevención y control de Enfermedades Transmitidas por Vectores, ETV</t>
  </si>
  <si>
    <t>Diseño e impresión afiches  de rutas de atención y atención integral de Dengue 43.2 x 27.9 full collor</t>
  </si>
  <si>
    <t>Diseño e impresión de cartillas impresas (cartillas con los contenidos relacionados a promoción y mantenimiento de enfermedades de zoonóticas de interés en salud pública. La cartilla debe ser impresa a todo color, tamaño media carta, en papel propalcote de 150 gramos, 20 páginas, carátula incluida.</t>
  </si>
  <si>
    <t>Producción de contenidos de video informativos y pedagógicos  cortos de entre 1 minuto y 1.30  para redes sociales (Facebook, Instagram, YouTobe, X)</t>
  </si>
  <si>
    <t>Producción y difusión de mensajes de audio para perifoneo con mensajes sobre prevención control de ETV y Zoonosis en los 10 municipios con mayor incidencia.</t>
  </si>
  <si>
    <t>PRODUCCIÓN y postproducción de guión institucional para video con mensaje de impacto</t>
  </si>
  <si>
    <t>Contenido generados por creadores digitales (influencer), 4 historias en Instagram por influencer, mensual, una smeana; son 32 historias en total: contenido organico y acorde al estilo del creador, guardando siempre los lineamientos de comunicación institucional.</t>
  </si>
  <si>
    <t>Pauta digital y sitios web</t>
  </si>
  <si>
    <t xml:space="preserve">AREA </t>
  </si>
  <si>
    <t>CANT.</t>
  </si>
  <si>
    <t>Actividades de comunicación programa PAI</t>
  </si>
  <si>
    <t>Cuñas radiales de 25 segundos en emisoras AM promocionado la vacunación del   Plan Ampliado de Inmunización (PAi)</t>
  </si>
  <si>
    <t>Cuñas radiales de 25 segundos en emisoras FM promocionado la vacunación del   Plan Ampliado de Inmunización (PAi)</t>
  </si>
  <si>
    <t>Producción de contenidos de video informativos y pedagógicos cortos de entre 1 minuto y 1.30 para redes sociales (Facebook, Instagram, YouTube, X), con mensajes para promocionar la vacunación</t>
  </si>
  <si>
    <t>Contenido generados por creadores digitales (influencer), 4 historias en Instagram por influencer, mensual, una smeana; son 32 historias en total: contenido organico y acorde al estilo del creador, guardando siempre los lineamientos de comunicación institcuional.</t>
  </si>
  <si>
    <t>Actividades de comunicación salud pública</t>
  </si>
  <si>
    <t>PRODUCCIÓN de cuñas radiales, guión institucional con un mensaje de impacto, grabación a 2 voces musicalización y entrega final</t>
  </si>
  <si>
    <t>Espacios de 20 minutos cada uno en emisoras AM, en vivo o pregrabado, con cobertura departamental para que expertos puedan divulgar información relacionada con: habilidades socioemocionales, Enfermedades Transmitidas por Alimentos (ETA), violencia basada en género, cuidado de la salud mental</t>
  </si>
  <si>
    <t>Espacios de 20 minutos cada uno en emisoras FM, en vivo o pregrabado, con cobertura departamental para que expertos puedan divulgar información relacionada con: habilidades socioemocionales, Enfermedades Transmitidas por Alimentos (ETA), violencia basada en género, cuidado de la salud mental</t>
  </si>
  <si>
    <t>Diseño y publicación de avisos de una página formato tabloide (25.8 cm x 27 cm de alto) en medios impresos de circulación departamental sobre beneficios de la actividad física para la salud y, estilos de vida saludables, prevención del cáncer- cáncer de mama, cáncer de cuello uterino, cáncer de próstata y colo rectal, prevención y consecuencias del consumo de tabaco vaper y alcohol.</t>
  </si>
  <si>
    <t>Diseño y publicación de avisos de media página (24.8 cm de ancho x 13.5) formato tabloide en medios impresos de circulación departamental sobre Enfermedades Transmitidas por Alimentos (ETA), prevención de la Enfermedad Diarreica Aguda (EDA), violencia basada en género y cuidado de la salud mental.</t>
  </si>
  <si>
    <t>Diseño, impresión digital en lona tipo banner e instalación de vallas informativas en puntos estratégicos del departamento, medidas 4 m x 2 m, con mensaje de con líneas de atención de salud mental y violencias</t>
  </si>
  <si>
    <t>Diseño e impresión digital en lona tipo banner de poster informativos tipo araña de 100x180. Inlcuye el soporte con temas de lactancia materna, prevención de mortalidad infantil, crianza amorosa, Enfermedades Transmitidas por Alimentos (ETA)</t>
  </si>
  <si>
    <t>Diseño e impresión digital de volantes 4.0, tamaño media carta (21.5 cm x 13.9cm), en papel bond 115g. Los contenidos son variados y acorde a la necesidad de intervención, en los siguientes temas: lactancia materna, prevención de mortalidad infantil, crianza amorosa, violencia basada en género,  Enfermedades Transmitidas por Alimentos (ETA)</t>
  </si>
  <si>
    <t>Diseño de 7 cartillas digitales en formato PDF de minimo 6 página, maximo 10, con contenidos sobre los siguientes temas: 1) lactancia materna, crianza amorosa, 2) violencia basada en género,  3)Enfermedades Transmitidas por Alimentos (ETA), Enfermedad Diarreica Aguda (EDA)  e Infección Respiratoria Aguda (IRA), 4) cuidado de la salud mental, 5)derechos sexuales y reproductivos, 6)beneficios de la actividad física para la salud y estilos de vida saludables, 7) prevención y consecuencias del consumo de tabaco vaper y alcohol.por Alimentos (ETA), etc.Incluye conceptualización, diagramción e ilustración.</t>
  </si>
  <si>
    <t>Diseño de 15 piezas infográficas animadas con mensajes para redes sociales como Facebook e Instagram, con mensajes de promoción y prevención de: 1)lactancia materna, 2)prevención de mortalidad infantil, 3)crianza amorosa, 4)Enfermedades Transmitidas por Alimentos (ETA), 4) derechos sexuales y reproductivos, 5) control prenatal, 6) cuidados del embarazo, 7)alimentación saludable, 8)beneficios de la actividad física para la salud y estilos de vida saludables, 9)prevención del cáncer- cáncer de mama, cáncer de cuello uterino 10)cáncer de próstata y colo rectal, 11) prevención y consecuencias del consumo de tabaco vaper y alcohol, 12) enfermedades crónicas como la diabetes e hipertensión arterial, 13) educación en salud oral, 14) prevención de la Enfermedad Diarreica Aguda (EDA)  e 15) Infección Respiratoria Aguda (IRA).</t>
  </si>
  <si>
    <t>Producción de 20 Contenidos audiovisuales, videos cortos entre 1 minuto y 1:30  para redes sociales (Facebook, Instagram, YouTobe, X), sobre los siguientes temas: lactancia materna, prevención de mortalidad infantil, crianza amorosa, violencia basada en género,  Enfermedades Transmitidas por Alimentos (ETA), cuidado de la salud mental, derechos sexuales y reproductivos, control prenatal, cuidados del embarazo, alimentación saludable, beneficios de la actividad física para la salud y estilos de vida saludables, prevención del cáncer- cáncer de mama, cáncer de cuello uterino y la importancia de la tamización con ADNVPH,  cáncer de próstata y colo rectal, prevención y consecuencias del consumo de tabaco vaper y alcohol, enfermedades crónicas como la diabetes e hipertensión arterial, educación en salud oral, Plan Ampliado de Inmunización (PAI), prevención de la Enfermedad Diarreica Aguda (EDA)  e Infección Respiratoria Aguda (IRA).</t>
  </si>
  <si>
    <t>Producción y difusión de 8 mensajes de audio para perifoneo con mensajes sobre: 1)Violencia basada en género,  2)Enfermedades Transmitidas por Alimentos (ETA), 3)cuidado de la salud mental, 4)prevención del cáncer- cáncer de mama, cáncer de cuello uterino,  cáncer de próstata y colo rectal, 5) prevención y consecuencias del consumo de tabaco vaper y alcohol, 6)prevención de la Enfermedad Diarreica Aguda (EDA)  7) Infección Respiratoria Aguda (IRA); 8) promoción de la actividad física. Esto se debe circular en los 29 municipios de Córdoba, 2 veces cada mensaje, para un total de 464 unidades de perifoneo.</t>
  </si>
  <si>
    <t>Actividades de comunicación Salud mental</t>
  </si>
  <si>
    <t>Espacios de 20 minutos en emisoras AM en vivo o pregrabado  con mensajes de promoción y prevención de violencia basada en género, cuidado de la salud mental, salud mental masculina, gestión de emociones.</t>
  </si>
  <si>
    <t>Espacios de 20 minutos en emisoras FM en vivo o pregrabado  con mensajes de promoción y prevención de violencia basada en género, cuidado de la salud mental, salud mental masculina, gestión de emociones.</t>
  </si>
  <si>
    <t>Poster informativos tipo araña informativos de 100x180. Inlcuye el soporte, el diseño y la impresión digital en lonna tipo banner con información de líneas de atención de salud mental y cuidado de la salud mental y prevención de violencia basada en género.</t>
  </si>
  <si>
    <t>Diseño, impresión e instalación de avisos tipo totem (80 cm x 160 cm) ubicados en centros comerciales con información de líneas de atención de salud mental y cuidado de la salud mental</t>
  </si>
  <si>
    <t>Diseño e impresión de vinilos para branding en colegios públicos, con información de líneas de atención de salud mental y cuidado de la salud mental y líneas de atención para reportar violencia basada en género.</t>
  </si>
  <si>
    <t>Diseño, impresión digital en lona tipo banner e instalación de vallas informativas en puntos estratégicos del departamento, medidas 4 m x 2 m con mensajes de promoción y prevención de violencia basada en género</t>
  </si>
  <si>
    <t>Producción de 10 contenidos de videos informativos y pedagógicos  cortos de entre 1 minuto y 1.30  para redes sociales (Facebook, Instagram, YouTobe, X), promocionando el cuidado de la salud mental y las líneas de atención.</t>
  </si>
  <si>
    <t>Foros con expertos. Un espacio académico donde se compartirán experiencisa o buenas prácticas en la promocion de la salud mental. Duración media jornada, dirigido a Directores locales de salud, equipos de salud mental de municioios, sicólogos, directores de Instituciones Eduicativas, entre otros.</t>
  </si>
  <si>
    <t>Unidades de impresión de Branding de buses municipales e intermunicipales con mensajes de cuidado de la salud mental, líneas de atención, violencia basada en género y líneas de atención para reportar.</t>
  </si>
  <si>
    <t>Pautas digitales y sitios web</t>
  </si>
  <si>
    <t>Diseño y desarrollo de una Aplicación móvil de salud mental, con mínimo dos años garantizados de funcionamiento, enfocada en la  promoción de salud mental, que contenga información, líneas de ayudas, casos de ejemplo, mensajes de qué hacer en situaciones difíciles.</t>
  </si>
  <si>
    <t>Realización de actividades BTL disruptivas en espacios públicos de los municipios con mayor incidencia de intentos de suicidio. 4 actividades mensuales que consisten en acciones de comunicación que involucren a personas de la comunidad.</t>
  </si>
  <si>
    <t>Producción de 10 facebook live coordinados con equipo de salud mental del departamento, donde se promuevan rutas de atención de salud mental y violencia basada en género.  Duración máxima 20 minutos, duración mínima, 10 minutos, para ser emitidos a través de las redes sociales de la secretaría de Desarrollo de la Salud de Córdoba.</t>
  </si>
  <si>
    <t>Estrategia "Pared de las emociones" Consiste en murales ubicados en lugares estratégicos como Centros comerciales, parques y colegios, para que las personas se expresen libremente acerca de sus emociones y situaciones que afectan la salud mental. El mural será elaborado en banner con estrucuturas metalicas, con medidas 400x200 ancho x alto</t>
  </si>
  <si>
    <t xml:space="preserve">Estrategia "La Cabina de teléfono": Se ubicará una cabina telefonica diseñada según la identidad de la campaña, la cual será ubicada en distintos colegios y centros comerciales donde los jovenes y niños ,podrán acercarse a expresarse libremente acerca de temas de salud mental y también podrán recibir atención y asesoria por parte de profesionales </t>
  </si>
  <si>
    <t>Estrategia "Se abre el telón" Consiste en un escenario movil donde se presentará una obra de teatro con tematicas orientadas a la concientización y sensibilización con respecto a la importancia de la salud mental.</t>
  </si>
  <si>
    <t>SUBTOTAL GENERAL</t>
  </si>
  <si>
    <t>IVA 19%</t>
  </si>
  <si>
    <t>TOTAL PRESUPUESTO</t>
  </si>
  <si>
    <t>Creación de estrategia de 
comunicación, la cual contendrá: 
- Establecer los objetivos de la 
campaña identificando claramente qué 
se desea lograr. 
- Producir la imagen gráfica de la 
campaña. 
- Definir el estilo del lenguaje para la 
creación del contenido de la campaña. 
- Crear la línea de mensaje de 
divulgación para medios de 
comunicación y redes sociales. 
- Identificar el público 
objeto de la campaña</t>
  </si>
  <si>
    <t>PRODUCCIÓN de cuñas radiales, guión institucional con un mensaje de 
impacto, grabación a 2 voces musicalización y entrega final</t>
  </si>
  <si>
    <t xml:space="preserve">VALOR UNITARIO </t>
  </si>
  <si>
    <t>VALOR TOTAL</t>
  </si>
  <si>
    <t xml:space="preserve">VALOR TOTAL </t>
  </si>
  <si>
    <t>Lanzamiento de campaña de salud mental a nivel departamental, una por cada capital subregión, debe incluir:  
Profesional en psicología invitado para una charla, Pantalla led, Planta eléctrica, ⁠sillas para los asistentes, ⁠sonido para voz y pc, ⁠tarima, mobiliario, ⁠pendones y estructura para look del evento</t>
  </si>
  <si>
    <t>Estrategia Mentalízate : Lograr visibilizar a través de fotografías a gran formato cómo se ve y se sienten los problemas de salud mental que más nos aquejan. 
Se realizará una mesa de trabajo con jóvenes para hablar de salud mental y luego de esto se hará una sesión de fotografías representando las formas de ver las facetas de enfermedades de salud mental: Bipolaridad, Ansiedad, Depresión. Finalmente se hará una exposición de todas las fotogragias en gran formato en lugares abiertos de la ciudad.</t>
  </si>
  <si>
    <t>Estrategia Exprésate ! Pelao ! 
Construccion de un escenario tipo Capsula con medidas 300x200x200 para que los jóvenes entren a contarnos que los estresa ? 
Qué les preocupa 
Qué te hace feliz ? 
Qué te hace dar ira ? 
A cada una de estas emociones les daremos luego una respuesta con un especialista 
El material será usado para redes sociales. Esta estrategia será llevada a los colegios</t>
  </si>
  <si>
    <t>Estrategia "Calma para el Alma"
Serán sesiones de meditacion guiadas por un profesional, en espacios abiertos como parques, zonas verdes e inclusive en un planchon.
Para invitar a el equilibrio y balance, de la mente. Incluye la particiapación de un profesional en psicología con experiencia en salud mental</t>
  </si>
  <si>
    <t xml:space="preserve">FIRMA 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</si>
</sst>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Narrow"/>
      <family val="2"/>
    </font>
    <font>
      <b/>
      <sz val="10"/>
      <color theme="1"/>
      <name val="Arial Narrow"/>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26">
    <xf numFmtId="0" fontId="0" fillId="0" borderId="0" xfId="0"/>
    <xf numFmtId="44" fontId="3" fillId="0" borderId="1" xfId="1" applyFont="1" applyFill="1" applyBorder="1" applyAlignment="1">
      <alignment wrapText="1"/>
    </xf>
    <xf numFmtId="0" fontId="3" fillId="0" borderId="1" xfId="0" applyFont="1" applyBorder="1" applyAlignment="1">
      <alignment horizontal="center" wrapText="1"/>
    </xf>
    <xf numFmtId="0" fontId="3" fillId="0" borderId="1" xfId="0" applyFont="1" applyBorder="1" applyAlignment="1">
      <alignment wrapText="1"/>
    </xf>
    <xf numFmtId="44" fontId="4" fillId="0" borderId="1" xfId="1" applyFont="1" applyFill="1" applyBorder="1" applyAlignment="1">
      <alignment wrapText="1"/>
    </xf>
    <xf numFmtId="0" fontId="4" fillId="0" borderId="1" xfId="0" applyFont="1" applyBorder="1" applyAlignment="1">
      <alignment horizontal="center" wrapText="1"/>
    </xf>
    <xf numFmtId="0" fontId="3" fillId="0" borderId="1" xfId="0" applyFont="1" applyBorder="1" applyAlignment="1">
      <alignment horizontal="center" vertical="center" wrapText="1"/>
    </xf>
    <xf numFmtId="44" fontId="3" fillId="0" borderId="1" xfId="1" applyFont="1" applyFill="1" applyBorder="1" applyAlignment="1">
      <alignment horizontal="center" vertical="center" wrapText="1"/>
    </xf>
    <xf numFmtId="44" fontId="3" fillId="0" borderId="1" xfId="1" applyFont="1" applyFill="1" applyBorder="1" applyAlignment="1">
      <alignment vertical="center" wrapText="1"/>
    </xf>
    <xf numFmtId="44" fontId="4" fillId="0" borderId="1" xfId="1" applyFont="1" applyFill="1" applyBorder="1" applyAlignment="1">
      <alignment vertical="center" wrapText="1"/>
    </xf>
    <xf numFmtId="44" fontId="4" fillId="0" borderId="1" xfId="0" applyNumberFormat="1" applyFont="1" applyBorder="1" applyAlignment="1">
      <alignment horizontal="center" wrapText="1"/>
    </xf>
    <xf numFmtId="0" fontId="3" fillId="0" borderId="1" xfId="0" applyFont="1" applyBorder="1" applyAlignment="1">
      <alignment vertical="center" wrapText="1"/>
    </xf>
    <xf numFmtId="44" fontId="3" fillId="0" borderId="5" xfId="1" applyFont="1" applyFill="1" applyBorder="1" applyAlignment="1">
      <alignment vertical="center" wrapText="1"/>
    </xf>
    <xf numFmtId="44" fontId="4" fillId="0" borderId="1" xfId="0" applyNumberFormat="1" applyFont="1" applyBorder="1" applyAlignment="1">
      <alignment wrapText="1"/>
    </xf>
    <xf numFmtId="0" fontId="4" fillId="0" borderId="1" xfId="0" applyFont="1" applyBorder="1" applyAlignment="1">
      <alignment horizontal="center" vertical="center" wrapText="1"/>
    </xf>
    <xf numFmtId="0" fontId="4" fillId="0" borderId="1" xfId="0" applyFont="1" applyBorder="1" applyAlignment="1">
      <alignment horizontal="center" wrapText="1"/>
    </xf>
    <xf numFmtId="0" fontId="2" fillId="0" borderId="1" xfId="0" applyFont="1" applyBorder="1" applyAlignment="1">
      <alignment horizont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BCDF8-C407-464B-AA69-F65685FA7336}">
  <dimension ref="B4:F111"/>
  <sheetViews>
    <sheetView tabSelected="1" workbookViewId="0">
      <selection activeCell="D13" sqref="D13"/>
    </sheetView>
  </sheetViews>
  <sheetFormatPr baseColWidth="10" defaultRowHeight="14.4" x14ac:dyDescent="0.3"/>
  <cols>
    <col min="2" max="2" width="16" customWidth="1"/>
    <col min="3" max="3" width="12.44140625" bestFit="1" customWidth="1"/>
    <col min="4" max="4" width="56" customWidth="1"/>
    <col min="5" max="5" width="23.33203125" customWidth="1"/>
    <col min="6" max="6" width="22.44140625" customWidth="1"/>
  </cols>
  <sheetData>
    <row r="4" spans="2:6" ht="27.6" x14ac:dyDescent="0.3">
      <c r="B4" s="14" t="s">
        <v>0</v>
      </c>
      <c r="C4" s="14" t="s">
        <v>1</v>
      </c>
      <c r="D4" s="14" t="s">
        <v>2</v>
      </c>
      <c r="E4" s="14" t="s">
        <v>3</v>
      </c>
      <c r="F4" s="14" t="s">
        <v>4</v>
      </c>
    </row>
    <row r="5" spans="2:6" x14ac:dyDescent="0.3">
      <c r="B5" s="2">
        <v>2</v>
      </c>
      <c r="C5" s="2">
        <v>2.5</v>
      </c>
      <c r="D5" s="3" t="s">
        <v>5</v>
      </c>
      <c r="E5" s="1"/>
      <c r="F5" s="1">
        <f>E5*B5*C5</f>
        <v>0</v>
      </c>
    </row>
    <row r="6" spans="2:6" x14ac:dyDescent="0.3">
      <c r="B6" s="2">
        <v>2</v>
      </c>
      <c r="C6" s="2">
        <v>2.5</v>
      </c>
      <c r="D6" s="3" t="s">
        <v>6</v>
      </c>
      <c r="E6" s="1"/>
      <c r="F6" s="1">
        <f t="shared" ref="F6:F9" si="0">E6*B6*C6</f>
        <v>0</v>
      </c>
    </row>
    <row r="7" spans="2:6" x14ac:dyDescent="0.3">
      <c r="B7" s="2">
        <v>2</v>
      </c>
      <c r="C7" s="2">
        <v>2.5</v>
      </c>
      <c r="D7" s="3" t="s">
        <v>7</v>
      </c>
      <c r="E7" s="1"/>
      <c r="F7" s="1">
        <f t="shared" si="0"/>
        <v>0</v>
      </c>
    </row>
    <row r="8" spans="2:6" x14ac:dyDescent="0.3">
      <c r="B8" s="2">
        <v>2</v>
      </c>
      <c r="C8" s="2">
        <v>2.5</v>
      </c>
      <c r="D8" s="3" t="s">
        <v>8</v>
      </c>
      <c r="E8" s="1"/>
      <c r="F8" s="1">
        <f t="shared" si="0"/>
        <v>0</v>
      </c>
    </row>
    <row r="9" spans="2:6" x14ac:dyDescent="0.3">
      <c r="B9" s="2">
        <v>1</v>
      </c>
      <c r="C9" s="2">
        <v>2.5</v>
      </c>
      <c r="D9" s="3" t="s">
        <v>9</v>
      </c>
      <c r="E9" s="1"/>
      <c r="F9" s="1">
        <f t="shared" si="0"/>
        <v>0</v>
      </c>
    </row>
    <row r="10" spans="2:6" x14ac:dyDescent="0.3">
      <c r="B10" s="2">
        <v>1</v>
      </c>
      <c r="C10" s="2">
        <v>2.5</v>
      </c>
      <c r="D10" s="3" t="s">
        <v>10</v>
      </c>
      <c r="E10" s="1"/>
      <c r="F10" s="1">
        <f>E10*B10*C10</f>
        <v>0</v>
      </c>
    </row>
    <row r="11" spans="2:6" x14ac:dyDescent="0.3">
      <c r="B11" s="20" t="s">
        <v>11</v>
      </c>
      <c r="C11" s="21"/>
      <c r="D11" s="22"/>
      <c r="E11" s="1"/>
      <c r="F11" s="4">
        <f>SUM(F5:F10)</f>
        <v>0</v>
      </c>
    </row>
    <row r="12" spans="2:6" x14ac:dyDescent="0.3">
      <c r="B12" s="5" t="s">
        <v>12</v>
      </c>
      <c r="C12" s="5" t="s">
        <v>0</v>
      </c>
      <c r="D12" s="5" t="s">
        <v>13</v>
      </c>
      <c r="E12" s="5" t="s">
        <v>3</v>
      </c>
      <c r="F12" s="5" t="s">
        <v>4</v>
      </c>
    </row>
    <row r="13" spans="2:6" ht="193.2" x14ac:dyDescent="0.3">
      <c r="B13" s="17" t="s">
        <v>14</v>
      </c>
      <c r="C13" s="6">
        <v>1</v>
      </c>
      <c r="D13" s="3" t="s">
        <v>81</v>
      </c>
      <c r="E13" s="7"/>
      <c r="F13" s="7">
        <f>E13*C13</f>
        <v>0</v>
      </c>
    </row>
    <row r="14" spans="2:6" x14ac:dyDescent="0.3">
      <c r="B14" s="18"/>
      <c r="C14" s="2">
        <v>50</v>
      </c>
      <c r="D14" s="3" t="s">
        <v>15</v>
      </c>
      <c r="E14" s="8"/>
      <c r="F14" s="7">
        <f t="shared" ref="F14:F24" si="1">E14*C14</f>
        <v>0</v>
      </c>
    </row>
    <row r="15" spans="2:6" x14ac:dyDescent="0.3">
      <c r="B15" s="18"/>
      <c r="C15" s="2">
        <v>50</v>
      </c>
      <c r="D15" s="3" t="s">
        <v>16</v>
      </c>
      <c r="E15" s="8"/>
      <c r="F15" s="7">
        <f t="shared" si="1"/>
        <v>0</v>
      </c>
    </row>
    <row r="16" spans="2:6" ht="27.6" x14ac:dyDescent="0.3">
      <c r="B16" s="18"/>
      <c r="C16" s="2">
        <v>4</v>
      </c>
      <c r="D16" s="3" t="s">
        <v>17</v>
      </c>
      <c r="E16" s="8"/>
      <c r="F16" s="7">
        <f t="shared" si="1"/>
        <v>0</v>
      </c>
    </row>
    <row r="17" spans="2:6" ht="27.6" x14ac:dyDescent="0.3">
      <c r="B17" s="18"/>
      <c r="C17" s="2">
        <v>5</v>
      </c>
      <c r="D17" s="3" t="s">
        <v>18</v>
      </c>
      <c r="E17" s="8"/>
      <c r="F17" s="7">
        <f t="shared" si="1"/>
        <v>0</v>
      </c>
    </row>
    <row r="18" spans="2:6" ht="27.6" x14ac:dyDescent="0.3">
      <c r="B18" s="18"/>
      <c r="C18" s="2">
        <v>1000</v>
      </c>
      <c r="D18" s="3" t="s">
        <v>19</v>
      </c>
      <c r="E18" s="8"/>
      <c r="F18" s="7">
        <f t="shared" si="1"/>
        <v>0</v>
      </c>
    </row>
    <row r="19" spans="2:6" ht="27.6" x14ac:dyDescent="0.3">
      <c r="B19" s="18"/>
      <c r="C19" s="6">
        <v>5</v>
      </c>
      <c r="D19" s="3" t="s">
        <v>20</v>
      </c>
      <c r="E19" s="8"/>
      <c r="F19" s="7">
        <f t="shared" si="1"/>
        <v>0</v>
      </c>
    </row>
    <row r="20" spans="2:6" ht="41.4" x14ac:dyDescent="0.3">
      <c r="B20" s="18"/>
      <c r="C20" s="2">
        <v>1</v>
      </c>
      <c r="D20" s="3" t="s">
        <v>21</v>
      </c>
      <c r="E20" s="8"/>
      <c r="F20" s="7">
        <f t="shared" si="1"/>
        <v>0</v>
      </c>
    </row>
    <row r="21" spans="2:6" ht="27.6" x14ac:dyDescent="0.3">
      <c r="B21" s="18"/>
      <c r="C21" s="2">
        <v>5</v>
      </c>
      <c r="D21" s="3" t="s">
        <v>82</v>
      </c>
      <c r="E21" s="8"/>
      <c r="F21" s="7">
        <f t="shared" si="1"/>
        <v>0</v>
      </c>
    </row>
    <row r="22" spans="2:6" x14ac:dyDescent="0.3">
      <c r="B22" s="18"/>
      <c r="C22" s="2">
        <v>5</v>
      </c>
      <c r="D22" s="3" t="s">
        <v>22</v>
      </c>
      <c r="E22" s="8"/>
      <c r="F22" s="7">
        <f t="shared" si="1"/>
        <v>0</v>
      </c>
    </row>
    <row r="23" spans="2:6" ht="96.6" x14ac:dyDescent="0.3">
      <c r="B23" s="18"/>
      <c r="C23" s="2">
        <v>5</v>
      </c>
      <c r="D23" s="3" t="s">
        <v>23</v>
      </c>
      <c r="E23" s="8"/>
      <c r="F23" s="7">
        <f t="shared" si="1"/>
        <v>0</v>
      </c>
    </row>
    <row r="24" spans="2:6" x14ac:dyDescent="0.3">
      <c r="B24" s="19"/>
      <c r="C24" s="2">
        <v>5</v>
      </c>
      <c r="D24" s="3" t="s">
        <v>24</v>
      </c>
      <c r="E24" s="8"/>
      <c r="F24" s="7">
        <f t="shared" si="1"/>
        <v>0</v>
      </c>
    </row>
    <row r="25" spans="2:6" x14ac:dyDescent="0.3">
      <c r="B25" s="20" t="s">
        <v>11</v>
      </c>
      <c r="C25" s="21"/>
      <c r="D25" s="22"/>
      <c r="E25" s="8"/>
      <c r="F25" s="9">
        <f>SUM(F13:F24)</f>
        <v>0</v>
      </c>
    </row>
    <row r="26" spans="2:6" x14ac:dyDescent="0.3">
      <c r="B26" s="5" t="s">
        <v>12</v>
      </c>
      <c r="C26" s="5" t="s">
        <v>0</v>
      </c>
      <c r="D26" s="5" t="s">
        <v>13</v>
      </c>
      <c r="E26" s="10" t="s">
        <v>83</v>
      </c>
      <c r="F26" s="10" t="s">
        <v>84</v>
      </c>
    </row>
    <row r="27" spans="2:6" ht="193.2" x14ac:dyDescent="0.3">
      <c r="B27" s="17" t="s">
        <v>25</v>
      </c>
      <c r="C27" s="6">
        <v>1</v>
      </c>
      <c r="D27" s="3" t="s">
        <v>81</v>
      </c>
      <c r="E27" s="7"/>
      <c r="F27" s="7">
        <f>E27*C27</f>
        <v>0</v>
      </c>
    </row>
    <row r="28" spans="2:6" x14ac:dyDescent="0.3">
      <c r="B28" s="18"/>
      <c r="C28" s="2">
        <v>50</v>
      </c>
      <c r="D28" s="3" t="s">
        <v>26</v>
      </c>
      <c r="E28" s="8"/>
      <c r="F28" s="7">
        <f t="shared" ref="F28:F44" si="2">E28*C28</f>
        <v>0</v>
      </c>
    </row>
    <row r="29" spans="2:6" x14ac:dyDescent="0.3">
      <c r="B29" s="18"/>
      <c r="C29" s="2">
        <v>50</v>
      </c>
      <c r="D29" s="3" t="s">
        <v>27</v>
      </c>
      <c r="E29" s="8"/>
      <c r="F29" s="7">
        <f t="shared" si="2"/>
        <v>0</v>
      </c>
    </row>
    <row r="30" spans="2:6" ht="27.6" x14ac:dyDescent="0.3">
      <c r="B30" s="18"/>
      <c r="C30" s="2">
        <v>10</v>
      </c>
      <c r="D30" s="3" t="s">
        <v>28</v>
      </c>
      <c r="E30" s="8"/>
      <c r="F30" s="7">
        <f t="shared" si="2"/>
        <v>0</v>
      </c>
    </row>
    <row r="31" spans="2:6" ht="27.6" x14ac:dyDescent="0.3">
      <c r="B31" s="18"/>
      <c r="C31" s="2">
        <v>10</v>
      </c>
      <c r="D31" s="3" t="s">
        <v>29</v>
      </c>
      <c r="E31" s="8"/>
      <c r="F31" s="7">
        <f t="shared" si="2"/>
        <v>0</v>
      </c>
    </row>
    <row r="32" spans="2:6" ht="27.6" x14ac:dyDescent="0.3">
      <c r="B32" s="18"/>
      <c r="C32" s="2">
        <v>5</v>
      </c>
      <c r="D32" s="3" t="s">
        <v>30</v>
      </c>
      <c r="E32" s="8"/>
      <c r="F32" s="7">
        <f t="shared" si="2"/>
        <v>0</v>
      </c>
    </row>
    <row r="33" spans="2:6" ht="27.6" x14ac:dyDescent="0.3">
      <c r="B33" s="18"/>
      <c r="C33" s="2">
        <v>10</v>
      </c>
      <c r="D33" s="3" t="s">
        <v>31</v>
      </c>
      <c r="E33" s="8"/>
      <c r="F33" s="7">
        <f t="shared" si="2"/>
        <v>0</v>
      </c>
    </row>
    <row r="34" spans="2:6" ht="27.6" x14ac:dyDescent="0.3">
      <c r="B34" s="18"/>
      <c r="C34" s="2">
        <v>10000</v>
      </c>
      <c r="D34" s="3" t="s">
        <v>32</v>
      </c>
      <c r="E34" s="8"/>
      <c r="F34" s="7">
        <f t="shared" si="2"/>
        <v>0</v>
      </c>
    </row>
    <row r="35" spans="2:6" ht="41.4" x14ac:dyDescent="0.3">
      <c r="B35" s="18"/>
      <c r="C35" s="2">
        <v>1</v>
      </c>
      <c r="D35" s="3" t="s">
        <v>21</v>
      </c>
      <c r="E35" s="8"/>
      <c r="F35" s="7">
        <f t="shared" si="2"/>
        <v>0</v>
      </c>
    </row>
    <row r="36" spans="2:6" ht="27.6" x14ac:dyDescent="0.3">
      <c r="B36" s="18"/>
      <c r="C36" s="2">
        <v>5</v>
      </c>
      <c r="D36" s="3" t="s">
        <v>33</v>
      </c>
      <c r="E36" s="8"/>
      <c r="F36" s="7">
        <f t="shared" si="2"/>
        <v>0</v>
      </c>
    </row>
    <row r="37" spans="2:6" ht="27.6" x14ac:dyDescent="0.3">
      <c r="B37" s="18"/>
      <c r="C37" s="2">
        <v>75</v>
      </c>
      <c r="D37" s="3" t="s">
        <v>34</v>
      </c>
      <c r="E37" s="8"/>
      <c r="F37" s="7">
        <f t="shared" si="2"/>
        <v>0</v>
      </c>
    </row>
    <row r="38" spans="2:6" ht="69" x14ac:dyDescent="0.3">
      <c r="B38" s="18"/>
      <c r="C38" s="2">
        <v>870</v>
      </c>
      <c r="D38" s="3" t="s">
        <v>35</v>
      </c>
      <c r="E38" s="8"/>
      <c r="F38" s="7">
        <f t="shared" si="2"/>
        <v>0</v>
      </c>
    </row>
    <row r="39" spans="2:6" ht="41.4" x14ac:dyDescent="0.3">
      <c r="B39" s="18"/>
      <c r="C39" s="2">
        <v>6</v>
      </c>
      <c r="D39" s="3" t="s">
        <v>36</v>
      </c>
      <c r="E39" s="8"/>
      <c r="F39" s="7">
        <f t="shared" si="2"/>
        <v>0</v>
      </c>
    </row>
    <row r="40" spans="2:6" ht="41.4" x14ac:dyDescent="0.3">
      <c r="B40" s="18"/>
      <c r="C40" s="2">
        <v>5</v>
      </c>
      <c r="D40" s="3" t="s">
        <v>37</v>
      </c>
      <c r="E40" s="8"/>
      <c r="F40" s="7">
        <f t="shared" si="2"/>
        <v>0</v>
      </c>
    </row>
    <row r="41" spans="2:6" ht="27.6" x14ac:dyDescent="0.3">
      <c r="B41" s="18"/>
      <c r="C41" s="2">
        <v>5</v>
      </c>
      <c r="D41" s="3" t="s">
        <v>82</v>
      </c>
      <c r="E41" s="8"/>
      <c r="F41" s="7">
        <f t="shared" si="2"/>
        <v>0</v>
      </c>
    </row>
    <row r="42" spans="2:6" ht="27.6" x14ac:dyDescent="0.3">
      <c r="B42" s="18"/>
      <c r="C42" s="2">
        <v>6</v>
      </c>
      <c r="D42" s="3" t="s">
        <v>38</v>
      </c>
      <c r="E42" s="8"/>
      <c r="F42" s="7">
        <f t="shared" si="2"/>
        <v>0</v>
      </c>
    </row>
    <row r="43" spans="2:6" ht="55.2" x14ac:dyDescent="0.3">
      <c r="B43" s="18"/>
      <c r="C43" s="2">
        <v>4</v>
      </c>
      <c r="D43" s="3" t="s">
        <v>39</v>
      </c>
      <c r="E43" s="8"/>
      <c r="F43" s="7">
        <f t="shared" si="2"/>
        <v>0</v>
      </c>
    </row>
    <row r="44" spans="2:6" x14ac:dyDescent="0.3">
      <c r="B44" s="19"/>
      <c r="C44" s="2">
        <v>5</v>
      </c>
      <c r="D44" s="3" t="s">
        <v>40</v>
      </c>
      <c r="E44" s="8"/>
      <c r="F44" s="7">
        <f t="shared" si="2"/>
        <v>0</v>
      </c>
    </row>
    <row r="45" spans="2:6" x14ac:dyDescent="0.3">
      <c r="B45" s="20" t="s">
        <v>11</v>
      </c>
      <c r="C45" s="21"/>
      <c r="D45" s="22"/>
      <c r="E45" s="8"/>
      <c r="F45" s="9">
        <f>SUM(F27:F44)</f>
        <v>0</v>
      </c>
    </row>
    <row r="46" spans="2:6" x14ac:dyDescent="0.3">
      <c r="B46" s="5" t="s">
        <v>41</v>
      </c>
      <c r="C46" s="5" t="s">
        <v>42</v>
      </c>
      <c r="D46" s="5" t="s">
        <v>2</v>
      </c>
      <c r="E46" s="10" t="s">
        <v>83</v>
      </c>
      <c r="F46" s="10" t="s">
        <v>85</v>
      </c>
    </row>
    <row r="47" spans="2:6" ht="193.2" x14ac:dyDescent="0.3">
      <c r="B47" s="17" t="s">
        <v>43</v>
      </c>
      <c r="C47" s="6">
        <v>1</v>
      </c>
      <c r="D47" s="3" t="s">
        <v>81</v>
      </c>
      <c r="E47" s="7"/>
      <c r="F47" s="7">
        <f>E47*C47</f>
        <v>0</v>
      </c>
    </row>
    <row r="48" spans="2:6" ht="27.6" x14ac:dyDescent="0.3">
      <c r="B48" s="18"/>
      <c r="C48" s="6">
        <v>50</v>
      </c>
      <c r="D48" s="3" t="s">
        <v>44</v>
      </c>
      <c r="E48" s="8"/>
      <c r="F48" s="7">
        <f t="shared" ref="F48:F55" si="3">E48*C48</f>
        <v>0</v>
      </c>
    </row>
    <row r="49" spans="2:6" ht="27.6" x14ac:dyDescent="0.3">
      <c r="B49" s="18"/>
      <c r="C49" s="6">
        <v>50</v>
      </c>
      <c r="D49" s="3" t="s">
        <v>45</v>
      </c>
      <c r="E49" s="8"/>
      <c r="F49" s="7">
        <f t="shared" si="3"/>
        <v>0</v>
      </c>
    </row>
    <row r="50" spans="2:6" ht="27.6" x14ac:dyDescent="0.3">
      <c r="B50" s="18"/>
      <c r="C50" s="6">
        <v>4</v>
      </c>
      <c r="D50" s="3" t="s">
        <v>30</v>
      </c>
      <c r="E50" s="8"/>
      <c r="F50" s="7">
        <f t="shared" si="3"/>
        <v>0</v>
      </c>
    </row>
    <row r="51" spans="2:6" ht="27.6" x14ac:dyDescent="0.3">
      <c r="B51" s="18"/>
      <c r="C51" s="6">
        <v>5</v>
      </c>
      <c r="D51" s="3" t="s">
        <v>31</v>
      </c>
      <c r="E51" s="8"/>
      <c r="F51" s="7">
        <f t="shared" si="3"/>
        <v>0</v>
      </c>
    </row>
    <row r="52" spans="2:6" ht="41.4" x14ac:dyDescent="0.3">
      <c r="B52" s="18"/>
      <c r="C52" s="6">
        <v>5</v>
      </c>
      <c r="D52" s="3" t="s">
        <v>46</v>
      </c>
      <c r="E52" s="8"/>
      <c r="F52" s="7">
        <f t="shared" si="3"/>
        <v>0</v>
      </c>
    </row>
    <row r="53" spans="2:6" ht="27.6" x14ac:dyDescent="0.3">
      <c r="B53" s="18"/>
      <c r="C53" s="6">
        <v>5</v>
      </c>
      <c r="D53" s="3" t="s">
        <v>82</v>
      </c>
      <c r="E53" s="8"/>
      <c r="F53" s="7">
        <f t="shared" si="3"/>
        <v>0</v>
      </c>
    </row>
    <row r="54" spans="2:6" ht="27.6" x14ac:dyDescent="0.3">
      <c r="B54" s="18"/>
      <c r="C54" s="6">
        <v>5</v>
      </c>
      <c r="D54" s="3" t="s">
        <v>38</v>
      </c>
      <c r="E54" s="8"/>
      <c r="F54" s="7">
        <f t="shared" si="3"/>
        <v>0</v>
      </c>
    </row>
    <row r="55" spans="2:6" ht="55.2" x14ac:dyDescent="0.3">
      <c r="B55" s="19"/>
      <c r="C55" s="6">
        <v>4</v>
      </c>
      <c r="D55" s="3" t="s">
        <v>47</v>
      </c>
      <c r="E55" s="8"/>
      <c r="F55" s="7">
        <f t="shared" si="3"/>
        <v>0</v>
      </c>
    </row>
    <row r="56" spans="2:6" x14ac:dyDescent="0.3">
      <c r="B56" s="20" t="s">
        <v>11</v>
      </c>
      <c r="C56" s="21"/>
      <c r="D56" s="22"/>
      <c r="E56" s="8"/>
      <c r="F56" s="9">
        <f>SUM(F47:F55)</f>
        <v>0</v>
      </c>
    </row>
    <row r="57" spans="2:6" x14ac:dyDescent="0.3">
      <c r="B57" s="5" t="s">
        <v>41</v>
      </c>
      <c r="C57" s="5" t="s">
        <v>42</v>
      </c>
      <c r="D57" s="5" t="s">
        <v>2</v>
      </c>
      <c r="E57" s="10" t="s">
        <v>83</v>
      </c>
      <c r="F57" s="10" t="s">
        <v>85</v>
      </c>
    </row>
    <row r="58" spans="2:6" ht="193.2" x14ac:dyDescent="0.3">
      <c r="B58" s="17" t="s">
        <v>48</v>
      </c>
      <c r="C58" s="6">
        <v>1</v>
      </c>
      <c r="D58" s="3" t="s">
        <v>81</v>
      </c>
      <c r="E58" s="7"/>
      <c r="F58" s="7">
        <f t="shared" ref="F58:F73" si="4">E58*C58</f>
        <v>0</v>
      </c>
    </row>
    <row r="59" spans="2:6" x14ac:dyDescent="0.3">
      <c r="B59" s="18"/>
      <c r="C59" s="6">
        <v>50</v>
      </c>
      <c r="D59" s="3" t="s">
        <v>15</v>
      </c>
      <c r="E59" s="8"/>
      <c r="F59" s="7">
        <f t="shared" si="4"/>
        <v>0</v>
      </c>
    </row>
    <row r="60" spans="2:6" x14ac:dyDescent="0.3">
      <c r="B60" s="18"/>
      <c r="C60" s="6">
        <v>50</v>
      </c>
      <c r="D60" s="3" t="s">
        <v>16</v>
      </c>
      <c r="E60" s="8"/>
      <c r="F60" s="7">
        <f t="shared" si="4"/>
        <v>0</v>
      </c>
    </row>
    <row r="61" spans="2:6" ht="27.6" x14ac:dyDescent="0.3">
      <c r="B61" s="18"/>
      <c r="C61" s="6">
        <v>1</v>
      </c>
      <c r="D61" s="3" t="s">
        <v>49</v>
      </c>
      <c r="E61" s="8"/>
      <c r="F61" s="7">
        <f t="shared" si="4"/>
        <v>0</v>
      </c>
    </row>
    <row r="62" spans="2:6" ht="27.6" x14ac:dyDescent="0.3">
      <c r="B62" s="18"/>
      <c r="C62" s="6">
        <v>20</v>
      </c>
      <c r="D62" s="3" t="s">
        <v>38</v>
      </c>
      <c r="E62" s="8"/>
      <c r="F62" s="7">
        <f t="shared" si="4"/>
        <v>0</v>
      </c>
    </row>
    <row r="63" spans="2:6" ht="55.2" x14ac:dyDescent="0.3">
      <c r="B63" s="18"/>
      <c r="C63" s="6">
        <v>10</v>
      </c>
      <c r="D63" s="3" t="s">
        <v>50</v>
      </c>
      <c r="E63" s="8"/>
      <c r="F63" s="7">
        <f t="shared" si="4"/>
        <v>0</v>
      </c>
    </row>
    <row r="64" spans="2:6" ht="55.2" x14ac:dyDescent="0.3">
      <c r="B64" s="18"/>
      <c r="C64" s="6">
        <v>10</v>
      </c>
      <c r="D64" s="3" t="s">
        <v>51</v>
      </c>
      <c r="E64" s="8"/>
      <c r="F64" s="7">
        <f t="shared" si="4"/>
        <v>0</v>
      </c>
    </row>
    <row r="65" spans="2:6" ht="82.8" x14ac:dyDescent="0.3">
      <c r="B65" s="18"/>
      <c r="C65" s="6">
        <v>2</v>
      </c>
      <c r="D65" s="3" t="s">
        <v>52</v>
      </c>
      <c r="E65" s="8"/>
      <c r="F65" s="7">
        <f t="shared" si="4"/>
        <v>0</v>
      </c>
    </row>
    <row r="66" spans="2:6" ht="69" x14ac:dyDescent="0.3">
      <c r="B66" s="18"/>
      <c r="C66" s="6">
        <v>2</v>
      </c>
      <c r="D66" s="3" t="s">
        <v>53</v>
      </c>
      <c r="E66" s="8"/>
      <c r="F66" s="7">
        <f t="shared" si="4"/>
        <v>0</v>
      </c>
    </row>
    <row r="67" spans="2:6" ht="41.4" x14ac:dyDescent="0.3">
      <c r="B67" s="18"/>
      <c r="C67" s="6">
        <v>1</v>
      </c>
      <c r="D67" s="3" t="s">
        <v>54</v>
      </c>
      <c r="E67" s="8"/>
      <c r="F67" s="7">
        <f t="shared" si="4"/>
        <v>0</v>
      </c>
    </row>
    <row r="68" spans="2:6" ht="55.2" x14ac:dyDescent="0.3">
      <c r="B68" s="18"/>
      <c r="C68" s="6">
        <v>15</v>
      </c>
      <c r="D68" s="3" t="s">
        <v>55</v>
      </c>
      <c r="E68" s="8"/>
      <c r="F68" s="7">
        <f t="shared" si="4"/>
        <v>0</v>
      </c>
    </row>
    <row r="69" spans="2:6" ht="69" x14ac:dyDescent="0.3">
      <c r="B69" s="18"/>
      <c r="C69" s="6">
        <v>100000</v>
      </c>
      <c r="D69" s="3" t="s">
        <v>56</v>
      </c>
      <c r="E69" s="8"/>
      <c r="F69" s="7">
        <f t="shared" si="4"/>
        <v>0</v>
      </c>
    </row>
    <row r="70" spans="2:6" ht="124.2" x14ac:dyDescent="0.3">
      <c r="B70" s="18"/>
      <c r="C70" s="6">
        <v>7</v>
      </c>
      <c r="D70" s="3" t="s">
        <v>57</v>
      </c>
      <c r="E70" s="8"/>
      <c r="F70" s="7">
        <f t="shared" si="4"/>
        <v>0</v>
      </c>
    </row>
    <row r="71" spans="2:6" ht="165.6" x14ac:dyDescent="0.3">
      <c r="B71" s="18"/>
      <c r="C71" s="6">
        <v>15</v>
      </c>
      <c r="D71" s="3" t="s">
        <v>58</v>
      </c>
      <c r="E71" s="8"/>
      <c r="F71" s="7">
        <f t="shared" si="4"/>
        <v>0</v>
      </c>
    </row>
    <row r="72" spans="2:6" ht="193.2" x14ac:dyDescent="0.3">
      <c r="B72" s="18"/>
      <c r="C72" s="6">
        <v>20</v>
      </c>
      <c r="D72" s="3" t="s">
        <v>59</v>
      </c>
      <c r="E72" s="8"/>
      <c r="F72" s="7">
        <f t="shared" si="4"/>
        <v>0</v>
      </c>
    </row>
    <row r="73" spans="2:6" ht="124.2" x14ac:dyDescent="0.3">
      <c r="B73" s="19"/>
      <c r="C73" s="6">
        <v>20</v>
      </c>
      <c r="D73" s="3" t="s">
        <v>60</v>
      </c>
      <c r="E73" s="8"/>
      <c r="F73" s="7">
        <f t="shared" si="4"/>
        <v>0</v>
      </c>
    </row>
    <row r="74" spans="2:6" x14ac:dyDescent="0.3">
      <c r="B74" s="20" t="s">
        <v>11</v>
      </c>
      <c r="C74" s="21"/>
      <c r="D74" s="22"/>
      <c r="E74" s="8"/>
      <c r="F74" s="9">
        <f>SUM(F58:F73)</f>
        <v>0</v>
      </c>
    </row>
    <row r="75" spans="2:6" x14ac:dyDescent="0.3">
      <c r="B75" s="5" t="s">
        <v>41</v>
      </c>
      <c r="C75" s="5" t="s">
        <v>42</v>
      </c>
      <c r="D75" s="5" t="s">
        <v>2</v>
      </c>
      <c r="E75" s="10" t="s">
        <v>83</v>
      </c>
      <c r="F75" s="10" t="s">
        <v>85</v>
      </c>
    </row>
    <row r="76" spans="2:6" ht="193.2" x14ac:dyDescent="0.3">
      <c r="B76" s="17" t="s">
        <v>61</v>
      </c>
      <c r="C76" s="6">
        <v>1</v>
      </c>
      <c r="D76" s="3" t="s">
        <v>81</v>
      </c>
      <c r="E76" s="7"/>
      <c r="F76" s="7">
        <f>E76*C76</f>
        <v>0</v>
      </c>
    </row>
    <row r="77" spans="2:6" x14ac:dyDescent="0.3">
      <c r="B77" s="18"/>
      <c r="C77" s="2">
        <v>25</v>
      </c>
      <c r="D77" s="3" t="s">
        <v>26</v>
      </c>
      <c r="E77" s="8"/>
      <c r="F77" s="7">
        <f t="shared" ref="F77:F100" si="5">E77*C77</f>
        <v>0</v>
      </c>
    </row>
    <row r="78" spans="2:6" x14ac:dyDescent="0.3">
      <c r="B78" s="18"/>
      <c r="C78" s="2">
        <v>25</v>
      </c>
      <c r="D78" s="3" t="s">
        <v>16</v>
      </c>
      <c r="E78" s="8"/>
      <c r="F78" s="7">
        <f t="shared" si="5"/>
        <v>0</v>
      </c>
    </row>
    <row r="79" spans="2:6" ht="41.4" x14ac:dyDescent="0.3">
      <c r="B79" s="18"/>
      <c r="C79" s="2">
        <v>10</v>
      </c>
      <c r="D79" s="3" t="s">
        <v>62</v>
      </c>
      <c r="E79" s="8"/>
      <c r="F79" s="7">
        <f t="shared" si="5"/>
        <v>0</v>
      </c>
    </row>
    <row r="80" spans="2:6" ht="41.4" x14ac:dyDescent="0.3">
      <c r="B80" s="18"/>
      <c r="C80" s="6">
        <v>10</v>
      </c>
      <c r="D80" s="3" t="s">
        <v>63</v>
      </c>
      <c r="E80" s="8"/>
      <c r="F80" s="7">
        <f t="shared" si="5"/>
        <v>0</v>
      </c>
    </row>
    <row r="81" spans="2:6" ht="55.2" x14ac:dyDescent="0.3">
      <c r="B81" s="18"/>
      <c r="C81" s="6">
        <v>5</v>
      </c>
      <c r="D81" s="3" t="s">
        <v>64</v>
      </c>
      <c r="E81" s="8"/>
      <c r="F81" s="7">
        <f t="shared" si="5"/>
        <v>0</v>
      </c>
    </row>
    <row r="82" spans="2:6" ht="41.4" x14ac:dyDescent="0.3">
      <c r="B82" s="18"/>
      <c r="C82" s="6">
        <v>4</v>
      </c>
      <c r="D82" s="3" t="s">
        <v>65</v>
      </c>
      <c r="E82" s="8"/>
      <c r="F82" s="7">
        <f t="shared" si="5"/>
        <v>0</v>
      </c>
    </row>
    <row r="83" spans="2:6" ht="41.4" x14ac:dyDescent="0.3">
      <c r="B83" s="18"/>
      <c r="C83" s="6">
        <v>50</v>
      </c>
      <c r="D83" s="3" t="s">
        <v>66</v>
      </c>
      <c r="E83" s="8"/>
      <c r="F83" s="7">
        <f t="shared" si="5"/>
        <v>0</v>
      </c>
    </row>
    <row r="84" spans="2:6" ht="41.4" x14ac:dyDescent="0.3">
      <c r="B84" s="18"/>
      <c r="C84" s="2">
        <v>1</v>
      </c>
      <c r="D84" s="3" t="s">
        <v>67</v>
      </c>
      <c r="E84" s="8"/>
      <c r="F84" s="7">
        <f t="shared" si="5"/>
        <v>0</v>
      </c>
    </row>
    <row r="85" spans="2:6" ht="55.2" x14ac:dyDescent="0.3">
      <c r="B85" s="18"/>
      <c r="C85" s="6">
        <v>10</v>
      </c>
      <c r="D85" s="3" t="s">
        <v>68</v>
      </c>
      <c r="E85" s="8"/>
      <c r="F85" s="7">
        <f t="shared" si="5"/>
        <v>0</v>
      </c>
    </row>
    <row r="86" spans="2:6" ht="69" x14ac:dyDescent="0.3">
      <c r="B86" s="18"/>
      <c r="C86" s="2">
        <v>1</v>
      </c>
      <c r="D86" s="3" t="s">
        <v>69</v>
      </c>
      <c r="E86" s="8"/>
      <c r="F86" s="7">
        <f t="shared" si="5"/>
        <v>0</v>
      </c>
    </row>
    <row r="87" spans="2:6" ht="27.6" x14ac:dyDescent="0.3">
      <c r="B87" s="18"/>
      <c r="C87" s="6">
        <v>5</v>
      </c>
      <c r="D87" s="3" t="s">
        <v>49</v>
      </c>
      <c r="E87" s="8"/>
      <c r="F87" s="7">
        <f t="shared" si="5"/>
        <v>0</v>
      </c>
    </row>
    <row r="88" spans="2:6" ht="27.6" x14ac:dyDescent="0.3">
      <c r="B88" s="18"/>
      <c r="C88" s="2">
        <v>10</v>
      </c>
      <c r="D88" s="3" t="s">
        <v>38</v>
      </c>
      <c r="E88" s="8"/>
      <c r="F88" s="7">
        <f t="shared" si="5"/>
        <v>0</v>
      </c>
    </row>
    <row r="89" spans="2:6" ht="41.4" x14ac:dyDescent="0.3">
      <c r="B89" s="18"/>
      <c r="C89" s="6">
        <v>2</v>
      </c>
      <c r="D89" s="3" t="s">
        <v>70</v>
      </c>
      <c r="E89" s="8"/>
      <c r="F89" s="7">
        <f t="shared" si="5"/>
        <v>0</v>
      </c>
    </row>
    <row r="90" spans="2:6" x14ac:dyDescent="0.3">
      <c r="B90" s="18"/>
      <c r="C90" s="2">
        <v>5</v>
      </c>
      <c r="D90" s="3" t="s">
        <v>71</v>
      </c>
      <c r="E90" s="8"/>
      <c r="F90" s="7">
        <f t="shared" si="5"/>
        <v>0</v>
      </c>
    </row>
    <row r="91" spans="2:6" ht="55.2" x14ac:dyDescent="0.3">
      <c r="B91" s="18"/>
      <c r="C91" s="6">
        <v>1</v>
      </c>
      <c r="D91" s="3" t="s">
        <v>72</v>
      </c>
      <c r="E91" s="8"/>
      <c r="F91" s="7">
        <f t="shared" si="5"/>
        <v>0</v>
      </c>
    </row>
    <row r="92" spans="2:6" ht="55.2" x14ac:dyDescent="0.3">
      <c r="B92" s="18"/>
      <c r="C92" s="6">
        <v>4</v>
      </c>
      <c r="D92" s="3" t="s">
        <v>73</v>
      </c>
      <c r="E92" s="8"/>
      <c r="F92" s="7">
        <f t="shared" si="5"/>
        <v>0</v>
      </c>
    </row>
    <row r="93" spans="2:6" ht="69" x14ac:dyDescent="0.3">
      <c r="B93" s="18"/>
      <c r="C93" s="6">
        <v>1</v>
      </c>
      <c r="D93" s="3" t="s">
        <v>86</v>
      </c>
      <c r="E93" s="8"/>
      <c r="F93" s="7">
        <f t="shared" si="5"/>
        <v>0</v>
      </c>
    </row>
    <row r="94" spans="2:6" ht="69" x14ac:dyDescent="0.3">
      <c r="B94" s="18"/>
      <c r="C94" s="6">
        <v>10</v>
      </c>
      <c r="D94" s="3" t="s">
        <v>74</v>
      </c>
      <c r="E94" s="8"/>
      <c r="F94" s="7">
        <f t="shared" si="5"/>
        <v>0</v>
      </c>
    </row>
    <row r="95" spans="2:6" ht="110.4" x14ac:dyDescent="0.3">
      <c r="B95" s="18"/>
      <c r="C95" s="6">
        <v>1</v>
      </c>
      <c r="D95" s="11" t="s">
        <v>87</v>
      </c>
      <c r="E95" s="8"/>
      <c r="F95" s="7">
        <f t="shared" si="5"/>
        <v>0</v>
      </c>
    </row>
    <row r="96" spans="2:6" ht="138" x14ac:dyDescent="0.3">
      <c r="B96" s="18"/>
      <c r="C96" s="6">
        <v>1</v>
      </c>
      <c r="D96" s="3" t="s">
        <v>88</v>
      </c>
      <c r="E96" s="8"/>
      <c r="F96" s="7">
        <f t="shared" si="5"/>
        <v>0</v>
      </c>
    </row>
    <row r="97" spans="2:6" ht="69" x14ac:dyDescent="0.3">
      <c r="B97" s="18"/>
      <c r="C97" s="6">
        <v>5</v>
      </c>
      <c r="D97" s="3" t="s">
        <v>89</v>
      </c>
      <c r="E97" s="8"/>
      <c r="F97" s="7">
        <f t="shared" si="5"/>
        <v>0</v>
      </c>
    </row>
    <row r="98" spans="2:6" ht="69" x14ac:dyDescent="0.3">
      <c r="B98" s="18"/>
      <c r="C98" s="6">
        <v>5</v>
      </c>
      <c r="D98" s="3" t="s">
        <v>75</v>
      </c>
      <c r="E98" s="8"/>
      <c r="F98" s="7">
        <f t="shared" si="5"/>
        <v>0</v>
      </c>
    </row>
    <row r="99" spans="2:6" ht="69" x14ac:dyDescent="0.3">
      <c r="B99" s="18"/>
      <c r="C99" s="6">
        <v>5</v>
      </c>
      <c r="D99" s="3" t="s">
        <v>76</v>
      </c>
      <c r="E99" s="8"/>
      <c r="F99" s="7">
        <f t="shared" si="5"/>
        <v>0</v>
      </c>
    </row>
    <row r="100" spans="2:6" ht="41.4" x14ac:dyDescent="0.3">
      <c r="B100" s="19"/>
      <c r="C100" s="6">
        <v>5</v>
      </c>
      <c r="D100" s="3" t="s">
        <v>77</v>
      </c>
      <c r="E100" s="8"/>
      <c r="F100" s="7">
        <f t="shared" si="5"/>
        <v>0</v>
      </c>
    </row>
    <row r="101" spans="2:6" x14ac:dyDescent="0.3">
      <c r="B101" s="23" t="s">
        <v>11</v>
      </c>
      <c r="C101" s="24"/>
      <c r="D101" s="25"/>
      <c r="E101" s="12"/>
      <c r="F101" s="13">
        <f>SUM(F76:F100)</f>
        <v>0</v>
      </c>
    </row>
    <row r="102" spans="2:6" x14ac:dyDescent="0.3">
      <c r="B102" s="15" t="s">
        <v>78</v>
      </c>
      <c r="C102" s="15"/>
      <c r="D102" s="15"/>
      <c r="E102" s="13"/>
      <c r="F102" s="13">
        <f>F101+F74+F56+F45+F25+F11</f>
        <v>0</v>
      </c>
    </row>
    <row r="103" spans="2:6" x14ac:dyDescent="0.3">
      <c r="B103" s="15" t="s">
        <v>79</v>
      </c>
      <c r="C103" s="15"/>
      <c r="D103" s="15"/>
      <c r="E103" s="13"/>
      <c r="F103" s="13">
        <f>F102*19%</f>
        <v>0</v>
      </c>
    </row>
    <row r="104" spans="2:6" x14ac:dyDescent="0.3">
      <c r="B104" s="15" t="s">
        <v>80</v>
      </c>
      <c r="C104" s="15"/>
      <c r="D104" s="15"/>
      <c r="E104" s="13"/>
      <c r="F104" s="13">
        <f>SUM(F102:F103)</f>
        <v>0</v>
      </c>
    </row>
    <row r="108" spans="2:6" x14ac:dyDescent="0.3">
      <c r="B108" s="16" t="s">
        <v>90</v>
      </c>
      <c r="C108" s="16"/>
      <c r="D108" s="16"/>
      <c r="E108" s="16"/>
      <c r="F108" s="16"/>
    </row>
    <row r="109" spans="2:6" x14ac:dyDescent="0.3">
      <c r="B109" s="16"/>
      <c r="C109" s="16"/>
      <c r="D109" s="16"/>
      <c r="E109" s="16"/>
      <c r="F109" s="16"/>
    </row>
    <row r="110" spans="2:6" x14ac:dyDescent="0.3">
      <c r="B110" s="16"/>
      <c r="C110" s="16"/>
      <c r="D110" s="16"/>
      <c r="E110" s="16"/>
      <c r="F110" s="16"/>
    </row>
    <row r="111" spans="2:6" x14ac:dyDescent="0.3">
      <c r="B111" s="16"/>
      <c r="C111" s="16"/>
      <c r="D111" s="16"/>
      <c r="E111" s="16"/>
      <c r="F111" s="16"/>
    </row>
  </sheetData>
  <mergeCells count="15">
    <mergeCell ref="B11:D11"/>
    <mergeCell ref="B104:D104"/>
    <mergeCell ref="B108:F111"/>
    <mergeCell ref="B13:B24"/>
    <mergeCell ref="B25:D25"/>
    <mergeCell ref="B27:B44"/>
    <mergeCell ref="B45:D45"/>
    <mergeCell ref="B47:B55"/>
    <mergeCell ref="B56:D56"/>
    <mergeCell ref="B76:B100"/>
    <mergeCell ref="B101:D101"/>
    <mergeCell ref="B102:D102"/>
    <mergeCell ref="B103:D103"/>
    <mergeCell ref="B58:B73"/>
    <mergeCell ref="B74:D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Nilo Javier Arrieta Mora</dc:creator>
  <cp:lastModifiedBy>Jessica Hernandez</cp:lastModifiedBy>
  <dcterms:created xsi:type="dcterms:W3CDTF">2024-09-25T23:41:39Z</dcterms:created>
  <dcterms:modified xsi:type="dcterms:W3CDTF">2024-09-25T23:59:03Z</dcterms:modified>
</cp:coreProperties>
</file>