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adres-my.sharepoint.com/personal/juan_martinez_adres_gov_co/Documents/liquidacion contrato datatools final/"/>
    </mc:Choice>
  </mc:AlternateContent>
  <xr:revisionPtr revIDLastSave="0" documentId="8_{E58CEE4F-D569-4714-815B-E83DCFE379A8}" xr6:coauthVersionLast="47" xr6:coauthVersionMax="47" xr10:uidLastSave="{00000000-0000-0000-0000-000000000000}"/>
  <bookViews>
    <workbookView xWindow="-120" yWindow="-120" windowWidth="29040" windowHeight="15720" xr2:uid="{F40D1062-DBCF-4D38-BC46-FE619DCEFAFA}"/>
  </bookViews>
  <sheets>
    <sheet name="Contrato 227 de 2020" sheetId="1" r:id="rId1"/>
  </sheets>
  <definedNames>
    <definedName name="AmountMod" localSheetId="0">'Contrato 227 de 2020'!#REF!</definedName>
    <definedName name="DateMod" localSheetId="0">'Contrato 227 de 2020'!#REF!</definedName>
    <definedName name="Modification" localSheetId="0">'Contrato 227 de 2020'!#REF!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1" i="1" l="1"/>
  <c r="D90" i="1"/>
  <c r="D51" i="1"/>
  <c r="H88" i="1" l="1"/>
  <c r="I77" i="1"/>
  <c r="I78" i="1" s="1"/>
  <c r="I79" i="1" s="1"/>
  <c r="I80" i="1" s="1"/>
  <c r="H74" i="1"/>
  <c r="H48" i="1"/>
  <c r="H18" i="1"/>
  <c r="I38" i="1"/>
  <c r="I39" i="1" s="1"/>
  <c r="I40" i="1" s="1"/>
  <c r="I41" i="1" s="1"/>
  <c r="I42" i="1" s="1"/>
  <c r="I43" i="1" s="1"/>
  <c r="I44" i="1" s="1"/>
  <c r="I45" i="1" s="1"/>
  <c r="I46" i="1" s="1"/>
  <c r="I47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D84" i="1" s="1"/>
  <c r="I21" i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9" i="1"/>
  <c r="I10" i="1" s="1"/>
  <c r="I11" i="1" s="1"/>
  <c r="I12" i="1" s="1"/>
  <c r="I13" i="1" s="1"/>
  <c r="I14" i="1" s="1"/>
  <c r="I15" i="1" s="1"/>
  <c r="I16" i="1" s="1"/>
  <c r="I17" i="1" s="1"/>
  <c r="I84" i="1" l="1"/>
  <c r="I85" i="1" s="1"/>
  <c r="I86" i="1" s="1"/>
  <c r="I87" i="1" s="1"/>
  <c r="H91" i="1"/>
</calcChain>
</file>

<file path=xl/sharedStrings.xml><?xml version="1.0" encoding="utf-8"?>
<sst xmlns="http://schemas.openxmlformats.org/spreadsheetml/2006/main" count="37" uniqueCount="34">
  <si>
    <t>REPORTE EJECUCIÓN DE RP POR CONTRATO</t>
  </si>
  <si>
    <t>Nombre Tercero</t>
  </si>
  <si>
    <t>Nit Beneficiario</t>
  </si>
  <si>
    <t>DATA TOOLS SA</t>
  </si>
  <si>
    <t>No. Contrato RP</t>
  </si>
  <si>
    <t>No. RP</t>
  </si>
  <si>
    <t>Fecha RP</t>
  </si>
  <si>
    <t>Valor total RP</t>
  </si>
  <si>
    <t>No. Obligacion</t>
  </si>
  <si>
    <t>No. OG/AG</t>
  </si>
  <si>
    <t>Fecha OGAG</t>
  </si>
  <si>
    <t xml:space="preserve">Valor OG/AG              </t>
  </si>
  <si>
    <t>Saldo por ejecutar y/o Liberar</t>
  </si>
  <si>
    <t>Vigencia 2020</t>
  </si>
  <si>
    <t>LIBERACION RP</t>
  </si>
  <si>
    <t>Vigencia 2021</t>
  </si>
  <si>
    <t>Vigencia 2022</t>
  </si>
  <si>
    <t>3 - 409</t>
  </si>
  <si>
    <t>3/01/2022 - 07/01/2022</t>
  </si>
  <si>
    <t>TOTAL RP CONTRATO</t>
  </si>
  <si>
    <t>PAGOS VIGENCIA 2020</t>
  </si>
  <si>
    <t>PAGOS VIGENCIA 2021</t>
  </si>
  <si>
    <t>PAGOS VIGENCIA 2022</t>
  </si>
  <si>
    <t>Vigencia 2023</t>
  </si>
  <si>
    <t>3/409</t>
  </si>
  <si>
    <t>PAGOS VIGENCIA 2023</t>
  </si>
  <si>
    <t>CPS 227-2020</t>
  </si>
  <si>
    <t>CPS 227-2020 CXP 2021</t>
  </si>
  <si>
    <t>CPS 227-2020 VF 2021</t>
  </si>
  <si>
    <t>CPS 227-2020 CXP Y VF 2022</t>
  </si>
  <si>
    <t>CPS 227-2020 VF 2023</t>
  </si>
  <si>
    <t>CPS 227-2020 CXP 2022</t>
  </si>
  <si>
    <t>LIBERACION</t>
  </si>
  <si>
    <t xml:space="preserve">                                                        Total  Ejecutado Contrato 227 de 2020 Julio 24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</si>
</sst>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1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4" xfId="0" applyFont="1" applyBorder="1" applyAlignment="1">
      <alignment horizontal="left" vertical="center"/>
    </xf>
    <xf numFmtId="4" fontId="2" fillId="0" borderId="14" xfId="0" applyNumberFormat="1" applyFont="1" applyBorder="1"/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3" fillId="0" borderId="3" xfId="0" applyFont="1" applyBorder="1" applyAlignment="1">
      <alignment horizontal="center"/>
    </xf>
    <xf numFmtId="0" fontId="2" fillId="0" borderId="5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0" fontId="3" fillId="0" borderId="9" xfId="0" applyFont="1" applyBorder="1"/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14" fontId="2" fillId="0" borderId="14" xfId="0" applyNumberFormat="1" applyFont="1" applyBorder="1" applyAlignment="1">
      <alignment horizontal="center"/>
    </xf>
    <xf numFmtId="43" fontId="2" fillId="4" borderId="14" xfId="1" applyFont="1" applyFill="1" applyBorder="1" applyAlignment="1">
      <alignment horizontal="right" vertical="center"/>
    </xf>
    <xf numFmtId="0" fontId="2" fillId="0" borderId="14" xfId="0" applyFont="1" applyBorder="1" applyAlignment="1">
      <alignment horizontal="center"/>
    </xf>
    <xf numFmtId="14" fontId="2" fillId="0" borderId="14" xfId="0" applyNumberFormat="1" applyFont="1" applyBorder="1"/>
    <xf numFmtId="43" fontId="2" fillId="0" borderId="15" xfId="0" applyNumberFormat="1" applyFont="1" applyBorder="1" applyAlignment="1">
      <alignment horizontal="center" vertical="center"/>
    </xf>
    <xf numFmtId="0" fontId="8" fillId="0" borderId="0" xfId="0" applyFont="1"/>
    <xf numFmtId="43" fontId="2" fillId="0" borderId="14" xfId="1" applyFont="1" applyBorder="1" applyAlignment="1">
      <alignment horizontal="right" vertical="center"/>
    </xf>
    <xf numFmtId="0" fontId="2" fillId="0" borderId="13" xfId="0" applyFont="1" applyBorder="1" applyAlignment="1">
      <alignment horizontal="center" vertical="center"/>
    </xf>
    <xf numFmtId="43" fontId="2" fillId="0" borderId="14" xfId="1" applyFont="1" applyFill="1" applyBorder="1" applyAlignment="1">
      <alignment horizontal="center" vertical="center"/>
    </xf>
    <xf numFmtId="4" fontId="3" fillId="0" borderId="15" xfId="0" applyNumberFormat="1" applyFont="1" applyBorder="1" applyAlignment="1">
      <alignment horizontal="right" vertical="center"/>
    </xf>
    <xf numFmtId="43" fontId="3" fillId="0" borderId="14" xfId="1" applyFont="1" applyFill="1" applyBorder="1" applyAlignment="1">
      <alignment horizontal="center" vertical="center"/>
    </xf>
    <xf numFmtId="4" fontId="2" fillId="0" borderId="15" xfId="0" applyNumberFormat="1" applyFont="1" applyBorder="1"/>
    <xf numFmtId="43" fontId="3" fillId="0" borderId="14" xfId="1" applyFont="1" applyBorder="1" applyAlignment="1">
      <alignment horizontal="right" vertical="center"/>
    </xf>
    <xf numFmtId="4" fontId="2" fillId="0" borderId="15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14" fontId="3" fillId="0" borderId="14" xfId="0" applyNumberFormat="1" applyFont="1" applyBorder="1" applyAlignment="1">
      <alignment horizontal="center"/>
    </xf>
    <xf numFmtId="43" fontId="3" fillId="4" borderId="14" xfId="1" applyFont="1" applyFill="1" applyBorder="1" applyAlignment="1">
      <alignment horizontal="right" vertical="center"/>
    </xf>
    <xf numFmtId="0" fontId="3" fillId="4" borderId="14" xfId="0" applyFont="1" applyFill="1" applyBorder="1" applyAlignment="1">
      <alignment horizontal="center"/>
    </xf>
    <xf numFmtId="43" fontId="2" fillId="4" borderId="14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4" fontId="2" fillId="0" borderId="14" xfId="0" applyNumberFormat="1" applyFont="1" applyBorder="1" applyAlignment="1">
      <alignment horizontal="center" vertical="center"/>
    </xf>
    <xf numFmtId="4" fontId="3" fillId="0" borderId="14" xfId="0" applyNumberFormat="1" applyFont="1" applyBorder="1" applyAlignment="1">
      <alignment horizontal="center" vertical="center"/>
    </xf>
    <xf numFmtId="4" fontId="3" fillId="0" borderId="21" xfId="0" applyNumberFormat="1" applyFont="1" applyBorder="1"/>
    <xf numFmtId="4" fontId="3" fillId="0" borderId="20" xfId="0" applyNumberFormat="1" applyFont="1" applyBorder="1"/>
    <xf numFmtId="4" fontId="4" fillId="0" borderId="9" xfId="0" applyNumberFormat="1" applyFont="1" applyBorder="1"/>
    <xf numFmtId="0" fontId="4" fillId="0" borderId="0" xfId="0" applyFont="1" applyAlignment="1">
      <alignment horizontal="center"/>
    </xf>
    <xf numFmtId="4" fontId="4" fillId="0" borderId="0" xfId="0" applyNumberFormat="1" applyFont="1"/>
    <xf numFmtId="14" fontId="4" fillId="0" borderId="0" xfId="0" applyNumberFormat="1" applyFont="1"/>
    <xf numFmtId="43" fontId="4" fillId="0" borderId="0" xfId="0" applyNumberFormat="1" applyFont="1"/>
    <xf numFmtId="4" fontId="4" fillId="0" borderId="0" xfId="0" applyNumberFormat="1" applyFont="1" applyAlignment="1">
      <alignment horizontal="center"/>
    </xf>
    <xf numFmtId="3" fontId="4" fillId="0" borderId="0" xfId="0" applyNumberFormat="1" applyFont="1"/>
    <xf numFmtId="0" fontId="3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14" fontId="9" fillId="0" borderId="14" xfId="0" applyNumberFormat="1" applyFont="1" applyBorder="1"/>
    <xf numFmtId="43" fontId="9" fillId="0" borderId="14" xfId="1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14" fontId="9" fillId="0" borderId="14" xfId="0" applyNumberFormat="1" applyFont="1" applyBorder="1" applyAlignment="1">
      <alignment horizontal="center" vertical="center"/>
    </xf>
    <xf numFmtId="4" fontId="10" fillId="0" borderId="14" xfId="0" applyNumberFormat="1" applyFont="1" applyBorder="1" applyAlignment="1">
      <alignment horizontal="center" vertical="center"/>
    </xf>
    <xf numFmtId="4" fontId="3" fillId="0" borderId="23" xfId="0" applyNumberFormat="1" applyFont="1" applyBorder="1"/>
    <xf numFmtId="0" fontId="2" fillId="0" borderId="19" xfId="0" applyFont="1" applyBorder="1"/>
    <xf numFmtId="0" fontId="2" fillId="0" borderId="20" xfId="0" applyFont="1" applyBorder="1" applyAlignment="1">
      <alignment horizontal="center"/>
    </xf>
    <xf numFmtId="14" fontId="2" fillId="0" borderId="20" xfId="0" applyNumberFormat="1" applyFont="1" applyBorder="1"/>
    <xf numFmtId="0" fontId="3" fillId="0" borderId="20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6C72E-8549-4AA7-899B-153C2486C6F4}">
  <dimension ref="A1:J99"/>
  <sheetViews>
    <sheetView tabSelected="1" zoomScale="118" zoomScaleNormal="118" workbookViewId="0">
      <pane ySplit="7" topLeftCell="A9" activePane="bottomLeft" state="frozen"/>
      <selection pane="bottomLeft" activeCell="A9" sqref="A9"/>
    </sheetView>
  </sheetViews>
  <sheetFormatPr baseColWidth="10" defaultRowHeight="15" x14ac:dyDescent="0.25"/>
  <cols>
    <col min="1" max="1" width="24.7109375" style="3" customWidth="1"/>
    <col min="2" max="2" width="12.7109375" style="53" bestFit="1" customWidth="1"/>
    <col min="3" max="3" width="17.140625" style="3" bestFit="1" customWidth="1"/>
    <col min="4" max="4" width="18.85546875" style="3" bestFit="1" customWidth="1"/>
    <col min="5" max="5" width="14" style="53" bestFit="1" customWidth="1"/>
    <col min="6" max="6" width="16.5703125" style="53" customWidth="1"/>
    <col min="7" max="7" width="11.42578125" style="3" customWidth="1"/>
    <col min="8" max="8" width="16.7109375" style="3" customWidth="1"/>
    <col min="9" max="9" width="18.7109375" style="3" customWidth="1"/>
    <col min="10" max="10" width="17.140625" style="3" bestFit="1" customWidth="1"/>
    <col min="11" max="11" width="15.28515625" style="3" bestFit="1" customWidth="1"/>
    <col min="12" max="242" width="11.42578125" style="3"/>
    <col min="243" max="243" width="20.7109375" style="3" customWidth="1"/>
    <col min="244" max="244" width="12.7109375" style="3" bestFit="1" customWidth="1"/>
    <col min="245" max="245" width="17.140625" style="3" bestFit="1" customWidth="1"/>
    <col min="246" max="246" width="17.85546875" style="3" bestFit="1" customWidth="1"/>
    <col min="247" max="247" width="14" style="3" bestFit="1" customWidth="1"/>
    <col min="248" max="248" width="16.5703125" style="3" customWidth="1"/>
    <col min="249" max="249" width="11.42578125" style="3"/>
    <col min="250" max="250" width="16.7109375" style="3" customWidth="1"/>
    <col min="251" max="251" width="18.7109375" style="3" customWidth="1"/>
    <col min="252" max="498" width="11.42578125" style="3"/>
    <col min="499" max="499" width="20.7109375" style="3" customWidth="1"/>
    <col min="500" max="500" width="12.7109375" style="3" bestFit="1" customWidth="1"/>
    <col min="501" max="501" width="17.140625" style="3" bestFit="1" customWidth="1"/>
    <col min="502" max="502" width="17.85546875" style="3" bestFit="1" customWidth="1"/>
    <col min="503" max="503" width="14" style="3" bestFit="1" customWidth="1"/>
    <col min="504" max="504" width="16.5703125" style="3" customWidth="1"/>
    <col min="505" max="505" width="11.42578125" style="3"/>
    <col min="506" max="506" width="16.7109375" style="3" customWidth="1"/>
    <col min="507" max="507" width="18.7109375" style="3" customWidth="1"/>
    <col min="508" max="754" width="11.42578125" style="3"/>
    <col min="755" max="755" width="20.7109375" style="3" customWidth="1"/>
    <col min="756" max="756" width="12.7109375" style="3" bestFit="1" customWidth="1"/>
    <col min="757" max="757" width="17.140625" style="3" bestFit="1" customWidth="1"/>
    <col min="758" max="758" width="17.85546875" style="3" bestFit="1" customWidth="1"/>
    <col min="759" max="759" width="14" style="3" bestFit="1" customWidth="1"/>
    <col min="760" max="760" width="16.5703125" style="3" customWidth="1"/>
    <col min="761" max="761" width="11.42578125" style="3"/>
    <col min="762" max="762" width="16.7109375" style="3" customWidth="1"/>
    <col min="763" max="763" width="18.7109375" style="3" customWidth="1"/>
    <col min="764" max="1010" width="11.42578125" style="3"/>
    <col min="1011" max="1011" width="20.7109375" style="3" customWidth="1"/>
    <col min="1012" max="1012" width="12.7109375" style="3" bestFit="1" customWidth="1"/>
    <col min="1013" max="1013" width="17.140625" style="3" bestFit="1" customWidth="1"/>
    <col min="1014" max="1014" width="17.85546875" style="3" bestFit="1" customWidth="1"/>
    <col min="1015" max="1015" width="14" style="3" bestFit="1" customWidth="1"/>
    <col min="1016" max="1016" width="16.5703125" style="3" customWidth="1"/>
    <col min="1017" max="1017" width="11.42578125" style="3"/>
    <col min="1018" max="1018" width="16.7109375" style="3" customWidth="1"/>
    <col min="1019" max="1019" width="18.7109375" style="3" customWidth="1"/>
    <col min="1020" max="1266" width="11.42578125" style="3"/>
    <col min="1267" max="1267" width="20.7109375" style="3" customWidth="1"/>
    <col min="1268" max="1268" width="12.7109375" style="3" bestFit="1" customWidth="1"/>
    <col min="1269" max="1269" width="17.140625" style="3" bestFit="1" customWidth="1"/>
    <col min="1270" max="1270" width="17.85546875" style="3" bestFit="1" customWidth="1"/>
    <col min="1271" max="1271" width="14" style="3" bestFit="1" customWidth="1"/>
    <col min="1272" max="1272" width="16.5703125" style="3" customWidth="1"/>
    <col min="1273" max="1273" width="11.42578125" style="3"/>
    <col min="1274" max="1274" width="16.7109375" style="3" customWidth="1"/>
    <col min="1275" max="1275" width="18.7109375" style="3" customWidth="1"/>
    <col min="1276" max="1522" width="11.42578125" style="3"/>
    <col min="1523" max="1523" width="20.7109375" style="3" customWidth="1"/>
    <col min="1524" max="1524" width="12.7109375" style="3" bestFit="1" customWidth="1"/>
    <col min="1525" max="1525" width="17.140625" style="3" bestFit="1" customWidth="1"/>
    <col min="1526" max="1526" width="17.85546875" style="3" bestFit="1" customWidth="1"/>
    <col min="1527" max="1527" width="14" style="3" bestFit="1" customWidth="1"/>
    <col min="1528" max="1528" width="16.5703125" style="3" customWidth="1"/>
    <col min="1529" max="1529" width="11.42578125" style="3"/>
    <col min="1530" max="1530" width="16.7109375" style="3" customWidth="1"/>
    <col min="1531" max="1531" width="18.7109375" style="3" customWidth="1"/>
    <col min="1532" max="1778" width="11.42578125" style="3"/>
    <col min="1779" max="1779" width="20.7109375" style="3" customWidth="1"/>
    <col min="1780" max="1780" width="12.7109375" style="3" bestFit="1" customWidth="1"/>
    <col min="1781" max="1781" width="17.140625" style="3" bestFit="1" customWidth="1"/>
    <col min="1782" max="1782" width="17.85546875" style="3" bestFit="1" customWidth="1"/>
    <col min="1783" max="1783" width="14" style="3" bestFit="1" customWidth="1"/>
    <col min="1784" max="1784" width="16.5703125" style="3" customWidth="1"/>
    <col min="1785" max="1785" width="11.42578125" style="3"/>
    <col min="1786" max="1786" width="16.7109375" style="3" customWidth="1"/>
    <col min="1787" max="1787" width="18.7109375" style="3" customWidth="1"/>
    <col min="1788" max="2034" width="11.42578125" style="3"/>
    <col min="2035" max="2035" width="20.7109375" style="3" customWidth="1"/>
    <col min="2036" max="2036" width="12.7109375" style="3" bestFit="1" customWidth="1"/>
    <col min="2037" max="2037" width="17.140625" style="3" bestFit="1" customWidth="1"/>
    <col min="2038" max="2038" width="17.85546875" style="3" bestFit="1" customWidth="1"/>
    <col min="2039" max="2039" width="14" style="3" bestFit="1" customWidth="1"/>
    <col min="2040" max="2040" width="16.5703125" style="3" customWidth="1"/>
    <col min="2041" max="2041" width="11.42578125" style="3"/>
    <col min="2042" max="2042" width="16.7109375" style="3" customWidth="1"/>
    <col min="2043" max="2043" width="18.7109375" style="3" customWidth="1"/>
    <col min="2044" max="2290" width="11.42578125" style="3"/>
    <col min="2291" max="2291" width="20.7109375" style="3" customWidth="1"/>
    <col min="2292" max="2292" width="12.7109375" style="3" bestFit="1" customWidth="1"/>
    <col min="2293" max="2293" width="17.140625" style="3" bestFit="1" customWidth="1"/>
    <col min="2294" max="2294" width="17.85546875" style="3" bestFit="1" customWidth="1"/>
    <col min="2295" max="2295" width="14" style="3" bestFit="1" customWidth="1"/>
    <col min="2296" max="2296" width="16.5703125" style="3" customWidth="1"/>
    <col min="2297" max="2297" width="11.42578125" style="3"/>
    <col min="2298" max="2298" width="16.7109375" style="3" customWidth="1"/>
    <col min="2299" max="2299" width="18.7109375" style="3" customWidth="1"/>
    <col min="2300" max="2546" width="11.42578125" style="3"/>
    <col min="2547" max="2547" width="20.7109375" style="3" customWidth="1"/>
    <col min="2548" max="2548" width="12.7109375" style="3" bestFit="1" customWidth="1"/>
    <col min="2549" max="2549" width="17.140625" style="3" bestFit="1" customWidth="1"/>
    <col min="2550" max="2550" width="17.85546875" style="3" bestFit="1" customWidth="1"/>
    <col min="2551" max="2551" width="14" style="3" bestFit="1" customWidth="1"/>
    <col min="2552" max="2552" width="16.5703125" style="3" customWidth="1"/>
    <col min="2553" max="2553" width="11.42578125" style="3"/>
    <col min="2554" max="2554" width="16.7109375" style="3" customWidth="1"/>
    <col min="2555" max="2555" width="18.7109375" style="3" customWidth="1"/>
    <col min="2556" max="2802" width="11.42578125" style="3"/>
    <col min="2803" max="2803" width="20.7109375" style="3" customWidth="1"/>
    <col min="2804" max="2804" width="12.7109375" style="3" bestFit="1" customWidth="1"/>
    <col min="2805" max="2805" width="17.140625" style="3" bestFit="1" customWidth="1"/>
    <col min="2806" max="2806" width="17.85546875" style="3" bestFit="1" customWidth="1"/>
    <col min="2807" max="2807" width="14" style="3" bestFit="1" customWidth="1"/>
    <col min="2808" max="2808" width="16.5703125" style="3" customWidth="1"/>
    <col min="2809" max="2809" width="11.42578125" style="3"/>
    <col min="2810" max="2810" width="16.7109375" style="3" customWidth="1"/>
    <col min="2811" max="2811" width="18.7109375" style="3" customWidth="1"/>
    <col min="2812" max="3058" width="11.42578125" style="3"/>
    <col min="3059" max="3059" width="20.7109375" style="3" customWidth="1"/>
    <col min="3060" max="3060" width="12.7109375" style="3" bestFit="1" customWidth="1"/>
    <col min="3061" max="3061" width="17.140625" style="3" bestFit="1" customWidth="1"/>
    <col min="3062" max="3062" width="17.85546875" style="3" bestFit="1" customWidth="1"/>
    <col min="3063" max="3063" width="14" style="3" bestFit="1" customWidth="1"/>
    <col min="3064" max="3064" width="16.5703125" style="3" customWidth="1"/>
    <col min="3065" max="3065" width="11.42578125" style="3"/>
    <col min="3066" max="3066" width="16.7109375" style="3" customWidth="1"/>
    <col min="3067" max="3067" width="18.7109375" style="3" customWidth="1"/>
    <col min="3068" max="3314" width="11.42578125" style="3"/>
    <col min="3315" max="3315" width="20.7109375" style="3" customWidth="1"/>
    <col min="3316" max="3316" width="12.7109375" style="3" bestFit="1" customWidth="1"/>
    <col min="3317" max="3317" width="17.140625" style="3" bestFit="1" customWidth="1"/>
    <col min="3318" max="3318" width="17.85546875" style="3" bestFit="1" customWidth="1"/>
    <col min="3319" max="3319" width="14" style="3" bestFit="1" customWidth="1"/>
    <col min="3320" max="3320" width="16.5703125" style="3" customWidth="1"/>
    <col min="3321" max="3321" width="11.42578125" style="3"/>
    <col min="3322" max="3322" width="16.7109375" style="3" customWidth="1"/>
    <col min="3323" max="3323" width="18.7109375" style="3" customWidth="1"/>
    <col min="3324" max="3570" width="11.42578125" style="3"/>
    <col min="3571" max="3571" width="20.7109375" style="3" customWidth="1"/>
    <col min="3572" max="3572" width="12.7109375" style="3" bestFit="1" customWidth="1"/>
    <col min="3573" max="3573" width="17.140625" style="3" bestFit="1" customWidth="1"/>
    <col min="3574" max="3574" width="17.85546875" style="3" bestFit="1" customWidth="1"/>
    <col min="3575" max="3575" width="14" style="3" bestFit="1" customWidth="1"/>
    <col min="3576" max="3576" width="16.5703125" style="3" customWidth="1"/>
    <col min="3577" max="3577" width="11.42578125" style="3"/>
    <col min="3578" max="3578" width="16.7109375" style="3" customWidth="1"/>
    <col min="3579" max="3579" width="18.7109375" style="3" customWidth="1"/>
    <col min="3580" max="3826" width="11.42578125" style="3"/>
    <col min="3827" max="3827" width="20.7109375" style="3" customWidth="1"/>
    <col min="3828" max="3828" width="12.7109375" style="3" bestFit="1" customWidth="1"/>
    <col min="3829" max="3829" width="17.140625" style="3" bestFit="1" customWidth="1"/>
    <col min="3830" max="3830" width="17.85546875" style="3" bestFit="1" customWidth="1"/>
    <col min="3831" max="3831" width="14" style="3" bestFit="1" customWidth="1"/>
    <col min="3832" max="3832" width="16.5703125" style="3" customWidth="1"/>
    <col min="3833" max="3833" width="11.42578125" style="3"/>
    <col min="3834" max="3834" width="16.7109375" style="3" customWidth="1"/>
    <col min="3835" max="3835" width="18.7109375" style="3" customWidth="1"/>
    <col min="3836" max="4082" width="11.42578125" style="3"/>
    <col min="4083" max="4083" width="20.7109375" style="3" customWidth="1"/>
    <col min="4084" max="4084" width="12.7109375" style="3" bestFit="1" customWidth="1"/>
    <col min="4085" max="4085" width="17.140625" style="3" bestFit="1" customWidth="1"/>
    <col min="4086" max="4086" width="17.85546875" style="3" bestFit="1" customWidth="1"/>
    <col min="4087" max="4087" width="14" style="3" bestFit="1" customWidth="1"/>
    <col min="4088" max="4088" width="16.5703125" style="3" customWidth="1"/>
    <col min="4089" max="4089" width="11.42578125" style="3"/>
    <col min="4090" max="4090" width="16.7109375" style="3" customWidth="1"/>
    <col min="4091" max="4091" width="18.7109375" style="3" customWidth="1"/>
    <col min="4092" max="4338" width="11.42578125" style="3"/>
    <col min="4339" max="4339" width="20.7109375" style="3" customWidth="1"/>
    <col min="4340" max="4340" width="12.7109375" style="3" bestFit="1" customWidth="1"/>
    <col min="4341" max="4341" width="17.140625" style="3" bestFit="1" customWidth="1"/>
    <col min="4342" max="4342" width="17.85546875" style="3" bestFit="1" customWidth="1"/>
    <col min="4343" max="4343" width="14" style="3" bestFit="1" customWidth="1"/>
    <col min="4344" max="4344" width="16.5703125" style="3" customWidth="1"/>
    <col min="4345" max="4345" width="11.42578125" style="3"/>
    <col min="4346" max="4346" width="16.7109375" style="3" customWidth="1"/>
    <col min="4347" max="4347" width="18.7109375" style="3" customWidth="1"/>
    <col min="4348" max="4594" width="11.42578125" style="3"/>
    <col min="4595" max="4595" width="20.7109375" style="3" customWidth="1"/>
    <col min="4596" max="4596" width="12.7109375" style="3" bestFit="1" customWidth="1"/>
    <col min="4597" max="4597" width="17.140625" style="3" bestFit="1" customWidth="1"/>
    <col min="4598" max="4598" width="17.85546875" style="3" bestFit="1" customWidth="1"/>
    <col min="4599" max="4599" width="14" style="3" bestFit="1" customWidth="1"/>
    <col min="4600" max="4600" width="16.5703125" style="3" customWidth="1"/>
    <col min="4601" max="4601" width="11.42578125" style="3"/>
    <col min="4602" max="4602" width="16.7109375" style="3" customWidth="1"/>
    <col min="4603" max="4603" width="18.7109375" style="3" customWidth="1"/>
    <col min="4604" max="4850" width="11.42578125" style="3"/>
    <col min="4851" max="4851" width="20.7109375" style="3" customWidth="1"/>
    <col min="4852" max="4852" width="12.7109375" style="3" bestFit="1" customWidth="1"/>
    <col min="4853" max="4853" width="17.140625" style="3" bestFit="1" customWidth="1"/>
    <col min="4854" max="4854" width="17.85546875" style="3" bestFit="1" customWidth="1"/>
    <col min="4855" max="4855" width="14" style="3" bestFit="1" customWidth="1"/>
    <col min="4856" max="4856" width="16.5703125" style="3" customWidth="1"/>
    <col min="4857" max="4857" width="11.42578125" style="3"/>
    <col min="4858" max="4858" width="16.7109375" style="3" customWidth="1"/>
    <col min="4859" max="4859" width="18.7109375" style="3" customWidth="1"/>
    <col min="4860" max="5106" width="11.42578125" style="3"/>
    <col min="5107" max="5107" width="20.7109375" style="3" customWidth="1"/>
    <col min="5108" max="5108" width="12.7109375" style="3" bestFit="1" customWidth="1"/>
    <col min="5109" max="5109" width="17.140625" style="3" bestFit="1" customWidth="1"/>
    <col min="5110" max="5110" width="17.85546875" style="3" bestFit="1" customWidth="1"/>
    <col min="5111" max="5111" width="14" style="3" bestFit="1" customWidth="1"/>
    <col min="5112" max="5112" width="16.5703125" style="3" customWidth="1"/>
    <col min="5113" max="5113" width="11.42578125" style="3"/>
    <col min="5114" max="5114" width="16.7109375" style="3" customWidth="1"/>
    <col min="5115" max="5115" width="18.7109375" style="3" customWidth="1"/>
    <col min="5116" max="5362" width="11.42578125" style="3"/>
    <col min="5363" max="5363" width="20.7109375" style="3" customWidth="1"/>
    <col min="5364" max="5364" width="12.7109375" style="3" bestFit="1" customWidth="1"/>
    <col min="5365" max="5365" width="17.140625" style="3" bestFit="1" customWidth="1"/>
    <col min="5366" max="5366" width="17.85546875" style="3" bestFit="1" customWidth="1"/>
    <col min="5367" max="5367" width="14" style="3" bestFit="1" customWidth="1"/>
    <col min="5368" max="5368" width="16.5703125" style="3" customWidth="1"/>
    <col min="5369" max="5369" width="11.42578125" style="3"/>
    <col min="5370" max="5370" width="16.7109375" style="3" customWidth="1"/>
    <col min="5371" max="5371" width="18.7109375" style="3" customWidth="1"/>
    <col min="5372" max="5618" width="11.42578125" style="3"/>
    <col min="5619" max="5619" width="20.7109375" style="3" customWidth="1"/>
    <col min="5620" max="5620" width="12.7109375" style="3" bestFit="1" customWidth="1"/>
    <col min="5621" max="5621" width="17.140625" style="3" bestFit="1" customWidth="1"/>
    <col min="5622" max="5622" width="17.85546875" style="3" bestFit="1" customWidth="1"/>
    <col min="5623" max="5623" width="14" style="3" bestFit="1" customWidth="1"/>
    <col min="5624" max="5624" width="16.5703125" style="3" customWidth="1"/>
    <col min="5625" max="5625" width="11.42578125" style="3"/>
    <col min="5626" max="5626" width="16.7109375" style="3" customWidth="1"/>
    <col min="5627" max="5627" width="18.7109375" style="3" customWidth="1"/>
    <col min="5628" max="5874" width="11.42578125" style="3"/>
    <col min="5875" max="5875" width="20.7109375" style="3" customWidth="1"/>
    <col min="5876" max="5876" width="12.7109375" style="3" bestFit="1" customWidth="1"/>
    <col min="5877" max="5877" width="17.140625" style="3" bestFit="1" customWidth="1"/>
    <col min="5878" max="5878" width="17.85546875" style="3" bestFit="1" customWidth="1"/>
    <col min="5879" max="5879" width="14" style="3" bestFit="1" customWidth="1"/>
    <col min="5880" max="5880" width="16.5703125" style="3" customWidth="1"/>
    <col min="5881" max="5881" width="11.42578125" style="3"/>
    <col min="5882" max="5882" width="16.7109375" style="3" customWidth="1"/>
    <col min="5883" max="5883" width="18.7109375" style="3" customWidth="1"/>
    <col min="5884" max="6130" width="11.42578125" style="3"/>
    <col min="6131" max="6131" width="20.7109375" style="3" customWidth="1"/>
    <col min="6132" max="6132" width="12.7109375" style="3" bestFit="1" customWidth="1"/>
    <col min="6133" max="6133" width="17.140625" style="3" bestFit="1" customWidth="1"/>
    <col min="6134" max="6134" width="17.85546875" style="3" bestFit="1" customWidth="1"/>
    <col min="6135" max="6135" width="14" style="3" bestFit="1" customWidth="1"/>
    <col min="6136" max="6136" width="16.5703125" style="3" customWidth="1"/>
    <col min="6137" max="6137" width="11.42578125" style="3"/>
    <col min="6138" max="6138" width="16.7109375" style="3" customWidth="1"/>
    <col min="6139" max="6139" width="18.7109375" style="3" customWidth="1"/>
    <col min="6140" max="6386" width="11.42578125" style="3"/>
    <col min="6387" max="6387" width="20.7109375" style="3" customWidth="1"/>
    <col min="6388" max="6388" width="12.7109375" style="3" bestFit="1" customWidth="1"/>
    <col min="6389" max="6389" width="17.140625" style="3" bestFit="1" customWidth="1"/>
    <col min="6390" max="6390" width="17.85546875" style="3" bestFit="1" customWidth="1"/>
    <col min="6391" max="6391" width="14" style="3" bestFit="1" customWidth="1"/>
    <col min="6392" max="6392" width="16.5703125" style="3" customWidth="1"/>
    <col min="6393" max="6393" width="11.42578125" style="3"/>
    <col min="6394" max="6394" width="16.7109375" style="3" customWidth="1"/>
    <col min="6395" max="6395" width="18.7109375" style="3" customWidth="1"/>
    <col min="6396" max="6642" width="11.42578125" style="3"/>
    <col min="6643" max="6643" width="20.7109375" style="3" customWidth="1"/>
    <col min="6644" max="6644" width="12.7109375" style="3" bestFit="1" customWidth="1"/>
    <col min="6645" max="6645" width="17.140625" style="3" bestFit="1" customWidth="1"/>
    <col min="6646" max="6646" width="17.85546875" style="3" bestFit="1" customWidth="1"/>
    <col min="6647" max="6647" width="14" style="3" bestFit="1" customWidth="1"/>
    <col min="6648" max="6648" width="16.5703125" style="3" customWidth="1"/>
    <col min="6649" max="6649" width="11.42578125" style="3"/>
    <col min="6650" max="6650" width="16.7109375" style="3" customWidth="1"/>
    <col min="6651" max="6651" width="18.7109375" style="3" customWidth="1"/>
    <col min="6652" max="6898" width="11.42578125" style="3"/>
    <col min="6899" max="6899" width="20.7109375" style="3" customWidth="1"/>
    <col min="6900" max="6900" width="12.7109375" style="3" bestFit="1" customWidth="1"/>
    <col min="6901" max="6901" width="17.140625" style="3" bestFit="1" customWidth="1"/>
    <col min="6902" max="6902" width="17.85546875" style="3" bestFit="1" customWidth="1"/>
    <col min="6903" max="6903" width="14" style="3" bestFit="1" customWidth="1"/>
    <col min="6904" max="6904" width="16.5703125" style="3" customWidth="1"/>
    <col min="6905" max="6905" width="11.42578125" style="3"/>
    <col min="6906" max="6906" width="16.7109375" style="3" customWidth="1"/>
    <col min="6907" max="6907" width="18.7109375" style="3" customWidth="1"/>
    <col min="6908" max="7154" width="11.42578125" style="3"/>
    <col min="7155" max="7155" width="20.7109375" style="3" customWidth="1"/>
    <col min="7156" max="7156" width="12.7109375" style="3" bestFit="1" customWidth="1"/>
    <col min="7157" max="7157" width="17.140625" style="3" bestFit="1" customWidth="1"/>
    <col min="7158" max="7158" width="17.85546875" style="3" bestFit="1" customWidth="1"/>
    <col min="7159" max="7159" width="14" style="3" bestFit="1" customWidth="1"/>
    <col min="7160" max="7160" width="16.5703125" style="3" customWidth="1"/>
    <col min="7161" max="7161" width="11.42578125" style="3"/>
    <col min="7162" max="7162" width="16.7109375" style="3" customWidth="1"/>
    <col min="7163" max="7163" width="18.7109375" style="3" customWidth="1"/>
    <col min="7164" max="7410" width="11.42578125" style="3"/>
    <col min="7411" max="7411" width="20.7109375" style="3" customWidth="1"/>
    <col min="7412" max="7412" width="12.7109375" style="3" bestFit="1" customWidth="1"/>
    <col min="7413" max="7413" width="17.140625" style="3" bestFit="1" customWidth="1"/>
    <col min="7414" max="7414" width="17.85546875" style="3" bestFit="1" customWidth="1"/>
    <col min="7415" max="7415" width="14" style="3" bestFit="1" customWidth="1"/>
    <col min="7416" max="7416" width="16.5703125" style="3" customWidth="1"/>
    <col min="7417" max="7417" width="11.42578125" style="3"/>
    <col min="7418" max="7418" width="16.7109375" style="3" customWidth="1"/>
    <col min="7419" max="7419" width="18.7109375" style="3" customWidth="1"/>
    <col min="7420" max="7666" width="11.42578125" style="3"/>
    <col min="7667" max="7667" width="20.7109375" style="3" customWidth="1"/>
    <col min="7668" max="7668" width="12.7109375" style="3" bestFit="1" customWidth="1"/>
    <col min="7669" max="7669" width="17.140625" style="3" bestFit="1" customWidth="1"/>
    <col min="7670" max="7670" width="17.85546875" style="3" bestFit="1" customWidth="1"/>
    <col min="7671" max="7671" width="14" style="3" bestFit="1" customWidth="1"/>
    <col min="7672" max="7672" width="16.5703125" style="3" customWidth="1"/>
    <col min="7673" max="7673" width="11.42578125" style="3"/>
    <col min="7674" max="7674" width="16.7109375" style="3" customWidth="1"/>
    <col min="7675" max="7675" width="18.7109375" style="3" customWidth="1"/>
    <col min="7676" max="7922" width="11.42578125" style="3"/>
    <col min="7923" max="7923" width="20.7109375" style="3" customWidth="1"/>
    <col min="7924" max="7924" width="12.7109375" style="3" bestFit="1" customWidth="1"/>
    <col min="7925" max="7925" width="17.140625" style="3" bestFit="1" customWidth="1"/>
    <col min="7926" max="7926" width="17.85546875" style="3" bestFit="1" customWidth="1"/>
    <col min="7927" max="7927" width="14" style="3" bestFit="1" customWidth="1"/>
    <col min="7928" max="7928" width="16.5703125" style="3" customWidth="1"/>
    <col min="7929" max="7929" width="11.42578125" style="3"/>
    <col min="7930" max="7930" width="16.7109375" style="3" customWidth="1"/>
    <col min="7931" max="7931" width="18.7109375" style="3" customWidth="1"/>
    <col min="7932" max="8178" width="11.42578125" style="3"/>
    <col min="8179" max="8179" width="20.7109375" style="3" customWidth="1"/>
    <col min="8180" max="8180" width="12.7109375" style="3" bestFit="1" customWidth="1"/>
    <col min="8181" max="8181" width="17.140625" style="3" bestFit="1" customWidth="1"/>
    <col min="8182" max="8182" width="17.85546875" style="3" bestFit="1" customWidth="1"/>
    <col min="8183" max="8183" width="14" style="3" bestFit="1" customWidth="1"/>
    <col min="8184" max="8184" width="16.5703125" style="3" customWidth="1"/>
    <col min="8185" max="8185" width="11.42578125" style="3"/>
    <col min="8186" max="8186" width="16.7109375" style="3" customWidth="1"/>
    <col min="8187" max="8187" width="18.7109375" style="3" customWidth="1"/>
    <col min="8188" max="8434" width="11.42578125" style="3"/>
    <col min="8435" max="8435" width="20.7109375" style="3" customWidth="1"/>
    <col min="8436" max="8436" width="12.7109375" style="3" bestFit="1" customWidth="1"/>
    <col min="8437" max="8437" width="17.140625" style="3" bestFit="1" customWidth="1"/>
    <col min="8438" max="8438" width="17.85546875" style="3" bestFit="1" customWidth="1"/>
    <col min="8439" max="8439" width="14" style="3" bestFit="1" customWidth="1"/>
    <col min="8440" max="8440" width="16.5703125" style="3" customWidth="1"/>
    <col min="8441" max="8441" width="11.42578125" style="3"/>
    <col min="8442" max="8442" width="16.7109375" style="3" customWidth="1"/>
    <col min="8443" max="8443" width="18.7109375" style="3" customWidth="1"/>
    <col min="8444" max="8690" width="11.42578125" style="3"/>
    <col min="8691" max="8691" width="20.7109375" style="3" customWidth="1"/>
    <col min="8692" max="8692" width="12.7109375" style="3" bestFit="1" customWidth="1"/>
    <col min="8693" max="8693" width="17.140625" style="3" bestFit="1" customWidth="1"/>
    <col min="8694" max="8694" width="17.85546875" style="3" bestFit="1" customWidth="1"/>
    <col min="8695" max="8695" width="14" style="3" bestFit="1" customWidth="1"/>
    <col min="8696" max="8696" width="16.5703125" style="3" customWidth="1"/>
    <col min="8697" max="8697" width="11.42578125" style="3"/>
    <col min="8698" max="8698" width="16.7109375" style="3" customWidth="1"/>
    <col min="8699" max="8699" width="18.7109375" style="3" customWidth="1"/>
    <col min="8700" max="8946" width="11.42578125" style="3"/>
    <col min="8947" max="8947" width="20.7109375" style="3" customWidth="1"/>
    <col min="8948" max="8948" width="12.7109375" style="3" bestFit="1" customWidth="1"/>
    <col min="8949" max="8949" width="17.140625" style="3" bestFit="1" customWidth="1"/>
    <col min="8950" max="8950" width="17.85546875" style="3" bestFit="1" customWidth="1"/>
    <col min="8951" max="8951" width="14" style="3" bestFit="1" customWidth="1"/>
    <col min="8952" max="8952" width="16.5703125" style="3" customWidth="1"/>
    <col min="8953" max="8953" width="11.42578125" style="3"/>
    <col min="8954" max="8954" width="16.7109375" style="3" customWidth="1"/>
    <col min="8955" max="8955" width="18.7109375" style="3" customWidth="1"/>
    <col min="8956" max="9202" width="11.42578125" style="3"/>
    <col min="9203" max="9203" width="20.7109375" style="3" customWidth="1"/>
    <col min="9204" max="9204" width="12.7109375" style="3" bestFit="1" customWidth="1"/>
    <col min="9205" max="9205" width="17.140625" style="3" bestFit="1" customWidth="1"/>
    <col min="9206" max="9206" width="17.85546875" style="3" bestFit="1" customWidth="1"/>
    <col min="9207" max="9207" width="14" style="3" bestFit="1" customWidth="1"/>
    <col min="9208" max="9208" width="16.5703125" style="3" customWidth="1"/>
    <col min="9209" max="9209" width="11.42578125" style="3"/>
    <col min="9210" max="9210" width="16.7109375" style="3" customWidth="1"/>
    <col min="9211" max="9211" width="18.7109375" style="3" customWidth="1"/>
    <col min="9212" max="9458" width="11.42578125" style="3"/>
    <col min="9459" max="9459" width="20.7109375" style="3" customWidth="1"/>
    <col min="9460" max="9460" width="12.7109375" style="3" bestFit="1" customWidth="1"/>
    <col min="9461" max="9461" width="17.140625" style="3" bestFit="1" customWidth="1"/>
    <col min="9462" max="9462" width="17.85546875" style="3" bestFit="1" customWidth="1"/>
    <col min="9463" max="9463" width="14" style="3" bestFit="1" customWidth="1"/>
    <col min="9464" max="9464" width="16.5703125" style="3" customWidth="1"/>
    <col min="9465" max="9465" width="11.42578125" style="3"/>
    <col min="9466" max="9466" width="16.7109375" style="3" customWidth="1"/>
    <col min="9467" max="9467" width="18.7109375" style="3" customWidth="1"/>
    <col min="9468" max="9714" width="11.42578125" style="3"/>
    <col min="9715" max="9715" width="20.7109375" style="3" customWidth="1"/>
    <col min="9716" max="9716" width="12.7109375" style="3" bestFit="1" customWidth="1"/>
    <col min="9717" max="9717" width="17.140625" style="3" bestFit="1" customWidth="1"/>
    <col min="9718" max="9718" width="17.85546875" style="3" bestFit="1" customWidth="1"/>
    <col min="9719" max="9719" width="14" style="3" bestFit="1" customWidth="1"/>
    <col min="9720" max="9720" width="16.5703125" style="3" customWidth="1"/>
    <col min="9721" max="9721" width="11.42578125" style="3"/>
    <col min="9722" max="9722" width="16.7109375" style="3" customWidth="1"/>
    <col min="9723" max="9723" width="18.7109375" style="3" customWidth="1"/>
    <col min="9724" max="9970" width="11.42578125" style="3"/>
    <col min="9971" max="9971" width="20.7109375" style="3" customWidth="1"/>
    <col min="9972" max="9972" width="12.7109375" style="3" bestFit="1" customWidth="1"/>
    <col min="9973" max="9973" width="17.140625" style="3" bestFit="1" customWidth="1"/>
    <col min="9974" max="9974" width="17.85546875" style="3" bestFit="1" customWidth="1"/>
    <col min="9975" max="9975" width="14" style="3" bestFit="1" customWidth="1"/>
    <col min="9976" max="9976" width="16.5703125" style="3" customWidth="1"/>
    <col min="9977" max="9977" width="11.42578125" style="3"/>
    <col min="9978" max="9978" width="16.7109375" style="3" customWidth="1"/>
    <col min="9979" max="9979" width="18.7109375" style="3" customWidth="1"/>
    <col min="9980" max="10226" width="11.42578125" style="3"/>
    <col min="10227" max="10227" width="20.7109375" style="3" customWidth="1"/>
    <col min="10228" max="10228" width="12.7109375" style="3" bestFit="1" customWidth="1"/>
    <col min="10229" max="10229" width="17.140625" style="3" bestFit="1" customWidth="1"/>
    <col min="10230" max="10230" width="17.85546875" style="3" bestFit="1" customWidth="1"/>
    <col min="10231" max="10231" width="14" style="3" bestFit="1" customWidth="1"/>
    <col min="10232" max="10232" width="16.5703125" style="3" customWidth="1"/>
    <col min="10233" max="10233" width="11.42578125" style="3"/>
    <col min="10234" max="10234" width="16.7109375" style="3" customWidth="1"/>
    <col min="10235" max="10235" width="18.7109375" style="3" customWidth="1"/>
    <col min="10236" max="10482" width="11.42578125" style="3"/>
    <col min="10483" max="10483" width="20.7109375" style="3" customWidth="1"/>
    <col min="10484" max="10484" width="12.7109375" style="3" bestFit="1" customWidth="1"/>
    <col min="10485" max="10485" width="17.140625" style="3" bestFit="1" customWidth="1"/>
    <col min="10486" max="10486" width="17.85546875" style="3" bestFit="1" customWidth="1"/>
    <col min="10487" max="10487" width="14" style="3" bestFit="1" customWidth="1"/>
    <col min="10488" max="10488" width="16.5703125" style="3" customWidth="1"/>
    <col min="10489" max="10489" width="11.42578125" style="3"/>
    <col min="10490" max="10490" width="16.7109375" style="3" customWidth="1"/>
    <col min="10491" max="10491" width="18.7109375" style="3" customWidth="1"/>
    <col min="10492" max="10738" width="11.42578125" style="3"/>
    <col min="10739" max="10739" width="20.7109375" style="3" customWidth="1"/>
    <col min="10740" max="10740" width="12.7109375" style="3" bestFit="1" customWidth="1"/>
    <col min="10741" max="10741" width="17.140625" style="3" bestFit="1" customWidth="1"/>
    <col min="10742" max="10742" width="17.85546875" style="3" bestFit="1" customWidth="1"/>
    <col min="10743" max="10743" width="14" style="3" bestFit="1" customWidth="1"/>
    <col min="10744" max="10744" width="16.5703125" style="3" customWidth="1"/>
    <col min="10745" max="10745" width="11.42578125" style="3"/>
    <col min="10746" max="10746" width="16.7109375" style="3" customWidth="1"/>
    <col min="10747" max="10747" width="18.7109375" style="3" customWidth="1"/>
    <col min="10748" max="10994" width="11.42578125" style="3"/>
    <col min="10995" max="10995" width="20.7109375" style="3" customWidth="1"/>
    <col min="10996" max="10996" width="12.7109375" style="3" bestFit="1" customWidth="1"/>
    <col min="10997" max="10997" width="17.140625" style="3" bestFit="1" customWidth="1"/>
    <col min="10998" max="10998" width="17.85546875" style="3" bestFit="1" customWidth="1"/>
    <col min="10999" max="10999" width="14" style="3" bestFit="1" customWidth="1"/>
    <col min="11000" max="11000" width="16.5703125" style="3" customWidth="1"/>
    <col min="11001" max="11001" width="11.42578125" style="3"/>
    <col min="11002" max="11002" width="16.7109375" style="3" customWidth="1"/>
    <col min="11003" max="11003" width="18.7109375" style="3" customWidth="1"/>
    <col min="11004" max="11250" width="11.42578125" style="3"/>
    <col min="11251" max="11251" width="20.7109375" style="3" customWidth="1"/>
    <col min="11252" max="11252" width="12.7109375" style="3" bestFit="1" customWidth="1"/>
    <col min="11253" max="11253" width="17.140625" style="3" bestFit="1" customWidth="1"/>
    <col min="11254" max="11254" width="17.85546875" style="3" bestFit="1" customWidth="1"/>
    <col min="11255" max="11255" width="14" style="3" bestFit="1" customWidth="1"/>
    <col min="11256" max="11256" width="16.5703125" style="3" customWidth="1"/>
    <col min="11257" max="11257" width="11.42578125" style="3"/>
    <col min="11258" max="11258" width="16.7109375" style="3" customWidth="1"/>
    <col min="11259" max="11259" width="18.7109375" style="3" customWidth="1"/>
    <col min="11260" max="11506" width="11.42578125" style="3"/>
    <col min="11507" max="11507" width="20.7109375" style="3" customWidth="1"/>
    <col min="11508" max="11508" width="12.7109375" style="3" bestFit="1" customWidth="1"/>
    <col min="11509" max="11509" width="17.140625" style="3" bestFit="1" customWidth="1"/>
    <col min="11510" max="11510" width="17.85546875" style="3" bestFit="1" customWidth="1"/>
    <col min="11511" max="11511" width="14" style="3" bestFit="1" customWidth="1"/>
    <col min="11512" max="11512" width="16.5703125" style="3" customWidth="1"/>
    <col min="11513" max="11513" width="11.42578125" style="3"/>
    <col min="11514" max="11514" width="16.7109375" style="3" customWidth="1"/>
    <col min="11515" max="11515" width="18.7109375" style="3" customWidth="1"/>
    <col min="11516" max="11762" width="11.42578125" style="3"/>
    <col min="11763" max="11763" width="20.7109375" style="3" customWidth="1"/>
    <col min="11764" max="11764" width="12.7109375" style="3" bestFit="1" customWidth="1"/>
    <col min="11765" max="11765" width="17.140625" style="3" bestFit="1" customWidth="1"/>
    <col min="11766" max="11766" width="17.85546875" style="3" bestFit="1" customWidth="1"/>
    <col min="11767" max="11767" width="14" style="3" bestFit="1" customWidth="1"/>
    <col min="11768" max="11768" width="16.5703125" style="3" customWidth="1"/>
    <col min="11769" max="11769" width="11.42578125" style="3"/>
    <col min="11770" max="11770" width="16.7109375" style="3" customWidth="1"/>
    <col min="11771" max="11771" width="18.7109375" style="3" customWidth="1"/>
    <col min="11772" max="12018" width="11.42578125" style="3"/>
    <col min="12019" max="12019" width="20.7109375" style="3" customWidth="1"/>
    <col min="12020" max="12020" width="12.7109375" style="3" bestFit="1" customWidth="1"/>
    <col min="12021" max="12021" width="17.140625" style="3" bestFit="1" customWidth="1"/>
    <col min="12022" max="12022" width="17.85546875" style="3" bestFit="1" customWidth="1"/>
    <col min="12023" max="12023" width="14" style="3" bestFit="1" customWidth="1"/>
    <col min="12024" max="12024" width="16.5703125" style="3" customWidth="1"/>
    <col min="12025" max="12025" width="11.42578125" style="3"/>
    <col min="12026" max="12026" width="16.7109375" style="3" customWidth="1"/>
    <col min="12027" max="12027" width="18.7109375" style="3" customWidth="1"/>
    <col min="12028" max="12274" width="11.42578125" style="3"/>
    <col min="12275" max="12275" width="20.7109375" style="3" customWidth="1"/>
    <col min="12276" max="12276" width="12.7109375" style="3" bestFit="1" customWidth="1"/>
    <col min="12277" max="12277" width="17.140625" style="3" bestFit="1" customWidth="1"/>
    <col min="12278" max="12278" width="17.85546875" style="3" bestFit="1" customWidth="1"/>
    <col min="12279" max="12279" width="14" style="3" bestFit="1" customWidth="1"/>
    <col min="12280" max="12280" width="16.5703125" style="3" customWidth="1"/>
    <col min="12281" max="12281" width="11.42578125" style="3"/>
    <col min="12282" max="12282" width="16.7109375" style="3" customWidth="1"/>
    <col min="12283" max="12283" width="18.7109375" style="3" customWidth="1"/>
    <col min="12284" max="12530" width="11.42578125" style="3"/>
    <col min="12531" max="12531" width="20.7109375" style="3" customWidth="1"/>
    <col min="12532" max="12532" width="12.7109375" style="3" bestFit="1" customWidth="1"/>
    <col min="12533" max="12533" width="17.140625" style="3" bestFit="1" customWidth="1"/>
    <col min="12534" max="12534" width="17.85546875" style="3" bestFit="1" customWidth="1"/>
    <col min="12535" max="12535" width="14" style="3" bestFit="1" customWidth="1"/>
    <col min="12536" max="12536" width="16.5703125" style="3" customWidth="1"/>
    <col min="12537" max="12537" width="11.42578125" style="3"/>
    <col min="12538" max="12538" width="16.7109375" style="3" customWidth="1"/>
    <col min="12539" max="12539" width="18.7109375" style="3" customWidth="1"/>
    <col min="12540" max="12786" width="11.42578125" style="3"/>
    <col min="12787" max="12787" width="20.7109375" style="3" customWidth="1"/>
    <col min="12788" max="12788" width="12.7109375" style="3" bestFit="1" customWidth="1"/>
    <col min="12789" max="12789" width="17.140625" style="3" bestFit="1" customWidth="1"/>
    <col min="12790" max="12790" width="17.85546875" style="3" bestFit="1" customWidth="1"/>
    <col min="12791" max="12791" width="14" style="3" bestFit="1" customWidth="1"/>
    <col min="12792" max="12792" width="16.5703125" style="3" customWidth="1"/>
    <col min="12793" max="12793" width="11.42578125" style="3"/>
    <col min="12794" max="12794" width="16.7109375" style="3" customWidth="1"/>
    <col min="12795" max="12795" width="18.7109375" style="3" customWidth="1"/>
    <col min="12796" max="13042" width="11.42578125" style="3"/>
    <col min="13043" max="13043" width="20.7109375" style="3" customWidth="1"/>
    <col min="13044" max="13044" width="12.7109375" style="3" bestFit="1" customWidth="1"/>
    <col min="13045" max="13045" width="17.140625" style="3" bestFit="1" customWidth="1"/>
    <col min="13046" max="13046" width="17.85546875" style="3" bestFit="1" customWidth="1"/>
    <col min="13047" max="13047" width="14" style="3" bestFit="1" customWidth="1"/>
    <col min="13048" max="13048" width="16.5703125" style="3" customWidth="1"/>
    <col min="13049" max="13049" width="11.42578125" style="3"/>
    <col min="13050" max="13050" width="16.7109375" style="3" customWidth="1"/>
    <col min="13051" max="13051" width="18.7109375" style="3" customWidth="1"/>
    <col min="13052" max="13298" width="11.42578125" style="3"/>
    <col min="13299" max="13299" width="20.7109375" style="3" customWidth="1"/>
    <col min="13300" max="13300" width="12.7109375" style="3" bestFit="1" customWidth="1"/>
    <col min="13301" max="13301" width="17.140625" style="3" bestFit="1" customWidth="1"/>
    <col min="13302" max="13302" width="17.85546875" style="3" bestFit="1" customWidth="1"/>
    <col min="13303" max="13303" width="14" style="3" bestFit="1" customWidth="1"/>
    <col min="13304" max="13304" width="16.5703125" style="3" customWidth="1"/>
    <col min="13305" max="13305" width="11.42578125" style="3"/>
    <col min="13306" max="13306" width="16.7109375" style="3" customWidth="1"/>
    <col min="13307" max="13307" width="18.7109375" style="3" customWidth="1"/>
    <col min="13308" max="13554" width="11.42578125" style="3"/>
    <col min="13555" max="13555" width="20.7109375" style="3" customWidth="1"/>
    <col min="13556" max="13556" width="12.7109375" style="3" bestFit="1" customWidth="1"/>
    <col min="13557" max="13557" width="17.140625" style="3" bestFit="1" customWidth="1"/>
    <col min="13558" max="13558" width="17.85546875" style="3" bestFit="1" customWidth="1"/>
    <col min="13559" max="13559" width="14" style="3" bestFit="1" customWidth="1"/>
    <col min="13560" max="13560" width="16.5703125" style="3" customWidth="1"/>
    <col min="13561" max="13561" width="11.42578125" style="3"/>
    <col min="13562" max="13562" width="16.7109375" style="3" customWidth="1"/>
    <col min="13563" max="13563" width="18.7109375" style="3" customWidth="1"/>
    <col min="13564" max="13810" width="11.42578125" style="3"/>
    <col min="13811" max="13811" width="20.7109375" style="3" customWidth="1"/>
    <col min="13812" max="13812" width="12.7109375" style="3" bestFit="1" customWidth="1"/>
    <col min="13813" max="13813" width="17.140625" style="3" bestFit="1" customWidth="1"/>
    <col min="13814" max="13814" width="17.85546875" style="3" bestFit="1" customWidth="1"/>
    <col min="13815" max="13815" width="14" style="3" bestFit="1" customWidth="1"/>
    <col min="13816" max="13816" width="16.5703125" style="3" customWidth="1"/>
    <col min="13817" max="13817" width="11.42578125" style="3"/>
    <col min="13818" max="13818" width="16.7109375" style="3" customWidth="1"/>
    <col min="13819" max="13819" width="18.7109375" style="3" customWidth="1"/>
    <col min="13820" max="14066" width="11.42578125" style="3"/>
    <col min="14067" max="14067" width="20.7109375" style="3" customWidth="1"/>
    <col min="14068" max="14068" width="12.7109375" style="3" bestFit="1" customWidth="1"/>
    <col min="14069" max="14069" width="17.140625" style="3" bestFit="1" customWidth="1"/>
    <col min="14070" max="14070" width="17.85546875" style="3" bestFit="1" customWidth="1"/>
    <col min="14071" max="14071" width="14" style="3" bestFit="1" customWidth="1"/>
    <col min="14072" max="14072" width="16.5703125" style="3" customWidth="1"/>
    <col min="14073" max="14073" width="11.42578125" style="3"/>
    <col min="14074" max="14074" width="16.7109375" style="3" customWidth="1"/>
    <col min="14075" max="14075" width="18.7109375" style="3" customWidth="1"/>
    <col min="14076" max="14322" width="11.42578125" style="3"/>
    <col min="14323" max="14323" width="20.7109375" style="3" customWidth="1"/>
    <col min="14324" max="14324" width="12.7109375" style="3" bestFit="1" customWidth="1"/>
    <col min="14325" max="14325" width="17.140625" style="3" bestFit="1" customWidth="1"/>
    <col min="14326" max="14326" width="17.85546875" style="3" bestFit="1" customWidth="1"/>
    <col min="14327" max="14327" width="14" style="3" bestFit="1" customWidth="1"/>
    <col min="14328" max="14328" width="16.5703125" style="3" customWidth="1"/>
    <col min="14329" max="14329" width="11.42578125" style="3"/>
    <col min="14330" max="14330" width="16.7109375" style="3" customWidth="1"/>
    <col min="14331" max="14331" width="18.7109375" style="3" customWidth="1"/>
    <col min="14332" max="14578" width="11.42578125" style="3"/>
    <col min="14579" max="14579" width="20.7109375" style="3" customWidth="1"/>
    <col min="14580" max="14580" width="12.7109375" style="3" bestFit="1" customWidth="1"/>
    <col min="14581" max="14581" width="17.140625" style="3" bestFit="1" customWidth="1"/>
    <col min="14582" max="14582" width="17.85546875" style="3" bestFit="1" customWidth="1"/>
    <col min="14583" max="14583" width="14" style="3" bestFit="1" customWidth="1"/>
    <col min="14584" max="14584" width="16.5703125" style="3" customWidth="1"/>
    <col min="14585" max="14585" width="11.42578125" style="3"/>
    <col min="14586" max="14586" width="16.7109375" style="3" customWidth="1"/>
    <col min="14587" max="14587" width="18.7109375" style="3" customWidth="1"/>
    <col min="14588" max="14834" width="11.42578125" style="3"/>
    <col min="14835" max="14835" width="20.7109375" style="3" customWidth="1"/>
    <col min="14836" max="14836" width="12.7109375" style="3" bestFit="1" customWidth="1"/>
    <col min="14837" max="14837" width="17.140625" style="3" bestFit="1" customWidth="1"/>
    <col min="14838" max="14838" width="17.85546875" style="3" bestFit="1" customWidth="1"/>
    <col min="14839" max="14839" width="14" style="3" bestFit="1" customWidth="1"/>
    <col min="14840" max="14840" width="16.5703125" style="3" customWidth="1"/>
    <col min="14841" max="14841" width="11.42578125" style="3"/>
    <col min="14842" max="14842" width="16.7109375" style="3" customWidth="1"/>
    <col min="14843" max="14843" width="18.7109375" style="3" customWidth="1"/>
    <col min="14844" max="15090" width="11.42578125" style="3"/>
    <col min="15091" max="15091" width="20.7109375" style="3" customWidth="1"/>
    <col min="15092" max="15092" width="12.7109375" style="3" bestFit="1" customWidth="1"/>
    <col min="15093" max="15093" width="17.140625" style="3" bestFit="1" customWidth="1"/>
    <col min="15094" max="15094" width="17.85546875" style="3" bestFit="1" customWidth="1"/>
    <col min="15095" max="15095" width="14" style="3" bestFit="1" customWidth="1"/>
    <col min="15096" max="15096" width="16.5703125" style="3" customWidth="1"/>
    <col min="15097" max="15097" width="11.42578125" style="3"/>
    <col min="15098" max="15098" width="16.7109375" style="3" customWidth="1"/>
    <col min="15099" max="15099" width="18.7109375" style="3" customWidth="1"/>
    <col min="15100" max="15346" width="11.42578125" style="3"/>
    <col min="15347" max="15347" width="20.7109375" style="3" customWidth="1"/>
    <col min="15348" max="15348" width="12.7109375" style="3" bestFit="1" customWidth="1"/>
    <col min="15349" max="15349" width="17.140625" style="3" bestFit="1" customWidth="1"/>
    <col min="15350" max="15350" width="17.85546875" style="3" bestFit="1" customWidth="1"/>
    <col min="15351" max="15351" width="14" style="3" bestFit="1" customWidth="1"/>
    <col min="15352" max="15352" width="16.5703125" style="3" customWidth="1"/>
    <col min="15353" max="15353" width="11.42578125" style="3"/>
    <col min="15354" max="15354" width="16.7109375" style="3" customWidth="1"/>
    <col min="15355" max="15355" width="18.7109375" style="3" customWidth="1"/>
    <col min="15356" max="15602" width="11.42578125" style="3"/>
    <col min="15603" max="15603" width="20.7109375" style="3" customWidth="1"/>
    <col min="15604" max="15604" width="12.7109375" style="3" bestFit="1" customWidth="1"/>
    <col min="15605" max="15605" width="17.140625" style="3" bestFit="1" customWidth="1"/>
    <col min="15606" max="15606" width="17.85546875" style="3" bestFit="1" customWidth="1"/>
    <col min="15607" max="15607" width="14" style="3" bestFit="1" customWidth="1"/>
    <col min="15608" max="15608" width="16.5703125" style="3" customWidth="1"/>
    <col min="15609" max="15609" width="11.42578125" style="3"/>
    <col min="15610" max="15610" width="16.7109375" style="3" customWidth="1"/>
    <col min="15611" max="15611" width="18.7109375" style="3" customWidth="1"/>
    <col min="15612" max="15858" width="11.42578125" style="3"/>
    <col min="15859" max="15859" width="20.7109375" style="3" customWidth="1"/>
    <col min="15860" max="15860" width="12.7109375" style="3" bestFit="1" customWidth="1"/>
    <col min="15861" max="15861" width="17.140625" style="3" bestFit="1" customWidth="1"/>
    <col min="15862" max="15862" width="17.85546875" style="3" bestFit="1" customWidth="1"/>
    <col min="15863" max="15863" width="14" style="3" bestFit="1" customWidth="1"/>
    <col min="15864" max="15864" width="16.5703125" style="3" customWidth="1"/>
    <col min="15865" max="15865" width="11.42578125" style="3"/>
    <col min="15866" max="15866" width="16.7109375" style="3" customWidth="1"/>
    <col min="15867" max="15867" width="18.7109375" style="3" customWidth="1"/>
    <col min="15868" max="16114" width="11.42578125" style="3"/>
    <col min="16115" max="16115" width="20.7109375" style="3" customWidth="1"/>
    <col min="16116" max="16116" width="12.7109375" style="3" bestFit="1" customWidth="1"/>
    <col min="16117" max="16117" width="17.140625" style="3" bestFit="1" customWidth="1"/>
    <col min="16118" max="16118" width="17.85546875" style="3" bestFit="1" customWidth="1"/>
    <col min="16119" max="16119" width="14" style="3" bestFit="1" customWidth="1"/>
    <col min="16120" max="16120" width="16.5703125" style="3" customWidth="1"/>
    <col min="16121" max="16121" width="11.42578125" style="3"/>
    <col min="16122" max="16122" width="16.7109375" style="3" customWidth="1"/>
    <col min="16123" max="16123" width="18.7109375" style="3" customWidth="1"/>
    <col min="16124" max="16384" width="11.42578125" style="3"/>
  </cols>
  <sheetData>
    <row r="1" spans="1:9" ht="15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</row>
    <row r="2" spans="1:9" ht="15.75" thickBot="1" x14ac:dyDescent="0.3">
      <c r="A2" s="4"/>
      <c r="B2" s="5"/>
      <c r="C2" s="4"/>
      <c r="D2" s="4"/>
      <c r="E2" s="5"/>
      <c r="F2" s="5"/>
      <c r="G2" s="4"/>
      <c r="H2" s="4"/>
      <c r="I2" s="4"/>
    </row>
    <row r="3" spans="1:9" ht="34.5" customHeight="1" x14ac:dyDescent="0.25">
      <c r="A3" s="6" t="s">
        <v>1</v>
      </c>
      <c r="B3" s="7"/>
      <c r="C3" s="8"/>
      <c r="D3" s="9" t="s">
        <v>2</v>
      </c>
      <c r="E3" s="75"/>
      <c r="F3" s="76"/>
      <c r="G3" s="76"/>
      <c r="H3" s="76"/>
      <c r="I3" s="76"/>
    </row>
    <row r="4" spans="1:9" x14ac:dyDescent="0.25">
      <c r="A4" s="1" t="s">
        <v>3</v>
      </c>
      <c r="B4" s="10"/>
      <c r="C4" s="10"/>
      <c r="D4" s="11">
        <v>830031757</v>
      </c>
      <c r="E4" s="75"/>
      <c r="F4" s="76"/>
      <c r="G4" s="76"/>
      <c r="H4" s="76"/>
      <c r="I4" s="76"/>
    </row>
    <row r="5" spans="1:9" ht="15.75" thickBot="1" x14ac:dyDescent="0.3">
      <c r="A5" s="12"/>
      <c r="B5" s="13"/>
      <c r="C5" s="14"/>
      <c r="D5" s="15"/>
      <c r="E5" s="75"/>
      <c r="F5" s="76"/>
      <c r="G5" s="76"/>
      <c r="H5" s="76"/>
      <c r="I5" s="76"/>
    </row>
    <row r="6" spans="1:9" ht="18" customHeight="1" thickBot="1" x14ac:dyDescent="0.35">
      <c r="A6" s="16"/>
      <c r="B6" s="17"/>
      <c r="C6" s="18"/>
      <c r="D6" s="16"/>
      <c r="E6" s="19"/>
      <c r="F6" s="20"/>
      <c r="G6" s="20"/>
      <c r="H6" s="20"/>
      <c r="I6" s="20"/>
    </row>
    <row r="7" spans="1:9" ht="32.25" customHeight="1" x14ac:dyDescent="0.25">
      <c r="A7" s="21" t="s">
        <v>4</v>
      </c>
      <c r="B7" s="22" t="s">
        <v>5</v>
      </c>
      <c r="C7" s="22" t="s">
        <v>6</v>
      </c>
      <c r="D7" s="22" t="s">
        <v>7</v>
      </c>
      <c r="E7" s="22" t="s">
        <v>8</v>
      </c>
      <c r="F7" s="22" t="s">
        <v>9</v>
      </c>
      <c r="G7" s="23" t="s">
        <v>10</v>
      </c>
      <c r="H7" s="23" t="s">
        <v>11</v>
      </c>
      <c r="I7" s="24" t="s">
        <v>12</v>
      </c>
    </row>
    <row r="8" spans="1:9" x14ac:dyDescent="0.25">
      <c r="A8" s="77" t="s">
        <v>13</v>
      </c>
      <c r="B8" s="78"/>
      <c r="C8" s="78"/>
      <c r="D8" s="78"/>
      <c r="E8" s="78"/>
      <c r="F8" s="78"/>
      <c r="G8" s="78"/>
      <c r="H8" s="78"/>
      <c r="I8" s="79"/>
    </row>
    <row r="9" spans="1:9" s="32" customFormat="1" x14ac:dyDescent="0.25">
      <c r="A9" s="59" t="s">
        <v>26</v>
      </c>
      <c r="B9" s="26">
        <v>12792</v>
      </c>
      <c r="C9" s="27">
        <v>43998</v>
      </c>
      <c r="D9" s="28">
        <v>86440950300</v>
      </c>
      <c r="E9" s="29">
        <v>1698</v>
      </c>
      <c r="F9" s="29">
        <v>1691</v>
      </c>
      <c r="G9" s="30">
        <v>44082</v>
      </c>
      <c r="H9" s="2">
        <v>148651200</v>
      </c>
      <c r="I9" s="31">
        <f>+D9-H9</f>
        <v>86292299100</v>
      </c>
    </row>
    <row r="10" spans="1:9" s="32" customFormat="1" x14ac:dyDescent="0.25">
      <c r="A10" s="25"/>
      <c r="B10" s="26"/>
      <c r="C10" s="27"/>
      <c r="D10" s="33"/>
      <c r="E10" s="29">
        <v>1851</v>
      </c>
      <c r="F10" s="29">
        <v>1841</v>
      </c>
      <c r="G10" s="30">
        <v>44104</v>
      </c>
      <c r="H10" s="2">
        <v>2216922081</v>
      </c>
      <c r="I10" s="31">
        <f t="shared" ref="I10:I16" si="0">+I9-H10</f>
        <v>84075377019</v>
      </c>
    </row>
    <row r="11" spans="1:9" s="32" customFormat="1" x14ac:dyDescent="0.25">
      <c r="A11" s="25"/>
      <c r="B11" s="26"/>
      <c r="C11" s="27"/>
      <c r="D11" s="33"/>
      <c r="E11" s="29">
        <v>2172</v>
      </c>
      <c r="F11" s="29">
        <v>2149</v>
      </c>
      <c r="G11" s="30">
        <v>44132</v>
      </c>
      <c r="H11" s="2">
        <v>433699200</v>
      </c>
      <c r="I11" s="31">
        <f t="shared" si="0"/>
        <v>83641677819</v>
      </c>
    </row>
    <row r="12" spans="1:9" s="32" customFormat="1" x14ac:dyDescent="0.25">
      <c r="A12" s="25"/>
      <c r="B12" s="26"/>
      <c r="C12" s="27"/>
      <c r="D12" s="33"/>
      <c r="E12" s="29">
        <v>2173</v>
      </c>
      <c r="F12" s="29">
        <v>2164</v>
      </c>
      <c r="G12" s="30">
        <v>44134</v>
      </c>
      <c r="H12" s="2">
        <v>2634499308</v>
      </c>
      <c r="I12" s="31">
        <f t="shared" si="0"/>
        <v>81007178511</v>
      </c>
    </row>
    <row r="13" spans="1:9" s="32" customFormat="1" x14ac:dyDescent="0.25">
      <c r="A13" s="25"/>
      <c r="B13" s="26"/>
      <c r="C13" s="27"/>
      <c r="D13" s="33"/>
      <c r="E13" s="29">
        <v>2563</v>
      </c>
      <c r="F13" s="29">
        <v>2552</v>
      </c>
      <c r="G13" s="30">
        <v>44165</v>
      </c>
      <c r="H13" s="2">
        <v>3740333618</v>
      </c>
      <c r="I13" s="31">
        <f t="shared" si="0"/>
        <v>77266844893</v>
      </c>
    </row>
    <row r="14" spans="1:9" s="32" customFormat="1" x14ac:dyDescent="0.25">
      <c r="A14" s="25"/>
      <c r="B14" s="26"/>
      <c r="C14" s="27"/>
      <c r="D14" s="33"/>
      <c r="E14" s="29">
        <v>2963</v>
      </c>
      <c r="F14" s="29">
        <v>2950</v>
      </c>
      <c r="G14" s="30">
        <v>44183</v>
      </c>
      <c r="H14" s="2">
        <v>3339836820</v>
      </c>
      <c r="I14" s="31">
        <f t="shared" si="0"/>
        <v>73927008073</v>
      </c>
    </row>
    <row r="15" spans="1:9" s="32" customFormat="1" x14ac:dyDescent="0.25">
      <c r="A15" s="25"/>
      <c r="B15" s="26"/>
      <c r="C15" s="27"/>
      <c r="D15" s="33"/>
      <c r="E15" s="29">
        <v>3010</v>
      </c>
      <c r="F15" s="29">
        <v>2997</v>
      </c>
      <c r="G15" s="30">
        <v>44194</v>
      </c>
      <c r="H15" s="2">
        <v>1473613403</v>
      </c>
      <c r="I15" s="31">
        <f t="shared" si="0"/>
        <v>72453394670</v>
      </c>
    </row>
    <row r="16" spans="1:9" s="32" customFormat="1" x14ac:dyDescent="0.25">
      <c r="A16" s="25"/>
      <c r="B16" s="26"/>
      <c r="C16" s="27"/>
      <c r="D16" s="33"/>
      <c r="E16" s="29">
        <v>3011</v>
      </c>
      <c r="F16" s="29">
        <v>2998</v>
      </c>
      <c r="G16" s="30">
        <v>44194</v>
      </c>
      <c r="H16" s="2">
        <v>3072434729</v>
      </c>
      <c r="I16" s="31">
        <f t="shared" si="0"/>
        <v>69380959941</v>
      </c>
    </row>
    <row r="17" spans="1:9" x14ac:dyDescent="0.25">
      <c r="A17" s="41" t="s">
        <v>14</v>
      </c>
      <c r="B17" s="29">
        <v>12792</v>
      </c>
      <c r="C17" s="27">
        <v>44196</v>
      </c>
      <c r="D17" s="33">
        <v>24967755330</v>
      </c>
      <c r="E17" s="26"/>
      <c r="F17" s="26"/>
      <c r="G17" s="30"/>
      <c r="H17" s="35"/>
      <c r="I17" s="36">
        <f>+I16-D17</f>
        <v>44413204611</v>
      </c>
    </row>
    <row r="18" spans="1:9" x14ac:dyDescent="0.25">
      <c r="A18" s="80" t="s">
        <v>20</v>
      </c>
      <c r="B18" s="81"/>
      <c r="C18" s="81"/>
      <c r="D18" s="82"/>
      <c r="E18" s="26"/>
      <c r="F18" s="26"/>
      <c r="G18" s="30"/>
      <c r="H18" s="37">
        <f>SUM(H9:H17)</f>
        <v>17059990359</v>
      </c>
      <c r="I18" s="36"/>
    </row>
    <row r="19" spans="1:9" x14ac:dyDescent="0.25">
      <c r="A19" s="25"/>
      <c r="B19" s="29"/>
      <c r="C19" s="27"/>
      <c r="D19" s="33"/>
      <c r="E19" s="29"/>
      <c r="F19" s="29"/>
      <c r="G19" s="30"/>
      <c r="H19" s="2"/>
      <c r="I19" s="38"/>
    </row>
    <row r="20" spans="1:9" x14ac:dyDescent="0.25">
      <c r="A20" s="77" t="s">
        <v>15</v>
      </c>
      <c r="B20" s="78"/>
      <c r="C20" s="78"/>
      <c r="D20" s="78"/>
      <c r="E20" s="78"/>
      <c r="F20" s="78"/>
      <c r="G20" s="78"/>
      <c r="H20" s="78"/>
      <c r="I20" s="79"/>
    </row>
    <row r="21" spans="1:9" x14ac:dyDescent="0.25">
      <c r="A21" s="41" t="s">
        <v>27</v>
      </c>
      <c r="B21" s="29">
        <v>675</v>
      </c>
      <c r="C21" s="27">
        <v>44200</v>
      </c>
      <c r="D21" s="39">
        <v>44413204611</v>
      </c>
      <c r="E21" s="26">
        <v>375</v>
      </c>
      <c r="F21" s="26">
        <v>375</v>
      </c>
      <c r="G21" s="30">
        <v>44216</v>
      </c>
      <c r="H21" s="35">
        <v>3854185290</v>
      </c>
      <c r="I21" s="40">
        <f>+D21-H21</f>
        <v>40559019321</v>
      </c>
    </row>
    <row r="22" spans="1:9" x14ac:dyDescent="0.25">
      <c r="A22" s="34"/>
      <c r="B22" s="29"/>
      <c r="C22" s="27"/>
      <c r="D22" s="33"/>
      <c r="E22" s="26">
        <v>821</v>
      </c>
      <c r="F22" s="26">
        <v>821</v>
      </c>
      <c r="G22" s="30">
        <v>44260</v>
      </c>
      <c r="H22" s="35">
        <v>39536954</v>
      </c>
      <c r="I22" s="40">
        <f t="shared" ref="I22:I37" si="1">+I21-H22</f>
        <v>40519482367</v>
      </c>
    </row>
    <row r="23" spans="1:9" x14ac:dyDescent="0.25">
      <c r="A23" s="34"/>
      <c r="B23" s="29"/>
      <c r="C23" s="27"/>
      <c r="D23" s="33"/>
      <c r="E23" s="26">
        <v>1098</v>
      </c>
      <c r="F23" s="26">
        <v>1097</v>
      </c>
      <c r="G23" s="30">
        <v>44273</v>
      </c>
      <c r="H23" s="35">
        <v>744823875</v>
      </c>
      <c r="I23" s="40">
        <f t="shared" si="1"/>
        <v>39774658492</v>
      </c>
    </row>
    <row r="24" spans="1:9" x14ac:dyDescent="0.25">
      <c r="A24" s="34"/>
      <c r="B24" s="29"/>
      <c r="C24" s="27"/>
      <c r="D24" s="33"/>
      <c r="E24" s="26">
        <v>1135</v>
      </c>
      <c r="F24" s="26">
        <v>1134</v>
      </c>
      <c r="G24" s="30">
        <v>44280</v>
      </c>
      <c r="H24" s="35">
        <v>1142014854</v>
      </c>
      <c r="I24" s="40">
        <f t="shared" si="1"/>
        <v>38632643638</v>
      </c>
    </row>
    <row r="25" spans="1:9" x14ac:dyDescent="0.25">
      <c r="A25" s="34"/>
      <c r="B25" s="29"/>
      <c r="C25" s="27"/>
      <c r="D25" s="33"/>
      <c r="E25" s="26">
        <v>1320</v>
      </c>
      <c r="F25" s="26">
        <v>1316</v>
      </c>
      <c r="G25" s="30">
        <v>44300</v>
      </c>
      <c r="H25" s="35">
        <v>1169050465</v>
      </c>
      <c r="I25" s="40">
        <f t="shared" si="1"/>
        <v>37463593173</v>
      </c>
    </row>
    <row r="26" spans="1:9" x14ac:dyDescent="0.25">
      <c r="A26" s="34"/>
      <c r="B26" s="29"/>
      <c r="C26" s="27"/>
      <c r="D26" s="33"/>
      <c r="E26" s="26">
        <v>1523</v>
      </c>
      <c r="F26" s="26">
        <v>1519</v>
      </c>
      <c r="G26" s="30">
        <v>44312</v>
      </c>
      <c r="H26" s="35">
        <v>2800231445</v>
      </c>
      <c r="I26" s="40">
        <f t="shared" si="1"/>
        <v>34663361728</v>
      </c>
    </row>
    <row r="27" spans="1:9" x14ac:dyDescent="0.25">
      <c r="A27" s="34"/>
      <c r="B27" s="29"/>
      <c r="C27" s="27"/>
      <c r="D27" s="33"/>
      <c r="E27" s="26">
        <v>1911</v>
      </c>
      <c r="F27" s="26">
        <v>1907</v>
      </c>
      <c r="G27" s="30">
        <v>44337</v>
      </c>
      <c r="H27" s="35">
        <v>1243663415</v>
      </c>
      <c r="I27" s="40">
        <f t="shared" si="1"/>
        <v>33419698313</v>
      </c>
    </row>
    <row r="28" spans="1:9" x14ac:dyDescent="0.25">
      <c r="A28" s="34"/>
      <c r="B28" s="29"/>
      <c r="C28" s="27"/>
      <c r="D28" s="33"/>
      <c r="E28" s="26">
        <v>2323</v>
      </c>
      <c r="F28" s="26">
        <v>2318</v>
      </c>
      <c r="G28" s="30">
        <v>44372</v>
      </c>
      <c r="H28" s="35">
        <v>527713366</v>
      </c>
      <c r="I28" s="40">
        <f t="shared" si="1"/>
        <v>32891984947</v>
      </c>
    </row>
    <row r="29" spans="1:9" x14ac:dyDescent="0.25">
      <c r="A29" s="34"/>
      <c r="B29" s="29"/>
      <c r="C29" s="27"/>
      <c r="D29" s="33"/>
      <c r="E29" s="26">
        <v>2341</v>
      </c>
      <c r="F29" s="26">
        <v>2336</v>
      </c>
      <c r="G29" s="30">
        <v>44376</v>
      </c>
      <c r="H29" s="35">
        <v>346451919</v>
      </c>
      <c r="I29" s="40">
        <f t="shared" si="1"/>
        <v>32545533028</v>
      </c>
    </row>
    <row r="30" spans="1:9" x14ac:dyDescent="0.25">
      <c r="A30" s="34"/>
      <c r="B30" s="29"/>
      <c r="C30" s="27"/>
      <c r="D30" s="33"/>
      <c r="E30" s="26">
        <v>2368</v>
      </c>
      <c r="F30" s="26">
        <v>2363</v>
      </c>
      <c r="G30" s="30">
        <v>44384</v>
      </c>
      <c r="H30" s="35">
        <v>2088276736</v>
      </c>
      <c r="I30" s="40">
        <f t="shared" si="1"/>
        <v>30457256292</v>
      </c>
    </row>
    <row r="31" spans="1:9" x14ac:dyDescent="0.25">
      <c r="A31" s="34"/>
      <c r="B31" s="29"/>
      <c r="C31" s="27"/>
      <c r="D31" s="33"/>
      <c r="E31" s="26">
        <v>2684</v>
      </c>
      <c r="F31" s="26">
        <v>2679</v>
      </c>
      <c r="G31" s="30">
        <v>44400</v>
      </c>
      <c r="H31" s="35">
        <v>546461769</v>
      </c>
      <c r="I31" s="40">
        <f t="shared" si="1"/>
        <v>29910794523</v>
      </c>
    </row>
    <row r="32" spans="1:9" x14ac:dyDescent="0.25">
      <c r="A32" s="34"/>
      <c r="B32" s="29"/>
      <c r="C32" s="27"/>
      <c r="D32" s="33"/>
      <c r="E32" s="26">
        <v>2712</v>
      </c>
      <c r="F32" s="26">
        <v>2716</v>
      </c>
      <c r="G32" s="30">
        <v>44410</v>
      </c>
      <c r="H32" s="35">
        <v>13758405600</v>
      </c>
      <c r="I32" s="40">
        <f t="shared" si="1"/>
        <v>16152388923</v>
      </c>
    </row>
    <row r="33" spans="1:10" x14ac:dyDescent="0.25">
      <c r="A33" s="34"/>
      <c r="B33" s="29"/>
      <c r="C33" s="27"/>
      <c r="D33" s="33"/>
      <c r="E33" s="26">
        <v>3010</v>
      </c>
      <c r="F33" s="26">
        <v>3006</v>
      </c>
      <c r="G33" s="30">
        <v>44439</v>
      </c>
      <c r="H33" s="35">
        <v>196043760</v>
      </c>
      <c r="I33" s="40">
        <f t="shared" si="1"/>
        <v>15956345163</v>
      </c>
    </row>
    <row r="34" spans="1:10" x14ac:dyDescent="0.25">
      <c r="A34" s="34"/>
      <c r="B34" s="29"/>
      <c r="C34" s="27"/>
      <c r="D34" s="33"/>
      <c r="E34" s="26">
        <v>3398</v>
      </c>
      <c r="F34" s="26">
        <v>3393</v>
      </c>
      <c r="G34" s="30">
        <v>44459</v>
      </c>
      <c r="H34" s="35">
        <v>919816485</v>
      </c>
      <c r="I34" s="40">
        <f t="shared" si="1"/>
        <v>15036528678</v>
      </c>
    </row>
    <row r="35" spans="1:10" x14ac:dyDescent="0.25">
      <c r="A35" s="34"/>
      <c r="B35" s="29"/>
      <c r="C35" s="27"/>
      <c r="D35" s="33"/>
      <c r="E35" s="26">
        <v>3450</v>
      </c>
      <c r="F35" s="26">
        <v>3445</v>
      </c>
      <c r="G35" s="30">
        <v>44469</v>
      </c>
      <c r="H35" s="35">
        <v>11213458650</v>
      </c>
      <c r="I35" s="40">
        <f t="shared" si="1"/>
        <v>3823070028</v>
      </c>
    </row>
    <row r="36" spans="1:10" x14ac:dyDescent="0.25">
      <c r="A36" s="34"/>
      <c r="B36" s="29"/>
      <c r="C36" s="27"/>
      <c r="D36" s="33"/>
      <c r="E36" s="26">
        <v>3860</v>
      </c>
      <c r="F36" s="26">
        <v>3846</v>
      </c>
      <c r="G36" s="30">
        <v>44491</v>
      </c>
      <c r="H36" s="35">
        <v>1753457454</v>
      </c>
      <c r="I36" s="40">
        <f t="shared" si="1"/>
        <v>2069612574</v>
      </c>
    </row>
    <row r="37" spans="1:10" x14ac:dyDescent="0.25">
      <c r="A37" s="34"/>
      <c r="B37" s="29"/>
      <c r="C37" s="27"/>
      <c r="D37" s="33"/>
      <c r="E37" s="26">
        <v>3874</v>
      </c>
      <c r="F37" s="26">
        <v>3858</v>
      </c>
      <c r="G37" s="30">
        <v>44497</v>
      </c>
      <c r="H37" s="35">
        <v>2069612574</v>
      </c>
      <c r="I37" s="36">
        <f t="shared" si="1"/>
        <v>0</v>
      </c>
    </row>
    <row r="38" spans="1:10" x14ac:dyDescent="0.25">
      <c r="A38" s="41" t="s">
        <v>28</v>
      </c>
      <c r="B38" s="42">
        <v>303</v>
      </c>
      <c r="C38" s="43">
        <v>44200</v>
      </c>
      <c r="D38" s="44">
        <v>24967755330</v>
      </c>
      <c r="E38" s="26">
        <v>3876</v>
      </c>
      <c r="F38" s="26">
        <v>3859</v>
      </c>
      <c r="G38" s="30">
        <v>44497</v>
      </c>
      <c r="H38" s="35">
        <v>1014734991</v>
      </c>
      <c r="I38" s="40">
        <f>+D38-H38</f>
        <v>23953020339</v>
      </c>
    </row>
    <row r="39" spans="1:10" x14ac:dyDescent="0.25">
      <c r="A39" s="41"/>
      <c r="B39" s="42"/>
      <c r="C39" s="43"/>
      <c r="D39" s="39"/>
      <c r="E39" s="26">
        <v>4218</v>
      </c>
      <c r="F39" s="26">
        <v>4201</v>
      </c>
      <c r="G39" s="30">
        <v>44512</v>
      </c>
      <c r="H39" s="35">
        <v>3905395695</v>
      </c>
      <c r="I39" s="40">
        <f t="shared" ref="I39:I44" si="2">+I38-H39</f>
        <v>20047624644</v>
      </c>
    </row>
    <row r="40" spans="1:10" x14ac:dyDescent="0.25">
      <c r="A40" s="41"/>
      <c r="B40" s="42"/>
      <c r="C40" s="43"/>
      <c r="D40" s="39"/>
      <c r="E40" s="26">
        <v>4340</v>
      </c>
      <c r="F40" s="26">
        <v>4331</v>
      </c>
      <c r="G40" s="30">
        <v>44526</v>
      </c>
      <c r="H40" s="35">
        <v>2849310757</v>
      </c>
      <c r="I40" s="40">
        <f t="shared" si="2"/>
        <v>17198313887</v>
      </c>
    </row>
    <row r="41" spans="1:10" x14ac:dyDescent="0.25">
      <c r="A41" s="41"/>
      <c r="B41" s="42"/>
      <c r="C41" s="43"/>
      <c r="D41" s="39"/>
      <c r="E41" s="26">
        <v>4341</v>
      </c>
      <c r="F41" s="26">
        <v>4332</v>
      </c>
      <c r="G41" s="30">
        <v>44526</v>
      </c>
      <c r="H41" s="35">
        <v>62912913</v>
      </c>
      <c r="I41" s="40">
        <f t="shared" si="2"/>
        <v>17135400974</v>
      </c>
    </row>
    <row r="42" spans="1:10" x14ac:dyDescent="0.25">
      <c r="A42" s="41"/>
      <c r="B42" s="42"/>
      <c r="C42" s="43"/>
      <c r="D42" s="39"/>
      <c r="E42" s="26">
        <v>4627</v>
      </c>
      <c r="F42" s="26">
        <v>4618</v>
      </c>
      <c r="G42" s="30">
        <v>44540</v>
      </c>
      <c r="H42" s="35">
        <v>60900150</v>
      </c>
      <c r="I42" s="40">
        <f t="shared" si="2"/>
        <v>17074500824</v>
      </c>
    </row>
    <row r="43" spans="1:10" x14ac:dyDescent="0.25">
      <c r="A43" s="41"/>
      <c r="B43" s="42"/>
      <c r="C43" s="43"/>
      <c r="D43" s="39"/>
      <c r="E43" s="26">
        <v>4790</v>
      </c>
      <c r="F43" s="26">
        <v>4781</v>
      </c>
      <c r="G43" s="30">
        <v>44551</v>
      </c>
      <c r="H43" s="35">
        <v>379364811</v>
      </c>
      <c r="I43" s="40">
        <f t="shared" si="2"/>
        <v>16695136013</v>
      </c>
    </row>
    <row r="44" spans="1:10" x14ac:dyDescent="0.25">
      <c r="A44" s="41"/>
      <c r="B44" s="42"/>
      <c r="C44" s="43"/>
      <c r="D44" s="39"/>
      <c r="E44" s="26">
        <v>5073</v>
      </c>
      <c r="F44" s="26">
        <v>4815</v>
      </c>
      <c r="G44" s="30">
        <v>44560</v>
      </c>
      <c r="H44" s="35">
        <v>426640599</v>
      </c>
      <c r="I44" s="36">
        <f t="shared" si="2"/>
        <v>16268495414</v>
      </c>
    </row>
    <row r="45" spans="1:10" x14ac:dyDescent="0.25">
      <c r="A45" s="41" t="s">
        <v>14</v>
      </c>
      <c r="B45" s="42">
        <v>303</v>
      </c>
      <c r="C45" s="43">
        <v>44561</v>
      </c>
      <c r="D45" s="33">
        <v>8706951</v>
      </c>
      <c r="E45" s="26"/>
      <c r="F45" s="26"/>
      <c r="G45" s="30"/>
      <c r="H45" s="35"/>
      <c r="I45" s="40">
        <f>+I44-D45</f>
        <v>16259788463</v>
      </c>
    </row>
    <row r="46" spans="1:10" x14ac:dyDescent="0.25">
      <c r="A46" s="41"/>
      <c r="B46" s="42">
        <v>303</v>
      </c>
      <c r="C46" s="43">
        <v>44561</v>
      </c>
      <c r="D46" s="33">
        <v>254782934</v>
      </c>
      <c r="E46" s="26"/>
      <c r="F46" s="26"/>
      <c r="G46" s="30"/>
      <c r="H46" s="35"/>
      <c r="I46" s="40">
        <f>+I45-D46</f>
        <v>16005005529</v>
      </c>
    </row>
    <row r="47" spans="1:10" x14ac:dyDescent="0.25">
      <c r="A47" s="41"/>
      <c r="B47" s="42">
        <v>303</v>
      </c>
      <c r="C47" s="43">
        <v>44561</v>
      </c>
      <c r="D47" s="33">
        <v>39532539</v>
      </c>
      <c r="E47" s="26"/>
      <c r="F47" s="26"/>
      <c r="G47" s="30"/>
      <c r="H47" s="35"/>
      <c r="I47" s="36">
        <f>+I46-D47</f>
        <v>15965472990</v>
      </c>
    </row>
    <row r="48" spans="1:10" x14ac:dyDescent="0.25">
      <c r="A48" s="80" t="s">
        <v>21</v>
      </c>
      <c r="B48" s="81"/>
      <c r="C48" s="81"/>
      <c r="D48" s="82"/>
      <c r="E48" s="26"/>
      <c r="F48" s="26"/>
      <c r="G48" s="30"/>
      <c r="H48" s="37">
        <f>SUM(H21:H47)</f>
        <v>53112464527</v>
      </c>
      <c r="I48" s="36"/>
      <c r="J48" s="54"/>
    </row>
    <row r="49" spans="1:10" x14ac:dyDescent="0.25">
      <c r="A49" s="41"/>
      <c r="B49" s="42"/>
      <c r="C49" s="43"/>
      <c r="D49" s="33"/>
      <c r="E49" s="26"/>
      <c r="F49" s="26"/>
      <c r="G49" s="30"/>
      <c r="H49" s="35"/>
      <c r="I49" s="36"/>
      <c r="J49" s="54"/>
    </row>
    <row r="50" spans="1:10" x14ac:dyDescent="0.25">
      <c r="A50" s="77" t="s">
        <v>16</v>
      </c>
      <c r="B50" s="78"/>
      <c r="C50" s="78"/>
      <c r="D50" s="78"/>
      <c r="E50" s="78"/>
      <c r="F50" s="78"/>
      <c r="G50" s="78"/>
      <c r="H50" s="78"/>
      <c r="I50" s="79"/>
      <c r="J50" s="54"/>
    </row>
    <row r="51" spans="1:10" x14ac:dyDescent="0.25">
      <c r="A51" s="41" t="s">
        <v>29</v>
      </c>
      <c r="B51" s="45" t="s">
        <v>17</v>
      </c>
      <c r="C51" s="43" t="s">
        <v>18</v>
      </c>
      <c r="D51" s="39">
        <f>I47+18540045218</f>
        <v>34505518208</v>
      </c>
      <c r="E51" s="26">
        <v>404</v>
      </c>
      <c r="F51" s="26">
        <v>402</v>
      </c>
      <c r="G51" s="30">
        <v>44592</v>
      </c>
      <c r="H51" s="46">
        <v>1031103864</v>
      </c>
      <c r="I51" s="40">
        <f>+D51-H51</f>
        <v>33474414344</v>
      </c>
    </row>
    <row r="52" spans="1:10" x14ac:dyDescent="0.25">
      <c r="A52" s="41"/>
      <c r="B52" s="42"/>
      <c r="C52" s="43"/>
      <c r="D52" s="39"/>
      <c r="E52" s="26">
        <v>712</v>
      </c>
      <c r="F52" s="26">
        <v>708</v>
      </c>
      <c r="G52" s="30">
        <v>44610</v>
      </c>
      <c r="H52" s="46">
        <v>1146329108</v>
      </c>
      <c r="I52" s="40">
        <f>+I51-H52</f>
        <v>32328085236</v>
      </c>
    </row>
    <row r="53" spans="1:10" x14ac:dyDescent="0.25">
      <c r="A53" s="41"/>
      <c r="B53" s="42"/>
      <c r="C53" s="43"/>
      <c r="D53" s="39"/>
      <c r="E53" s="26">
        <v>1148</v>
      </c>
      <c r="F53" s="26">
        <v>1145</v>
      </c>
      <c r="G53" s="30">
        <v>44638</v>
      </c>
      <c r="H53" s="46">
        <v>4128288634.0500002</v>
      </c>
      <c r="I53" s="40">
        <f>+I52-H53</f>
        <v>28199796601.950001</v>
      </c>
    </row>
    <row r="54" spans="1:10" x14ac:dyDescent="0.25">
      <c r="A54" s="41"/>
      <c r="B54" s="42"/>
      <c r="C54" s="43"/>
      <c r="D54" s="39"/>
      <c r="E54" s="26">
        <v>1149</v>
      </c>
      <c r="F54" s="26">
        <v>1146</v>
      </c>
      <c r="G54" s="30">
        <v>44638</v>
      </c>
      <c r="H54" s="46">
        <v>5790533392.9499998</v>
      </c>
      <c r="I54" s="40">
        <f t="shared" ref="I54:I71" si="3">+I53-H54</f>
        <v>22409263209</v>
      </c>
    </row>
    <row r="55" spans="1:10" x14ac:dyDescent="0.25">
      <c r="A55" s="41"/>
      <c r="B55" s="42"/>
      <c r="C55" s="43"/>
      <c r="D55" s="39"/>
      <c r="E55" s="26">
        <v>1601</v>
      </c>
      <c r="F55" s="26">
        <v>1596</v>
      </c>
      <c r="G55" s="30">
        <v>44680</v>
      </c>
      <c r="H55" s="46">
        <v>647603495</v>
      </c>
      <c r="I55" s="40">
        <f t="shared" si="3"/>
        <v>21761659714</v>
      </c>
    </row>
    <row r="56" spans="1:10" x14ac:dyDescent="0.25">
      <c r="A56" s="41"/>
      <c r="B56" s="42"/>
      <c r="C56" s="43"/>
      <c r="D56" s="39"/>
      <c r="E56" s="26">
        <v>1602</v>
      </c>
      <c r="F56" s="26">
        <v>1597</v>
      </c>
      <c r="G56" s="30">
        <v>44680</v>
      </c>
      <c r="H56" s="46">
        <v>169196412</v>
      </c>
      <c r="I56" s="40">
        <f t="shared" si="3"/>
        <v>21592463302</v>
      </c>
    </row>
    <row r="57" spans="1:10" x14ac:dyDescent="0.25">
      <c r="A57" s="41"/>
      <c r="B57" s="42"/>
      <c r="C57" s="43"/>
      <c r="D57" s="39"/>
      <c r="E57" s="26">
        <v>1605</v>
      </c>
      <c r="F57" s="26">
        <v>1600</v>
      </c>
      <c r="G57" s="30">
        <v>44680</v>
      </c>
      <c r="H57" s="46">
        <v>1385261947</v>
      </c>
      <c r="I57" s="40">
        <f t="shared" si="3"/>
        <v>20207201355</v>
      </c>
    </row>
    <row r="58" spans="1:10" x14ac:dyDescent="0.25">
      <c r="A58" s="41"/>
      <c r="B58" s="42"/>
      <c r="C58" s="43"/>
      <c r="D58" s="39"/>
      <c r="E58" s="26">
        <v>1959</v>
      </c>
      <c r="F58" s="26">
        <v>1952</v>
      </c>
      <c r="G58" s="30">
        <v>44697</v>
      </c>
      <c r="H58" s="46">
        <v>1832670242</v>
      </c>
      <c r="I58" s="40">
        <f t="shared" si="3"/>
        <v>18374531113</v>
      </c>
    </row>
    <row r="59" spans="1:10" x14ac:dyDescent="0.25">
      <c r="A59" s="41"/>
      <c r="B59" s="42"/>
      <c r="C59" s="43"/>
      <c r="D59" s="39"/>
      <c r="E59" s="26">
        <v>2005</v>
      </c>
      <c r="F59" s="26">
        <v>1997</v>
      </c>
      <c r="G59" s="30">
        <v>44708</v>
      </c>
      <c r="H59" s="46">
        <v>1012046940</v>
      </c>
      <c r="I59" s="40">
        <f t="shared" si="3"/>
        <v>17362484173</v>
      </c>
    </row>
    <row r="60" spans="1:10" x14ac:dyDescent="0.25">
      <c r="A60" s="41"/>
      <c r="B60" s="42"/>
      <c r="C60" s="43"/>
      <c r="D60" s="39"/>
      <c r="E60" s="26">
        <v>2382</v>
      </c>
      <c r="F60" s="26">
        <v>2381</v>
      </c>
      <c r="G60" s="30">
        <v>44729</v>
      </c>
      <c r="H60" s="46">
        <v>964901264</v>
      </c>
      <c r="I60" s="40">
        <f t="shared" si="3"/>
        <v>16397582909</v>
      </c>
    </row>
    <row r="61" spans="1:10" x14ac:dyDescent="0.25">
      <c r="A61" s="41"/>
      <c r="B61" s="42"/>
      <c r="C61" s="43"/>
      <c r="D61" s="39"/>
      <c r="E61" s="26">
        <v>2414</v>
      </c>
      <c r="F61" s="26">
        <v>2413</v>
      </c>
      <c r="G61" s="30">
        <v>44742</v>
      </c>
      <c r="H61" s="46">
        <v>2228108448</v>
      </c>
      <c r="I61" s="40">
        <f t="shared" si="3"/>
        <v>14169474461</v>
      </c>
    </row>
    <row r="62" spans="1:10" x14ac:dyDescent="0.25">
      <c r="A62" s="41"/>
      <c r="B62" s="42"/>
      <c r="C62" s="43"/>
      <c r="D62" s="33"/>
      <c r="E62" s="26">
        <v>3201</v>
      </c>
      <c r="F62" s="26">
        <v>3198</v>
      </c>
      <c r="G62" s="30">
        <v>44795</v>
      </c>
      <c r="H62" s="46">
        <v>1306784638</v>
      </c>
      <c r="I62" s="40">
        <f t="shared" si="3"/>
        <v>12862689823</v>
      </c>
    </row>
    <row r="63" spans="1:10" x14ac:dyDescent="0.25">
      <c r="A63" s="41"/>
      <c r="B63" s="42"/>
      <c r="C63" s="43"/>
      <c r="D63" s="33"/>
      <c r="E63" s="26">
        <v>3243</v>
      </c>
      <c r="F63" s="26">
        <v>3237</v>
      </c>
      <c r="G63" s="30">
        <v>44804</v>
      </c>
      <c r="H63" s="46">
        <v>1660649076</v>
      </c>
      <c r="I63" s="40">
        <f t="shared" si="3"/>
        <v>11202040747</v>
      </c>
    </row>
    <row r="64" spans="1:10" x14ac:dyDescent="0.25">
      <c r="A64" s="41"/>
      <c r="B64" s="42"/>
      <c r="C64" s="43"/>
      <c r="D64" s="33"/>
      <c r="E64" s="26">
        <v>3622</v>
      </c>
      <c r="F64" s="26">
        <v>3616</v>
      </c>
      <c r="G64" s="30">
        <v>44831</v>
      </c>
      <c r="H64" s="46">
        <v>723541178</v>
      </c>
      <c r="I64" s="40">
        <f t="shared" si="3"/>
        <v>10478499569</v>
      </c>
    </row>
    <row r="65" spans="1:9" x14ac:dyDescent="0.25">
      <c r="A65" s="41"/>
      <c r="B65" s="42"/>
      <c r="C65" s="43"/>
      <c r="D65" s="33"/>
      <c r="E65" s="26">
        <v>3646</v>
      </c>
      <c r="F65" s="26">
        <v>3640</v>
      </c>
      <c r="G65" s="30">
        <v>44834</v>
      </c>
      <c r="H65" s="46">
        <v>1830041816</v>
      </c>
      <c r="I65" s="40">
        <f t="shared" si="3"/>
        <v>8648457753</v>
      </c>
    </row>
    <row r="66" spans="1:9" x14ac:dyDescent="0.25">
      <c r="A66" s="41"/>
      <c r="B66" s="42"/>
      <c r="C66" s="43"/>
      <c r="D66" s="33"/>
      <c r="E66" s="26">
        <v>3979</v>
      </c>
      <c r="F66" s="26">
        <v>3973</v>
      </c>
      <c r="G66" s="30">
        <v>44861</v>
      </c>
      <c r="H66" s="46">
        <v>712005626</v>
      </c>
      <c r="I66" s="40">
        <f t="shared" si="3"/>
        <v>7936452127</v>
      </c>
    </row>
    <row r="67" spans="1:9" x14ac:dyDescent="0.25">
      <c r="A67" s="41"/>
      <c r="B67" s="42"/>
      <c r="C67" s="43"/>
      <c r="D67" s="33"/>
      <c r="E67" s="26">
        <v>4307</v>
      </c>
      <c r="F67" s="26">
        <v>4299</v>
      </c>
      <c r="G67" s="30">
        <v>44881</v>
      </c>
      <c r="H67" s="46">
        <v>920446642</v>
      </c>
      <c r="I67" s="40">
        <f t="shared" si="3"/>
        <v>7016005485</v>
      </c>
    </row>
    <row r="68" spans="1:9" x14ac:dyDescent="0.25">
      <c r="A68" s="41"/>
      <c r="B68" s="42"/>
      <c r="C68" s="43"/>
      <c r="D68" s="33"/>
      <c r="E68" s="26">
        <v>4363</v>
      </c>
      <c r="F68" s="26">
        <v>4355</v>
      </c>
      <c r="G68" s="30">
        <v>44895</v>
      </c>
      <c r="H68" s="46">
        <v>972778644</v>
      </c>
      <c r="I68" s="40">
        <f t="shared" si="3"/>
        <v>6043226841</v>
      </c>
    </row>
    <row r="69" spans="1:9" x14ac:dyDescent="0.25">
      <c r="A69" s="41"/>
      <c r="B69" s="42"/>
      <c r="C69" s="43"/>
      <c r="D69" s="33"/>
      <c r="E69" s="26">
        <v>4737</v>
      </c>
      <c r="F69" s="26">
        <v>4728</v>
      </c>
      <c r="G69" s="30">
        <v>44917</v>
      </c>
      <c r="H69" s="46">
        <v>428797116</v>
      </c>
      <c r="I69" s="40">
        <f t="shared" si="3"/>
        <v>5614429725</v>
      </c>
    </row>
    <row r="70" spans="1:9" x14ac:dyDescent="0.25">
      <c r="A70" s="41"/>
      <c r="B70" s="42"/>
      <c r="C70" s="43"/>
      <c r="D70" s="33"/>
      <c r="E70" s="26">
        <v>4744</v>
      </c>
      <c r="F70" s="26">
        <v>4735</v>
      </c>
      <c r="G70" s="30">
        <v>44918</v>
      </c>
      <c r="H70" s="46">
        <v>969369742</v>
      </c>
      <c r="I70" s="40">
        <f t="shared" si="3"/>
        <v>4645059983</v>
      </c>
    </row>
    <row r="71" spans="1:9" x14ac:dyDescent="0.25">
      <c r="A71" s="41"/>
      <c r="B71" s="42"/>
      <c r="C71" s="43"/>
      <c r="D71" s="33"/>
      <c r="E71" s="26">
        <v>4897</v>
      </c>
      <c r="F71" s="26">
        <v>4757</v>
      </c>
      <c r="G71" s="30">
        <v>44923</v>
      </c>
      <c r="H71" s="46">
        <v>1122702176</v>
      </c>
      <c r="I71" s="40">
        <f t="shared" si="3"/>
        <v>3522357807</v>
      </c>
    </row>
    <row r="72" spans="1:9" x14ac:dyDescent="0.25">
      <c r="A72" s="41" t="s">
        <v>14</v>
      </c>
      <c r="B72" s="42" t="s">
        <v>24</v>
      </c>
      <c r="C72" s="43">
        <v>44925</v>
      </c>
      <c r="D72" s="39">
        <v>1182918107</v>
      </c>
      <c r="E72" s="26"/>
      <c r="F72" s="26"/>
      <c r="G72" s="30"/>
      <c r="H72" s="46"/>
      <c r="I72" s="36">
        <f>+I71-D72</f>
        <v>2339439700</v>
      </c>
    </row>
    <row r="73" spans="1:9" x14ac:dyDescent="0.25">
      <c r="A73" s="41"/>
      <c r="B73" s="42"/>
      <c r="C73" s="43"/>
      <c r="D73" s="33"/>
      <c r="E73" s="26"/>
      <c r="F73" s="26"/>
      <c r="G73" s="30"/>
      <c r="H73" s="46"/>
      <c r="I73" s="36"/>
    </row>
    <row r="74" spans="1:9" x14ac:dyDescent="0.25">
      <c r="A74" s="83" t="s">
        <v>22</v>
      </c>
      <c r="B74" s="84"/>
      <c r="C74" s="84"/>
      <c r="D74" s="84"/>
      <c r="E74" s="26"/>
      <c r="F74" s="26"/>
      <c r="G74" s="30"/>
      <c r="H74" s="37">
        <f>SUM(H51:H73)</f>
        <v>30983160401</v>
      </c>
      <c r="I74" s="36"/>
    </row>
    <row r="75" spans="1:9" x14ac:dyDescent="0.25">
      <c r="A75" s="77" t="s">
        <v>23</v>
      </c>
      <c r="B75" s="78"/>
      <c r="C75" s="78"/>
      <c r="D75" s="78"/>
      <c r="E75" s="78"/>
      <c r="F75" s="78"/>
      <c r="G75" s="78"/>
      <c r="H75" s="78"/>
      <c r="I75" s="79"/>
    </row>
    <row r="76" spans="1:9" x14ac:dyDescent="0.25">
      <c r="A76" s="41"/>
      <c r="B76" s="47"/>
      <c r="C76" s="47"/>
      <c r="D76" s="47"/>
      <c r="E76" s="26"/>
      <c r="F76" s="26"/>
      <c r="G76" s="30"/>
      <c r="H76" s="37"/>
      <c r="I76" s="36"/>
    </row>
    <row r="77" spans="1:9" x14ac:dyDescent="0.25">
      <c r="A77" s="41" t="s">
        <v>30</v>
      </c>
      <c r="B77" s="47">
        <v>21</v>
      </c>
      <c r="C77" s="48">
        <v>44931</v>
      </c>
      <c r="D77" s="49">
        <v>4107845000</v>
      </c>
      <c r="E77" s="60">
        <v>1739</v>
      </c>
      <c r="F77" s="60">
        <v>1735</v>
      </c>
      <c r="G77" s="61">
        <v>45058</v>
      </c>
      <c r="H77" s="62">
        <v>1079232776</v>
      </c>
      <c r="I77" s="36">
        <f>+D77-H77</f>
        <v>3028612224</v>
      </c>
    </row>
    <row r="78" spans="1:9" x14ac:dyDescent="0.25">
      <c r="A78" s="41"/>
      <c r="B78" s="47"/>
      <c r="C78" s="48"/>
      <c r="D78" s="49"/>
      <c r="E78" s="60">
        <v>2937</v>
      </c>
      <c r="F78" s="60">
        <v>2932</v>
      </c>
      <c r="G78" s="61">
        <v>45126</v>
      </c>
      <c r="H78" s="62">
        <v>86386450</v>
      </c>
      <c r="I78" s="36">
        <f>+I77-H78</f>
        <v>2942225774</v>
      </c>
    </row>
    <row r="79" spans="1:9" x14ac:dyDescent="0.25">
      <c r="A79" s="41"/>
      <c r="B79" s="47"/>
      <c r="C79" s="48"/>
      <c r="D79" s="49"/>
      <c r="E79" s="60">
        <v>3705</v>
      </c>
      <c r="F79" s="60">
        <v>3702</v>
      </c>
      <c r="G79" s="61">
        <v>45161</v>
      </c>
      <c r="H79" s="62">
        <v>236366775</v>
      </c>
      <c r="I79" s="36">
        <f>+I78-H79</f>
        <v>2705858999</v>
      </c>
    </row>
    <row r="80" spans="1:9" x14ac:dyDescent="0.25">
      <c r="A80" s="63" t="s">
        <v>32</v>
      </c>
      <c r="B80" s="64">
        <v>21</v>
      </c>
      <c r="C80" s="65">
        <v>45289</v>
      </c>
      <c r="D80" s="66">
        <v>2705858999</v>
      </c>
      <c r="E80" s="60"/>
      <c r="F80" s="60"/>
      <c r="G80" s="61"/>
      <c r="H80" s="62"/>
      <c r="I80" s="36">
        <f>+I79-D80</f>
        <v>0</v>
      </c>
    </row>
    <row r="81" spans="1:9" x14ac:dyDescent="0.25">
      <c r="A81" s="41"/>
      <c r="B81" s="47"/>
      <c r="C81" s="48"/>
      <c r="D81" s="49"/>
      <c r="E81" s="60"/>
      <c r="F81" s="60"/>
      <c r="G81" s="61"/>
      <c r="H81" s="62"/>
      <c r="I81" s="36"/>
    </row>
    <row r="82" spans="1:9" x14ac:dyDescent="0.25">
      <c r="A82" s="41"/>
      <c r="B82" s="47"/>
      <c r="C82" s="48"/>
      <c r="D82" s="49"/>
      <c r="E82" s="26"/>
      <c r="F82" s="26"/>
      <c r="G82" s="30"/>
      <c r="H82" s="37"/>
      <c r="I82" s="36"/>
    </row>
    <row r="83" spans="1:9" x14ac:dyDescent="0.25">
      <c r="A83" s="41"/>
      <c r="B83" s="47"/>
      <c r="C83" s="48"/>
      <c r="D83" s="49"/>
      <c r="E83" s="26"/>
      <c r="F83" s="26"/>
      <c r="G83" s="30"/>
      <c r="H83" s="37"/>
      <c r="I83" s="36"/>
    </row>
    <row r="84" spans="1:9" x14ac:dyDescent="0.25">
      <c r="A84" s="41" t="s">
        <v>31</v>
      </c>
      <c r="B84" s="47">
        <v>328</v>
      </c>
      <c r="C84" s="48">
        <v>44931</v>
      </c>
      <c r="D84" s="49">
        <f>+I72</f>
        <v>2339439700</v>
      </c>
      <c r="E84" s="26">
        <v>911</v>
      </c>
      <c r="F84" s="26">
        <v>908</v>
      </c>
      <c r="G84" s="30">
        <v>45009</v>
      </c>
      <c r="H84" s="46">
        <v>935352712</v>
      </c>
      <c r="I84" s="40">
        <f>+D84-H84</f>
        <v>1404086988</v>
      </c>
    </row>
    <row r="85" spans="1:9" x14ac:dyDescent="0.25">
      <c r="A85" s="41"/>
      <c r="B85" s="47"/>
      <c r="C85" s="48"/>
      <c r="D85" s="49"/>
      <c r="E85" s="26">
        <v>988</v>
      </c>
      <c r="F85" s="26">
        <v>986</v>
      </c>
      <c r="G85" s="30">
        <v>45019</v>
      </c>
      <c r="H85" s="46">
        <v>740775842</v>
      </c>
      <c r="I85" s="40">
        <f>+I84+-H85</f>
        <v>663311146</v>
      </c>
    </row>
    <row r="86" spans="1:9" x14ac:dyDescent="0.25">
      <c r="A86" s="41"/>
      <c r="B86" s="47"/>
      <c r="C86" s="48"/>
      <c r="D86" s="49"/>
      <c r="E86" s="26">
        <v>1326</v>
      </c>
      <c r="F86" s="26">
        <v>1324</v>
      </c>
      <c r="G86" s="30">
        <v>45033</v>
      </c>
      <c r="H86" s="46">
        <v>392391872</v>
      </c>
      <c r="I86" s="36">
        <f>+I85-H86</f>
        <v>270919274</v>
      </c>
    </row>
    <row r="87" spans="1:9" x14ac:dyDescent="0.25">
      <c r="A87" s="63" t="s">
        <v>32</v>
      </c>
      <c r="B87" s="64">
        <v>328</v>
      </c>
      <c r="C87" s="65">
        <v>45289</v>
      </c>
      <c r="D87" s="49">
        <v>270919274</v>
      </c>
      <c r="E87" s="26"/>
      <c r="F87" s="26"/>
      <c r="G87" s="30"/>
      <c r="H87" s="46"/>
      <c r="I87" s="36">
        <f>+I86-D87</f>
        <v>0</v>
      </c>
    </row>
    <row r="88" spans="1:9" ht="22.5" customHeight="1" x14ac:dyDescent="0.25">
      <c r="A88" s="83" t="s">
        <v>25</v>
      </c>
      <c r="B88" s="84"/>
      <c r="C88" s="84"/>
      <c r="D88" s="84"/>
      <c r="E88" s="26"/>
      <c r="F88" s="26"/>
      <c r="G88" s="30"/>
      <c r="H88" s="37">
        <f>SUM(H77:H86)</f>
        <v>3470506427</v>
      </c>
      <c r="I88" s="36"/>
    </row>
    <row r="89" spans="1:9" x14ac:dyDescent="0.25">
      <c r="A89" s="41"/>
      <c r="B89" s="47"/>
      <c r="C89" s="47"/>
      <c r="D89" s="47"/>
      <c r="E89" s="26"/>
      <c r="F89" s="26"/>
      <c r="G89" s="30"/>
      <c r="H89" s="37"/>
      <c r="I89" s="38"/>
    </row>
    <row r="90" spans="1:9" ht="15.75" thickBot="1" x14ac:dyDescent="0.3">
      <c r="A90" s="68"/>
      <c r="B90" s="71" t="s">
        <v>19</v>
      </c>
      <c r="C90" s="71"/>
      <c r="D90" s="51">
        <f>+D9-D17+D38+18540045218+D77</f>
        <v>109088840518</v>
      </c>
      <c r="E90" s="69"/>
      <c r="F90" s="69"/>
      <c r="G90" s="70"/>
      <c r="H90" s="51"/>
      <c r="I90" s="50"/>
    </row>
    <row r="91" spans="1:9" ht="15.75" thickBot="1" x14ac:dyDescent="0.3">
      <c r="A91" s="72" t="s">
        <v>33</v>
      </c>
      <c r="B91" s="73"/>
      <c r="C91" s="73"/>
      <c r="D91" s="73"/>
      <c r="E91" s="73"/>
      <c r="F91" s="73"/>
      <c r="G91" s="73"/>
      <c r="H91" s="67">
        <f>+H18+H48+H74+H88</f>
        <v>104626121714</v>
      </c>
      <c r="I91" s="52">
        <f>+D90-H91-D45-D46-D47-D72-D80-D87</f>
        <v>0</v>
      </c>
    </row>
    <row r="92" spans="1:9" x14ac:dyDescent="0.25">
      <c r="D92" s="54"/>
      <c r="H92" s="54"/>
      <c r="I92" s="55"/>
    </row>
    <row r="93" spans="1:9" x14ac:dyDescent="0.25">
      <c r="B93" s="3"/>
      <c r="C93" s="55"/>
      <c r="D93" s="56"/>
      <c r="F93" s="57"/>
      <c r="H93" s="54"/>
      <c r="I93" s="55"/>
    </row>
    <row r="94" spans="1:9" x14ac:dyDescent="0.25">
      <c r="B94" s="58"/>
      <c r="C94" s="55"/>
      <c r="D94" s="56"/>
      <c r="E94" s="3"/>
      <c r="F94" s="3"/>
    </row>
    <row r="95" spans="1:9" x14ac:dyDescent="0.25">
      <c r="B95" s="3"/>
      <c r="C95" s="55"/>
      <c r="D95" s="56"/>
      <c r="E95" s="3"/>
      <c r="F95" s="3"/>
      <c r="H95" s="54"/>
    </row>
    <row r="96" spans="1:9" x14ac:dyDescent="0.25">
      <c r="B96" s="3"/>
      <c r="C96" s="55"/>
      <c r="E96" s="3"/>
      <c r="F96" s="3"/>
    </row>
    <row r="97" spans="2:6" x14ac:dyDescent="0.25">
      <c r="B97" s="3"/>
      <c r="C97" s="55"/>
      <c r="E97" s="3"/>
      <c r="F97" s="3"/>
    </row>
    <row r="98" spans="2:6" x14ac:dyDescent="0.25">
      <c r="E98" s="3"/>
      <c r="F98" s="3"/>
    </row>
    <row r="99" spans="2:6" x14ac:dyDescent="0.25">
      <c r="E99" s="3"/>
      <c r="F99" s="3"/>
    </row>
  </sheetData>
  <sortState xmlns:xlrd2="http://schemas.microsoft.com/office/spreadsheetml/2017/richdata2" ref="E51:H71">
    <sortCondition ref="G51:G71"/>
  </sortState>
  <mergeCells count="13">
    <mergeCell ref="B90:C90"/>
    <mergeCell ref="A91:G91"/>
    <mergeCell ref="A1:I1"/>
    <mergeCell ref="E3:E5"/>
    <mergeCell ref="F3:I5"/>
    <mergeCell ref="A8:I8"/>
    <mergeCell ref="A20:I20"/>
    <mergeCell ref="A50:I50"/>
    <mergeCell ref="A18:D18"/>
    <mergeCell ref="A48:D48"/>
    <mergeCell ref="A74:D74"/>
    <mergeCell ref="A75:I75"/>
    <mergeCell ref="A88:D88"/>
  </mergeCells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806240d0-3ba3-4102-984c-4f5d6f1b3bc4}" enabled="0" method="" siteId="{806240d0-3ba3-4102-984c-4f5d6f1b3bc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Contrato 227 de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 Andrea Gomez Gutierrez</dc:creator>
  <cp:lastModifiedBy>Juan Camilo Martinez Rodriguez</cp:lastModifiedBy>
  <dcterms:created xsi:type="dcterms:W3CDTF">2022-09-20T16:05:07Z</dcterms:created>
  <dcterms:modified xsi:type="dcterms:W3CDTF">2024-09-23T16:45:56Z</dcterms:modified>
</cp:coreProperties>
</file>