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LAURA\Desktop\AREA TECNICA MAGANGUÉ\"/>
    </mc:Choice>
  </mc:AlternateContent>
  <xr:revisionPtr revIDLastSave="0" documentId="13_ncr:1_{C650E4BB-ED51-4080-A6DE-959768104D34}" xr6:coauthVersionLast="47" xr6:coauthVersionMax="47" xr10:uidLastSave="{00000000-0000-0000-0000-000000000000}"/>
  <bookViews>
    <workbookView xWindow="-108" yWindow="-108" windowWidth="23256" windowHeight="12456" xr2:uid="{254CC9FE-B6F5-4B38-80C0-78B6B51D07AC}"/>
  </bookViews>
  <sheets>
    <sheet name="PRESUPUESTO OFICIAL (Entidad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[112]!ERR</definedName>
    <definedName name="\Z">[112]!ERR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[112]!ERR</definedName>
    <definedName name="__FS01">[112]!ERR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[112]!ERR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(Entidad)'!$H$11:$H$32</definedName>
    <definedName name="_FS01">[112]!ERR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[112]!ERR</definedName>
    <definedName name="AAA">[112]!ERR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[112]!ERR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[112]!ERR</definedName>
    <definedName name="ARP">#REF!</definedName>
    <definedName name="ARS">#REF!</definedName>
    <definedName name="as">[112]!ERR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[112]!ERR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[112]!ERR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[112]!ERR</definedName>
    <definedName name="COPIA1">#REF!</definedName>
    <definedName name="COPIA2">#REF!</definedName>
    <definedName name="copiao4">[112]!ERR</definedName>
    <definedName name="corri">[112]!ERR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[112]!ERR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[112]!ERR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[112]!ERR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[112]!ERR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[112]!ERR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[112]!ERR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[112]!ERR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[112]!ERR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[112]!ERR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[112]!ERR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[112]!ERR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[112]!ERR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[112]!ERR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[112]!ERR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[112]!ERR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[112]!ERR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[112]!ERR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[112]!ERR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[112]!ERR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[112]!ERR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[112]!ERR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[112]!ERR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[112]!ERR</definedName>
    <definedName name="Reimbursement">"Reembolso"</definedName>
    <definedName name="reinicio">[112]!ERR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[112]!ERR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[112]!ERR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[112]!ERR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[112]!ERR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[112]!ERR</definedName>
    <definedName name="SINGOLO">'[3]7422CW00'!#REF!</definedName>
    <definedName name="SISISIS">[112]!ERR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(Entidad)'!$J$37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(Entidad)'!$J$50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(Entidad)'!$J$50</definedName>
    <definedName name="solver_pre" localSheetId="0" hidden="1">0.000001</definedName>
    <definedName name="solver_rel1" localSheetId="0" hidden="1">2</definedName>
    <definedName name="solver_rhs1" localSheetId="0" hidden="1">'PRESUPUESTO OFICIAL (Entidad)'!$J$51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[112]!ERR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[112]!ERR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[112]!ERR</definedName>
    <definedName name="TERM">[112]!ERR</definedName>
    <definedName name="TÉRMINOS">[112]!ERR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[112]!ERR</definedName>
    <definedName name="UOUIV" hidden="1">{"TAB1",#N/A,TRUE,"GENERAL";"TAB2",#N/A,TRUE,"GENERAL";"TAB3",#N/A,TRUE,"GENERAL";"TAB4",#N/A,TRUE,"GENERAL";"TAB5",#N/A,TRUE,"GENERAL"}</definedName>
    <definedName name="uriel">[112]!ERR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[112]!ERR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1" l="1"/>
  <c r="J29" i="1"/>
  <c r="J27" i="1"/>
  <c r="J14" i="1"/>
  <c r="J15" i="1" l="1"/>
  <c r="J16" i="1"/>
  <c r="J17" i="1"/>
  <c r="J18" i="1"/>
  <c r="K48" i="1"/>
  <c r="J30" i="1"/>
  <c r="J28" i="1"/>
  <c r="J26" i="1"/>
  <c r="J25" i="1"/>
  <c r="J24" i="1"/>
  <c r="J23" i="1"/>
  <c r="J22" i="1"/>
  <c r="J21" i="1"/>
  <c r="J20" i="1"/>
  <c r="J31" i="1" l="1"/>
  <c r="J33" i="1" l="1"/>
  <c r="K36" i="1" s="1"/>
  <c r="K39" i="1" l="1"/>
  <c r="K40" i="1" s="1"/>
  <c r="K37" i="1"/>
  <c r="K38" i="1"/>
  <c r="K41" i="1" s="1"/>
</calcChain>
</file>

<file path=xl/sharedStrings.xml><?xml version="1.0" encoding="utf-8"?>
<sst xmlns="http://schemas.openxmlformats.org/spreadsheetml/2006/main" count="89" uniqueCount="72">
  <si>
    <t xml:space="preserve">Formulario 1 - Propuesta económica  - Documento tipo de menor cuantía de obra pública de infraestructura de transporte - versión 2 </t>
  </si>
  <si>
    <t>Código</t>
  </si>
  <si>
    <t>CCE-EICP-FM-32</t>
  </si>
  <si>
    <t>FORMULARIO 1</t>
  </si>
  <si>
    <t>PRESUPUESTO OFICIAL</t>
  </si>
  <si>
    <t>Nº</t>
  </si>
  <si>
    <t>ÍTEM DE PAGO</t>
  </si>
  <si>
    <t>PARTICULAR</t>
  </si>
  <si>
    <t>DESCRIPCIÓN</t>
  </si>
  <si>
    <t>UND.</t>
  </si>
  <si>
    <t>CANTIDAD</t>
  </si>
  <si>
    <t>VALOR UNITARIO</t>
  </si>
  <si>
    <t xml:space="preserve">VALOR TOTAL                                </t>
  </si>
  <si>
    <t>M2</t>
  </si>
  <si>
    <t>1.2</t>
  </si>
  <si>
    <t>1.3</t>
  </si>
  <si>
    <t>SUMINISTRO Y APLICACIÓN DE ESTUCO PLASTICO COLOR BLANCO</t>
  </si>
  <si>
    <t>1.4</t>
  </si>
  <si>
    <t>SUMINISTROS Y APLICACIÓN DE PINTURA TIPO I PARA EXTERIORES (2 MANOS)</t>
  </si>
  <si>
    <t>1.5</t>
  </si>
  <si>
    <t>SUMINISTROS Y APLICACIÓN DE PINTURA TIPO I PARA INTERIORES (2 MANOS)</t>
  </si>
  <si>
    <t>1.6</t>
  </si>
  <si>
    <t>1.7</t>
  </si>
  <si>
    <t>1.8</t>
  </si>
  <si>
    <t xml:space="preserve">  </t>
  </si>
  <si>
    <t>1.9</t>
  </si>
  <si>
    <t>1.10</t>
  </si>
  <si>
    <t>1.11</t>
  </si>
  <si>
    <t>2.1</t>
  </si>
  <si>
    <t>2.2</t>
  </si>
  <si>
    <t>2.3</t>
  </si>
  <si>
    <t>2.4</t>
  </si>
  <si>
    <t>2.5</t>
  </si>
  <si>
    <t>MANTENIMIENTO DE BATERIA  SANITARIAS - CAMBIO DE MUEBLES DE SANITARIOS, GRIFERIA, LAVAMANOS, ACCESORIOS</t>
  </si>
  <si>
    <t>ML</t>
  </si>
  <si>
    <t>UND</t>
  </si>
  <si>
    <t>TRATAMIENTO HUMEDAD DE MUROS Y RESANE</t>
  </si>
  <si>
    <t xml:space="preserve">IMPERMEABILIZACION CON MANTO ASFALTICO </t>
  </si>
  <si>
    <t xml:space="preserve">SUBTOTAL OBRAS </t>
  </si>
  <si>
    <t>SUBTOTAL OBRAS (SIN AIU)</t>
  </si>
  <si>
    <t>ADMINISTRACIÓN</t>
  </si>
  <si>
    <t>IMPREVISTO</t>
  </si>
  <si>
    <t>UTILIDAD</t>
  </si>
  <si>
    <t>IVA (19%)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</si>
  <si>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</si>
  <si>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</si>
  <si>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</si>
  <si>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</si>
  <si>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</si>
  <si>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</si>
  <si>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</si>
  <si>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</si>
  <si>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</si>
  <si>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</si>
  <si>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</si>
  <si>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 xml:space="preserve">	Firma del Proponente o de su Representante Legal</t>
  </si>
  <si>
    <t>REALIZAR EL MANTENIMIENTO DEL AREA TECNICA DEL AEROPUERTO DE MAGANGUÉ</t>
  </si>
  <si>
    <t>43300C1236 REALIZAR EL MANTENIMIENTO DEL AREA TECNICA DEL AEROPUERTO DE MAGANGUÉ</t>
  </si>
  <si>
    <t>AREA TECNICA</t>
  </si>
  <si>
    <t xml:space="preserve">MANTENIMIENTO PUERTAS Y VENTANAS </t>
  </si>
  <si>
    <t>SUMINISTRO SENDERO PEATONAL EN ADOQUIN 10.00MT X 1.00 MT X 0.30 CM</t>
  </si>
  <si>
    <t>SUMINISTRO E INSTALACION DE REFLECTORES de 1000 W. INCLUYE RETIRO</t>
  </si>
  <si>
    <t>MANTENIMIENTO DE CANALES DE ALL CUBIERTA ETERNIT</t>
  </si>
  <si>
    <t>INSTALACION DE MUEBLE PARA COCINA DE MADERA. INCLUYE LAVAPLATOS</t>
  </si>
  <si>
    <t>2.0</t>
  </si>
  <si>
    <t>DESMONTE Y RETIRO DE CUBIERTA DE ETERNIT EXISTENTE. INCLUYE DISPOSICION FINAL</t>
  </si>
  <si>
    <t>DESMONTE Y RETIRO DE CIELO RASO EXISTENTE. INCLUYE DISPOSICION FINAL</t>
  </si>
  <si>
    <t>SUMINISTRO E INSTALACION DE CIELO RASO EN DRAYWALL</t>
  </si>
  <si>
    <t>SUMINISTRO E INSTALACION DE CUBIERTA DE ETERNIT. INCLUYE ESTRUCTURA DE SOPORTES</t>
  </si>
  <si>
    <t>MANTENIMIENTO A POZOS SEPTICOS EXISTENTES</t>
  </si>
  <si>
    <t>SUBTOTAL OBRAS</t>
  </si>
  <si>
    <t>SUMINISTRO Y APLICACIÓN DE PINTURA TIPO MURAL DETALLADO (OBRA DE ARTE) INCLUYE MANO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</si>
</sst>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_(&quot;$&quot;\ * #,##0.00_);_(&quot;$&quot;\ * \(#,##0.00\);_(&quot;$&quot;\ * &quot;-&quot;??_);_(@_)"/>
    <numFmt numFmtId="167" formatCode="&quot;$&quot;\ #,##0.00"/>
    <numFmt numFmtId="168" formatCode="_-[$$-240A]\ * #,##0.00_ ;_-[$$-240A]\ * \-#,##0.00\ ;_-[$$-240A]\ * &quot;-&quot;??_ ;_-@_ 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0#.00\ \L\t"/>
    <numFmt numFmtId="172" formatCode="_ * #,##0.00_ ;_ * \-#,##0.00_ ;_ * &quot;-&quot;??_ ;_ @_ "/>
    <numFmt numFmtId="173" formatCode="_ * #,##0_ ;_ * \-#,##0_ ;_ * &quot;-&quot;??_ ;_ @_ "/>
  </numFmts>
  <fonts count="19" x14ac:knownFonts="1">
    <font>
      <sz val="1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sz val="1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17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1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9" fontId="7" fillId="0" borderId="0" applyFont="0" applyFill="0" applyBorder="0" applyAlignment="0" applyProtection="0"/>
    <xf numFmtId="0" fontId="7" fillId="0" borderId="0"/>
    <xf numFmtId="171" fontId="7" fillId="0" borderId="0" applyFont="0" applyFill="0" applyBorder="0" applyAlignment="0" applyProtection="0"/>
    <xf numFmtId="0" fontId="7" fillId="0" borderId="0"/>
  </cellStyleXfs>
  <cellXfs count="132">
    <xf numFmtId="0" fontId="0" fillId="0" borderId="0" xfId="0"/>
    <xf numFmtId="0" fontId="3" fillId="0" borderId="0" xfId="4" applyFont="1"/>
    <xf numFmtId="0" fontId="3" fillId="0" borderId="1" xfId="4" applyFont="1" applyBorder="1"/>
    <xf numFmtId="0" fontId="3" fillId="0" borderId="2" xfId="4" applyFont="1" applyBorder="1"/>
    <xf numFmtId="0" fontId="3" fillId="0" borderId="3" xfId="4" applyFont="1" applyBorder="1"/>
    <xf numFmtId="0" fontId="4" fillId="0" borderId="0" xfId="4" applyFont="1"/>
    <xf numFmtId="0" fontId="3" fillId="0" borderId="4" xfId="4" applyFont="1" applyBorder="1"/>
    <xf numFmtId="0" fontId="3" fillId="0" borderId="5" xfId="4" applyFont="1" applyBorder="1"/>
    <xf numFmtId="0" fontId="3" fillId="0" borderId="6" xfId="4" applyFont="1" applyBorder="1"/>
    <xf numFmtId="0" fontId="8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3" fillId="2" borderId="0" xfId="4" applyFont="1" applyFill="1"/>
    <xf numFmtId="0" fontId="3" fillId="2" borderId="4" xfId="4" applyFont="1" applyFill="1" applyBorder="1"/>
    <xf numFmtId="0" fontId="3" fillId="2" borderId="6" xfId="4" applyFont="1" applyFill="1" applyBorder="1"/>
    <xf numFmtId="0" fontId="4" fillId="2" borderId="0" xfId="4" applyFont="1" applyFill="1"/>
    <xf numFmtId="0" fontId="10" fillId="3" borderId="4" xfId="6" applyFont="1" applyFill="1" applyBorder="1" applyAlignment="1">
      <alignment vertical="center"/>
    </xf>
    <xf numFmtId="0" fontId="10" fillId="3" borderId="4" xfId="6" applyFont="1" applyFill="1" applyBorder="1" applyAlignment="1">
      <alignment horizontal="center" vertical="center"/>
    </xf>
    <xf numFmtId="0" fontId="12" fillId="3" borderId="4" xfId="6" applyFont="1" applyFill="1" applyBorder="1" applyAlignment="1">
      <alignment vertical="center"/>
    </xf>
    <xf numFmtId="0" fontId="4" fillId="0" borderId="4" xfId="4" applyFont="1" applyBorder="1"/>
    <xf numFmtId="0" fontId="11" fillId="4" borderId="4" xfId="7" applyFont="1" applyFill="1" applyBorder="1" applyAlignment="1">
      <alignment horizontal="center" vertical="center"/>
    </xf>
    <xf numFmtId="0" fontId="11" fillId="2" borderId="4" xfId="7" applyFont="1" applyFill="1" applyBorder="1" applyAlignment="1">
      <alignment horizontal="center" vertical="center"/>
    </xf>
    <xf numFmtId="0" fontId="7" fillId="2" borderId="4" xfId="7" applyFill="1" applyBorder="1" applyAlignment="1">
      <alignment horizontal="left" vertical="center" wrapText="1"/>
    </xf>
    <xf numFmtId="0" fontId="13" fillId="0" borderId="4" xfId="8" applyFont="1" applyBorder="1" applyAlignment="1">
      <alignment horizontal="center" vertical="center"/>
    </xf>
    <xf numFmtId="4" fontId="11" fillId="4" borderId="4" xfId="9" applyNumberFormat="1" applyFont="1" applyFill="1" applyBorder="1" applyAlignment="1">
      <alignment horizontal="center" vertical="center" wrapText="1"/>
    </xf>
    <xf numFmtId="166" fontId="11" fillId="0" borderId="4" xfId="10" applyNumberFormat="1" applyFont="1" applyFill="1" applyBorder="1" applyAlignment="1">
      <alignment horizontal="right" vertical="center" wrapText="1"/>
    </xf>
    <xf numFmtId="0" fontId="11" fillId="0" borderId="4" xfId="6" applyFont="1" applyBorder="1" applyAlignment="1">
      <alignment horizontal="center" vertical="center"/>
    </xf>
    <xf numFmtId="0" fontId="11" fillId="0" borderId="4" xfId="6" applyFont="1" applyBorder="1" applyAlignment="1">
      <alignment horizontal="left" vertical="center"/>
    </xf>
    <xf numFmtId="167" fontId="10" fillId="0" borderId="4" xfId="9" applyNumberFormat="1" applyFont="1" applyBorder="1" applyAlignment="1">
      <alignment horizontal="right" vertical="center"/>
    </xf>
    <xf numFmtId="44" fontId="14" fillId="0" borderId="4" xfId="2" applyFont="1" applyBorder="1"/>
    <xf numFmtId="0" fontId="3" fillId="0" borderId="4" xfId="11" applyFont="1" applyBorder="1"/>
    <xf numFmtId="2" fontId="11" fillId="0" borderId="9" xfId="7" applyNumberFormat="1" applyFont="1" applyBorder="1" applyAlignment="1">
      <alignment horizontal="center" vertical="center"/>
    </xf>
    <xf numFmtId="0" fontId="11" fillId="0" borderId="10" xfId="7" applyFont="1" applyBorder="1" applyAlignment="1">
      <alignment horizontal="center" vertical="center"/>
    </xf>
    <xf numFmtId="0" fontId="7" fillId="0" borderId="10" xfId="7" applyBorder="1" applyAlignment="1">
      <alignment horizontal="left" vertical="center" wrapText="1"/>
    </xf>
    <xf numFmtId="0" fontId="13" fillId="0" borderId="10" xfId="8" applyFont="1" applyBorder="1" applyAlignment="1">
      <alignment horizontal="center" vertical="center"/>
    </xf>
    <xf numFmtId="4" fontId="11" fillId="2" borderId="10" xfId="9" applyNumberFormat="1" applyFont="1" applyFill="1" applyBorder="1" applyAlignment="1">
      <alignment horizontal="center" vertical="center" wrapText="1"/>
    </xf>
    <xf numFmtId="166" fontId="11" fillId="0" borderId="11" xfId="10" applyNumberFormat="1" applyFont="1" applyFill="1" applyBorder="1" applyAlignment="1">
      <alignment horizontal="right" vertical="center" wrapText="1"/>
    </xf>
    <xf numFmtId="0" fontId="3" fillId="0" borderId="0" xfId="11" applyFont="1"/>
    <xf numFmtId="0" fontId="10" fillId="2" borderId="9" xfId="8" applyFont="1" applyFill="1" applyBorder="1" applyAlignment="1">
      <alignment vertical="center"/>
    </xf>
    <xf numFmtId="0" fontId="10" fillId="2" borderId="10" xfId="8" applyFont="1" applyFill="1" applyBorder="1" applyAlignment="1">
      <alignment horizontal="center" vertical="center"/>
    </xf>
    <xf numFmtId="0" fontId="11" fillId="0" borderId="12" xfId="4" applyFont="1" applyBorder="1"/>
    <xf numFmtId="0" fontId="11" fillId="0" borderId="13" xfId="4" applyFont="1" applyBorder="1"/>
    <xf numFmtId="0" fontId="0" fillId="0" borderId="0" xfId="0" applyAlignment="1">
      <alignment horizontal="left" vertical="center"/>
    </xf>
    <xf numFmtId="4" fontId="11" fillId="0" borderId="12" xfId="9" applyNumberFormat="1" applyFont="1" applyBorder="1" applyAlignment="1">
      <alignment vertical="center" wrapText="1"/>
    </xf>
    <xf numFmtId="166" fontId="11" fillId="0" borderId="12" xfId="10" applyNumberFormat="1" applyFont="1" applyFill="1" applyBorder="1" applyAlignment="1">
      <alignment horizontal="right" vertical="center" wrapText="1"/>
    </xf>
    <xf numFmtId="166" fontId="11" fillId="0" borderId="14" xfId="10" applyNumberFormat="1" applyFont="1" applyFill="1" applyBorder="1" applyAlignment="1">
      <alignment horizontal="right" vertical="center" wrapText="1"/>
    </xf>
    <xf numFmtId="0" fontId="3" fillId="0" borderId="6" xfId="11" applyFont="1" applyBorder="1"/>
    <xf numFmtId="0" fontId="15" fillId="0" borderId="0" xfId="11" applyFont="1"/>
    <xf numFmtId="0" fontId="10" fillId="3" borderId="15" xfId="8" applyFont="1" applyFill="1" applyBorder="1" applyAlignment="1">
      <alignment horizontal="right" vertical="center"/>
    </xf>
    <xf numFmtId="0" fontId="10" fillId="3" borderId="16" xfId="8" applyFont="1" applyFill="1" applyBorder="1" applyAlignment="1">
      <alignment horizontal="right" vertical="center"/>
    </xf>
    <xf numFmtId="167" fontId="10" fillId="3" borderId="15" xfId="6" applyNumberFormat="1" applyFont="1" applyFill="1" applyBorder="1" applyAlignment="1">
      <alignment vertical="center"/>
    </xf>
    <xf numFmtId="0" fontId="10" fillId="2" borderId="17" xfId="8" applyFont="1" applyFill="1" applyBorder="1" applyAlignment="1">
      <alignment horizontal="right" vertical="center"/>
    </xf>
    <xf numFmtId="0" fontId="10" fillId="2" borderId="18" xfId="8" applyFont="1" applyFill="1" applyBorder="1" applyAlignment="1">
      <alignment horizontal="right" vertical="center"/>
    </xf>
    <xf numFmtId="49" fontId="10" fillId="0" borderId="0" xfId="12" applyNumberFormat="1" applyFont="1" applyAlignment="1">
      <alignment horizontal="right" vertical="center"/>
    </xf>
    <xf numFmtId="167" fontId="10" fillId="2" borderId="18" xfId="6" applyNumberFormat="1" applyFont="1" applyFill="1" applyBorder="1" applyAlignment="1">
      <alignment vertical="center"/>
    </xf>
    <xf numFmtId="0" fontId="3" fillId="0" borderId="19" xfId="11" applyFont="1" applyBorder="1"/>
    <xf numFmtId="49" fontId="10" fillId="0" borderId="13" xfId="12" applyNumberFormat="1" applyFont="1" applyBorder="1" applyAlignment="1">
      <alignment horizontal="right" vertical="center"/>
    </xf>
    <xf numFmtId="168" fontId="10" fillId="0" borderId="6" xfId="12" applyNumberFormat="1" applyFont="1" applyBorder="1" applyAlignment="1">
      <alignment vertical="center"/>
    </xf>
    <xf numFmtId="0" fontId="11" fillId="0" borderId="0" xfId="13" applyFont="1"/>
    <xf numFmtId="0" fontId="11" fillId="0" borderId="0" xfId="13" applyFont="1" applyAlignment="1">
      <alignment horizontal="center"/>
    </xf>
    <xf numFmtId="0" fontId="11" fillId="0" borderId="0" xfId="7" applyFont="1" applyAlignment="1">
      <alignment horizontal="center" vertical="center"/>
    </xf>
    <xf numFmtId="39" fontId="10" fillId="0" borderId="4" xfId="14" applyNumberFormat="1" applyFont="1" applyBorder="1" applyAlignment="1">
      <alignment vertical="center"/>
    </xf>
    <xf numFmtId="2" fontId="11" fillId="0" borderId="0" xfId="13" applyNumberFormat="1" applyFont="1"/>
    <xf numFmtId="170" fontId="11" fillId="0" borderId="0" xfId="14" applyNumberFormat="1" applyFont="1" applyBorder="1"/>
    <xf numFmtId="0" fontId="10" fillId="0" borderId="9" xfId="15" applyFont="1" applyBorder="1" applyAlignment="1">
      <alignment vertical="center"/>
    </xf>
    <xf numFmtId="168" fontId="10" fillId="0" borderId="8" xfId="16" applyNumberFormat="1" applyFont="1" applyFill="1" applyBorder="1" applyAlignment="1">
      <alignment horizontal="center" vertical="center"/>
    </xf>
    <xf numFmtId="168" fontId="10" fillId="0" borderId="4" xfId="16" applyNumberFormat="1" applyFont="1" applyFill="1" applyBorder="1" applyAlignment="1">
      <alignment horizontal="center" vertical="center"/>
    </xf>
    <xf numFmtId="9" fontId="11" fillId="0" borderId="4" xfId="3" applyFont="1" applyFill="1" applyBorder="1" applyAlignment="1">
      <alignment horizontal="center" vertical="center"/>
    </xf>
    <xf numFmtId="0" fontId="16" fillId="0" borderId="0" xfId="11" applyFont="1"/>
    <xf numFmtId="0" fontId="11" fillId="0" borderId="1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3" fillId="0" borderId="19" xfId="4" applyFont="1" applyBorder="1"/>
    <xf numFmtId="0" fontId="11" fillId="0" borderId="19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0" fontId="11" fillId="2" borderId="0" xfId="5" applyFont="1" applyFill="1" applyAlignment="1">
      <alignment horizontal="center" vertical="center" wrapText="1"/>
    </xf>
    <xf numFmtId="0" fontId="11" fillId="2" borderId="6" xfId="5" applyFont="1" applyFill="1" applyBorder="1" applyAlignment="1">
      <alignment horizontal="center" vertical="center" wrapText="1"/>
    </xf>
    <xf numFmtId="0" fontId="3" fillId="0" borderId="26" xfId="13" applyFont="1" applyBorder="1"/>
    <xf numFmtId="0" fontId="3" fillId="0" borderId="27" xfId="4" applyFont="1" applyBorder="1"/>
    <xf numFmtId="0" fontId="3" fillId="0" borderId="27" xfId="4" applyFont="1" applyBorder="1" applyAlignment="1">
      <alignment horizontal="center"/>
    </xf>
    <xf numFmtId="173" fontId="3" fillId="0" borderId="27" xfId="1" applyNumberFormat="1" applyFont="1" applyBorder="1"/>
    <xf numFmtId="0" fontId="3" fillId="0" borderId="28" xfId="4" applyFont="1" applyBorder="1"/>
    <xf numFmtId="0" fontId="3" fillId="0" borderId="29" xfId="4" applyFont="1" applyBorder="1"/>
    <xf numFmtId="0" fontId="0" fillId="2" borderId="4" xfId="7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167" fontId="10" fillId="3" borderId="4" xfId="9" applyNumberFormat="1" applyFont="1" applyFill="1" applyBorder="1" applyAlignment="1">
      <alignment horizontal="right" vertical="center"/>
    </xf>
    <xf numFmtId="170" fontId="11" fillId="0" borderId="4" xfId="14" applyNumberFormat="1" applyFont="1" applyBorder="1" applyAlignment="1">
      <alignment vertical="center"/>
    </xf>
    <xf numFmtId="0" fontId="11" fillId="2" borderId="4" xfId="6" applyFont="1" applyFill="1" applyBorder="1" applyAlignment="1">
      <alignment horizontal="center" vertical="center"/>
    </xf>
    <xf numFmtId="0" fontId="13" fillId="2" borderId="4" xfId="8" applyFont="1" applyFill="1" applyBorder="1" applyAlignment="1">
      <alignment horizontal="center" vertical="center"/>
    </xf>
    <xf numFmtId="44" fontId="14" fillId="2" borderId="4" xfId="2" applyFont="1" applyFill="1" applyBorder="1"/>
    <xf numFmtId="166" fontId="11" fillId="2" borderId="4" xfId="10" applyNumberFormat="1" applyFont="1" applyFill="1" applyBorder="1" applyAlignment="1">
      <alignment horizontal="right" vertical="center" wrapText="1"/>
    </xf>
    <xf numFmtId="0" fontId="10" fillId="2" borderId="2" xfId="5" applyFont="1" applyFill="1" applyBorder="1" applyAlignment="1">
      <alignment horizontal="center" vertical="top" wrapText="1"/>
    </xf>
    <xf numFmtId="0" fontId="10" fillId="0" borderId="25" xfId="13" applyFont="1" applyBorder="1" applyAlignment="1">
      <alignment horizontal="right" vertical="center"/>
    </xf>
    <xf numFmtId="0" fontId="10" fillId="0" borderId="15" xfId="13" applyFont="1" applyBorder="1" applyAlignment="1">
      <alignment horizontal="right" vertical="center"/>
    </xf>
    <xf numFmtId="0" fontId="10" fillId="0" borderId="16" xfId="13" applyFont="1" applyBorder="1" applyAlignment="1">
      <alignment horizontal="right" vertical="center"/>
    </xf>
    <xf numFmtId="0" fontId="11" fillId="0" borderId="10" xfId="15" applyFont="1" applyBorder="1" applyAlignment="1">
      <alignment horizontal="center" vertical="center"/>
    </xf>
    <xf numFmtId="0" fontId="11" fillId="0" borderId="11" xfId="15" applyFont="1" applyBorder="1" applyAlignment="1">
      <alignment horizontal="center" vertical="center"/>
    </xf>
    <xf numFmtId="0" fontId="11" fillId="0" borderId="4" xfId="5" applyFont="1" applyBorder="1" applyAlignment="1">
      <alignment vertical="center" wrapText="1"/>
    </xf>
    <xf numFmtId="3" fontId="10" fillId="0" borderId="8" xfId="5" applyNumberFormat="1" applyFont="1" applyBorder="1" applyAlignment="1">
      <alignment horizontal="center" vertical="center" wrapText="1"/>
    </xf>
    <xf numFmtId="3" fontId="10" fillId="0" borderId="4" xfId="5" applyNumberFormat="1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 wrapText="1"/>
    </xf>
    <xf numFmtId="0" fontId="10" fillId="0" borderId="4" xfId="5" applyFont="1" applyBorder="1" applyAlignment="1">
      <alignment horizontal="center" vertical="center"/>
    </xf>
    <xf numFmtId="3" fontId="10" fillId="0" borderId="4" xfId="5" applyNumberFormat="1" applyFont="1" applyBorder="1" applyAlignment="1">
      <alignment horizontal="center" vertical="center" wrapText="1"/>
    </xf>
    <xf numFmtId="0" fontId="11" fillId="2" borderId="9" xfId="5" applyFont="1" applyFill="1" applyBorder="1" applyAlignment="1">
      <alignment horizontal="center" vertical="center" wrapText="1"/>
    </xf>
    <xf numFmtId="0" fontId="11" fillId="2" borderId="10" xfId="5" applyFont="1" applyFill="1" applyBorder="1" applyAlignment="1">
      <alignment horizontal="center" vertical="center" wrapText="1"/>
    </xf>
    <xf numFmtId="0" fontId="11" fillId="2" borderId="11" xfId="5" applyFont="1" applyFill="1" applyBorder="1" applyAlignment="1">
      <alignment horizontal="center" vertical="center" wrapText="1"/>
    </xf>
    <xf numFmtId="0" fontId="11" fillId="0" borderId="24" xfId="13" applyFont="1" applyBorder="1" applyAlignment="1">
      <alignment horizontal="right" vertical="center"/>
    </xf>
    <xf numFmtId="0" fontId="11" fillId="0" borderId="2" xfId="13" applyFont="1" applyBorder="1" applyAlignment="1">
      <alignment horizontal="right" vertical="center"/>
    </xf>
    <xf numFmtId="0" fontId="11" fillId="0" borderId="3" xfId="13" applyFont="1" applyBorder="1" applyAlignment="1">
      <alignment horizontal="right" vertical="center"/>
    </xf>
    <xf numFmtId="0" fontId="10" fillId="3" borderId="4" xfId="6" applyFont="1" applyFill="1" applyBorder="1" applyAlignment="1">
      <alignment horizontal="left" vertical="center"/>
    </xf>
    <xf numFmtId="0" fontId="10" fillId="2" borderId="4" xfId="6" applyFont="1" applyFill="1" applyBorder="1" applyAlignment="1">
      <alignment horizontal="center" vertical="center" wrapText="1"/>
    </xf>
    <xf numFmtId="0" fontId="10" fillId="0" borderId="7" xfId="7" applyFont="1" applyBorder="1" applyAlignment="1">
      <alignment horizontal="center" vertical="center" wrapText="1"/>
    </xf>
    <xf numFmtId="0" fontId="10" fillId="0" borderId="8" xfId="7" applyFont="1" applyBorder="1" applyAlignment="1">
      <alignment horizontal="center" vertical="center" wrapText="1"/>
    </xf>
    <xf numFmtId="4" fontId="10" fillId="2" borderId="4" xfId="6" applyNumberFormat="1" applyFont="1" applyFill="1" applyBorder="1" applyAlignment="1">
      <alignment horizontal="center" vertical="center" wrapText="1"/>
    </xf>
    <xf numFmtId="0" fontId="10" fillId="3" borderId="30" xfId="8" applyFont="1" applyFill="1" applyBorder="1" applyAlignment="1">
      <alignment horizontal="center" vertical="center"/>
    </xf>
    <xf numFmtId="0" fontId="10" fillId="3" borderId="14" xfId="8" applyFont="1" applyFill="1" applyBorder="1" applyAlignment="1">
      <alignment horizontal="center" vertical="center"/>
    </xf>
    <xf numFmtId="0" fontId="11" fillId="0" borderId="20" xfId="13" applyFont="1" applyBorder="1" applyAlignment="1">
      <alignment horizontal="right" vertical="center" wrapText="1"/>
    </xf>
    <xf numFmtId="0" fontId="11" fillId="0" borderId="21" xfId="13" applyFont="1" applyBorder="1" applyAlignment="1">
      <alignment horizontal="right" vertical="center" wrapText="1"/>
    </xf>
    <xf numFmtId="0" fontId="11" fillId="0" borderId="22" xfId="13" applyFont="1" applyBorder="1" applyAlignment="1">
      <alignment horizontal="right" vertical="center" wrapText="1"/>
    </xf>
    <xf numFmtId="0" fontId="11" fillId="0" borderId="23" xfId="13" applyFont="1" applyBorder="1" applyAlignment="1">
      <alignment horizontal="right" vertical="center"/>
    </xf>
    <xf numFmtId="0" fontId="11" fillId="0" borderId="10" xfId="13" applyFont="1" applyBorder="1" applyAlignment="1">
      <alignment horizontal="right" vertical="center"/>
    </xf>
    <xf numFmtId="0" fontId="11" fillId="0" borderId="11" xfId="13" applyFont="1" applyBorder="1" applyAlignment="1">
      <alignment horizontal="right" vertical="center"/>
    </xf>
    <xf numFmtId="0" fontId="11" fillId="0" borderId="4" xfId="4" applyFont="1" applyBorder="1" applyAlignment="1">
      <alignment horizontal="center" vertical="center" wrapText="1"/>
    </xf>
    <xf numFmtId="0" fontId="5" fillId="0" borderId="4" xfId="4" applyFont="1" applyBorder="1" applyAlignment="1">
      <alignment horizontal="center" wrapText="1"/>
    </xf>
    <xf numFmtId="0" fontId="6" fillId="0" borderId="4" xfId="4" applyFont="1" applyBorder="1" applyAlignment="1">
      <alignment horizontal="center" vertical="center" wrapText="1"/>
    </xf>
    <xf numFmtId="0" fontId="10" fillId="0" borderId="4" xfId="5" applyFont="1" applyBorder="1" applyAlignment="1">
      <alignment horizontal="center" vertical="top"/>
    </xf>
    <xf numFmtId="0" fontId="10" fillId="0" borderId="4" xfId="5" applyFont="1" applyBorder="1" applyAlignment="1">
      <alignment horizontal="center"/>
    </xf>
    <xf numFmtId="0" fontId="10" fillId="3" borderId="4" xfId="4" applyFont="1" applyFill="1" applyBorder="1" applyAlignment="1">
      <alignment horizontal="center" vertical="center" wrapText="1"/>
    </xf>
  </cellXfs>
  <cellStyles count="18">
    <cellStyle name="Millares" xfId="1" builtinId="3"/>
    <cellStyle name="Millares 2" xfId="9" xr:uid="{2113C271-BFD4-43D8-A262-64951AAF1DC5}"/>
    <cellStyle name="Millares_FORMULARIO 4 - M-OFERENTE PPTA ECONOMICA" xfId="16" xr:uid="{19C39D36-A289-40A4-8826-1D2025536FF7}"/>
    <cellStyle name="Moneda" xfId="2" builtinId="4"/>
    <cellStyle name="Moneda 2" xfId="10" xr:uid="{9D1DF1CA-AADB-49CD-81F4-ABCC0AE96474}"/>
    <cellStyle name="Moneda 2 2 2 2 2" xfId="14" xr:uid="{505E4926-FBC2-46FC-9444-1A4F93839A25}"/>
    <cellStyle name="Normal" xfId="0" builtinId="0"/>
    <cellStyle name="Normal 13" xfId="17" xr:uid="{9C313C22-C420-4C54-9C58-56C07679FB7B}"/>
    <cellStyle name="Normal 2" xfId="6" xr:uid="{89C2421A-068D-4B1D-9028-CAEE5BAA282A}"/>
    <cellStyle name="Normal 2 10 2 2" xfId="8" xr:uid="{40497F07-3AEB-4DEE-BE18-492050946251}"/>
    <cellStyle name="Normal 2 10 3" xfId="7" xr:uid="{C1B7299A-9A38-43D8-BF7A-C7B7DEBCF7E2}"/>
    <cellStyle name="Normal 2 2" xfId="15" xr:uid="{E3B1317E-3276-41A2-9B09-2F7822DECAC6}"/>
    <cellStyle name="Normal 3" xfId="4" xr:uid="{8B6DAE26-8561-4398-8ECC-A2949475E469}"/>
    <cellStyle name="Normal 3 11" xfId="5" xr:uid="{0D3A5B84-37A4-474C-822E-20592CFFCEAA}"/>
    <cellStyle name="Normal 3 2" xfId="11" xr:uid="{6E587C94-9791-40C0-ABA5-805920D57AD5}"/>
    <cellStyle name="Normal 3 2 2" xfId="13" xr:uid="{1ED9B416-B835-4546-8397-A2D938C53B8A}"/>
    <cellStyle name="Normal_PTO OFICIAL PREPLIEGO (CORREGIDO) 2" xfId="12" xr:uid="{62CD4928-E83D-46CA-8CF2-630C60BCFC3F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01PGAS1\Escritorio\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aura\AppData\Local\Temp\SHARE\ESTIMA\P7020\PROYECTO\730\CAMBIOS\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bajo\Archivos%20Comit&#233;%20Fase%203%20Mayo%2031\RO%20Provincia\Mejoramiento%20Sistemas%20Redes%20El&#233;ctricas\Optimizaci&#243;n%20Sistema%20de%20Distribuci&#243;n%20de%20Energ&#237;a\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lanta%20Soda\Programa%20B&#225;sico\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chaves\Desktop\NARI&#209;O\CONECTIVIDAD\EL%20EMPATE%20-%20LA%20UNION%20PR%2060+240%20al%20PR%2066+090\OBRA\BASE\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XPREPLIEGOS%20PUENTE%20ARMADA\PRESUP\ZPREPLIEGOS%20PUENTE%20ARMADA\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alter\PRAGO%20MR%20-%20copia\COPCO\Pozo%20Arrayan%204013675\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VICOL\MSOFFICE\LICITAR\analisis%20del%20AIU\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oMendez\Escritorio\Avance%20HDT\1%20Avances\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SP\Mis%20documentos\Dise&#241;o\Dise&#241;o%20Basico\Memorias\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STRITO\Publico\Comite%20Abr-25-08\GRM-SOL-RO-F3-XXX-08%20Mejoramiento%20Confiabilidad%20Unidades%20Bombeo\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LENN%20ESCORCIA\AppData\Local\Microsoft\Windows\Temporary%20Internet%20Files\Content.Outlook\IJGC4PT9\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eneria%20tello\853%20BACKUP%20ING.%20DE%20DETALLE\11.%20Presupuesto%20Total\Documentos\11%20Detalle\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rgeF\Documents\amv%20grupo%203%20boyaca%202009\PRECIOS%20UNITARIOS\corregidos\2011\LICITACIONES%20AGOSTO%202011\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FERTAS\7422\DPTO\CIVIL\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DICOL\CER\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COORDINACION%20Y%20CONTROL%20DE%20PROYECTOS\1.4%20CONTROL%20DOC-PLANOS-ISOS\CONTROL%20DOC%20&amp;%20PLANOS\sru\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PLC\escalatoria\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.%20Edwin%20Gomez\Desktop\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PRAGO%20ING\8.%20Varios%20Proyecto\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FERTAS\7417\STIMA\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avieru\Documents\ECP\Cartago%20VIT\Documents%20and%20Settings\dgarcia\Local%20Settings\Temporary%20Internet%20Files\Content.IE5\KJ9Z6MJD\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dwin\Repro\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ROUPS\DOCUME~1\e0227748\CONFIG~1\Temp\Instrucciones%20de%20trabajo%20SAS3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A\Desktop\AREA%20TECNICA%20MAGANGU&#201;\ESTUDIO%20DE%20MERCADO.xlsx" TargetMode="External"/><Relationship Id="rId1" Type="http://schemas.openxmlformats.org/officeDocument/2006/relationships/externalLinkPath" Target="ESTUDIO%20DE%20MERC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API - 21827"/>
      <sheetName val="DATOS_PIMS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ID 200123"/>
      <sheetName val="ID 200124"/>
      <sheetName val="Frentes o cuadrillas"/>
      <sheetName val="Index_Graph1"/>
      <sheetName val="LISTAS"/>
      <sheetName val="UnitAnal"/>
      <sheetName val="Datos_CO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ACTUAL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C.C"/>
      <sheetName val="INUNDABLE "/>
      <sheetName val="TUBERIA ENTERRADA "/>
      <sheetName val="CURVA &quot;S&quot;"/>
      <sheetName val="Administrador de desplegables"/>
      <sheetName val="7.1.8.1.1"/>
      <sheetName val="201.15"/>
      <sheetName val="201.21"/>
      <sheetName val="201.7"/>
      <sheetName val="201.8"/>
      <sheetName val="330.1P (7801)"/>
      <sheetName val="632.1P "/>
      <sheetName val="632.4P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>
        <row r="83">
          <cell r="O83" t="str">
            <v>Pendiente</v>
          </cell>
        </row>
      </sheetData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</sheetNames>
    <sheetDataSet>
      <sheetData sheetId="0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ó&gt;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PRESUPUESTOS-REV1.xls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/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/>
      <sheetData sheetId="2502"/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>
        <row r="2">
          <cell r="A2">
            <v>0</v>
          </cell>
        </row>
      </sheetData>
      <sheetData sheetId="2510"/>
      <sheetData sheetId="2511"/>
      <sheetData sheetId="2512"/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/>
      <sheetData sheetId="2533"/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/>
      <sheetData sheetId="5399">
        <row r="2">
          <cell r="A2">
            <v>0</v>
          </cell>
        </row>
      </sheetData>
      <sheetData sheetId="5400">
        <row r="5">
          <cell r="A5" t="str">
            <v>OFERTA ECONÓMICA DETALLADA</v>
          </cell>
        </row>
      </sheetData>
      <sheetData sheetId="5401"/>
      <sheetData sheetId="5402"/>
      <sheetData sheetId="5403" refreshError="1"/>
      <sheetData sheetId="5404"/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 refreshError="1"/>
      <sheetData sheetId="5455" refreshError="1"/>
      <sheetData sheetId="5456"/>
      <sheetData sheetId="5457"/>
      <sheetData sheetId="5458" refreshError="1"/>
      <sheetData sheetId="5459" refreshError="1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 refreshError="1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/>
      <sheetData sheetId="5510"/>
      <sheetData sheetId="5511"/>
      <sheetData sheetId="5512">
        <row r="2">
          <cell r="A2">
            <v>0</v>
          </cell>
        </row>
      </sheetData>
      <sheetData sheetId="5513" refreshError="1"/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 refreshError="1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ES DE 19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VR-PROP MOD 1"/>
      <sheetName val="FORMULA"/>
      <sheetName val="PRECIO"/>
      <sheetName val="I M"/>
      <sheetName val="SOÑANDO"/>
      <sheetName val="EV 424 CON 5 (2)"/>
      <sheetName val="Precios no oficial"/>
      <sheetName val="\Users\aljipego\Downloads\Víncu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anexo2"/>
      <sheetName val="CDItem"/>
      <sheetName val="ARMENIA-CLUB DE TIRO"/>
      <sheetName val="\Users\JoseGabriel\Downloads\Ví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Select Employee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INSUMOS (2)"/>
      <sheetName val="ITEM"/>
      <sheetName val="OFERTA ECO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MATERIALES ELECTRICOS"/>
      <sheetName val="HERR"/>
      <sheetName val="DITANCIAS"/>
      <sheetName val="DESCRIPCION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>
        <row r="1">
          <cell r="A1" t="str">
            <v>ITEM</v>
          </cell>
        </row>
      </sheetData>
      <sheetData sheetId="221">
        <row r="1">
          <cell r="A1" t="str">
            <v>EQUIPO</v>
          </cell>
        </row>
      </sheetData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>
        <row r="5">
          <cell r="E5" t="str">
            <v>CANTIDAD</v>
          </cell>
        </row>
      </sheetData>
      <sheetData sheetId="273">
        <row r="5">
          <cell r="E5" t="str">
            <v>CANTIDAD</v>
          </cell>
        </row>
      </sheetData>
      <sheetData sheetId="274">
        <row r="5">
          <cell r="E5" t="str">
            <v>CANTIDAD</v>
          </cell>
        </row>
      </sheetData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>
        <row r="5">
          <cell r="E5" t="str">
            <v>CANTIDAD</v>
          </cell>
        </row>
      </sheetData>
      <sheetData sheetId="279">
        <row r="5">
          <cell r="E5" t="str">
            <v>CANTIDAD</v>
          </cell>
        </row>
      </sheetData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>
        <row r="33">
          <cell r="C33">
            <v>0.77967625899280601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>
        <row r="1">
          <cell r="A1" t="str">
            <v>ITEM</v>
          </cell>
        </row>
      </sheetData>
      <sheetData sheetId="347">
        <row r="1">
          <cell r="A1" t="str">
            <v>EQUIPO</v>
          </cell>
        </row>
      </sheetData>
      <sheetData sheetId="348">
        <row r="1">
          <cell r="A1" t="str">
            <v>ADMINISTRACION</v>
          </cell>
        </row>
      </sheetData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>
        <row r="5">
          <cell r="E5" t="str">
            <v>CANTIDAD</v>
          </cell>
        </row>
      </sheetData>
      <sheetData sheetId="415">
        <row r="5">
          <cell r="E5" t="str">
            <v>CANTIDAD</v>
          </cell>
        </row>
      </sheetData>
      <sheetData sheetId="416">
        <row r="5">
          <cell r="E5" t="str">
            <v>CANTIDAD</v>
          </cell>
        </row>
      </sheetData>
      <sheetData sheetId="417">
        <row r="5">
          <cell r="E5" t="str">
            <v>CANTIDAD</v>
          </cell>
        </row>
      </sheetData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>
        <row r="5">
          <cell r="E5" t="str">
            <v>CANTIDAD</v>
          </cell>
        </row>
      </sheetData>
      <sheetData sheetId="421">
        <row r="5">
          <cell r="E5" t="str">
            <v>CANTIDAD</v>
          </cell>
        </row>
      </sheetData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>
        <row r="168">
          <cell r="D168">
            <v>0.16</v>
          </cell>
        </row>
      </sheetData>
      <sheetData sheetId="434">
        <row r="168">
          <cell r="D168">
            <v>10046</v>
          </cell>
        </row>
      </sheetData>
      <sheetData sheetId="435">
        <row r="7">
          <cell r="B7">
            <v>1</v>
          </cell>
        </row>
      </sheetData>
      <sheetData sheetId="436"/>
      <sheetData sheetId="437"/>
      <sheetData sheetId="438"/>
      <sheetData sheetId="439"/>
      <sheetData sheetId="440"/>
      <sheetData sheetId="441">
        <row r="33">
          <cell r="C33">
            <v>0.77967625899280601</v>
          </cell>
        </row>
      </sheetData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>
        <row r="33">
          <cell r="C33">
            <v>0.77967625899280601</v>
          </cell>
        </row>
      </sheetData>
      <sheetData sheetId="481"/>
      <sheetData sheetId="482">
        <row r="168">
          <cell r="D168">
            <v>10046</v>
          </cell>
        </row>
      </sheetData>
      <sheetData sheetId="483"/>
      <sheetData sheetId="484"/>
      <sheetData sheetId="485">
        <row r="33">
          <cell r="C33">
            <v>0.77967625899280601</v>
          </cell>
        </row>
      </sheetData>
      <sheetData sheetId="486"/>
      <sheetData sheetId="487">
        <row r="33">
          <cell r="C33">
            <v>0.77967625899280601</v>
          </cell>
        </row>
      </sheetData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>
        <row r="1">
          <cell r="A1" t="str">
            <v>INSTITUTO NACIONAL DE VIAS</v>
          </cell>
        </row>
      </sheetData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>
        <row r="52">
          <cell r="H52">
            <v>117768</v>
          </cell>
        </row>
      </sheetData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>
        <row r="33">
          <cell r="C33">
            <v>0.77967625899280601</v>
          </cell>
        </row>
      </sheetData>
      <sheetData sheetId="514">
        <row r="33">
          <cell r="C33">
            <v>0.77967625899280601</v>
          </cell>
        </row>
      </sheetData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>
        <row r="1">
          <cell r="B1" t="str">
            <v>CTO-102-2002</v>
          </cell>
        </row>
      </sheetData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1">
          <cell r="B1" t="str">
            <v>CTO-102-2002</v>
          </cell>
        </row>
      </sheetData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>
        <row r="168">
          <cell r="D168">
            <v>10046</v>
          </cell>
        </row>
      </sheetData>
      <sheetData sheetId="981">
        <row r="168">
          <cell r="D168">
            <v>10046</v>
          </cell>
        </row>
      </sheetData>
      <sheetData sheetId="982"/>
      <sheetData sheetId="983">
        <row r="1">
          <cell r="A1" t="str">
            <v>ABRAZADERA DE SALIDA TIPO 1</v>
          </cell>
        </row>
      </sheetData>
      <sheetData sheetId="984"/>
      <sheetData sheetId="985">
        <row r="51">
          <cell r="D51">
            <v>698</v>
          </cell>
        </row>
      </sheetData>
      <sheetData sheetId="986"/>
      <sheetData sheetId="987"/>
      <sheetData sheetId="988">
        <row r="33">
          <cell r="C33">
            <v>0.77967625899280601</v>
          </cell>
        </row>
      </sheetData>
      <sheetData sheetId="989"/>
      <sheetData sheetId="990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/>
      <sheetData sheetId="1002"/>
      <sheetData sheetId="1003" refreshError="1"/>
      <sheetData sheetId="1004"/>
      <sheetData sheetId="1005"/>
      <sheetData sheetId="1006"/>
      <sheetData sheetId="1007">
        <row r="5">
          <cell r="E5" t="str">
            <v>CANTIDAD</v>
          </cell>
        </row>
      </sheetData>
      <sheetData sheetId="1008">
        <row r="5">
          <cell r="E5" t="str">
            <v>CANTIDAD</v>
          </cell>
        </row>
      </sheetData>
      <sheetData sheetId="1009"/>
      <sheetData sheetId="1010"/>
      <sheetData sheetId="1011"/>
      <sheetData sheetId="1012"/>
      <sheetData sheetId="1013"/>
      <sheetData sheetId="1014">
        <row r="33">
          <cell r="C33">
            <v>0.77967625899280601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>
        <row r="1">
          <cell r="B1" t="str">
            <v>CTO-102-2002</v>
          </cell>
        </row>
      </sheetData>
      <sheetData sheetId="1023"/>
      <sheetData sheetId="1024">
        <row r="33">
          <cell r="C33">
            <v>0.77967625899280601</v>
          </cell>
        </row>
      </sheetData>
      <sheetData sheetId="1025"/>
      <sheetData sheetId="1026">
        <row r="1">
          <cell r="A1" t="str">
            <v>1P</v>
          </cell>
        </row>
      </sheetData>
      <sheetData sheetId="1027">
        <row r="33">
          <cell r="C33">
            <v>0.77967625899280601</v>
          </cell>
        </row>
      </sheetData>
      <sheetData sheetId="1028"/>
      <sheetData sheetId="1029">
        <row r="168">
          <cell r="D168">
            <v>10046</v>
          </cell>
        </row>
      </sheetData>
      <sheetData sheetId="1030">
        <row r="51">
          <cell r="D51">
            <v>698</v>
          </cell>
        </row>
      </sheetData>
      <sheetData sheetId="1031"/>
      <sheetData sheetId="1032">
        <row r="33">
          <cell r="C33">
            <v>0.77967625899280601</v>
          </cell>
        </row>
      </sheetData>
      <sheetData sheetId="1033"/>
      <sheetData sheetId="1034">
        <row r="33">
          <cell r="C33">
            <v>0.77967625899280601</v>
          </cell>
        </row>
      </sheetData>
      <sheetData sheetId="1035"/>
      <sheetData sheetId="1036"/>
      <sheetData sheetId="1037">
        <row r="2">
          <cell r="A2" t="str">
            <v>ACTA No</v>
          </cell>
        </row>
      </sheetData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>
        <row r="1">
          <cell r="A1" t="str">
            <v>INSTITUTO NACIONAL DE VIAS</v>
          </cell>
        </row>
      </sheetData>
      <sheetData sheetId="1047"/>
      <sheetData sheetId="1048"/>
      <sheetData sheetId="1049"/>
      <sheetData sheetId="1050">
        <row r="33">
          <cell r="C33">
            <v>0.77967625899280601</v>
          </cell>
        </row>
      </sheetData>
      <sheetData sheetId="1051"/>
      <sheetData sheetId="1052">
        <row r="52">
          <cell r="H52">
            <v>117768</v>
          </cell>
        </row>
      </sheetData>
      <sheetData sheetId="1053"/>
      <sheetData sheetId="1054">
        <row r="52">
          <cell r="H52">
            <v>117768</v>
          </cell>
        </row>
      </sheetData>
      <sheetData sheetId="1055">
        <row r="52">
          <cell r="H52">
            <v>117768</v>
          </cell>
        </row>
      </sheetData>
      <sheetData sheetId="1056"/>
      <sheetData sheetId="1057"/>
      <sheetData sheetId="1058">
        <row r="33">
          <cell r="C33">
            <v>0.77967625899280601</v>
          </cell>
        </row>
      </sheetData>
      <sheetData sheetId="1059">
        <row r="33">
          <cell r="C33">
            <v>0.77967625899280601</v>
          </cell>
        </row>
      </sheetData>
      <sheetData sheetId="1060">
        <row r="33">
          <cell r="C33">
            <v>0.77967625899280601</v>
          </cell>
        </row>
      </sheetData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>
        <row r="3">
          <cell r="A3">
            <v>1</v>
          </cell>
        </row>
      </sheetData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>
        <row r="8">
          <cell r="A8">
            <v>2.1</v>
          </cell>
        </row>
      </sheetData>
      <sheetData sheetId="2436">
        <row r="8">
          <cell r="A8">
            <v>3.1</v>
          </cell>
        </row>
      </sheetData>
      <sheetData sheetId="2437">
        <row r="1">
          <cell r="A1" t="str">
            <v>LISTADO DE INSUMOS GENERAL</v>
          </cell>
        </row>
      </sheetData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>
        <row r="3">
          <cell r="A3">
            <v>1</v>
          </cell>
        </row>
      </sheetData>
      <sheetData sheetId="2443"/>
      <sheetData sheetId="2444"/>
      <sheetData sheetId="2445"/>
      <sheetData sheetId="2446"/>
      <sheetData sheetId="2447"/>
      <sheetData sheetId="2448"/>
      <sheetData sheetId="2449">
        <row r="1">
          <cell r="A1" t="str">
            <v>LISTADO DE INSUMOS GENERAL</v>
          </cell>
        </row>
      </sheetData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>
        <row r="1">
          <cell r="A1" t="str">
            <v>EQUIPO</v>
          </cell>
        </row>
      </sheetData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>
        <row r="5">
          <cell r="E5" t="str">
            <v>CANTIDAD</v>
          </cell>
        </row>
      </sheetData>
      <sheetData sheetId="2822">
        <row r="5">
          <cell r="E5" t="str">
            <v>CANTIDAD</v>
          </cell>
        </row>
      </sheetData>
      <sheetData sheetId="2823">
        <row r="5">
          <cell r="E5" t="str">
            <v>CANTIDAD</v>
          </cell>
        </row>
      </sheetData>
      <sheetData sheetId="2824">
        <row r="5">
          <cell r="E5" t="str">
            <v>CANTIDAD</v>
          </cell>
        </row>
      </sheetData>
      <sheetData sheetId="2825">
        <row r="5">
          <cell r="E5" t="str">
            <v>CANTIDAD</v>
          </cell>
        </row>
      </sheetData>
      <sheetData sheetId="2826">
        <row r="5">
          <cell r="E5" t="str">
            <v>CANTIDAD</v>
          </cell>
        </row>
      </sheetData>
      <sheetData sheetId="2827">
        <row r="5">
          <cell r="E5" t="str">
            <v>CANTIDAD</v>
          </cell>
        </row>
      </sheetData>
      <sheetData sheetId="2828">
        <row r="5">
          <cell r="E5" t="str">
            <v>CANTIDAD</v>
          </cell>
        </row>
      </sheetData>
      <sheetData sheetId="2829">
        <row r="5">
          <cell r="E5" t="str">
            <v>CANTIDAD</v>
          </cell>
        </row>
      </sheetData>
      <sheetData sheetId="2830">
        <row r="5">
          <cell r="E5" t="str">
            <v>CANTIDAD</v>
          </cell>
        </row>
      </sheetData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>
        <row r="1">
          <cell r="A1" t="str">
            <v>ITEM</v>
          </cell>
        </row>
      </sheetData>
      <sheetData sheetId="3009">
        <row r="1">
          <cell r="A1" t="str">
            <v>EQUIPO</v>
          </cell>
        </row>
      </sheetData>
      <sheetData sheetId="3010">
        <row r="1">
          <cell r="A1" t="str">
            <v>ADMINISTRACION</v>
          </cell>
        </row>
      </sheetData>
      <sheetData sheetId="3011"/>
      <sheetData sheetId="3012"/>
      <sheetData sheetId="3013"/>
      <sheetData sheetId="3014"/>
      <sheetData sheetId="3015"/>
      <sheetData sheetId="3016">
        <row r="1">
          <cell r="A1" t="str">
            <v>ITEM</v>
          </cell>
        </row>
      </sheetData>
      <sheetData sheetId="3017">
        <row r="1">
          <cell r="A1" t="str">
            <v>EQUIPO</v>
          </cell>
        </row>
      </sheetData>
      <sheetData sheetId="3018">
        <row r="1">
          <cell r="A1" t="str">
            <v>ADMINISTRACION</v>
          </cell>
        </row>
      </sheetData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/>
      <sheetData sheetId="3089" refreshError="1"/>
      <sheetData sheetId="3090" refreshError="1"/>
      <sheetData sheetId="3091" refreshError="1"/>
      <sheetData sheetId="3092" refreshError="1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/>
      <sheetData sheetId="3112"/>
      <sheetData sheetId="3113"/>
      <sheetData sheetId="3114"/>
      <sheetData sheetId="3115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/>
      <sheetData sheetId="3282" refreshError="1"/>
      <sheetData sheetId="3283"/>
      <sheetData sheetId="3284"/>
      <sheetData sheetId="3285"/>
      <sheetData sheetId="3286"/>
      <sheetData sheetId="3287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/>
      <sheetData sheetId="3334"/>
      <sheetData sheetId="3335">
        <row r="5">
          <cell r="E5" t="str">
            <v>CANTIDAD</v>
          </cell>
        </row>
      </sheetData>
      <sheetData sheetId="3336">
        <row r="5">
          <cell r="E5" t="str">
            <v>CANTIDAD</v>
          </cell>
        </row>
      </sheetData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>
        <row r="18">
          <cell r="C18">
            <v>7000</v>
          </cell>
        </row>
      </sheetData>
      <sheetData sheetId="3352"/>
      <sheetData sheetId="3353"/>
      <sheetData sheetId="3354"/>
      <sheetData sheetId="3355"/>
      <sheetData sheetId="3356"/>
      <sheetData sheetId="3357">
        <row r="21">
          <cell r="G21" t="b">
            <v>0</v>
          </cell>
        </row>
      </sheetData>
      <sheetData sheetId="3358"/>
      <sheetData sheetId="3359"/>
      <sheetData sheetId="3360"/>
      <sheetData sheetId="3361"/>
      <sheetData sheetId="3362"/>
      <sheetData sheetId="3363">
        <row r="18">
          <cell r="C18">
            <v>7000</v>
          </cell>
        </row>
      </sheetData>
      <sheetData sheetId="3364"/>
      <sheetData sheetId="3365" refreshError="1"/>
      <sheetData sheetId="3366"/>
      <sheetData sheetId="3367" refreshError="1"/>
      <sheetData sheetId="3368"/>
      <sheetData sheetId="3369"/>
      <sheetData sheetId="3370"/>
      <sheetData sheetId="3371"/>
      <sheetData sheetId="3372"/>
      <sheetData sheetId="3373" refreshError="1"/>
      <sheetData sheetId="3374" refreshError="1"/>
      <sheetData sheetId="3375"/>
      <sheetData sheetId="3376"/>
      <sheetData sheetId="3377" refreshError="1"/>
      <sheetData sheetId="3378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/>
      <sheetData sheetId="3385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>
        <row r="18">
          <cell r="C18">
            <v>7000</v>
          </cell>
        </row>
      </sheetData>
      <sheetData sheetId="3396"/>
      <sheetData sheetId="3397"/>
      <sheetData sheetId="3398"/>
      <sheetData sheetId="3399"/>
      <sheetData sheetId="3400"/>
      <sheetData sheetId="3401"/>
      <sheetData sheetId="3402" refreshError="1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 refreshError="1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 refreshError="1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 refreshError="1"/>
      <sheetData sheetId="3452" refreshError="1"/>
      <sheetData sheetId="3453" refreshError="1"/>
      <sheetData sheetId="3454" refreshError="1"/>
      <sheetData sheetId="3455"/>
      <sheetData sheetId="3456" refreshError="1"/>
      <sheetData sheetId="3457" refreshError="1"/>
      <sheetData sheetId="3458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>
        <row r="36">
          <cell r="G36">
            <v>310000.00000097335</v>
          </cell>
        </row>
      </sheetData>
      <sheetData sheetId="3467"/>
      <sheetData sheetId="3468"/>
      <sheetData sheetId="3469"/>
      <sheetData sheetId="3470" refreshError="1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 refreshError="1"/>
      <sheetData sheetId="3778" refreshError="1"/>
      <sheetData sheetId="3779" refreshError="1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 refreshError="1"/>
      <sheetData sheetId="3789" refreshError="1"/>
      <sheetData sheetId="3790" refreshError="1"/>
      <sheetData sheetId="3791"/>
      <sheetData sheetId="3792"/>
      <sheetData sheetId="3793" refreshError="1"/>
      <sheetData sheetId="3794" refreshError="1"/>
      <sheetData sheetId="3795"/>
      <sheetData sheetId="3796"/>
      <sheetData sheetId="3797"/>
      <sheetData sheetId="3798"/>
      <sheetData sheetId="3799" refreshError="1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>
        <row r="2">
          <cell r="A2" t="str">
            <v>ACTA No</v>
          </cell>
        </row>
      </sheetData>
      <sheetData sheetId="4019"/>
      <sheetData sheetId="4020"/>
      <sheetData sheetId="4021"/>
      <sheetData sheetId="4022"/>
      <sheetData sheetId="4023"/>
      <sheetData sheetId="4024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>
        <row r="1">
          <cell r="A1" t="str">
            <v>ITEM</v>
          </cell>
        </row>
      </sheetData>
      <sheetData sheetId="4262">
        <row r="1">
          <cell r="A1" t="str">
            <v>EQUIPO</v>
          </cell>
        </row>
      </sheetData>
      <sheetData sheetId="4263">
        <row r="1">
          <cell r="A1" t="str">
            <v>ITEM</v>
          </cell>
        </row>
      </sheetData>
      <sheetData sheetId="4264">
        <row r="1">
          <cell r="A1" t="str">
            <v>EQUIPO</v>
          </cell>
        </row>
      </sheetData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>
        <row r="1">
          <cell r="A1" t="str">
            <v>EQUIPO</v>
          </cell>
        </row>
      </sheetData>
      <sheetData sheetId="4269">
        <row r="1">
          <cell r="A1" t="str">
            <v>ADMINISTRACION</v>
          </cell>
        </row>
      </sheetData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16">
          <cell r="A16" t="str">
            <v>ABONO 10-30-10</v>
          </cell>
        </row>
      </sheetData>
      <sheetData sheetId="4311"/>
      <sheetData sheetId="4312">
        <row r="16">
          <cell r="A16" t="str">
            <v>ABONO 10-30-10</v>
          </cell>
        </row>
      </sheetData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>
        <row r="6">
          <cell r="A6" t="str">
            <v>TOPÓGRAFO</v>
          </cell>
        </row>
      </sheetData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>
        <row r="1">
          <cell r="A1" t="str">
            <v>ADMINISTRACION</v>
          </cell>
        </row>
      </sheetData>
      <sheetData sheetId="4802">
        <row r="1">
          <cell r="A1" t="str">
            <v>EQUIPO</v>
          </cell>
        </row>
      </sheetData>
      <sheetData sheetId="4803">
        <row r="1">
          <cell r="A1" t="str">
            <v>ADMINISTRACION</v>
          </cell>
        </row>
      </sheetData>
      <sheetData sheetId="4804">
        <row r="1">
          <cell r="A1" t="str">
            <v>EQUIPO</v>
          </cell>
        </row>
      </sheetData>
      <sheetData sheetId="4805">
        <row r="1">
          <cell r="A1" t="str">
            <v>ITEM</v>
          </cell>
        </row>
      </sheetData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A1" t="str">
            <v>ADMINISTRACION</v>
          </cell>
        </row>
      </sheetData>
      <sheetData sheetId="4819">
        <row r="1">
          <cell r="A1" t="str">
            <v>EQUIPO</v>
          </cell>
        </row>
      </sheetData>
      <sheetData sheetId="4820">
        <row r="1">
          <cell r="A1" t="str">
            <v>ITEM</v>
          </cell>
        </row>
      </sheetData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>
        <row r="168">
          <cell r="D168">
            <v>10046</v>
          </cell>
        </row>
      </sheetData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/>
      <sheetData sheetId="6321" refreshError="1"/>
      <sheetData sheetId="6322"/>
      <sheetData sheetId="6323" refreshError="1"/>
      <sheetData sheetId="6324" refreshError="1"/>
      <sheetData sheetId="6325" refreshError="1"/>
      <sheetData sheetId="6326">
        <row r="21">
          <cell r="G21" t="b">
            <v>0</v>
          </cell>
        </row>
      </sheetData>
      <sheetData sheetId="6327">
        <row r="22">
          <cell r="G22" t="str">
            <v>Tarjeta 1</v>
          </cell>
        </row>
      </sheetData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>
        <row r="103">
          <cell r="C103" t="str">
            <v>EXP</v>
          </cell>
        </row>
      </sheetData>
      <sheetData sheetId="6506" refreshError="1"/>
      <sheetData sheetId="6507"/>
      <sheetData sheetId="6508">
        <row r="147">
          <cell r="B147" t="str">
            <v>SUB TOTAL OBRAS DE  INSTALACIONES ELÉCTRICAS DE LAS ESTACIONES (Urbanismo)</v>
          </cell>
        </row>
      </sheetData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 refreshError="1"/>
      <sheetData sheetId="6888" refreshError="1"/>
      <sheetData sheetId="6889"/>
      <sheetData sheetId="6890"/>
      <sheetData sheetId="6891" refreshError="1"/>
      <sheetData sheetId="6892" refreshError="1"/>
      <sheetData sheetId="6893" refreshError="1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 refreshError="1"/>
      <sheetData sheetId="6917" refreshError="1"/>
      <sheetData sheetId="6918" refreshError="1"/>
      <sheetData sheetId="6919"/>
      <sheetData sheetId="6920" refreshError="1"/>
      <sheetData sheetId="6921" refreshError="1"/>
      <sheetData sheetId="6922" refreshError="1"/>
      <sheetData sheetId="6923" refreshError="1"/>
      <sheetData sheetId="6924"/>
      <sheetData sheetId="6925" refreshError="1"/>
      <sheetData sheetId="6926"/>
      <sheetData sheetId="6927"/>
      <sheetData sheetId="6928"/>
      <sheetData sheetId="6929"/>
      <sheetData sheetId="6930"/>
      <sheetData sheetId="6931"/>
      <sheetData sheetId="6932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/>
      <sheetData sheetId="6945"/>
      <sheetData sheetId="6946"/>
      <sheetData sheetId="6947"/>
      <sheetData sheetId="6948">
        <row r="3">
          <cell r="A3">
            <v>1</v>
          </cell>
        </row>
      </sheetData>
      <sheetData sheetId="6949"/>
      <sheetData sheetId="6950"/>
      <sheetData sheetId="6951">
        <row r="168">
          <cell r="D168">
            <v>10046</v>
          </cell>
        </row>
      </sheetData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>
        <row r="52">
          <cell r="B52" t="str">
            <v>ANTICIPO</v>
          </cell>
        </row>
      </sheetData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>
        <row r="1">
          <cell r="A1" t="str">
            <v>Name</v>
          </cell>
        </row>
      </sheetData>
      <sheetData sheetId="7079"/>
      <sheetData sheetId="7080"/>
      <sheetData sheetId="7081"/>
      <sheetData sheetId="7082"/>
      <sheetData sheetId="7083"/>
      <sheetData sheetId="7084"/>
      <sheetData sheetId="7085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>
        <row r="4">
          <cell r="E4" t="str">
            <v>GUPCO</v>
          </cell>
        </row>
      </sheetData>
      <sheetData sheetId="7320"/>
      <sheetData sheetId="7321"/>
      <sheetData sheetId="7322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/>
      <sheetData sheetId="7330"/>
      <sheetData sheetId="7331" refreshError="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/>
      <sheetData sheetId="7351" refreshError="1"/>
      <sheetData sheetId="7352" refreshError="1"/>
      <sheetData sheetId="7353"/>
      <sheetData sheetId="7354" refreshError="1"/>
      <sheetData sheetId="7355"/>
      <sheetData sheetId="7356"/>
      <sheetData sheetId="7357"/>
      <sheetData sheetId="7358"/>
      <sheetData sheetId="7359"/>
      <sheetData sheetId="7360"/>
      <sheetData sheetId="7361" refreshError="1"/>
      <sheetData sheetId="7362"/>
      <sheetData sheetId="7363" refreshError="1"/>
      <sheetData sheetId="7364"/>
      <sheetData sheetId="7365" refreshError="1"/>
      <sheetData sheetId="7366" refreshError="1"/>
      <sheetData sheetId="7367" refreshError="1"/>
      <sheetData sheetId="7368"/>
      <sheetData sheetId="7369"/>
      <sheetData sheetId="7370"/>
      <sheetData sheetId="7371"/>
      <sheetData sheetId="7372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/>
      <sheetData sheetId="7450"/>
      <sheetData sheetId="7451" refreshError="1"/>
      <sheetData sheetId="7452"/>
      <sheetData sheetId="7453">
        <row r="4">
          <cell r="B4">
            <v>39886</v>
          </cell>
        </row>
      </sheetData>
      <sheetData sheetId="7454"/>
      <sheetData sheetId="7455"/>
      <sheetData sheetId="7456"/>
      <sheetData sheetId="7457"/>
      <sheetData sheetId="7458"/>
      <sheetData sheetId="7459"/>
      <sheetData sheetId="7460">
        <row r="4">
          <cell r="B4">
            <v>39886</v>
          </cell>
        </row>
      </sheetData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 refreshError="1"/>
      <sheetData sheetId="7486" refreshError="1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 refreshError="1"/>
      <sheetData sheetId="7507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/>
      <sheetData sheetId="7579"/>
      <sheetData sheetId="7580"/>
      <sheetData sheetId="7581"/>
      <sheetData sheetId="7582">
        <row r="4">
          <cell r="E4" t="str">
            <v>GUPCO</v>
          </cell>
        </row>
      </sheetData>
      <sheetData sheetId="7583"/>
      <sheetData sheetId="7584"/>
      <sheetData sheetId="7585"/>
      <sheetData sheetId="7586"/>
      <sheetData sheetId="7587"/>
      <sheetData sheetId="7588" refreshError="1"/>
      <sheetData sheetId="7589"/>
      <sheetData sheetId="7590" refreshError="1"/>
      <sheetData sheetId="7591"/>
      <sheetData sheetId="7592" refreshError="1"/>
      <sheetData sheetId="7593" refreshError="1"/>
      <sheetData sheetId="7594" refreshError="1"/>
      <sheetData sheetId="7595" refreshError="1"/>
      <sheetData sheetId="7596"/>
      <sheetData sheetId="7597"/>
      <sheetData sheetId="7598"/>
      <sheetData sheetId="7599"/>
      <sheetData sheetId="7600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/>
      <sheetData sheetId="7609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 refreshError="1"/>
      <sheetData sheetId="7667"/>
      <sheetData sheetId="7668" refreshError="1"/>
      <sheetData sheetId="7669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/>
      <sheetData sheetId="7685"/>
      <sheetData sheetId="7686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/>
      <sheetData sheetId="7741"/>
      <sheetData sheetId="7742">
        <row r="6">
          <cell r="AB6">
            <v>40179</v>
          </cell>
        </row>
      </sheetData>
      <sheetData sheetId="7743"/>
      <sheetData sheetId="7744"/>
      <sheetData sheetId="7745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/>
      <sheetData sheetId="7809"/>
      <sheetData sheetId="7810"/>
      <sheetData sheetId="7811" refreshError="1"/>
      <sheetData sheetId="7812" refreshError="1"/>
      <sheetData sheetId="7813" refreshError="1"/>
      <sheetData sheetId="7814" refreshError="1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881"/>
      <sheetData sheetId="7882"/>
      <sheetData sheetId="7883"/>
      <sheetData sheetId="7884"/>
      <sheetData sheetId="7885"/>
      <sheetData sheetId="7886" refreshError="1"/>
      <sheetData sheetId="7887"/>
      <sheetData sheetId="7888"/>
      <sheetData sheetId="7889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/>
      <sheetData sheetId="7919"/>
      <sheetData sheetId="7920"/>
      <sheetData sheetId="7921"/>
      <sheetData sheetId="7922"/>
      <sheetData sheetId="7923" refreshError="1"/>
      <sheetData sheetId="7924" refreshError="1"/>
      <sheetData sheetId="7925"/>
      <sheetData sheetId="7926"/>
      <sheetData sheetId="7927"/>
      <sheetData sheetId="7928"/>
      <sheetData sheetId="7929"/>
      <sheetData sheetId="7930"/>
      <sheetData sheetId="793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/>
      <sheetData sheetId="8217"/>
      <sheetData sheetId="8218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/>
      <sheetData sheetId="8226" refreshError="1"/>
      <sheetData sheetId="8227"/>
      <sheetData sheetId="8228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/>
      <sheetData sheetId="8305"/>
      <sheetData sheetId="8306"/>
      <sheetData sheetId="8307">
        <row r="5">
          <cell r="A5" t="str">
            <v>Desperdicio</v>
          </cell>
        </row>
      </sheetData>
      <sheetData sheetId="8308">
        <row r="7">
          <cell r="A7" t="str">
            <v>Herramientas Menores</v>
          </cell>
        </row>
      </sheetData>
      <sheetData sheetId="8309">
        <row r="6">
          <cell r="A6" t="str">
            <v>TOPÓGRAFO</v>
          </cell>
        </row>
      </sheetData>
      <sheetData sheetId="8310">
        <row r="5">
          <cell r="A5" t="str">
            <v>Desperdicio</v>
          </cell>
        </row>
      </sheetData>
      <sheetData sheetId="8311">
        <row r="7">
          <cell r="A7" t="str">
            <v>Herramientas Menores</v>
          </cell>
        </row>
      </sheetData>
      <sheetData sheetId="8312">
        <row r="6">
          <cell r="A6" t="str">
            <v>TOPÓGRAFO</v>
          </cell>
        </row>
      </sheetData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/>
      <sheetData sheetId="8420" refreshError="1"/>
      <sheetData sheetId="8421"/>
      <sheetData sheetId="8422">
        <row r="7">
          <cell r="B7">
            <v>0.1</v>
          </cell>
        </row>
      </sheetData>
      <sheetData sheetId="8423">
        <row r="7">
          <cell r="B7">
            <v>0.1</v>
          </cell>
        </row>
      </sheetData>
      <sheetData sheetId="8424"/>
      <sheetData sheetId="8425" refreshError="1"/>
      <sheetData sheetId="8426" refreshError="1"/>
      <sheetData sheetId="8427" refreshError="1"/>
      <sheetData sheetId="8428"/>
      <sheetData sheetId="8429" refreshError="1"/>
      <sheetData sheetId="8430" refreshError="1"/>
      <sheetData sheetId="8431" refreshError="1"/>
      <sheetData sheetId="8432"/>
      <sheetData sheetId="8433" refreshError="1"/>
      <sheetData sheetId="8434" refreshError="1"/>
      <sheetData sheetId="8435" refreshError="1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/>
      <sheetData sheetId="8471"/>
      <sheetData sheetId="8472"/>
      <sheetData sheetId="8473">
        <row r="45">
          <cell r="B45" t="str">
            <v>P-002</v>
          </cell>
        </row>
      </sheetData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>
        <row r="47">
          <cell r="H47">
            <v>17098.051632633331</v>
          </cell>
        </row>
      </sheetData>
      <sheetData sheetId="8489">
        <row r="47">
          <cell r="H47">
            <v>13407.454219619998</v>
          </cell>
        </row>
      </sheetData>
      <sheetData sheetId="8490">
        <row r="47">
          <cell r="H47">
            <v>13178.048204541665</v>
          </cell>
        </row>
      </sheetData>
      <sheetData sheetId="8491">
        <row r="47">
          <cell r="H47">
            <v>19729.199486104168</v>
          </cell>
        </row>
      </sheetData>
      <sheetData sheetId="8492">
        <row r="47">
          <cell r="H47">
            <v>38405.002915416662</v>
          </cell>
        </row>
      </sheetData>
      <sheetData sheetId="8493">
        <row r="47">
          <cell r="H47">
            <v>41159.979021230996</v>
          </cell>
        </row>
      </sheetData>
      <sheetData sheetId="8494">
        <row r="47">
          <cell r="H47">
            <v>16020</v>
          </cell>
        </row>
      </sheetData>
      <sheetData sheetId="8495">
        <row r="47">
          <cell r="H47">
            <v>11675</v>
          </cell>
        </row>
      </sheetData>
      <sheetData sheetId="8496">
        <row r="47">
          <cell r="H47">
            <v>382683.1643235588</v>
          </cell>
        </row>
      </sheetData>
      <sheetData sheetId="8497">
        <row r="47">
          <cell r="H47">
            <v>27108.482479999999</v>
          </cell>
        </row>
      </sheetData>
      <sheetData sheetId="8498">
        <row r="47">
          <cell r="H47">
            <v>18945.0351992</v>
          </cell>
        </row>
      </sheetData>
      <sheetData sheetId="8499">
        <row r="47">
          <cell r="H47">
            <v>88016.225274879995</v>
          </cell>
        </row>
      </sheetData>
      <sheetData sheetId="8500">
        <row r="47">
          <cell r="H47">
            <v>11296.680928966078</v>
          </cell>
        </row>
      </sheetData>
      <sheetData sheetId="8501">
        <row r="47">
          <cell r="H47">
            <v>19660.483631249997</v>
          </cell>
        </row>
      </sheetData>
      <sheetData sheetId="8502">
        <row r="47">
          <cell r="H47">
            <v>19660.483631249997</v>
          </cell>
        </row>
      </sheetData>
      <sheetData sheetId="8503">
        <row r="47">
          <cell r="H47">
            <v>19660.483631249997</v>
          </cell>
        </row>
      </sheetData>
      <sheetData sheetId="8504">
        <row r="47">
          <cell r="H47">
            <v>39947.116768272004</v>
          </cell>
        </row>
      </sheetData>
      <sheetData sheetId="8505">
        <row r="47">
          <cell r="H47">
            <v>37450.421970255004</v>
          </cell>
        </row>
      </sheetData>
      <sheetData sheetId="8506">
        <row r="47">
          <cell r="H47">
            <v>5631.4338221939006</v>
          </cell>
        </row>
      </sheetData>
      <sheetData sheetId="8507">
        <row r="47">
          <cell r="H47">
            <v>29691.867138751997</v>
          </cell>
        </row>
      </sheetData>
      <sheetData sheetId="8508">
        <row r="47">
          <cell r="H47">
            <v>10601.359883464</v>
          </cell>
        </row>
      </sheetData>
      <sheetData sheetId="8509">
        <row r="47">
          <cell r="H47">
            <v>16440.07876665</v>
          </cell>
        </row>
      </sheetData>
      <sheetData sheetId="8510">
        <row r="47">
          <cell r="H47">
            <v>7502.6541280530009</v>
          </cell>
        </row>
      </sheetData>
      <sheetData sheetId="8511">
        <row r="47">
          <cell r="H47">
            <v>63269.394041350002</v>
          </cell>
        </row>
      </sheetData>
      <sheetData sheetId="8512">
        <row r="47">
          <cell r="H47">
            <v>38708.912732384997</v>
          </cell>
        </row>
      </sheetData>
      <sheetData sheetId="8513">
        <row r="47">
          <cell r="H47">
            <v>30140.654422727453</v>
          </cell>
        </row>
      </sheetData>
      <sheetData sheetId="8514">
        <row r="47">
          <cell r="H47">
            <v>39628.094655192057</v>
          </cell>
        </row>
      </sheetData>
      <sheetData sheetId="8515">
        <row r="47">
          <cell r="H47">
            <v>38729.542446049003</v>
          </cell>
        </row>
      </sheetData>
      <sheetData sheetId="8516">
        <row r="47">
          <cell r="H47">
            <v>7116.936965586</v>
          </cell>
        </row>
      </sheetData>
      <sheetData sheetId="8517">
        <row r="47">
          <cell r="H47">
            <v>9391.2743470000005</v>
          </cell>
        </row>
      </sheetData>
      <sheetData sheetId="8518">
        <row r="47">
          <cell r="H47">
            <v>8500.0189065630984</v>
          </cell>
        </row>
      </sheetData>
      <sheetData sheetId="8519">
        <row r="47">
          <cell r="H47">
            <v>32499.094423904498</v>
          </cell>
        </row>
      </sheetData>
      <sheetData sheetId="8520">
        <row r="47">
          <cell r="H47">
            <v>51817.028777055006</v>
          </cell>
        </row>
      </sheetData>
      <sheetData sheetId="8521">
        <row r="47">
          <cell r="H47">
            <v>55430.1575333</v>
          </cell>
        </row>
      </sheetData>
      <sheetData sheetId="8522">
        <row r="47">
          <cell r="H47">
            <v>25786.003498499998</v>
          </cell>
        </row>
      </sheetData>
      <sheetData sheetId="8523">
        <row r="47">
          <cell r="H47">
            <v>21993.806973733335</v>
          </cell>
        </row>
      </sheetData>
      <sheetData sheetId="8524"/>
      <sheetData sheetId="8525"/>
      <sheetData sheetId="8526"/>
      <sheetData sheetId="8527"/>
      <sheetData sheetId="8528"/>
      <sheetData sheetId="8529"/>
      <sheetData sheetId="8530">
        <row r="47">
          <cell r="H47">
            <v>21941.348275</v>
          </cell>
        </row>
      </sheetData>
      <sheetData sheetId="8531">
        <row r="47">
          <cell r="H47">
            <v>576269.26239999989</v>
          </cell>
        </row>
      </sheetData>
      <sheetData sheetId="8532">
        <row r="48">
          <cell r="H48">
            <v>640370.66537874995</v>
          </cell>
        </row>
      </sheetData>
      <sheetData sheetId="8533">
        <row r="49">
          <cell r="H49">
            <v>83961.133243064003</v>
          </cell>
        </row>
      </sheetData>
      <sheetData sheetId="8534">
        <row r="47">
          <cell r="H47">
            <v>14670.136122054002</v>
          </cell>
        </row>
      </sheetData>
      <sheetData sheetId="8535">
        <row r="47">
          <cell r="H47">
            <v>9078.6352040999991</v>
          </cell>
        </row>
      </sheetData>
      <sheetData sheetId="8536">
        <row r="51">
          <cell r="H51">
            <v>117309.4992738</v>
          </cell>
        </row>
      </sheetData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 refreshError="1"/>
      <sheetData sheetId="8596"/>
      <sheetData sheetId="8597" refreshError="1"/>
      <sheetData sheetId="8598" refreshError="1"/>
      <sheetData sheetId="8599" refreshError="1"/>
      <sheetData sheetId="8600" refreshError="1"/>
      <sheetData sheetId="8601"/>
      <sheetData sheetId="8602"/>
      <sheetData sheetId="8603">
        <row r="1">
          <cell r="A1" t="str">
            <v>INSTITUTO NACIONAL DE VIAS</v>
          </cell>
        </row>
      </sheetData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/>
      <sheetData sheetId="8704" refreshError="1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>
        <row r="16">
          <cell r="A16" t="str">
            <v>ABONO 10-30-10</v>
          </cell>
        </row>
      </sheetData>
      <sheetData sheetId="8718"/>
      <sheetData sheetId="8719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 refreshError="1"/>
      <sheetData sheetId="8748" refreshError="1"/>
      <sheetData sheetId="8749" refreshError="1"/>
      <sheetData sheetId="8750" refreshError="1"/>
      <sheetData sheetId="8751"/>
      <sheetData sheetId="8752"/>
      <sheetData sheetId="8753">
        <row r="6">
          <cell r="A6" t="str">
            <v>CONTRATISTA:</v>
          </cell>
        </row>
      </sheetData>
      <sheetData sheetId="8754" refreshError="1"/>
      <sheetData sheetId="8755" refreshError="1"/>
      <sheetData sheetId="8756" refreshError="1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 refreshError="1"/>
      <sheetData sheetId="8766" refreshError="1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>
        <row r="1">
          <cell r="D1" t="str">
            <v xml:space="preserve">Supervendor CODE </v>
          </cell>
        </row>
      </sheetData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/>
      <sheetData sheetId="8851">
        <row r="1">
          <cell r="A1" t="str">
            <v>AMAZONAS</v>
          </cell>
        </row>
      </sheetData>
      <sheetData sheetId="8852"/>
      <sheetData sheetId="8853"/>
      <sheetData sheetId="8854"/>
      <sheetData sheetId="8855">
        <row r="15">
          <cell r="B15">
            <v>1</v>
          </cell>
        </row>
      </sheetData>
      <sheetData sheetId="8856" refreshError="1"/>
      <sheetData sheetId="8857"/>
      <sheetData sheetId="8858" refreshError="1"/>
      <sheetData sheetId="8859"/>
      <sheetData sheetId="8860"/>
      <sheetData sheetId="8861"/>
      <sheetData sheetId="8862">
        <row r="1">
          <cell r="D1" t="str">
            <v xml:space="preserve">Supervendor CODE </v>
          </cell>
        </row>
      </sheetData>
      <sheetData sheetId="8863"/>
      <sheetData sheetId="8864">
        <row r="1">
          <cell r="A1" t="str">
            <v>AMAZONAS</v>
          </cell>
        </row>
      </sheetData>
      <sheetData sheetId="8865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/>
      <sheetData sheetId="8892"/>
      <sheetData sheetId="8893"/>
      <sheetData sheetId="8894"/>
      <sheetData sheetId="8895"/>
      <sheetData sheetId="8896" refreshError="1"/>
      <sheetData sheetId="889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STADO VÍA-CRIT.TECNICO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HISTORICOS FUEL OIL EXP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.G"/>
      <sheetName val=" ACTA FINAL + MODIFICATORIA "/>
      <sheetName val="AC2-AG96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\Nuevos APU Córdoba\a  aaInform"/>
      <sheetName val="\E\Nuevos APU Córdoba\a  aaInfo"/>
      <sheetName val="\Users\JoseGabriel\Documents\Mi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Tabla CONPES 3714"/>
      <sheetName val="PLAN DE INVERSION ANTICIPO"/>
      <sheetName val="inv mensual"/>
      <sheetName val="borrador flujo inv"/>
      <sheetName val="social-ambiental"/>
      <sheetName val="AU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_aCCIDENTES_DE_1995___1996_x_12"/>
      <sheetName val="_aCCIDENTES_DE_1995___1996_x_11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gp05"/>
      <sheetName val="GP06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MAT"/>
      <sheetName val="HER"/>
      <sheetName val="PER"/>
      <sheetName val="TRANS"/>
      <sheetName val="GENERALIDADES"/>
      <sheetName val="analisis costo horario"/>
      <sheetName val="Lista Base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\\Gabrielaapabone\d copias\a  a"/>
      <sheetName val="Equipo_Trans "/>
      <sheetName val="INDICE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DIRECTAS AMO I"/>
      <sheetName val="DIRECTAS AMO II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"/>
      <sheetName val="ESTADO_VÍA-CRIT_TECNICO"/>
      <sheetName val="\Users\LENOVO\Downloads\a  aaIn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 refreshError="1"/>
      <sheetData sheetId="1545" refreshError="1"/>
      <sheetData sheetId="1546" refreshError="1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 refreshError="1"/>
      <sheetData sheetId="1569" refreshError="1"/>
      <sheetData sheetId="1570" refreshError="1"/>
      <sheetData sheetId="1571"/>
      <sheetData sheetId="1572"/>
      <sheetData sheetId="1573"/>
      <sheetData sheetId="1574"/>
      <sheetData sheetId="1575"/>
      <sheetData sheetId="1576"/>
      <sheetData sheetId="1577" refreshError="1"/>
      <sheetData sheetId="1578" refreshError="1"/>
      <sheetData sheetId="157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INST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MATERIAL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gp05"/>
      <sheetName val="GP06"/>
      <sheetName val="REQUISITOS INF INTERVENTORÍA"/>
      <sheetName val="Hoja1 (2)"/>
      <sheetName val="Hoja1 (3)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"/>
      <sheetName val="LISTADO "/>
      <sheetName val="M.O."/>
      <sheetName val="\Nuevos APU Córdoba\a  aaInform"/>
      <sheetName val="\E\Nuevos APU Córdoba\a  aaInfo"/>
      <sheetName val="\Users\JoseGabriel\Documents\Mi"/>
      <sheetName val="_aCCIDENTES_DE_1995___1996_xl_2"/>
      <sheetName val="//ccefici"/>
      <sheetName val="//d.docs.live.net/a  aaInformac"/>
      <sheetName val="aCCIDENTES%2520DE%25201995%2520"/>
      <sheetName val="Hoja2"/>
      <sheetName val="CANT OBRA"/>
      <sheetName val="\Users\ANDRES FELIPE MUÑOZ\Down"/>
      <sheetName val="\Users\rosalym\Desktop\BALANCE "/>
      <sheetName val="_aCCIDENTES_DE_1995___1996_xl_4"/>
      <sheetName val="_aCCIDENTES_DE_1995___1996_xl_3"/>
      <sheetName val="_aCCIDENTES_DE_1995___1996_xl_5"/>
      <sheetName val="_aCCIDENTES_DE_1995___1996_xl_6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7"/>
      <sheetName val="ACTA No.1 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2-AG96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 refreshError="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/>
      <sheetData sheetId="901" refreshError="1"/>
      <sheetData sheetId="902"/>
      <sheetData sheetId="903" refreshError="1"/>
      <sheetData sheetId="904" refreshError="1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  <sheetName val="\MANTENIMIENTO%20RUTA%201001_MA"/>
      <sheetName val="\MANTENIMIENTO_RUTA_1001_MARZO_"/>
      <sheetName val="ANEXO_IX"/>
      <sheetName val="\I\MANTENIMIENTO_RUTA_1001_MARZ"/>
      <sheetName val="\F\MANTENIMIENTO_RUTA_1001_MARZ"/>
      <sheetName val="PRECIOS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 refreshError="1"/>
      <sheetData sheetId="11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Personalizar"/>
      <sheetName val="Anal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Analisis Precios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Sheet1"/>
      <sheetName val="Modelo"/>
      <sheetName val="UNITARIOS_GENERALES"/>
      <sheetName val="5__MODIFICATORIA"/>
      <sheetName val="AIUsan"/>
      <sheetName val="7.12"/>
      <sheetName val="DATOS GRAFICOS"/>
      <sheetName val="Desmonte y Limpieza"/>
      <sheetName val="Tablas"/>
      <sheetName val="Datos"/>
      <sheetName val="ACTA 1 INICIO"/>
      <sheetName val="RECURSOS"/>
      <sheetName val="ANALISIS DE PRECIOS UNITARIOS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  <sheetName val="Personalizar"/>
      <sheetName val="LSAL"/>
      <sheetName val="LIQUIDACION"/>
      <sheetName val="NOMINA"/>
      <sheetName val="STRSUMM0"/>
      <sheetName val="SOURCES"/>
      <sheetName val="EBI-1"/>
      <sheetName val="BD"/>
      <sheetName val="Hoja1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1">
          <cell r="A1" t="str">
            <v>Empresa: CONSORCIO MUSEO DE ARTE</v>
          </cell>
        </row>
      </sheetData>
      <sheetData sheetId="121"/>
      <sheetData sheetId="122"/>
      <sheetData sheetId="123"/>
      <sheetData sheetId="124"/>
      <sheetData sheetId="125"/>
      <sheetData sheetId="126"/>
      <sheetData sheetId="127"/>
      <sheetData sheetId="12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7422CW0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210.2.2"/>
      <sheetName val="Formular"/>
      <sheetName val="Recursos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Hoja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CIC-NOV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Form5 _Pág_ 2"/>
      <sheetName val="Form5 _Pág_ 1"/>
      <sheetName val="FORMATO (1)"/>
      <sheetName val="Hoja1 (1)"/>
      <sheetName val="FORMATO (2)"/>
      <sheetName val="Hoja1 (2)"/>
      <sheetName val="FORMATO (3)"/>
      <sheetName val="Hoja1 (3)"/>
      <sheetName val="Hoja2"/>
      <sheetName val="Desmonte_y_Limpieza"/>
      <sheetName val="Reprograma_4"/>
      <sheetName val="PR_1"/>
      <sheetName val="MC_SF_GAVIONES"/>
      <sheetName val="5_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MC_SF_GAVIONES4"/>
      <sheetName val="5_24"/>
      <sheetName val="ACTA_DE_OBRA4"/>
      <sheetName val="Análisis_de_precios2"/>
      <sheetName val="Reprograma_43"/>
      <sheetName val="Desmonte_y_Limpieza3"/>
      <sheetName val="PR_13"/>
      <sheetName val="MC_SF_GAVIONES3"/>
      <sheetName val="5_23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LISTADO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LISTA DE PRECIOS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SALARIOS"/>
      <sheetName val="OBRAS SES"/>
      <sheetName val="PUNITARIOS PARA 241201 2S.xl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materiales"/>
      <sheetName val="otros"/>
      <sheetName val="TABLAS"/>
      <sheetName val="Hoja2"/>
      <sheetName val="Cuadr."/>
      <sheetName val="APU NO PREVISTO"/>
      <sheetName val="PPTA (3)"/>
      <sheetName val="PPTA (2)"/>
      <sheetName val="PPTA"/>
      <sheetName val="7.1.8.1.1"/>
      <sheetName val="DEST. MEDIOS"/>
      <sheetName val="COMBUASF"/>
      <sheetName val="BALCRUDO"/>
      <sheetName val="CARGASPROC."/>
      <sheetName val="G L P  FINAL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_Liquidacion_de_Obra_por_Tramos"/>
      <sheetName val="A_P_U"/>
      <sheetName val="A__P__U_"/>
      <sheetName val="LISTA_DE_PRECI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BALANCE"/>
      <sheetName val="ITEMS NO REVISTOS"/>
      <sheetName val="APU ELECTRICOS"/>
      <sheetName val="CONT_ADI"/>
      <sheetName val="APU"/>
      <sheetName val="PREACTA_61"/>
      <sheetName val="A_P_U1"/>
      <sheetName val="BASE"/>
      <sheetName val="glvc"/>
      <sheetName val="c2_5y2_613"/>
      <sheetName val="PREACTA_62"/>
      <sheetName val="TABLA_20082"/>
      <sheetName val="c2_5y2_612"/>
      <sheetName val="TABLA_20081"/>
      <sheetName val="c2_5y2_611"/>
      <sheetName val="for 6"/>
      <sheetName val="Proveedores y acreedores"/>
      <sheetName val="PLAN DE INVERSION ANTICIPO"/>
      <sheetName val="inv mensual"/>
      <sheetName val="borrador flujo inv"/>
      <sheetName val="social-ambiental"/>
      <sheetName val="AU"/>
      <sheetName val="Bases 2A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ostos oficina"/>
      <sheetName val="costos campamento"/>
      <sheetName val="días habiles 2015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CTA MODIFICACIÓN CIVIL"/>
      <sheetName val="_Liquidacion_de_Obra_por_Tramo1"/>
      <sheetName val="APU_NO_PREVISTO1"/>
      <sheetName val="PPTA_(3)1"/>
      <sheetName val="PPTA_(2)1"/>
      <sheetName val="2,2,6,1_Pilotes_0,301"/>
      <sheetName val="LISTA_DE_PRECIOS1"/>
      <sheetName val="APU_NO_PREVISTO"/>
      <sheetName val="PPTA_(3)"/>
      <sheetName val="PPTA_(2)"/>
      <sheetName val="2,2,6,1_Pilotes_0,30"/>
      <sheetName val="_Liquidacion_de_Obra_por_Tramo2"/>
      <sheetName val="APU_NO_PREVISTO2"/>
      <sheetName val="PPTA_(3)2"/>
      <sheetName val="PPTA_(2)2"/>
      <sheetName val="2,2,6,1_Pilotes_0,302"/>
      <sheetName val="LISTA_DE_PRECIOS2"/>
      <sheetName val="_Liquidacion_de_Obra_por_Tramo3"/>
      <sheetName val="APU_NO_PREVISTO3"/>
      <sheetName val="PPTA_(3)3"/>
      <sheetName val="PPTA_(2)3"/>
      <sheetName val="Excavación_Mat__Común_Estacion3"/>
      <sheetName val="Demolición_Pavimento3"/>
      <sheetName val="SUB_APU3"/>
      <sheetName val="A__P__U_3"/>
      <sheetName val="RELACION_MES3"/>
      <sheetName val="ESTADO_VÍA-CRIT_TECNICO3"/>
      <sheetName val="A_P_U3"/>
      <sheetName val="2,2,6,1_Pilotes_0,303"/>
      <sheetName val="LISTA_DE_PRECIOS3"/>
      <sheetName val="_Liquidacion_de_Obra_por_Tramo4"/>
      <sheetName val="APU_NO_PREVISTO4"/>
      <sheetName val="PPTA_(3)4"/>
      <sheetName val="PPTA_(2)4"/>
      <sheetName val="PREACTA_64"/>
      <sheetName val="TABLA_20084"/>
      <sheetName val="Excavación_Mat__Común_Estacion4"/>
      <sheetName val="Demolición_Pavimento4"/>
      <sheetName val="SUB_APU4"/>
      <sheetName val="A__P__U_4"/>
      <sheetName val="RELACION_MES4"/>
      <sheetName val="ESTADO_VÍA-CRIT_TECNICO4"/>
      <sheetName val="A_P_U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PREACTA_65"/>
      <sheetName val="TABLA_20085"/>
      <sheetName val="Excavación_Mat__Común_Estacion5"/>
      <sheetName val="Demolición_Pavimento5"/>
      <sheetName val="SUB_APU5"/>
      <sheetName val="A__P__U_5"/>
      <sheetName val="RELACION_MES5"/>
      <sheetName val="ESTADO_VÍA-CRIT_TECNICO5"/>
      <sheetName val="A_P_U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inst"/>
      <sheetName val="@RISK - Correlaciones"/>
      <sheetName val="Acta"/>
      <sheetName val="devdics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>
        <row r="48">
          <cell r="E48">
            <v>0</v>
          </cell>
        </row>
      </sheetData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48">
          <cell r="E48">
            <v>0</v>
          </cell>
        </row>
      </sheetData>
      <sheetData sheetId="174">
        <row r="48">
          <cell r="E48">
            <v>0</v>
          </cell>
        </row>
      </sheetData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>
        <row r="48">
          <cell r="E48">
            <v>0</v>
          </cell>
        </row>
      </sheetData>
      <sheetData sheetId="265"/>
      <sheetData sheetId="266"/>
      <sheetData sheetId="267"/>
      <sheetData sheetId="268"/>
      <sheetData sheetId="269">
        <row r="48">
          <cell r="E48">
            <v>0</v>
          </cell>
        </row>
      </sheetData>
      <sheetData sheetId="270"/>
      <sheetData sheetId="271"/>
      <sheetData sheetId="272"/>
      <sheetData sheetId="273"/>
      <sheetData sheetId="274">
        <row r="48">
          <cell r="E48">
            <v>0</v>
          </cell>
        </row>
      </sheetData>
      <sheetData sheetId="275"/>
      <sheetData sheetId="276"/>
      <sheetData sheetId="277"/>
      <sheetData sheetId="278"/>
      <sheetData sheetId="279"/>
      <sheetData sheetId="280">
        <row r="48">
          <cell r="E48">
            <v>0</v>
          </cell>
        </row>
      </sheetData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48">
          <cell r="E48">
            <v>0</v>
          </cell>
        </row>
      </sheetData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>
        <row r="48">
          <cell r="E48">
            <v>0</v>
          </cell>
        </row>
      </sheetData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>
        <row r="48">
          <cell r="E48">
            <v>0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>
        <row r="48">
          <cell r="E48">
            <v>0</v>
          </cell>
        </row>
      </sheetData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Cuadro p. Capital Vs estimado"/>
      <sheetName val="TARIFA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2"/>
    </sheetNames>
    <definedNames>
      <definedName name="ERR" refersTo="#¡REF!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8FDE4-A9B9-474D-8CE6-DC925144A01C}">
  <dimension ref="A1:M55"/>
  <sheetViews>
    <sheetView showGridLines="0" tabSelected="1" view="pageBreakPreview" zoomScale="73" zoomScaleNormal="100" zoomScaleSheetLayoutView="100" zoomScalePageLayoutView="55" workbookViewId="0">
      <selection activeCell="D14" sqref="D14:G30"/>
    </sheetView>
  </sheetViews>
  <sheetFormatPr baseColWidth="10" defaultColWidth="11.44140625" defaultRowHeight="13.8" x14ac:dyDescent="0.25"/>
  <cols>
    <col min="1" max="1" width="3.44140625" style="5" customWidth="1"/>
    <col min="2" max="2" width="3.88671875" style="5" customWidth="1"/>
    <col min="3" max="3" width="16.109375" style="5" customWidth="1"/>
    <col min="4" max="4" width="15.33203125" style="5" customWidth="1"/>
    <col min="5" max="5" width="17.5546875" style="5" hidden="1" customWidth="1"/>
    <col min="6" max="6" width="73.33203125" style="5" customWidth="1"/>
    <col min="7" max="7" width="8.6640625" style="5" customWidth="1"/>
    <col min="8" max="8" width="18.88671875" style="5" customWidth="1"/>
    <col min="9" max="9" width="18" style="5" customWidth="1"/>
    <col min="10" max="10" width="20.21875" style="5" customWidth="1"/>
    <col min="11" max="11" width="27.77734375" style="5" customWidth="1"/>
    <col min="12" max="12" width="2.6640625" style="5" customWidth="1"/>
    <col min="13" max="16384" width="11.44140625" style="5"/>
  </cols>
  <sheetData>
    <row r="1" spans="1:12" ht="16.2" thickBot="1" x14ac:dyDescent="0.35">
      <c r="A1" s="1"/>
      <c r="B1" s="2"/>
      <c r="C1" s="3"/>
      <c r="D1" s="3"/>
      <c r="E1" s="3"/>
      <c r="F1" s="3"/>
      <c r="G1" s="3"/>
      <c r="H1" s="3"/>
      <c r="I1" s="3"/>
      <c r="J1" s="3"/>
      <c r="K1" s="4"/>
      <c r="L1" s="1"/>
    </row>
    <row r="2" spans="1:12" ht="16.2" thickTop="1" x14ac:dyDescent="0.3">
      <c r="A2" s="1"/>
      <c r="B2" s="6"/>
      <c r="C2" s="6"/>
      <c r="D2" s="6"/>
      <c r="E2" s="6"/>
      <c r="F2" s="6"/>
      <c r="G2" s="6"/>
      <c r="H2" s="6"/>
      <c r="I2" s="6"/>
      <c r="J2" s="6"/>
      <c r="K2" s="7"/>
      <c r="L2" s="1"/>
    </row>
    <row r="3" spans="1:12" ht="27" customHeight="1" x14ac:dyDescent="0.3">
      <c r="A3" s="1"/>
      <c r="B3" s="6"/>
      <c r="C3" s="127" t="s">
        <v>0</v>
      </c>
      <c r="D3" s="127"/>
      <c r="E3" s="127"/>
      <c r="F3" s="128" t="s">
        <v>56</v>
      </c>
      <c r="G3" s="128"/>
      <c r="H3" s="128"/>
      <c r="I3" s="128"/>
      <c r="J3" s="128"/>
      <c r="K3" s="8"/>
      <c r="L3" s="1"/>
    </row>
    <row r="4" spans="1:12" ht="15.6" x14ac:dyDescent="0.3">
      <c r="A4" s="1"/>
      <c r="B4" s="6"/>
      <c r="C4" s="9" t="s">
        <v>1</v>
      </c>
      <c r="D4" s="10" t="s">
        <v>2</v>
      </c>
      <c r="E4" s="10">
        <v>2</v>
      </c>
      <c r="F4" s="128"/>
      <c r="G4" s="128"/>
      <c r="H4" s="128"/>
      <c r="I4" s="128"/>
      <c r="J4" s="128"/>
      <c r="K4" s="8"/>
      <c r="L4" s="1"/>
    </row>
    <row r="5" spans="1:12" ht="15.6" x14ac:dyDescent="0.3">
      <c r="A5" s="1"/>
      <c r="B5" s="6"/>
      <c r="C5" s="129" t="s">
        <v>3</v>
      </c>
      <c r="D5" s="129"/>
      <c r="E5" s="129"/>
      <c r="F5" s="129"/>
      <c r="G5" s="129"/>
      <c r="H5" s="129"/>
      <c r="I5" s="129"/>
      <c r="J5" s="129"/>
      <c r="K5" s="8"/>
      <c r="L5" s="1"/>
    </row>
    <row r="6" spans="1:12" ht="15.6" x14ac:dyDescent="0.3">
      <c r="A6" s="1"/>
      <c r="B6" s="6"/>
      <c r="C6" s="130" t="s">
        <v>4</v>
      </c>
      <c r="D6" s="130"/>
      <c r="E6" s="130"/>
      <c r="F6" s="130"/>
      <c r="G6" s="130"/>
      <c r="H6" s="130"/>
      <c r="I6" s="130"/>
      <c r="J6" s="130"/>
      <c r="K6" s="8"/>
      <c r="L6" s="1"/>
    </row>
    <row r="7" spans="1:12" s="14" customFormat="1" ht="16.5" customHeight="1" x14ac:dyDescent="0.3">
      <c r="A7" s="11"/>
      <c r="B7" s="12"/>
      <c r="C7" s="131" t="s">
        <v>57</v>
      </c>
      <c r="D7" s="131"/>
      <c r="E7" s="131"/>
      <c r="F7" s="131"/>
      <c r="G7" s="131"/>
      <c r="H7" s="131"/>
      <c r="I7" s="131"/>
      <c r="J7" s="131"/>
      <c r="K7" s="13"/>
      <c r="L7" s="11"/>
    </row>
    <row r="8" spans="1:12" ht="27.75" customHeight="1" x14ac:dyDescent="0.3">
      <c r="A8" s="1"/>
      <c r="B8" s="6"/>
      <c r="C8" s="131"/>
      <c r="D8" s="131"/>
      <c r="E8" s="131"/>
      <c r="F8" s="131"/>
      <c r="G8" s="131"/>
      <c r="H8" s="131"/>
      <c r="I8" s="131"/>
      <c r="J8" s="131"/>
      <c r="K8" s="8"/>
      <c r="L8" s="1"/>
    </row>
    <row r="9" spans="1:12" ht="19.5" customHeight="1" x14ac:dyDescent="0.3">
      <c r="A9" s="1"/>
      <c r="B9" s="6"/>
      <c r="C9" s="126"/>
      <c r="D9" s="126"/>
      <c r="E9" s="126"/>
      <c r="F9" s="126"/>
      <c r="G9" s="126"/>
      <c r="H9" s="126"/>
      <c r="I9" s="126"/>
      <c r="J9" s="126"/>
      <c r="K9" s="8"/>
      <c r="L9" s="1"/>
    </row>
    <row r="10" spans="1:12" ht="30" customHeight="1" x14ac:dyDescent="0.3">
      <c r="A10" s="1"/>
      <c r="B10" s="6"/>
      <c r="C10" s="113"/>
      <c r="D10" s="113"/>
      <c r="E10" s="113"/>
      <c r="F10" s="113"/>
      <c r="G10" s="113"/>
      <c r="H10" s="113"/>
      <c r="I10" s="113"/>
      <c r="J10" s="113"/>
      <c r="K10" s="8"/>
      <c r="L10" s="1"/>
    </row>
    <row r="11" spans="1:12" ht="30" customHeight="1" x14ac:dyDescent="0.3">
      <c r="A11" s="1"/>
      <c r="B11" s="6"/>
      <c r="C11" s="114" t="s">
        <v>5</v>
      </c>
      <c r="D11" s="114" t="s">
        <v>6</v>
      </c>
      <c r="E11" s="115" t="s">
        <v>7</v>
      </c>
      <c r="F11" s="114" t="s">
        <v>8</v>
      </c>
      <c r="G11" s="114" t="s">
        <v>9</v>
      </c>
      <c r="H11" s="114" t="s">
        <v>10</v>
      </c>
      <c r="I11" s="117" t="s">
        <v>11</v>
      </c>
      <c r="J11" s="117" t="s">
        <v>12</v>
      </c>
      <c r="K11" s="8"/>
      <c r="L11" s="1"/>
    </row>
    <row r="12" spans="1:12" ht="30" customHeight="1" x14ac:dyDescent="0.3">
      <c r="A12" s="1"/>
      <c r="B12" s="6"/>
      <c r="C12" s="114"/>
      <c r="D12" s="114"/>
      <c r="E12" s="116"/>
      <c r="F12" s="114"/>
      <c r="G12" s="114"/>
      <c r="H12" s="114"/>
      <c r="I12" s="117"/>
      <c r="J12" s="117"/>
      <c r="K12" s="8"/>
      <c r="L12" s="1"/>
    </row>
    <row r="13" spans="1:12" ht="30" customHeight="1" x14ac:dyDescent="0.3">
      <c r="A13" s="1"/>
      <c r="B13" s="6"/>
      <c r="C13" s="15"/>
      <c r="D13" s="16">
        <v>1</v>
      </c>
      <c r="E13" s="15"/>
      <c r="F13" s="17" t="s">
        <v>58</v>
      </c>
      <c r="G13" s="15"/>
      <c r="H13" s="15"/>
      <c r="I13" s="15"/>
      <c r="J13" s="15"/>
      <c r="K13" s="8"/>
      <c r="L13" s="1"/>
    </row>
    <row r="14" spans="1:12" ht="25.2" customHeight="1" x14ac:dyDescent="0.3">
      <c r="A14" s="1"/>
      <c r="B14" s="6"/>
      <c r="C14" s="18"/>
      <c r="D14" s="19">
        <v>1.1000000000000001</v>
      </c>
      <c r="E14" s="20"/>
      <c r="F14" s="86" t="s">
        <v>65</v>
      </c>
      <c r="G14" s="22" t="s">
        <v>13</v>
      </c>
      <c r="H14" s="23">
        <v>200</v>
      </c>
      <c r="I14" s="28">
        <v>25890</v>
      </c>
      <c r="J14" s="24">
        <f>H14*I14</f>
        <v>5178000</v>
      </c>
      <c r="K14" s="8"/>
      <c r="L14" s="1"/>
    </row>
    <row r="15" spans="1:12" ht="25.2" customHeight="1" x14ac:dyDescent="0.3">
      <c r="A15" s="1"/>
      <c r="B15" s="6"/>
      <c r="C15" s="18"/>
      <c r="D15" s="19" t="s">
        <v>14</v>
      </c>
      <c r="E15" s="20"/>
      <c r="F15" s="86" t="s">
        <v>66</v>
      </c>
      <c r="G15" s="22" t="s">
        <v>13</v>
      </c>
      <c r="H15" s="23">
        <v>200</v>
      </c>
      <c r="I15" s="28">
        <v>20840</v>
      </c>
      <c r="J15" s="24">
        <f t="shared" ref="J15:J18" si="0">H15*I15</f>
        <v>4168000</v>
      </c>
      <c r="K15" s="8"/>
      <c r="L15" s="1"/>
    </row>
    <row r="16" spans="1:12" ht="25.2" customHeight="1" x14ac:dyDescent="0.3">
      <c r="A16" s="1"/>
      <c r="B16" s="6"/>
      <c r="C16" s="18"/>
      <c r="D16" s="19" t="s">
        <v>15</v>
      </c>
      <c r="E16" s="20"/>
      <c r="F16" s="86" t="s">
        <v>67</v>
      </c>
      <c r="G16" s="22" t="s">
        <v>13</v>
      </c>
      <c r="H16" s="23">
        <v>200</v>
      </c>
      <c r="I16" s="28">
        <v>90320</v>
      </c>
      <c r="J16" s="24">
        <f t="shared" si="0"/>
        <v>18064000</v>
      </c>
      <c r="K16" s="8"/>
      <c r="L16" s="1"/>
    </row>
    <row r="17" spans="1:13" ht="38.4" customHeight="1" x14ac:dyDescent="0.3">
      <c r="A17" s="1"/>
      <c r="B17" s="6"/>
      <c r="C17" s="25"/>
      <c r="D17" s="19" t="s">
        <v>17</v>
      </c>
      <c r="E17" s="20"/>
      <c r="F17" s="86" t="s">
        <v>68</v>
      </c>
      <c r="G17" s="22" t="s">
        <v>13</v>
      </c>
      <c r="H17" s="23">
        <v>200</v>
      </c>
      <c r="I17" s="28">
        <v>122545</v>
      </c>
      <c r="J17" s="24">
        <f t="shared" si="0"/>
        <v>24509000</v>
      </c>
      <c r="K17" s="8"/>
      <c r="L17" s="1"/>
    </row>
    <row r="18" spans="1:13" ht="32.4" customHeight="1" x14ac:dyDescent="0.3">
      <c r="A18" s="1"/>
      <c r="B18" s="6"/>
      <c r="C18" s="25"/>
      <c r="D18" s="19" t="s">
        <v>19</v>
      </c>
      <c r="E18" s="20"/>
      <c r="F18" s="21" t="s">
        <v>16</v>
      </c>
      <c r="G18" s="22" t="s">
        <v>13</v>
      </c>
      <c r="H18" s="23">
        <v>200</v>
      </c>
      <c r="I18" s="28">
        <v>18608</v>
      </c>
      <c r="J18" s="24">
        <f t="shared" si="0"/>
        <v>3721600</v>
      </c>
      <c r="K18" s="8"/>
      <c r="L18" s="1"/>
    </row>
    <row r="19" spans="1:13" ht="30" customHeight="1" x14ac:dyDescent="0.3">
      <c r="A19" s="1"/>
      <c r="B19" s="6"/>
      <c r="C19" s="25"/>
      <c r="D19" s="19" t="s">
        <v>21</v>
      </c>
      <c r="E19" s="20"/>
      <c r="F19" s="21" t="s">
        <v>18</v>
      </c>
      <c r="G19" s="22" t="s">
        <v>13</v>
      </c>
      <c r="H19" s="23">
        <v>162.31994569166986</v>
      </c>
      <c r="I19" s="28">
        <v>26023</v>
      </c>
      <c r="J19" s="24">
        <f>+ROUND(H19*I19,0)</f>
        <v>4224052</v>
      </c>
      <c r="K19" s="8"/>
      <c r="L19" s="1"/>
    </row>
    <row r="20" spans="1:13" ht="30" customHeight="1" x14ac:dyDescent="0.3">
      <c r="A20" s="1"/>
      <c r="B20" s="6"/>
      <c r="C20" s="25"/>
      <c r="D20" s="19" t="s">
        <v>22</v>
      </c>
      <c r="E20" s="20"/>
      <c r="F20" s="21" t="s">
        <v>20</v>
      </c>
      <c r="G20" s="22" t="s">
        <v>13</v>
      </c>
      <c r="H20" s="23">
        <v>202.36390594110915</v>
      </c>
      <c r="I20" s="28">
        <v>19222</v>
      </c>
      <c r="J20" s="24">
        <f t="shared" ref="J20:J26" si="1">H20*I20</f>
        <v>3889839</v>
      </c>
      <c r="K20" s="8"/>
      <c r="L20" s="1"/>
    </row>
    <row r="21" spans="1:13" ht="23.4" customHeight="1" x14ac:dyDescent="0.3">
      <c r="A21" s="1"/>
      <c r="B21" s="6"/>
      <c r="C21" s="25"/>
      <c r="D21" s="19" t="s">
        <v>23</v>
      </c>
      <c r="E21" s="20"/>
      <c r="F21" s="86" t="s">
        <v>59</v>
      </c>
      <c r="G21" s="22" t="s">
        <v>13</v>
      </c>
      <c r="H21" s="23">
        <v>10</v>
      </c>
      <c r="I21" s="28">
        <v>57743</v>
      </c>
      <c r="J21" s="24">
        <f>H21*I21</f>
        <v>577430</v>
      </c>
      <c r="K21" s="8"/>
      <c r="L21" s="1"/>
    </row>
    <row r="22" spans="1:13" ht="21.6" customHeight="1" x14ac:dyDescent="0.3">
      <c r="A22" s="1"/>
      <c r="B22" s="6"/>
      <c r="C22" s="25"/>
      <c r="D22" s="19" t="s">
        <v>25</v>
      </c>
      <c r="E22" s="20"/>
      <c r="F22" s="86" t="s">
        <v>60</v>
      </c>
      <c r="G22" s="22" t="s">
        <v>13</v>
      </c>
      <c r="H22" s="23">
        <v>20</v>
      </c>
      <c r="I22" s="28">
        <v>188850</v>
      </c>
      <c r="J22" s="24">
        <f>H22*I22</f>
        <v>3777000</v>
      </c>
      <c r="K22" s="8"/>
      <c r="L22" s="1"/>
    </row>
    <row r="23" spans="1:13" ht="49.8" customHeight="1" x14ac:dyDescent="0.3">
      <c r="A23" s="1"/>
      <c r="B23" s="6"/>
      <c r="C23" s="25"/>
      <c r="D23" s="19" t="s">
        <v>26</v>
      </c>
      <c r="E23" s="20"/>
      <c r="F23" s="88" t="s">
        <v>71</v>
      </c>
      <c r="G23" s="22" t="s">
        <v>13</v>
      </c>
      <c r="H23" s="23">
        <v>17</v>
      </c>
      <c r="I23" s="28">
        <v>43646</v>
      </c>
      <c r="J23" s="24">
        <f>H23*I23</f>
        <v>741982</v>
      </c>
      <c r="K23" s="8"/>
      <c r="L23" s="1"/>
      <c r="M23" s="5" t="s">
        <v>24</v>
      </c>
    </row>
    <row r="24" spans="1:13" ht="27" customHeight="1" x14ac:dyDescent="0.3">
      <c r="A24" s="1"/>
      <c r="B24" s="6"/>
      <c r="C24" s="25"/>
      <c r="D24" s="19" t="s">
        <v>27</v>
      </c>
      <c r="E24" s="20"/>
      <c r="F24" s="86" t="s">
        <v>61</v>
      </c>
      <c r="G24" s="22" t="s">
        <v>9</v>
      </c>
      <c r="H24" s="23">
        <v>10</v>
      </c>
      <c r="I24" s="28">
        <v>4235743</v>
      </c>
      <c r="J24" s="24">
        <f>H24*I24</f>
        <v>42357430</v>
      </c>
      <c r="K24" s="8"/>
      <c r="L24" s="1"/>
    </row>
    <row r="25" spans="1:13" ht="37.200000000000003" customHeight="1" x14ac:dyDescent="0.3">
      <c r="A25" s="1"/>
      <c r="B25" s="6"/>
      <c r="C25" s="25"/>
      <c r="D25" s="19" t="s">
        <v>64</v>
      </c>
      <c r="E25" s="20"/>
      <c r="F25" s="86" t="s">
        <v>62</v>
      </c>
      <c r="G25" s="22" t="s">
        <v>34</v>
      </c>
      <c r="H25" s="23">
        <v>30</v>
      </c>
      <c r="I25" s="28">
        <v>13350</v>
      </c>
      <c r="J25" s="24">
        <f t="shared" si="1"/>
        <v>400500</v>
      </c>
      <c r="K25" s="8"/>
      <c r="L25" s="1"/>
    </row>
    <row r="26" spans="1:13" ht="36" customHeight="1" x14ac:dyDescent="0.3">
      <c r="A26" s="1"/>
      <c r="B26" s="6"/>
      <c r="C26" s="25"/>
      <c r="D26" s="19" t="s">
        <v>28</v>
      </c>
      <c r="E26" s="20"/>
      <c r="F26" s="21" t="s">
        <v>33</v>
      </c>
      <c r="G26" s="22" t="s">
        <v>9</v>
      </c>
      <c r="H26" s="23">
        <v>4</v>
      </c>
      <c r="I26" s="28">
        <v>731736</v>
      </c>
      <c r="J26" s="24">
        <f t="shared" si="1"/>
        <v>2926944</v>
      </c>
      <c r="K26" s="8"/>
      <c r="L26" s="1"/>
    </row>
    <row r="27" spans="1:13" ht="42" customHeight="1" x14ac:dyDescent="0.3">
      <c r="A27" s="1"/>
      <c r="B27" s="6"/>
      <c r="C27" s="25"/>
      <c r="D27" s="19" t="s">
        <v>29</v>
      </c>
      <c r="E27" s="20"/>
      <c r="F27" s="86" t="s">
        <v>63</v>
      </c>
      <c r="G27" s="22" t="s">
        <v>13</v>
      </c>
      <c r="H27" s="23">
        <v>1</v>
      </c>
      <c r="I27" s="28">
        <v>1151625</v>
      </c>
      <c r="J27" s="24">
        <f>H27*I27</f>
        <v>1151625</v>
      </c>
      <c r="K27" s="8"/>
      <c r="L27" s="1"/>
    </row>
    <row r="28" spans="1:13" ht="42" customHeight="1" x14ac:dyDescent="0.3">
      <c r="A28" s="1"/>
      <c r="B28" s="6"/>
      <c r="C28" s="25"/>
      <c r="D28" s="19" t="s">
        <v>30</v>
      </c>
      <c r="E28" s="20"/>
      <c r="F28" s="21" t="s">
        <v>36</v>
      </c>
      <c r="G28" s="22" t="s">
        <v>13</v>
      </c>
      <c r="H28" s="23">
        <v>50</v>
      </c>
      <c r="I28" s="28">
        <v>42101</v>
      </c>
      <c r="J28" s="24">
        <f t="shared" ref="J28:J30" si="2">H28*I28</f>
        <v>2105050</v>
      </c>
      <c r="K28" s="8"/>
      <c r="L28" s="1"/>
    </row>
    <row r="29" spans="1:13" ht="54.6" customHeight="1" x14ac:dyDescent="0.3">
      <c r="A29" s="1"/>
      <c r="B29" s="6"/>
      <c r="C29" s="91"/>
      <c r="D29" s="19" t="s">
        <v>31</v>
      </c>
      <c r="E29" s="20"/>
      <c r="F29" s="21" t="s">
        <v>37</v>
      </c>
      <c r="G29" s="92" t="s">
        <v>13</v>
      </c>
      <c r="H29" s="23">
        <v>200</v>
      </c>
      <c r="I29" s="93">
        <v>54085</v>
      </c>
      <c r="J29" s="94">
        <f>ROUND(H29*I29,0)</f>
        <v>10817000</v>
      </c>
      <c r="K29" s="8"/>
      <c r="L29" s="1"/>
    </row>
    <row r="30" spans="1:13" ht="42" customHeight="1" x14ac:dyDescent="0.3">
      <c r="A30" s="1"/>
      <c r="B30" s="6"/>
      <c r="C30" s="25"/>
      <c r="D30" s="19" t="s">
        <v>32</v>
      </c>
      <c r="E30" s="20"/>
      <c r="F30" s="87" t="s">
        <v>69</v>
      </c>
      <c r="G30" s="22" t="s">
        <v>35</v>
      </c>
      <c r="H30" s="23">
        <v>1</v>
      </c>
      <c r="I30" s="28">
        <v>410000</v>
      </c>
      <c r="J30" s="24">
        <f t="shared" si="2"/>
        <v>410000</v>
      </c>
      <c r="K30" s="8"/>
      <c r="L30" s="1"/>
    </row>
    <row r="31" spans="1:13" s="1" customFormat="1" ht="34.5" customHeight="1" x14ac:dyDescent="0.3">
      <c r="B31" s="29"/>
      <c r="C31" s="26" t="s">
        <v>70</v>
      </c>
      <c r="D31" s="30"/>
      <c r="E31" s="31"/>
      <c r="F31" s="32"/>
      <c r="G31" s="33"/>
      <c r="H31" s="34"/>
      <c r="I31" s="35"/>
      <c r="J31" s="27">
        <f>+SUM(J14:J30)</f>
        <v>129019452</v>
      </c>
      <c r="K31" s="8"/>
    </row>
    <row r="32" spans="1:13" s="46" customFormat="1" ht="30.6" customHeight="1" thickBot="1" x14ac:dyDescent="0.35">
      <c r="A32" s="36"/>
      <c r="B32" s="37"/>
      <c r="C32" s="38"/>
      <c r="D32" s="39"/>
      <c r="E32" s="40"/>
      <c r="F32" s="41"/>
      <c r="G32" s="40"/>
      <c r="H32" s="42"/>
      <c r="I32" s="43"/>
      <c r="J32" s="44"/>
      <c r="K32" s="45"/>
      <c r="L32" s="36"/>
    </row>
    <row r="33" spans="1:12" s="46" customFormat="1" ht="16.2" thickBot="1" x14ac:dyDescent="0.35">
      <c r="A33" s="36"/>
      <c r="B33" s="118" t="s">
        <v>38</v>
      </c>
      <c r="C33" s="119"/>
      <c r="D33" s="47"/>
      <c r="E33" s="47"/>
      <c r="F33" s="47"/>
      <c r="G33" s="47"/>
      <c r="H33" s="47"/>
      <c r="I33" s="48"/>
      <c r="J33" s="89">
        <f>+ROUND(+J31,0)</f>
        <v>129019452</v>
      </c>
      <c r="K33" s="45"/>
      <c r="L33" s="36"/>
    </row>
    <row r="34" spans="1:12" s="46" customFormat="1" ht="31.2" customHeight="1" x14ac:dyDescent="0.3">
      <c r="A34" s="36"/>
      <c r="B34" s="50"/>
      <c r="C34" s="51"/>
      <c r="D34" s="52"/>
      <c r="E34" s="52"/>
      <c r="F34" s="52"/>
      <c r="G34" s="52"/>
      <c r="H34" s="52"/>
      <c r="I34" s="51"/>
      <c r="J34" s="53"/>
      <c r="K34" s="45"/>
      <c r="L34" s="36"/>
    </row>
    <row r="35" spans="1:12" s="46" customFormat="1" ht="20.399999999999999" customHeight="1" thickBot="1" x14ac:dyDescent="0.35">
      <c r="A35" s="36"/>
      <c r="B35" s="54"/>
      <c r="C35" s="52"/>
      <c r="D35" s="52"/>
      <c r="E35" s="52"/>
      <c r="F35" s="52"/>
      <c r="G35" s="52"/>
      <c r="H35" s="52"/>
      <c r="I35" s="55"/>
      <c r="J35" s="55"/>
      <c r="K35" s="56"/>
      <c r="L35" s="36"/>
    </row>
    <row r="36" spans="1:12" s="46" customFormat="1" ht="20.399999999999999" customHeight="1" thickBot="1" x14ac:dyDescent="0.35">
      <c r="A36" s="36"/>
      <c r="B36" s="54"/>
      <c r="C36" s="57"/>
      <c r="D36" s="58"/>
      <c r="E36" s="57"/>
      <c r="F36" s="57"/>
      <c r="G36" s="120" t="s">
        <v>39</v>
      </c>
      <c r="H36" s="121"/>
      <c r="I36" s="121"/>
      <c r="J36" s="122"/>
      <c r="K36" s="49">
        <f>+ROUND(J33/(1+K48),0)</f>
        <v>103215562</v>
      </c>
      <c r="L36" s="36"/>
    </row>
    <row r="37" spans="1:12" s="46" customFormat="1" ht="15.6" customHeight="1" x14ac:dyDescent="0.3">
      <c r="A37" s="36"/>
      <c r="B37" s="54"/>
      <c r="C37" s="57"/>
      <c r="D37" s="58"/>
      <c r="E37" s="57"/>
      <c r="F37" s="57"/>
      <c r="G37" s="123" t="s">
        <v>40</v>
      </c>
      <c r="H37" s="124"/>
      <c r="I37" s="124"/>
      <c r="J37" s="125"/>
      <c r="K37" s="90">
        <f>+ROUND(K36*K45,0)</f>
        <v>18578801</v>
      </c>
      <c r="L37" s="36"/>
    </row>
    <row r="38" spans="1:12" s="46" customFormat="1" ht="15.6" customHeight="1" x14ac:dyDescent="0.3">
      <c r="A38" s="36"/>
      <c r="B38" s="54"/>
      <c r="C38" s="57"/>
      <c r="D38" s="59"/>
      <c r="E38" s="59"/>
      <c r="F38" s="59"/>
      <c r="G38" s="123" t="s">
        <v>41</v>
      </c>
      <c r="H38" s="124"/>
      <c r="I38" s="124"/>
      <c r="J38" s="125"/>
      <c r="K38" s="90">
        <f>+ROUND(K36*K46,0)</f>
        <v>2064311</v>
      </c>
      <c r="L38" s="36"/>
    </row>
    <row r="39" spans="1:12" s="46" customFormat="1" ht="29.4" customHeight="1" x14ac:dyDescent="0.3">
      <c r="A39" s="36"/>
      <c r="B39" s="54"/>
      <c r="C39" s="57"/>
      <c r="D39" s="59"/>
      <c r="E39" s="59"/>
      <c r="F39" s="59"/>
      <c r="G39" s="123" t="s">
        <v>42</v>
      </c>
      <c r="H39" s="124"/>
      <c r="I39" s="124"/>
      <c r="J39" s="125"/>
      <c r="K39" s="90">
        <f>+ROUND(K36*K47,0)</f>
        <v>5160778</v>
      </c>
      <c r="L39" s="36"/>
    </row>
    <row r="40" spans="1:12" s="46" customFormat="1" ht="16.2" thickBot="1" x14ac:dyDescent="0.35">
      <c r="A40" s="36"/>
      <c r="B40" s="54"/>
      <c r="C40" s="57"/>
      <c r="D40" s="58"/>
      <c r="E40" s="57"/>
      <c r="F40" s="57"/>
      <c r="G40" s="110" t="s">
        <v>43</v>
      </c>
      <c r="H40" s="111"/>
      <c r="I40" s="111"/>
      <c r="J40" s="112"/>
      <c r="K40" s="90">
        <f>+ROUND(K39*19%,0)</f>
        <v>980548</v>
      </c>
      <c r="L40" s="36"/>
    </row>
    <row r="41" spans="1:12" s="46" customFormat="1" ht="16.2" thickBot="1" x14ac:dyDescent="0.35">
      <c r="A41" s="36"/>
      <c r="B41" s="54"/>
      <c r="C41" s="57"/>
      <c r="D41" s="58"/>
      <c r="E41" s="57"/>
      <c r="F41" s="57"/>
      <c r="G41" s="96" t="s">
        <v>44</v>
      </c>
      <c r="H41" s="97"/>
      <c r="I41" s="97"/>
      <c r="J41" s="98"/>
      <c r="K41" s="60">
        <f>+ROUND(SUM(K36:K40),0)</f>
        <v>130000000</v>
      </c>
      <c r="L41" s="36"/>
    </row>
    <row r="42" spans="1:12" s="46" customFormat="1" ht="15.6" x14ac:dyDescent="0.3">
      <c r="A42" s="36"/>
      <c r="B42" s="54"/>
      <c r="C42" s="57"/>
      <c r="D42" s="58"/>
      <c r="E42" s="58"/>
      <c r="F42" s="58"/>
      <c r="G42" s="57"/>
      <c r="H42" s="57"/>
      <c r="I42" s="61"/>
      <c r="J42" s="62"/>
      <c r="L42" s="36"/>
    </row>
    <row r="43" spans="1:12" s="46" customFormat="1" ht="15" customHeight="1" x14ac:dyDescent="0.3">
      <c r="A43" s="36"/>
      <c r="B43" s="54"/>
      <c r="C43" s="63"/>
      <c r="D43" s="99"/>
      <c r="E43" s="99"/>
      <c r="F43" s="99"/>
      <c r="G43" s="99"/>
      <c r="H43" s="99"/>
      <c r="I43" s="99"/>
      <c r="J43" s="99"/>
      <c r="K43" s="100"/>
      <c r="L43" s="36"/>
    </row>
    <row r="44" spans="1:12" s="46" customFormat="1" ht="47.4" customHeight="1" x14ac:dyDescent="0.3">
      <c r="A44" s="36"/>
      <c r="B44" s="54"/>
      <c r="C44" s="101" t="s">
        <v>45</v>
      </c>
      <c r="D44" s="101"/>
      <c r="E44" s="101"/>
      <c r="F44" s="101"/>
      <c r="G44" s="101"/>
      <c r="H44" s="102" t="s">
        <v>46</v>
      </c>
      <c r="I44" s="102"/>
      <c r="J44" s="102"/>
      <c r="K44" s="64" t="s">
        <v>47</v>
      </c>
      <c r="L44" s="36"/>
    </row>
    <row r="45" spans="1:12" s="46" customFormat="1" ht="59.4" customHeight="1" x14ac:dyDescent="0.3">
      <c r="A45" s="36"/>
      <c r="B45" s="54"/>
      <c r="C45" s="101" t="s">
        <v>48</v>
      </c>
      <c r="D45" s="101"/>
      <c r="E45" s="101"/>
      <c r="F45" s="101"/>
      <c r="G45" s="101"/>
      <c r="H45" s="103" t="s">
        <v>40</v>
      </c>
      <c r="I45" s="103"/>
      <c r="J45" s="65" t="s">
        <v>49</v>
      </c>
      <c r="K45" s="66">
        <v>0.18</v>
      </c>
      <c r="L45" s="36"/>
    </row>
    <row r="46" spans="1:12" s="67" customFormat="1" ht="50.25" customHeight="1" x14ac:dyDescent="0.3">
      <c r="A46" s="36"/>
      <c r="B46" s="54"/>
      <c r="C46" s="101" t="s">
        <v>50</v>
      </c>
      <c r="D46" s="101"/>
      <c r="E46" s="101"/>
      <c r="F46" s="101"/>
      <c r="G46" s="101"/>
      <c r="H46" s="104" t="s">
        <v>41</v>
      </c>
      <c r="I46" s="105"/>
      <c r="J46" s="65" t="s">
        <v>51</v>
      </c>
      <c r="K46" s="66">
        <v>0.02</v>
      </c>
      <c r="L46" s="36"/>
    </row>
    <row r="47" spans="1:12" ht="15" customHeight="1" x14ac:dyDescent="0.3">
      <c r="A47" s="1"/>
      <c r="B47" s="54"/>
      <c r="C47" s="68"/>
      <c r="D47" s="67"/>
      <c r="E47" s="69"/>
      <c r="F47" s="69"/>
      <c r="G47" s="70"/>
      <c r="H47" s="106" t="s">
        <v>42</v>
      </c>
      <c r="I47" s="103"/>
      <c r="J47" s="65" t="s">
        <v>52</v>
      </c>
      <c r="K47" s="66">
        <v>0.05</v>
      </c>
      <c r="L47" s="1"/>
    </row>
    <row r="48" spans="1:12" ht="15.6" x14ac:dyDescent="0.3">
      <c r="A48" s="1"/>
      <c r="B48" s="71"/>
      <c r="C48" s="72"/>
      <c r="D48" s="73"/>
      <c r="E48" s="73"/>
      <c r="F48" s="73"/>
      <c r="G48" s="74"/>
      <c r="H48" s="103" t="s">
        <v>53</v>
      </c>
      <c r="I48" s="103"/>
      <c r="J48" s="65" t="s">
        <v>54</v>
      </c>
      <c r="K48" s="66">
        <f>+K47+K46+K45</f>
        <v>0.25</v>
      </c>
      <c r="L48" s="1"/>
    </row>
    <row r="49" spans="1:12" ht="16.2" customHeight="1" x14ac:dyDescent="0.3">
      <c r="A49" s="1"/>
      <c r="B49" s="71"/>
      <c r="C49" s="75"/>
      <c r="D49" s="76"/>
      <c r="E49" s="76"/>
      <c r="F49" s="76"/>
      <c r="G49" s="77"/>
      <c r="H49" s="107"/>
      <c r="I49" s="108"/>
      <c r="J49" s="108"/>
      <c r="K49" s="109"/>
      <c r="L49" s="1"/>
    </row>
    <row r="50" spans="1:12" ht="15" customHeight="1" x14ac:dyDescent="0.3">
      <c r="A50" s="1"/>
      <c r="B50" s="71"/>
      <c r="C50" s="73"/>
      <c r="D50" s="73"/>
      <c r="E50" s="73"/>
      <c r="F50" s="73"/>
      <c r="G50" s="73"/>
      <c r="H50" s="78"/>
      <c r="I50" s="78"/>
      <c r="J50" s="78"/>
      <c r="K50" s="79"/>
      <c r="L50" s="1"/>
    </row>
    <row r="51" spans="1:12" ht="15.6" x14ac:dyDescent="0.3">
      <c r="B51" s="71"/>
      <c r="C51" s="78"/>
      <c r="D51" s="78"/>
      <c r="E51" s="78"/>
      <c r="F51" s="78"/>
      <c r="G51" s="95" t="s">
        <v>55</v>
      </c>
      <c r="H51" s="95"/>
      <c r="I51" s="95"/>
      <c r="J51" s="78"/>
      <c r="K51" s="79"/>
    </row>
    <row r="52" spans="1:12" ht="15.6" x14ac:dyDescent="0.3">
      <c r="B52" s="80"/>
      <c r="C52" s="81"/>
      <c r="D52" s="81"/>
      <c r="E52" s="82"/>
      <c r="F52" s="81"/>
      <c r="G52" s="83"/>
      <c r="H52" s="81"/>
      <c r="I52" s="81"/>
      <c r="J52" s="81"/>
      <c r="K52" s="84"/>
    </row>
    <row r="53" spans="1:12" ht="15.6" x14ac:dyDescent="0.3">
      <c r="D53" s="1"/>
      <c r="E53" s="1"/>
      <c r="F53" s="1"/>
      <c r="G53" s="1"/>
      <c r="H53" s="1"/>
      <c r="I53" s="78"/>
      <c r="J53" s="78"/>
    </row>
    <row r="54" spans="1:12" ht="16.2" thickBot="1" x14ac:dyDescent="0.35">
      <c r="G54" s="1"/>
      <c r="H54" s="1"/>
      <c r="I54" s="85"/>
      <c r="J54" s="85"/>
    </row>
    <row r="55" spans="1:12" ht="16.2" thickTop="1" x14ac:dyDescent="0.3">
      <c r="I55" s="1"/>
      <c r="J55" s="1"/>
    </row>
  </sheetData>
  <mergeCells count="33">
    <mergeCell ref="C9:J9"/>
    <mergeCell ref="C3:E3"/>
    <mergeCell ref="F3:J4"/>
    <mergeCell ref="C5:J5"/>
    <mergeCell ref="C6:J6"/>
    <mergeCell ref="C7:J8"/>
    <mergeCell ref="G40:J40"/>
    <mergeCell ref="C10:J10"/>
    <mergeCell ref="C11:C12"/>
    <mergeCell ref="D11:D12"/>
    <mergeCell ref="E11:E12"/>
    <mergeCell ref="F11:F12"/>
    <mergeCell ref="G11:G12"/>
    <mergeCell ref="H11:H12"/>
    <mergeCell ref="I11:I12"/>
    <mergeCell ref="J11:J12"/>
    <mergeCell ref="B33:C33"/>
    <mergeCell ref="G36:J36"/>
    <mergeCell ref="G37:J37"/>
    <mergeCell ref="G38:J38"/>
    <mergeCell ref="G39:J39"/>
    <mergeCell ref="G51:I51"/>
    <mergeCell ref="G41:J41"/>
    <mergeCell ref="D43:K43"/>
    <mergeCell ref="C44:G44"/>
    <mergeCell ref="H44:J44"/>
    <mergeCell ref="C45:G45"/>
    <mergeCell ref="H45:I45"/>
    <mergeCell ref="C46:G46"/>
    <mergeCell ref="H46:I46"/>
    <mergeCell ref="H47:I47"/>
    <mergeCell ref="H48:I48"/>
    <mergeCell ref="H49:K49"/>
  </mergeCells>
  <phoneticPr fontId="17" type="noConversion"/>
  <pageMargins left="0.11811023622047245" right="0.11811023622047245" top="0.15748031496062992" bottom="0.15748031496062992" header="0.31496062992125984" footer="0.31496062992125984"/>
  <pageSetup scale="2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Rafo Vital</dc:creator>
  <cp:lastModifiedBy>Rafo Vital</cp:lastModifiedBy>
  <cp:lastPrinted>2024-09-30T13:28:36Z</cp:lastPrinted>
  <dcterms:created xsi:type="dcterms:W3CDTF">2024-09-12T13:30:14Z</dcterms:created>
  <dcterms:modified xsi:type="dcterms:W3CDTF">2024-09-30T13:31:07Z</dcterms:modified>
</cp:coreProperties>
</file>