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uxtesoreria2\OneDrive - Escuela Tecnologica Instituto Tecnico Central\Evaluaciones SECOP\EVALUACIONES 2024\"/>
    </mc:Choice>
  </mc:AlternateContent>
  <bookViews>
    <workbookView xWindow="0" yWindow="0" windowWidth="28770" windowHeight="11475" activeTab="1"/>
  </bookViews>
  <sheets>
    <sheet name="EVALUACIÓN ORGANIZA" sheetId="10" r:id="rId1"/>
    <sheet name="OFERTA ECONOMICA SAMC-010-2024" sheetId="9" r:id="rId2"/>
  </sheets>
  <externalReferences>
    <externalReference r:id="rId3"/>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10" l="1"/>
  <c r="A5" i="9"/>
  <c r="F31" i="9" l="1"/>
  <c r="E31" i="9" s="1"/>
  <c r="F30" i="9"/>
  <c r="E30" i="9" s="1"/>
  <c r="F29" i="9"/>
  <c r="E29" i="9" s="1"/>
  <c r="F28" i="9"/>
  <c r="E28" i="9" s="1"/>
  <c r="F27" i="9"/>
  <c r="E27" i="9" s="1"/>
  <c r="F26" i="9"/>
  <c r="E26" i="9" s="1"/>
  <c r="F25" i="9"/>
  <c r="E25" i="9" s="1"/>
  <c r="F24" i="9"/>
  <c r="E24" i="9" s="1"/>
  <c r="F23" i="9"/>
  <c r="E23" i="9" s="1"/>
  <c r="F22" i="9"/>
  <c r="E22" i="9" s="1"/>
  <c r="F17" i="9"/>
  <c r="F16" i="9"/>
  <c r="F32" i="9" l="1"/>
  <c r="F33" i="9" l="1"/>
  <c r="F34" i="9" s="1"/>
  <c r="F35" i="9" s="1"/>
</calcChain>
</file>

<file path=xl/sharedStrings.xml><?xml version="1.0" encoding="utf-8"?>
<sst xmlns="http://schemas.openxmlformats.org/spreadsheetml/2006/main" count="84" uniqueCount="63">
  <si>
    <t>SUBTOTAL</t>
  </si>
  <si>
    <t>IVA</t>
  </si>
  <si>
    <t>TOTAL</t>
  </si>
  <si>
    <t>ESCUELA TECNOLOGICA INSTITUTO TECNICO CENTRAL</t>
  </si>
  <si>
    <t>VALOR UNITARIO 
(SIN IVA)</t>
  </si>
  <si>
    <t>VALOR TOTAL
 (SIN IVA)</t>
  </si>
  <si>
    <t>ITEM</t>
  </si>
  <si>
    <t>ÍTEM</t>
  </si>
  <si>
    <t>ACTIVIDAD</t>
  </si>
  <si>
    <t>DESCRIPCIÓN</t>
  </si>
  <si>
    <t>DIAGNÓSTICO</t>
  </si>
  <si>
    <t>INCLUYE  DESARMAR  Y  REVISAR  CADA  EQUIPO  A INTERVENIR  PARA  DETERMINAR  EL  ESTADO  ACTUAL EN   EL   QUE   SE   ENCUENTRA,   ESTABLECER  LOS REPUESTOS  QUE  SERÁN OBJETO DE CAMBIO Y EL NÚMERO  DE  HORAS  HOMBRE  REQUERIDAS  PARA REALIZAR  LA  INTERVENCIÓN,  UNA  VEZ  FINALIZADA ESTA ACTIVIDAD SE DEBERÁ ARMAR NUEVAMENTE EL  EQUIPO,  COMO  RESULTADO  DE  LA  MISMA  SE ENTREGARÁ   UN   INFORME   AL   SUPERVISOR   DEL CONTRATO  (QUE  INCLUYE  REPORTE  FOTOGRÁFICO) INDICANDO  EL  ESTADO  ACTUAL,  PRIORIZACIÓN  DE EQUIPOS  A  INTERVENIR,  REPUESTO  REQUERIDOS Y CANTIDAD DE HORAS HOMBRE POR CADA EQUIPO.</t>
  </si>
  <si>
    <t>INTERVENCIÓN</t>
  </si>
  <si>
    <t>EN ESTA ACTIVIDAD EL CONTRATISTA, REALIZARÁ EL MANTENIMIENTO PREVENTIVO Y/O CORRECTIVO POR CADA   EQUIPO, INCLUYE   EL   SUMINISTRO   DE COMPONENTES ORIGINALES, INSUMOS, MANO DE OBRA, HERRAMIENTAS, PARA DEJAR EN ÓPTIMAS  CONDICIONES    DE   FUNCIONAMIENTO   LOS EQUIPOS</t>
  </si>
  <si>
    <t>UNA     VEZ     FINALIZADA     LA    ACTIVIDAD    DE INTERVENCIÓN, EL CONTRATISTA DEBERÁ PONER EN FUNCIONAMIENTO CADA EQUIPO REALIZANDO LOS PROTOCOLOS DE PRUEBAS, EN ESTA ACTIVIDAD LOS EQUIPOS   DEBERÁN   PRESENTARSE   LIMPIOS   Y LUBRICADOS, ASISTIRÁ POR PARTE DE LA ENTIDAD EL SUPERVISOR DEL CONTRATO O SU DELEGADO</t>
  </si>
  <si>
    <t>INFORME TÉCNICO DETALLADO FINAL Y RECOMEN DACIONES</t>
  </si>
  <si>
    <t>FINALIZADAS TODAS  LAS  ETAPAS,  EL  CONTRATISTA PRESENTARÁ   AL  SUPERVISOR  DEL  CONTRATO  UN INFORME  DE  LAS  INTERVENCIONES  REALIZADAS  A CADA   EQUIPO,   ASÍ   COMO   EL ESTADO DE FUNCIONAMIENTO (INCLUYE REPORTE FOTOGRÁFICO),    RECOMENDACIONES    DE    USO, FICHAS          TÉCNICAS          PARA          FUTUROS MANTENIMIENTOS,  DEBE  INCLUIR  FICHAS  EN  LOS CAMBIOS   PERIÓDICOS   DE   LOS  COMPONENTES MECÁNICOS,  SOLUBLES,  LUBRICANTES,  FIJACIONES MECÁNICAS REPARACIONES EN ESPECÍFICAS</t>
  </si>
  <si>
    <t>EL CONTRATISTA DEBERÁ CUMPLIR CON LAS ACTIVIDADES ESPECIFICAS PARA CADA UNO DE LOS EQUIPOS A CONTINUACIÓN RELACIONADAS:</t>
  </si>
  <si>
    <t>ACTIVIDAD PARA LA INTERVENCION DE EQUIPOS</t>
  </si>
  <si>
    <t>DATOS DEL EQUIPOS</t>
  </si>
  <si>
    <t>CANT.</t>
  </si>
  <si>
    <t>MANO DE OBRA / MANTENIMIENTO PREVENTIVO (TOMA DE MEDICIONES DE PARÁMETROS ELÉCTRICOS DE LOS BOBINADO, LIMPIEZA GENERAL REVISIÓN INTERNA DE ELEMENTOS ELECTROMECÁNICOS, SECADO DEL SECADO DE EL O LOS DEVANADOS, APLICACIÓN DE AGENTE LIMPIADOR Y RESTAURADOR PARA DEVANADOS O BOBINADOS), CAMBIO DE RODAMIENTOS, MANTENIMIENTO CORRECTIVO Y REBOBINADO</t>
  </si>
  <si>
    <t>1 FRENO ELECTROMAGNÉTICO DL1019M MARCA DLORENZO</t>
  </si>
  <si>
    <t>MANO DE OBRA / MANTENIMIENTO PREVENTIVO (TOMA DE MEDICIONES DE PARÁMETROS ELÉCTRICOS DE LOS BOBINADO, LIMPIEZA GENERAL REVISIÓN INTERNA DE ELEMENTOS ELECTROMECÁNICOS, SECADO DEL SECADO DE EL O LOS DEVANADOS, APLICACIÓN DE AGENTE LIMPIADOR Y RESTAURADOR PARA DEVANADOS O BOBINADOS) Y CAMBIO DE RODAMIENTOS</t>
  </si>
  <si>
    <t>3 MOTOR ASÍNCRONO TRIFÁSICO DL1021 MARCA DLORENZO</t>
  </si>
  <si>
    <t>MANO DE OBRA / MANTENIMIENTO PREVENTIVO (TOMA DE MEDICIONES DE PARÁMETROS ELÉCTRICOS DE LOS BOBINADO, LIMPIEZA GENERAL REVISIÓN INTERNA DE ELEMENTOS ELECTROMECÁNICOS, SECADO DEL SECADO DE EL O LOS DEVANADOS, APLICACIÓN DE AGENTE LIMPIADOR Y RESTAURADOR PARA AGENTE LIMPIADOR Y RESTAURADOR PARA DEVANADOS O BOBINADOS) Y CAMBIO DE RODAMIENTOS</t>
  </si>
  <si>
    <t>1 MOTOR GENERADOR DL 1024 MARCA DLORENZO</t>
  </si>
  <si>
    <t>2 DINAMO FRENO A EXCITACIÓN SEPARADA DL1025A MARCA DLORENZO</t>
  </si>
  <si>
    <t>2 MOTOR ALTERNADOR ASÍNCRONO DL1026A MARCA DLORENZO</t>
  </si>
  <si>
    <t>1 MOTOR UNIVERSAL DL1029 MARCA DLORENZO</t>
  </si>
  <si>
    <t>2 MOTOR ASÍNCRONO MONOFASICO DL1028 MARCA DLORENZO</t>
  </si>
  <si>
    <t>MANO DE OBRA / MANTENIMIENTO PREVENTIVO MANTENIMIENTO CORRECTIVO REBOBINADO DE LOS DEVANADOS</t>
  </si>
  <si>
    <t>1 TRANSFORMADOR MONOFASICO DL1093 MARCA DLORENZO</t>
  </si>
  <si>
    <t>1 MOTOR TRIFASICO MARCA SIEMENS DE HASTA 1 KWATTS</t>
  </si>
  <si>
    <t xml:space="preserve">MANO DE OBRA / MANTENIMIENTO PREVENTIVO (TOMA DE MEDICIONES DE PARÁMETROS ELÉCTRICOS DE SALIDAS DE CORRIENTE Y VOLTAJE, LIMPIEZA INTERNA, AJUSTE DE CONEXIONES ELÉCTRICAS, REVISIÓN Y RESOLDADO DE PUNTOS DE SOLDADURA CRISTALIZADOS, CAMBIO DE BORNERAS Y TERMINALES EN MAL ESTADO) MANTENIMIENTO CORRECTIVO: ARREGLO Y/O CALIBRACIÓN DE CANALES DE SALIDA DE CORRIENTE Y VOLTAJE, CALIBRACIÓN DE MEDIDAS VISUALIZADAS EN LOS DISPLAY </t>
  </si>
  <si>
    <t>2 FUENTE DUAL MARCA PEACK TEACH</t>
  </si>
  <si>
    <t>NOTA: PARA PODER SER CONSIDERADOS EN ESTE PROCESO, ES INDISPENSABLE QUE DEMUESTREN ESTAR AUTORIZADOS PARA LLEVAR A CABO EL MANTENIMIENTO CON EQUIPOS DE LA MARCA DE LORENZO. ESTA VALIDACIÓN DEBERÁ SER REALIZADA A TRAVÉS DE UNA CARTA OFICIAL QUE ACREDITE DICHA AUTORIZACIÓN.</t>
  </si>
  <si>
    <t>AGRADECEMOS SU INTERÉS EN FORMAR PARTE DE ESTE PROCESO DE SELECCIÓN Y SU DISPOSICIÓN PARA OFRECER SUS SERVICIOS ESPECIALIZADOS.</t>
  </si>
  <si>
    <t>PUESTA EN FUNCIONAMIENTO</t>
  </si>
  <si>
    <t>EL CONTRATISTA DEBERÁ CUMPLIR CON LAS ACTIVIDADES GENERALES  PARA CADA UNO DE LOS EQUIPOS A CONTINUACIÓN RELACIONADAS:</t>
  </si>
  <si>
    <t>GRAN TOTAL</t>
  </si>
  <si>
    <t>ESCUELA TECNOLOGICA INSTITUTO TECNICO CENTRAL - ETITC</t>
  </si>
  <si>
    <t xml:space="preserve">PRESUPUESTO : $ </t>
  </si>
  <si>
    <t>REQUISITOS FINANCIEROS EXIGIDOS POR LA ETITC</t>
  </si>
  <si>
    <t>Índice de Liquidez</t>
  </si>
  <si>
    <t>Nivel de Endeudamiento</t>
  </si>
  <si>
    <t>Razón de Cobertura de Intereses</t>
  </si>
  <si>
    <t>CAPACIDAD ORGANIZACIONAL EXIGIDOS POR LA ETITC</t>
  </si>
  <si>
    <t>Rentabilidad sobre el patrimonio</t>
  </si>
  <si>
    <t>Rentabilidad sobre activos</t>
  </si>
  <si>
    <t>Jenny Andrea López Molina</t>
  </si>
  <si>
    <t>Evaluador Econòmico</t>
  </si>
  <si>
    <t>EVALUACIÓN ORGANIZACIONAL Y FINANCIERA - SAMC-010-2024</t>
  </si>
  <si>
    <t>&gt;=1</t>
  </si>
  <si>
    <t>&lt;=70</t>
  </si>
  <si>
    <t>&gt;=0</t>
  </si>
  <si>
    <t>PRESTACIÓN DE SERVICIOS PARA EL MANTENIMIENTO PREVENTIVO Y/O CORRECTIVO ESPECIALIZADO DE LOS EQUIPOS DEL TALLER DE ELECTRICIDAD, UTILIZADOS EN EL PROCESO DE APRENDIZAJE DE LOS ESTUDIANTES DEL IBTI Y PES DE LA ESCUELA TECNOLÓGICA INSTITUTO TÉCNICO CENTRAL.</t>
  </si>
  <si>
    <t>36.829.013 COP</t>
  </si>
  <si>
    <t>CAMG SAS NIT 900613108</t>
  </si>
  <si>
    <t>INDETERMINADO</t>
  </si>
  <si>
    <t>HABILITADO</t>
  </si>
  <si>
    <t>Septiembre 23 de 2024</t>
  </si>
  <si>
    <t>SAMC-010-2024 EVALUACIÓN ECONÓMICA DEFINITIVA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</si>
</sst>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5C0A]#,##0"/>
    <numFmt numFmtId="165" formatCode="[$$-240A]\ #,##0"/>
  </numFmts>
  <fonts count="7" x14ac:knownFonts="1">
    <font>
      <sz val="11"/>
      <color theme="1"/>
      <name val="Calibri"/>
      <family val="2"/>
      <scheme val="minor"/>
    </font>
    <font>
      <b/>
      <sz val="11"/>
      <color rgb="FF000000"/>
      <name val="Arial"/>
      <family val="2"/>
    </font>
    <font>
      <sz val="11"/>
      <color theme="1"/>
      <name val="Arial"/>
      <family val="2"/>
    </font>
    <font>
      <b/>
      <sz val="11"/>
      <color theme="1"/>
      <name val="Arial"/>
      <family val="2"/>
    </font>
    <font>
      <sz val="11"/>
      <color rgb="FF000000"/>
      <name val="Arial"/>
      <family val="2"/>
    </font>
    <font>
      <sz val="11"/>
      <color theme="1"/>
      <name val="Calibri"/>
      <family val="2"/>
      <scheme val="minor"/>
    </font>
    <font>
      <b/>
      <sz val="11"/>
      <name val="Arial"/>
      <family val="2"/>
    </font>
  </fonts>
  <fills count="9">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
      <patternFill patternType="solid">
        <fgColor rgb="FFD9D9D9"/>
        <bgColor rgb="FF000000"/>
      </patternFill>
    </fill>
    <fill>
      <patternFill patternType="solid">
        <fgColor rgb="FFFFFFFF"/>
        <bgColor rgb="FF000000"/>
      </patternFill>
    </fill>
    <fill>
      <patternFill patternType="solid">
        <fgColor rgb="FFE2EFDA"/>
        <bgColor rgb="FF000000"/>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5" fillId="0" borderId="0" applyFont="0" applyFill="0" applyBorder="0" applyAlignment="0" applyProtection="0"/>
  </cellStyleXfs>
  <cellXfs count="75">
    <xf numFmtId="0" fontId="0" fillId="0" borderId="0" xfId="0"/>
    <xf numFmtId="0" fontId="2" fillId="0" borderId="0" xfId="0" applyFont="1" applyAlignment="1">
      <alignment horizontal="center" vertical="center" wrapText="1"/>
    </xf>
    <xf numFmtId="0" fontId="3" fillId="0" borderId="0" xfId="0" applyFont="1" applyAlignment="1">
      <alignment horizontal="justify" vertical="center" wrapText="1"/>
    </xf>
    <xf numFmtId="0" fontId="4" fillId="3" borderId="0" xfId="0" applyFont="1" applyFill="1" applyAlignment="1">
      <alignment horizontal="center" vertical="center" wrapText="1"/>
    </xf>
    <xf numFmtId="0" fontId="4" fillId="3" borderId="0" xfId="0" applyFont="1" applyFill="1" applyAlignment="1">
      <alignment horizontal="justify"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4" fillId="3" borderId="1" xfId="0" applyFont="1" applyFill="1" applyBorder="1" applyAlignment="1">
      <alignment horizontal="justify" vertical="center" wrapText="1"/>
    </xf>
    <xf numFmtId="0" fontId="2" fillId="0" borderId="0" xfId="0" applyFont="1" applyAlignment="1">
      <alignment wrapText="1"/>
    </xf>
    <xf numFmtId="0" fontId="1" fillId="4" borderId="1" xfId="0" applyFont="1" applyFill="1" applyBorder="1" applyAlignment="1">
      <alignment horizontal="center" vertical="center" wrapText="1"/>
    </xf>
    <xf numFmtId="0" fontId="1" fillId="3" borderId="0" xfId="0" applyFont="1" applyFill="1" applyAlignment="1">
      <alignment horizontal="center" vertical="center" wrapText="1"/>
    </xf>
    <xf numFmtId="0" fontId="3" fillId="0" borderId="0" xfId="0" applyFont="1" applyAlignment="1">
      <alignment wrapText="1"/>
    </xf>
    <xf numFmtId="0" fontId="1" fillId="4" borderId="1" xfId="0" applyFont="1" applyFill="1" applyBorder="1" applyAlignment="1">
      <alignment horizontal="center" vertical="center"/>
    </xf>
    <xf numFmtId="0" fontId="2" fillId="0" borderId="0" xfId="0" applyFont="1" applyAlignment="1">
      <alignment horizontal="justify" vertical="center" wrapText="1"/>
    </xf>
    <xf numFmtId="0" fontId="1" fillId="2" borderId="0" xfId="0" applyFont="1" applyFill="1" applyAlignment="1">
      <alignment horizontal="center" vertical="center" wrapText="1"/>
    </xf>
    <xf numFmtId="164" fontId="2" fillId="4" borderId="1" xfId="0" applyNumberFormat="1" applyFont="1" applyFill="1" applyBorder="1"/>
    <xf numFmtId="164"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4" fillId="3" borderId="1" xfId="0" applyFont="1" applyFill="1" applyBorder="1" applyAlignment="1">
      <alignment horizontal="center" vertical="center" wrapText="1"/>
    </xf>
    <xf numFmtId="0" fontId="4" fillId="0" borderId="0" xfId="0" applyFont="1" applyAlignment="1">
      <alignmen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4" fillId="0" borderId="0" xfId="0" applyFont="1"/>
    <xf numFmtId="0" fontId="3" fillId="0" borderId="1" xfId="0" applyFont="1" applyBorder="1" applyAlignment="1">
      <alignment horizontal="right"/>
    </xf>
    <xf numFmtId="0" fontId="3" fillId="0" borderId="1" xfId="0" applyFont="1" applyBorder="1" applyAlignment="1">
      <alignment horizontal="left"/>
    </xf>
    <xf numFmtId="0" fontId="4" fillId="0" borderId="0" xfId="0" applyFont="1"/>
    <xf numFmtId="0" fontId="4" fillId="6" borderId="0" xfId="0" applyFont="1" applyFill="1"/>
    <xf numFmtId="0" fontId="6" fillId="0" borderId="1" xfId="0" applyFont="1" applyBorder="1" applyAlignment="1">
      <alignment horizontal="center" vertical="center" wrapText="1"/>
    </xf>
    <xf numFmtId="1" fontId="1" fillId="0" borderId="0" xfId="0" applyNumberFormat="1" applyFont="1" applyAlignment="1">
      <alignment horizontal="center" vertical="center"/>
    </xf>
    <xf numFmtId="0" fontId="1" fillId="0" borderId="0" xfId="0" applyFont="1"/>
    <xf numFmtId="0" fontId="3" fillId="0" borderId="0" xfId="0" applyFont="1" applyBorder="1" applyAlignment="1">
      <alignment horizontal="right"/>
    </xf>
    <xf numFmtId="0" fontId="3" fillId="0" borderId="0" xfId="0" applyFont="1" applyBorder="1" applyAlignment="1">
      <alignment horizontal="left"/>
    </xf>
    <xf numFmtId="0" fontId="3" fillId="0" borderId="0" xfId="0" applyFont="1" applyFill="1" applyBorder="1" applyAlignment="1">
      <alignment horizontal="center" wrapText="1"/>
    </xf>
    <xf numFmtId="0" fontId="2" fillId="0" borderId="0" xfId="0" applyFont="1" applyFill="1" applyAlignment="1">
      <alignment wrapText="1"/>
    </xf>
    <xf numFmtId="164" fontId="2" fillId="0" borderId="0" xfId="0" applyNumberFormat="1" applyFont="1" applyAlignment="1">
      <alignment wrapText="1"/>
    </xf>
    <xf numFmtId="0" fontId="1" fillId="8" borderId="3" xfId="0" applyFont="1" applyFill="1" applyBorder="1" applyAlignment="1">
      <alignment horizontal="center" vertical="center"/>
    </xf>
    <xf numFmtId="0" fontId="1" fillId="8" borderId="1" xfId="0" applyFont="1" applyFill="1" applyBorder="1" applyAlignment="1">
      <alignment horizontal="center" vertical="center"/>
    </xf>
    <xf numFmtId="164" fontId="3" fillId="8" borderId="1" xfId="0" applyNumberFormat="1" applyFont="1" applyFill="1" applyBorder="1" applyAlignment="1">
      <alignment horizontal="center"/>
    </xf>
    <xf numFmtId="0" fontId="3" fillId="0" borderId="0" xfId="0" applyFont="1" applyAlignment="1">
      <alignment vertical="center" wrapText="1"/>
    </xf>
    <xf numFmtId="164" fontId="3" fillId="8" borderId="0" xfId="0" applyNumberFormat="1" applyFont="1" applyFill="1" applyAlignment="1">
      <alignment horizontal="center"/>
    </xf>
    <xf numFmtId="164" fontId="2" fillId="0" borderId="1" xfId="0" applyNumberFormat="1" applyFont="1" applyBorder="1" applyAlignment="1">
      <alignment horizontal="center" vertical="center"/>
    </xf>
    <xf numFmtId="3" fontId="2" fillId="0" borderId="0" xfId="0" applyNumberFormat="1" applyFont="1" applyAlignment="1">
      <alignment wrapText="1"/>
    </xf>
    <xf numFmtId="0" fontId="6" fillId="0" borderId="1" xfId="0" applyFont="1" applyBorder="1" applyAlignment="1">
      <alignment horizontal="right" vertical="center" wrapText="1"/>
    </xf>
    <xf numFmtId="0" fontId="4" fillId="0" borderId="0" xfId="0" applyFont="1"/>
    <xf numFmtId="0" fontId="1" fillId="6"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2" fontId="1" fillId="7" borderId="1" xfId="0" applyNumberFormat="1" applyFont="1" applyFill="1" applyBorder="1" applyAlignment="1">
      <alignment horizontal="center" vertical="center"/>
    </xf>
    <xf numFmtId="1" fontId="1" fillId="0" borderId="1" xfId="0" applyNumberFormat="1" applyFont="1" applyBorder="1" applyAlignment="1">
      <alignment horizontal="center" vertical="center"/>
    </xf>
    <xf numFmtId="0" fontId="1" fillId="0" borderId="1" xfId="0" applyFont="1" applyBorder="1" applyAlignment="1">
      <alignment horizontal="center" vertical="center"/>
    </xf>
    <xf numFmtId="9" fontId="1" fillId="7" borderId="1" xfId="1" applyFont="1" applyFill="1" applyBorder="1" applyAlignment="1">
      <alignment horizontal="center" vertical="center"/>
    </xf>
    <xf numFmtId="1" fontId="1" fillId="0" borderId="10" xfId="0" applyNumberFormat="1" applyFont="1" applyBorder="1" applyAlignment="1">
      <alignment horizontal="center" vertical="center"/>
    </xf>
    <xf numFmtId="1" fontId="1" fillId="0" borderId="9" xfId="0" applyNumberFormat="1" applyFont="1" applyBorder="1" applyAlignment="1">
      <alignment horizontal="center" vertical="center"/>
    </xf>
    <xf numFmtId="0" fontId="6" fillId="0" borderId="1" xfId="0" applyFont="1" applyBorder="1" applyAlignment="1">
      <alignment horizontal="center" vertical="center" wrapText="1"/>
    </xf>
    <xf numFmtId="0" fontId="4" fillId="0" borderId="0" xfId="0" applyFont="1" applyAlignment="1">
      <alignment vertical="center"/>
    </xf>
    <xf numFmtId="0" fontId="6" fillId="5" borderId="10"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0" borderId="1" xfId="0" applyFont="1" applyBorder="1" applyAlignment="1">
      <alignment horizontal="center" wrapText="1"/>
    </xf>
    <xf numFmtId="0" fontId="6" fillId="5" borderId="1" xfId="0" applyFont="1" applyFill="1" applyBorder="1" applyAlignment="1">
      <alignment horizontal="center" vertical="center"/>
    </xf>
    <xf numFmtId="0" fontId="6" fillId="0" borderId="9" xfId="0" applyFont="1" applyBorder="1" applyAlignment="1">
      <alignment horizontal="center" vertical="center"/>
    </xf>
    <xf numFmtId="0" fontId="4" fillId="0" borderId="9" xfId="0" applyFont="1" applyBorder="1" applyAlignment="1">
      <alignment vertical="center"/>
    </xf>
    <xf numFmtId="0" fontId="3" fillId="0" borderId="0" xfId="0" applyFont="1" applyAlignment="1">
      <alignment horizontal="center" wrapText="1"/>
    </xf>
    <xf numFmtId="0" fontId="3" fillId="4" borderId="6" xfId="0" applyFont="1" applyFill="1" applyBorder="1" applyAlignment="1">
      <alignment horizontal="center" wrapText="1"/>
    </xf>
    <xf numFmtId="0" fontId="3" fillId="4" borderId="7" xfId="0" applyFont="1" applyFill="1" applyBorder="1" applyAlignment="1">
      <alignment horizontal="center" wrapText="1"/>
    </xf>
    <xf numFmtId="0" fontId="3" fillId="4" borderId="8" xfId="0" applyFont="1" applyFill="1" applyBorder="1" applyAlignment="1">
      <alignment horizontal="center" wrapText="1"/>
    </xf>
    <xf numFmtId="0" fontId="3" fillId="4" borderId="4" xfId="0" applyFont="1" applyFill="1" applyBorder="1" applyAlignment="1">
      <alignment horizontal="center" wrapText="1"/>
    </xf>
    <xf numFmtId="0" fontId="3" fillId="4" borderId="2" xfId="0" applyFont="1" applyFill="1" applyBorder="1" applyAlignment="1">
      <alignment horizontal="center" wrapText="1"/>
    </xf>
    <xf numFmtId="0" fontId="3" fillId="4" borderId="5" xfId="0" applyFont="1" applyFill="1" applyBorder="1" applyAlignment="1">
      <alignment horizontal="center" wrapText="1"/>
    </xf>
    <xf numFmtId="0" fontId="3" fillId="0" borderId="0" xfId="0" applyFont="1" applyAlignment="1">
      <alignment horizontal="center" vertical="center" wrapText="1"/>
    </xf>
    <xf numFmtId="0" fontId="4" fillId="3" borderId="1" xfId="0" applyFont="1" applyFill="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1" xfId="0" applyFont="1" applyFill="1" applyBorder="1" applyAlignment="1">
      <alignment horizontal="center" wrapText="1"/>
    </xf>
    <xf numFmtId="0" fontId="3" fillId="0" borderId="0" xfId="0" applyFont="1" applyFill="1" applyBorder="1" applyAlignment="1">
      <alignment horizontal="right" wrapText="1"/>
    </xf>
    <xf numFmtId="0" fontId="3" fillId="0" borderId="1" xfId="0"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PROPUESTAS/COTIZACIONES%20Y%20PROPUESTAS%202024/CARLOS%20ACOSTA/INSTITUTO%20TECNICO%20CENTRAL/Tabla%20Cotizacion%20Mantenimie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
      <sheetName val="PROPUESTA"/>
      <sheetName val="FINAL"/>
    </sheetNames>
    <sheetDataSet>
      <sheetData sheetId="0"/>
      <sheetData sheetId="1"/>
      <sheetData sheetId="2">
        <row r="2">
          <cell r="I2">
            <v>3487500</v>
          </cell>
        </row>
        <row r="3">
          <cell r="I3">
            <v>5098725</v>
          </cell>
        </row>
        <row r="4">
          <cell r="I4">
            <v>1699575</v>
          </cell>
        </row>
        <row r="5">
          <cell r="I5">
            <v>3399150</v>
          </cell>
        </row>
        <row r="6">
          <cell r="I6">
            <v>3399150</v>
          </cell>
        </row>
        <row r="7">
          <cell r="I7">
            <v>1699575</v>
          </cell>
        </row>
        <row r="8">
          <cell r="I8">
            <v>3399150</v>
          </cell>
        </row>
        <row r="9">
          <cell r="I9">
            <v>2726062.5</v>
          </cell>
        </row>
        <row r="10">
          <cell r="I10">
            <v>1699575</v>
          </cell>
        </row>
        <row r="11">
          <cell r="I11">
            <v>2173875</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workbookViewId="0">
      <selection activeCell="F16" sqref="F16"/>
    </sheetView>
  </sheetViews>
  <sheetFormatPr baseColWidth="10" defaultRowHeight="15" x14ac:dyDescent="0.25"/>
  <cols>
    <col min="2" max="2" width="32.28515625" customWidth="1"/>
    <col min="3" max="3" width="33" customWidth="1"/>
    <col min="4" max="4" width="16.140625" customWidth="1"/>
    <col min="7" max="7" width="11.28515625" bestFit="1" customWidth="1"/>
  </cols>
  <sheetData>
    <row r="1" spans="1:7" x14ac:dyDescent="0.25">
      <c r="A1" s="20"/>
      <c r="B1" s="59" t="s">
        <v>41</v>
      </c>
      <c r="C1" s="59"/>
      <c r="D1" s="59"/>
      <c r="E1" s="59"/>
      <c r="F1" s="59"/>
      <c r="G1" s="59"/>
    </row>
    <row r="2" spans="1:7" x14ac:dyDescent="0.25">
      <c r="A2" s="20"/>
      <c r="B2" s="60"/>
      <c r="C2" s="60"/>
      <c r="D2" s="60"/>
      <c r="E2" s="60"/>
      <c r="F2" s="61"/>
      <c r="G2" s="61"/>
    </row>
    <row r="3" spans="1:7" x14ac:dyDescent="0.25">
      <c r="A3" s="20"/>
      <c r="B3" s="59" t="s">
        <v>52</v>
      </c>
      <c r="C3" s="59"/>
      <c r="D3" s="59"/>
      <c r="E3" s="59"/>
      <c r="F3" s="59"/>
      <c r="G3" s="59"/>
    </row>
    <row r="4" spans="1:7" x14ac:dyDescent="0.25">
      <c r="A4" s="55"/>
      <c r="B4" s="55"/>
      <c r="C4" s="21"/>
      <c r="D4" s="21"/>
      <c r="E4" s="21"/>
      <c r="F4" s="61"/>
      <c r="G4" s="61"/>
    </row>
    <row r="5" spans="1:7" ht="78.75" customHeight="1" x14ac:dyDescent="0.25">
      <c r="A5" s="20"/>
      <c r="B5" s="54" t="s">
        <v>56</v>
      </c>
      <c r="C5" s="54"/>
      <c r="D5" s="54"/>
      <c r="E5" s="54"/>
      <c r="F5" s="54"/>
      <c r="G5" s="54"/>
    </row>
    <row r="6" spans="1:7" x14ac:dyDescent="0.25">
      <c r="A6" s="55"/>
      <c r="B6" s="55"/>
      <c r="C6" s="22"/>
      <c r="D6" s="22"/>
      <c r="E6" s="22"/>
      <c r="F6" s="22"/>
      <c r="G6" s="20"/>
    </row>
    <row r="7" spans="1:7" x14ac:dyDescent="0.25">
      <c r="A7" s="23"/>
      <c r="B7" s="24" t="s">
        <v>42</v>
      </c>
      <c r="C7" s="25" t="s">
        <v>57</v>
      </c>
      <c r="D7" s="22"/>
      <c r="E7" s="22"/>
    </row>
    <row r="8" spans="1:7" x14ac:dyDescent="0.25">
      <c r="A8" s="23"/>
      <c r="B8" s="31"/>
      <c r="C8" s="32"/>
      <c r="D8" s="22"/>
      <c r="E8" s="22"/>
    </row>
    <row r="9" spans="1:7" ht="32.25" customHeight="1" x14ac:dyDescent="0.25">
      <c r="A9" s="44"/>
      <c r="B9" s="44"/>
      <c r="C9" s="23"/>
      <c r="D9" s="45" t="s">
        <v>58</v>
      </c>
      <c r="E9" s="45"/>
    </row>
    <row r="10" spans="1:7" ht="33" customHeight="1" x14ac:dyDescent="0.25">
      <c r="A10" s="23"/>
      <c r="B10" s="56" t="s">
        <v>43</v>
      </c>
      <c r="C10" s="57"/>
      <c r="D10" s="58"/>
      <c r="E10" s="58"/>
    </row>
    <row r="11" spans="1:7" x14ac:dyDescent="0.25">
      <c r="A11" s="23"/>
      <c r="B11" s="43" t="s">
        <v>44</v>
      </c>
      <c r="C11" s="28" t="s">
        <v>53</v>
      </c>
      <c r="D11" s="48">
        <v>3.3</v>
      </c>
      <c r="E11" s="48"/>
    </row>
    <row r="12" spans="1:7" x14ac:dyDescent="0.25">
      <c r="A12" s="23"/>
      <c r="B12" s="43" t="s">
        <v>45</v>
      </c>
      <c r="C12" s="28" t="s">
        <v>54</v>
      </c>
      <c r="D12" s="51">
        <v>0.12</v>
      </c>
      <c r="E12" s="51"/>
    </row>
    <row r="13" spans="1:7" ht="30" x14ac:dyDescent="0.25">
      <c r="A13" s="23"/>
      <c r="B13" s="43" t="s">
        <v>46</v>
      </c>
      <c r="C13" s="28" t="s">
        <v>53</v>
      </c>
      <c r="D13" s="48" t="s">
        <v>59</v>
      </c>
      <c r="E13" s="48"/>
    </row>
    <row r="14" spans="1:7" x14ac:dyDescent="0.25">
      <c r="A14" s="44"/>
      <c r="B14" s="44"/>
      <c r="C14" s="23"/>
      <c r="D14" s="52" t="s">
        <v>60</v>
      </c>
      <c r="E14" s="53"/>
    </row>
    <row r="15" spans="1:7" x14ac:dyDescent="0.25">
      <c r="A15" s="44"/>
      <c r="B15" s="44"/>
      <c r="C15" s="23"/>
      <c r="D15" s="29"/>
      <c r="E15" s="29"/>
    </row>
    <row r="16" spans="1:7" ht="33.75" customHeight="1" x14ac:dyDescent="0.25">
      <c r="A16" s="23"/>
      <c r="B16" s="46" t="s">
        <v>47</v>
      </c>
      <c r="C16" s="46"/>
      <c r="D16" s="47" t="str">
        <f>D9</f>
        <v>CAMG SAS NIT 900613108</v>
      </c>
      <c r="E16" s="47"/>
    </row>
    <row r="17" spans="1:7" ht="30" x14ac:dyDescent="0.25">
      <c r="A17" s="23"/>
      <c r="B17" s="43" t="s">
        <v>48</v>
      </c>
      <c r="C17" s="28" t="s">
        <v>55</v>
      </c>
      <c r="D17" s="48">
        <v>5</v>
      </c>
      <c r="E17" s="48"/>
    </row>
    <row r="18" spans="1:7" x14ac:dyDescent="0.25">
      <c r="A18" s="23"/>
      <c r="B18" s="43" t="s">
        <v>49</v>
      </c>
      <c r="C18" s="28" t="s">
        <v>55</v>
      </c>
      <c r="D18" s="48">
        <v>5</v>
      </c>
      <c r="E18" s="48"/>
    </row>
    <row r="19" spans="1:7" x14ac:dyDescent="0.25">
      <c r="A19" s="44"/>
      <c r="B19" s="44"/>
      <c r="C19" s="23"/>
      <c r="D19" s="49" t="s">
        <v>60</v>
      </c>
      <c r="E19" s="50"/>
    </row>
    <row r="20" spans="1:7" x14ac:dyDescent="0.25">
      <c r="A20" s="44"/>
      <c r="B20" s="44"/>
      <c r="C20" s="23"/>
      <c r="D20" s="27"/>
      <c r="E20" s="23"/>
    </row>
    <row r="21" spans="1:7" x14ac:dyDescent="0.25">
      <c r="A21" s="23"/>
      <c r="B21" s="30" t="s">
        <v>50</v>
      </c>
      <c r="C21" s="23"/>
      <c r="D21" s="27"/>
      <c r="E21" s="23"/>
    </row>
    <row r="22" spans="1:7" x14ac:dyDescent="0.25">
      <c r="A22" s="23"/>
      <c r="B22" s="30" t="s">
        <v>51</v>
      </c>
      <c r="C22" s="23"/>
      <c r="D22" s="27"/>
      <c r="E22" s="23"/>
    </row>
    <row r="23" spans="1:7" x14ac:dyDescent="0.25">
      <c r="A23" s="23"/>
      <c r="B23" s="26" t="s">
        <v>61</v>
      </c>
      <c r="C23" s="23"/>
      <c r="D23" s="27"/>
      <c r="E23" s="23"/>
      <c r="F23" s="44"/>
      <c r="G23" s="44"/>
    </row>
  </sheetData>
  <mergeCells count="26">
    <mergeCell ref="B1:G1"/>
    <mergeCell ref="B2:E2"/>
    <mergeCell ref="F2:G2"/>
    <mergeCell ref="B3:G3"/>
    <mergeCell ref="A4:B4"/>
    <mergeCell ref="F4:G4"/>
    <mergeCell ref="B5:G5"/>
    <mergeCell ref="A6:B6"/>
    <mergeCell ref="A9:B9"/>
    <mergeCell ref="B10:C10"/>
    <mergeCell ref="D10:E10"/>
    <mergeCell ref="A20:B20"/>
    <mergeCell ref="F23:G23"/>
    <mergeCell ref="D9:E9"/>
    <mergeCell ref="B16:C16"/>
    <mergeCell ref="D16:E16"/>
    <mergeCell ref="D17:E17"/>
    <mergeCell ref="D18:E18"/>
    <mergeCell ref="A19:B19"/>
    <mergeCell ref="D19:E19"/>
    <mergeCell ref="D11:E11"/>
    <mergeCell ref="D12:E12"/>
    <mergeCell ref="D13:E13"/>
    <mergeCell ref="A14:B14"/>
    <mergeCell ref="D14:E14"/>
    <mergeCell ref="A15:B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showGridLines="0" tabSelected="1" zoomScale="70" zoomScaleNormal="70" zoomScaleSheetLayoutView="100" workbookViewId="0">
      <selection activeCell="A7" sqref="A7:F7"/>
    </sheetView>
  </sheetViews>
  <sheetFormatPr baseColWidth="10" defaultColWidth="11.42578125" defaultRowHeight="15" x14ac:dyDescent="0.25"/>
  <cols>
    <col min="1" max="1" width="11.42578125" style="12"/>
    <col min="2" max="2" width="99.140625" style="9" customWidth="1"/>
    <col min="3" max="3" width="94.5703125" style="9" customWidth="1"/>
    <col min="4" max="4" width="11.42578125" style="9"/>
    <col min="5" max="6" width="23.42578125" style="9" customWidth="1"/>
    <col min="7" max="7" width="13.5703125" style="9" bestFit="1" customWidth="1"/>
    <col min="8" max="8" width="25" style="9" bestFit="1" customWidth="1"/>
    <col min="9" max="16384" width="11.42578125" style="9"/>
  </cols>
  <sheetData>
    <row r="1" spans="1:7" x14ac:dyDescent="0.25">
      <c r="A1" s="66" t="s">
        <v>3</v>
      </c>
      <c r="B1" s="67"/>
      <c r="C1" s="67"/>
      <c r="D1" s="67"/>
      <c r="E1" s="67"/>
      <c r="F1" s="68"/>
    </row>
    <row r="2" spans="1:7" ht="35.25" customHeight="1" x14ac:dyDescent="0.25">
      <c r="A2" s="63" t="s">
        <v>62</v>
      </c>
      <c r="B2" s="64"/>
      <c r="C2" s="64"/>
      <c r="D2" s="64"/>
      <c r="E2" s="64"/>
      <c r="F2" s="65"/>
    </row>
    <row r="3" spans="1:7" s="34" customFormat="1" ht="35.25" customHeight="1" x14ac:dyDescent="0.25">
      <c r="A3" s="33"/>
      <c r="B3" s="33"/>
      <c r="C3" s="33"/>
      <c r="D3" s="33"/>
      <c r="E3" s="33"/>
      <c r="F3" s="33"/>
    </row>
    <row r="4" spans="1:7" s="34" customFormat="1" ht="35.25" customHeight="1" x14ac:dyDescent="0.25">
      <c r="A4" s="72" t="s">
        <v>56</v>
      </c>
      <c r="B4" s="72"/>
      <c r="C4" s="72"/>
      <c r="D4" s="72"/>
      <c r="E4" s="72"/>
      <c r="F4" s="72"/>
    </row>
    <row r="5" spans="1:7" s="34" customFormat="1" ht="35.25" customHeight="1" x14ac:dyDescent="0.25">
      <c r="A5" s="73" t="str">
        <f>'EVALUACIÓN ORGANIZA'!B7</f>
        <v xml:space="preserve">PRESUPUESTO : $ </v>
      </c>
      <c r="B5" s="73"/>
      <c r="C5" s="32" t="s">
        <v>57</v>
      </c>
      <c r="D5" s="33"/>
      <c r="E5" s="33"/>
      <c r="F5" s="33"/>
    </row>
    <row r="6" spans="1:7" x14ac:dyDescent="0.2">
      <c r="A6" s="2"/>
    </row>
    <row r="7" spans="1:7" x14ac:dyDescent="0.2">
      <c r="A7" s="69" t="s">
        <v>39</v>
      </c>
      <c r="B7" s="69"/>
      <c r="C7" s="69"/>
      <c r="D7" s="69"/>
      <c r="E7" s="69"/>
      <c r="F7" s="69"/>
    </row>
    <row r="8" spans="1:7" x14ac:dyDescent="0.2">
      <c r="A8" s="18"/>
      <c r="B8" s="18"/>
      <c r="C8" s="18"/>
      <c r="D8" s="18"/>
      <c r="E8" s="18"/>
      <c r="F8" s="18"/>
    </row>
    <row r="9" spans="1:7" ht="55.5" customHeight="1" x14ac:dyDescent="0.2">
      <c r="A9" s="2"/>
      <c r="E9" s="74" t="s">
        <v>58</v>
      </c>
      <c r="F9" s="74"/>
    </row>
    <row r="10" spans="1:7" ht="30" x14ac:dyDescent="0.2">
      <c r="A10" s="10" t="s">
        <v>7</v>
      </c>
      <c r="B10" s="10" t="s">
        <v>8</v>
      </c>
      <c r="C10" s="10" t="s">
        <v>9</v>
      </c>
      <c r="D10" s="10" t="s">
        <v>20</v>
      </c>
      <c r="E10" s="10" t="s">
        <v>4</v>
      </c>
      <c r="F10" s="10" t="s">
        <v>5</v>
      </c>
    </row>
    <row r="11" spans="1:7" ht="128.25" x14ac:dyDescent="0.2">
      <c r="A11" s="10">
        <v>1</v>
      </c>
      <c r="B11" s="5" t="s">
        <v>10</v>
      </c>
      <c r="C11" s="6" t="s">
        <v>11</v>
      </c>
      <c r="D11" s="70">
        <v>1</v>
      </c>
      <c r="E11" s="71">
        <v>2166400</v>
      </c>
      <c r="F11" s="71">
        <v>2166400</v>
      </c>
    </row>
    <row r="12" spans="1:7" ht="57" x14ac:dyDescent="0.2">
      <c r="A12" s="10">
        <v>2</v>
      </c>
      <c r="B12" s="5" t="s">
        <v>12</v>
      </c>
      <c r="C12" s="6" t="s">
        <v>13</v>
      </c>
      <c r="D12" s="70"/>
      <c r="E12" s="71"/>
      <c r="F12" s="71"/>
    </row>
    <row r="13" spans="1:7" ht="99" customHeight="1" x14ac:dyDescent="0.2">
      <c r="A13" s="10">
        <v>3</v>
      </c>
      <c r="B13" s="5" t="s">
        <v>38</v>
      </c>
      <c r="C13" s="7" t="s">
        <v>14</v>
      </c>
      <c r="D13" s="70"/>
      <c r="E13" s="71"/>
      <c r="F13" s="71"/>
    </row>
    <row r="14" spans="1:7" ht="112.5" customHeight="1" x14ac:dyDescent="0.2">
      <c r="A14" s="10">
        <v>4</v>
      </c>
      <c r="B14" s="5" t="s">
        <v>15</v>
      </c>
      <c r="C14" s="6" t="s">
        <v>16</v>
      </c>
      <c r="D14" s="70"/>
      <c r="E14" s="71"/>
      <c r="F14" s="71"/>
    </row>
    <row r="15" spans="1:7" ht="112.5" customHeight="1" x14ac:dyDescent="0.25">
      <c r="A15" s="15"/>
      <c r="B15" s="1"/>
      <c r="C15" s="14"/>
      <c r="D15" s="3"/>
      <c r="E15" s="36" t="s">
        <v>0</v>
      </c>
      <c r="F15" s="40">
        <v>2166400</v>
      </c>
    </row>
    <row r="16" spans="1:7" x14ac:dyDescent="0.25">
      <c r="A16" s="15"/>
      <c r="B16" s="1"/>
      <c r="C16" s="14"/>
      <c r="D16" s="3"/>
      <c r="E16" s="37" t="s">
        <v>1</v>
      </c>
      <c r="F16" s="38">
        <f>F15*19%</f>
        <v>411616</v>
      </c>
      <c r="G16" s="35"/>
    </row>
    <row r="17" spans="1:6" x14ac:dyDescent="0.25">
      <c r="A17" s="15"/>
      <c r="B17" s="1"/>
      <c r="C17" s="14"/>
      <c r="D17" s="3"/>
      <c r="E17" s="37" t="s">
        <v>2</v>
      </c>
      <c r="F17" s="38">
        <f>F15+F16</f>
        <v>2578016</v>
      </c>
    </row>
    <row r="18" spans="1:6" x14ac:dyDescent="0.2">
      <c r="A18" s="2"/>
    </row>
    <row r="19" spans="1:6" x14ac:dyDescent="0.2">
      <c r="A19" s="69" t="s">
        <v>17</v>
      </c>
      <c r="B19" s="69"/>
      <c r="C19" s="69"/>
      <c r="D19" s="69"/>
      <c r="E19" s="69"/>
      <c r="F19" s="69"/>
    </row>
    <row r="20" spans="1:6" x14ac:dyDescent="0.2">
      <c r="A20" s="2"/>
    </row>
    <row r="21" spans="1:6" ht="30" x14ac:dyDescent="0.2">
      <c r="A21" s="10" t="s">
        <v>6</v>
      </c>
      <c r="B21" s="10" t="s">
        <v>18</v>
      </c>
      <c r="C21" s="10" t="s">
        <v>19</v>
      </c>
      <c r="D21" s="10" t="s">
        <v>20</v>
      </c>
      <c r="E21" s="10" t="s">
        <v>4</v>
      </c>
      <c r="F21" s="10" t="s">
        <v>5</v>
      </c>
    </row>
    <row r="22" spans="1:6" ht="71.25" x14ac:dyDescent="0.2">
      <c r="A22" s="10">
        <v>1</v>
      </c>
      <c r="B22" s="8" t="s">
        <v>21</v>
      </c>
      <c r="C22" s="19" t="s">
        <v>22</v>
      </c>
      <c r="D22" s="19">
        <v>1</v>
      </c>
      <c r="E22" s="17">
        <f>F22/D22</f>
        <v>3487500</v>
      </c>
      <c r="F22" s="41">
        <f>[1]FINAL!$I$2</f>
        <v>3487500</v>
      </c>
    </row>
    <row r="23" spans="1:6" ht="71.25" x14ac:dyDescent="0.2">
      <c r="A23" s="10">
        <v>2</v>
      </c>
      <c r="B23" s="8" t="s">
        <v>23</v>
      </c>
      <c r="C23" s="19" t="s">
        <v>24</v>
      </c>
      <c r="D23" s="19">
        <v>3</v>
      </c>
      <c r="E23" s="17">
        <f>F23/D23</f>
        <v>1699575</v>
      </c>
      <c r="F23" s="41">
        <f>[1]FINAL!$I$3</f>
        <v>5098725</v>
      </c>
    </row>
    <row r="24" spans="1:6" ht="71.25" x14ac:dyDescent="0.2">
      <c r="A24" s="10">
        <v>3</v>
      </c>
      <c r="B24" s="8" t="s">
        <v>25</v>
      </c>
      <c r="C24" s="19" t="s">
        <v>26</v>
      </c>
      <c r="D24" s="19">
        <v>1</v>
      </c>
      <c r="E24" s="17">
        <f>F24/D24</f>
        <v>1699575</v>
      </c>
      <c r="F24" s="41">
        <f>[1]FINAL!$I$4</f>
        <v>1699575</v>
      </c>
    </row>
    <row r="25" spans="1:6" ht="71.25" x14ac:dyDescent="0.2">
      <c r="A25" s="10">
        <v>4</v>
      </c>
      <c r="B25" s="8" t="s">
        <v>23</v>
      </c>
      <c r="C25" s="19" t="s">
        <v>27</v>
      </c>
      <c r="D25" s="19">
        <v>2</v>
      </c>
      <c r="E25" s="17">
        <f>F25/D25</f>
        <v>1699575</v>
      </c>
      <c r="F25" s="41">
        <f>[1]FINAL!$I$5</f>
        <v>3399150</v>
      </c>
    </row>
    <row r="26" spans="1:6" ht="71.25" x14ac:dyDescent="0.2">
      <c r="A26" s="10">
        <v>5</v>
      </c>
      <c r="B26" s="8" t="s">
        <v>23</v>
      </c>
      <c r="C26" s="19" t="s">
        <v>28</v>
      </c>
      <c r="D26" s="19">
        <v>2</v>
      </c>
      <c r="E26" s="17">
        <f>F26/D26</f>
        <v>1699575</v>
      </c>
      <c r="F26" s="41">
        <f>[1]FINAL!$I$6</f>
        <v>3399150</v>
      </c>
    </row>
    <row r="27" spans="1:6" ht="71.25" x14ac:dyDescent="0.2">
      <c r="A27" s="10">
        <v>6</v>
      </c>
      <c r="B27" s="8" t="s">
        <v>23</v>
      </c>
      <c r="C27" s="19" t="s">
        <v>29</v>
      </c>
      <c r="D27" s="19">
        <v>1</v>
      </c>
      <c r="E27" s="17">
        <f>F27/1</f>
        <v>1699575</v>
      </c>
      <c r="F27" s="41">
        <f>[1]FINAL!$I$7</f>
        <v>1699575</v>
      </c>
    </row>
    <row r="28" spans="1:6" ht="71.25" x14ac:dyDescent="0.2">
      <c r="A28" s="10">
        <v>7</v>
      </c>
      <c r="B28" s="8" t="s">
        <v>23</v>
      </c>
      <c r="C28" s="19" t="s">
        <v>30</v>
      </c>
      <c r="D28" s="19">
        <v>2</v>
      </c>
      <c r="E28" s="17">
        <f>F28/D28</f>
        <v>1699575</v>
      </c>
      <c r="F28" s="41">
        <f>[1]FINAL!$I$8</f>
        <v>3399150</v>
      </c>
    </row>
    <row r="29" spans="1:6" ht="28.5" x14ac:dyDescent="0.2">
      <c r="A29" s="10">
        <v>8</v>
      </c>
      <c r="B29" s="8" t="s">
        <v>31</v>
      </c>
      <c r="C29" s="19" t="s">
        <v>32</v>
      </c>
      <c r="D29" s="19">
        <v>1</v>
      </c>
      <c r="E29" s="17">
        <f>F29/D29</f>
        <v>2726062.5</v>
      </c>
      <c r="F29" s="41">
        <f>[1]FINAL!$I$9</f>
        <v>2726062.5</v>
      </c>
    </row>
    <row r="30" spans="1:6" ht="71.25" x14ac:dyDescent="0.2">
      <c r="A30" s="10">
        <v>9</v>
      </c>
      <c r="B30" s="8" t="s">
        <v>23</v>
      </c>
      <c r="C30" s="19" t="s">
        <v>33</v>
      </c>
      <c r="D30" s="19">
        <v>1</v>
      </c>
      <c r="E30" s="17">
        <f>F30/D30</f>
        <v>1699575</v>
      </c>
      <c r="F30" s="41">
        <f>[1]FINAL!$I$10</f>
        <v>1699575</v>
      </c>
    </row>
    <row r="31" spans="1:6" ht="85.5" x14ac:dyDescent="0.2">
      <c r="A31" s="10">
        <v>10</v>
      </c>
      <c r="B31" s="8" t="s">
        <v>34</v>
      </c>
      <c r="C31" s="19" t="s">
        <v>35</v>
      </c>
      <c r="D31" s="19">
        <v>2</v>
      </c>
      <c r="E31" s="17">
        <f>F31/D31</f>
        <v>1086937.5</v>
      </c>
      <c r="F31" s="41">
        <f>[1]FINAL!$I$11</f>
        <v>2173875</v>
      </c>
    </row>
    <row r="32" spans="1:6" x14ac:dyDescent="0.2">
      <c r="A32" s="11"/>
      <c r="B32" s="4"/>
      <c r="C32" s="3"/>
      <c r="D32" s="3"/>
      <c r="E32" s="13" t="s">
        <v>0</v>
      </c>
      <c r="F32" s="16">
        <f>SUM(F22:F31)</f>
        <v>28782337.5</v>
      </c>
    </row>
    <row r="33" spans="1:8" x14ac:dyDescent="0.2">
      <c r="A33" s="11"/>
      <c r="B33" s="4"/>
      <c r="C33" s="3"/>
      <c r="D33" s="3"/>
      <c r="E33" s="13" t="s">
        <v>1</v>
      </c>
      <c r="F33" s="16">
        <f>F32*19%</f>
        <v>5468644.125</v>
      </c>
      <c r="G33" s="35"/>
    </row>
    <row r="34" spans="1:8" x14ac:dyDescent="0.2">
      <c r="A34" s="11"/>
      <c r="B34" s="4"/>
      <c r="C34" s="3"/>
      <c r="D34" s="3"/>
      <c r="E34" s="13" t="s">
        <v>2</v>
      </c>
      <c r="F34" s="16">
        <f>F32+F33</f>
        <v>34250981.625</v>
      </c>
      <c r="H34" s="42"/>
    </row>
    <row r="35" spans="1:8" x14ac:dyDescent="0.2">
      <c r="A35" s="11"/>
      <c r="B35" s="4"/>
      <c r="C35" s="3"/>
      <c r="D35" s="3"/>
      <c r="E35" s="13" t="s">
        <v>40</v>
      </c>
      <c r="F35" s="16">
        <f>F17+F34</f>
        <v>36828997.625</v>
      </c>
      <c r="G35" s="35"/>
      <c r="H35" s="35"/>
    </row>
    <row r="36" spans="1:8" x14ac:dyDescent="0.2">
      <c r="A36" s="2"/>
      <c r="H36" s="35"/>
    </row>
    <row r="37" spans="1:8" ht="66.75" customHeight="1" x14ac:dyDescent="0.2">
      <c r="A37" s="69" t="s">
        <v>36</v>
      </c>
      <c r="B37" s="69"/>
      <c r="C37" s="69"/>
      <c r="D37" s="39"/>
      <c r="E37" s="49" t="s">
        <v>60</v>
      </c>
      <c r="F37" s="50"/>
    </row>
    <row r="38" spans="1:8" ht="15" customHeight="1" x14ac:dyDescent="0.2">
      <c r="A38" s="62" t="s">
        <v>37</v>
      </c>
      <c r="B38" s="62"/>
      <c r="C38" s="62"/>
    </row>
    <row r="39" spans="1:8" ht="15" customHeight="1" x14ac:dyDescent="0.25">
      <c r="A39" s="62"/>
      <c r="B39" s="62"/>
      <c r="C39" s="62"/>
      <c r="D39" s="12"/>
      <c r="E39" s="12"/>
      <c r="F39" s="12"/>
    </row>
    <row r="47" spans="1:8" x14ac:dyDescent="0.25">
      <c r="B47" s="30" t="s">
        <v>50</v>
      </c>
    </row>
    <row r="48" spans="1:8" x14ac:dyDescent="0.25">
      <c r="B48" s="30" t="s">
        <v>51</v>
      </c>
    </row>
    <row r="49" spans="2:2" x14ac:dyDescent="0.25">
      <c r="B49" s="23" t="s">
        <v>61</v>
      </c>
    </row>
  </sheetData>
  <mergeCells count="13">
    <mergeCell ref="A38:C39"/>
    <mergeCell ref="E37:F37"/>
    <mergeCell ref="A2:F2"/>
    <mergeCell ref="A1:F1"/>
    <mergeCell ref="A7:F7"/>
    <mergeCell ref="A19:F19"/>
    <mergeCell ref="D11:D14"/>
    <mergeCell ref="E11:E14"/>
    <mergeCell ref="F11:F14"/>
    <mergeCell ref="A4:F4"/>
    <mergeCell ref="A5:B5"/>
    <mergeCell ref="E9:F9"/>
    <mergeCell ref="A37:C37"/>
  </mergeCells>
  <pageMargins left="0.7" right="0.7" top="0.75" bottom="0.75" header="0.3" footer="0.3"/>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ORGANIZA</vt:lpstr>
      <vt:lpstr>OFERTA ECONOMICA SAMC-010-2024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Gestión Documental Vice. Administrativa ETITC</dc:creator>
  <cp:lastModifiedBy>Auxiliar Tesoreria 2 ETITC</cp:lastModifiedBy>
  <cp:lastPrinted>2023-04-25T19:42:41Z</cp:lastPrinted>
  <dcterms:created xsi:type="dcterms:W3CDTF">2022-05-09T15:42:02Z</dcterms:created>
  <dcterms:modified xsi:type="dcterms:W3CDTF">2024-09-23T18:58:47Z</dcterms:modified>
</cp:coreProperties>
</file>