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icbfgob-my.sharepoint.com/personal/carlos_valero_icbf_gov_co/Documents/MINIMA-MINIMA- OBRA- OBRA 2024- MIMA.MINIMA- MINIMA OBRA- viani/anexos/"/>
    </mc:Choice>
  </mc:AlternateContent>
  <xr:revisionPtr revIDLastSave="2" documentId="8_{DEF474BF-6212-4B54-9E60-FACBE6301D43}" xr6:coauthVersionLast="47" xr6:coauthVersionMax="47" xr10:uidLastSave="{F5BA67D3-43AD-454B-A14E-D8E602E03032}"/>
  <bookViews>
    <workbookView xWindow="-120" yWindow="-120" windowWidth="29040" windowHeight="15840" xr2:uid="{F8D2652C-5B8E-4217-BA9B-2226F1023935}"/>
  </bookViews>
  <sheets>
    <sheet name="COTIZACIÓN" sheetId="10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4" i="10" l="1"/>
  <c r="G54" i="10"/>
  <c r="G53" i="10" s="1"/>
  <c r="G52" i="10"/>
  <c r="G51" i="10"/>
  <c r="G49" i="10"/>
  <c r="G48" i="10"/>
  <c r="G47" i="10" s="1"/>
  <c r="G46" i="10"/>
  <c r="G45" i="10"/>
  <c r="G42" i="10"/>
  <c r="G43" i="10"/>
  <c r="G41" i="10"/>
  <c r="G31" i="10"/>
  <c r="G32" i="10"/>
  <c r="G33" i="10"/>
  <c r="G34" i="10"/>
  <c r="G35" i="10"/>
  <c r="G36" i="10"/>
  <c r="G37" i="10"/>
  <c r="G38" i="10"/>
  <c r="G39" i="10"/>
  <c r="G30" i="10"/>
  <c r="G29" i="10" s="1"/>
  <c r="G28" i="10"/>
  <c r="G27" i="10" s="1"/>
  <c r="G24" i="10"/>
  <c r="G25" i="10"/>
  <c r="G23" i="10"/>
  <c r="G21" i="10"/>
  <c r="G19" i="10"/>
  <c r="G20" i="10"/>
  <c r="G18" i="10"/>
  <c r="G16" i="10"/>
  <c r="G15" i="10"/>
  <c r="D49" i="10"/>
  <c r="D45" i="10"/>
  <c r="G17" i="10" l="1"/>
  <c r="G50" i="10"/>
  <c r="G40" i="10"/>
  <c r="G44" i="10"/>
  <c r="G26" i="10"/>
  <c r="G22" i="10" s="1"/>
  <c r="G55" i="10" l="1"/>
  <c r="G56" i="10" s="1"/>
  <c r="G57" i="10" l="1"/>
  <c r="G58" i="10"/>
  <c r="G59" i="10" s="1"/>
  <c r="G60" i="10"/>
</calcChain>
</file>

<file path=xl/sharedStrings.xml><?xml version="1.0" encoding="utf-8"?>
<sst xmlns="http://schemas.openxmlformats.org/spreadsheetml/2006/main" count="110" uniqueCount="81">
  <si>
    <t>Instituto Colombiano de Bienestar Familiar
Cecilia De la Fuente de Lleras 
Regional Cundinamarca
Grupo Jurídico</t>
  </si>
  <si>
    <t xml:space="preserve">PROPONENTE: </t>
  </si>
  <si>
    <t>NIT:</t>
  </si>
  <si>
    <t>CONTACTO:</t>
  </si>
  <si>
    <t>DIRECCIÓN</t>
  </si>
  <si>
    <t>TELEFONO CELULAR Y FIJO</t>
  </si>
  <si>
    <t>E-MAIL:</t>
  </si>
  <si>
    <t>ITEM</t>
  </si>
  <si>
    <t>DESCRIPCION</t>
  </si>
  <si>
    <t>UND</t>
  </si>
  <si>
    <t>CANT</t>
  </si>
  <si>
    <t>VALOR UNITARIO - PRECIO TECHO</t>
  </si>
  <si>
    <t xml:space="preserve"> VALOR UNITARIO OFERTADO</t>
  </si>
  <si>
    <t xml:space="preserve"> VALOR PARCIAL</t>
  </si>
  <si>
    <t xml:space="preserve">SUB TOTAL COSTOS DIRECTOS  </t>
  </si>
  <si>
    <t>ADMINISTRACION</t>
  </si>
  <si>
    <t>IMPREVISTOS</t>
  </si>
  <si>
    <t>UTILIDAD</t>
  </si>
  <si>
    <t>IVA SOBRE U</t>
  </si>
  <si>
    <t xml:space="preserve">TOTAL  </t>
  </si>
  <si>
    <t>VALOR TOTAL EN NÚMEROS:</t>
  </si>
  <si>
    <t xml:space="preserve">VALOR TOTAL EN LETRAS: </t>
  </si>
  <si>
    <t>Firma del Proponente: ______________________________________________</t>
  </si>
  <si>
    <r>
      <t>NOTA 1: Se solicita al proponente abstenerse de presentar su oferta con el nombre y logos que identifican a esta institución (ICBF).</t>
    </r>
    <r>
      <rPr>
        <sz val="11"/>
        <color theme="1"/>
        <rFont val="Aptos Narrow"/>
        <family val="2"/>
      </rPr>
      <t xml:space="preserve">  </t>
    </r>
  </si>
  <si>
    <t>NOTA 2: No debe modificar la información registrada (cantidades y valores techo), agregar y/o eliminar filas y/o columnas, de igual forma no debe alterar las formulas.</t>
  </si>
  <si>
    <t>OBJETO: REALIZAR MANTENIMIENTO PREVENTIVO Y CORRECTIVO A LA INSTALACIONES DEL HOGAR INFANTIL MI TESORO ESCONDIDO DEL MUNICIPIO DE VIANI -CUNDINAMARCA,PERTENECIENTE AL INSTITUTO COLOMBIANO DE BIENESTAR FAMILIAR (ICBF) VIGENCIA 2024</t>
  </si>
  <si>
    <t>OBRAS PREELIMINARES</t>
  </si>
  <si>
    <t>DESCAPOTE Y LIMPIEZA</t>
  </si>
  <si>
    <t>CERRAMIENTO PROVISIONAL EN LONA VERDE H.=2,00 M</t>
  </si>
  <si>
    <t>PINTURAS-PAREDES</t>
  </si>
  <si>
    <t>ESTUCO  SOBRE MUROS (INCLUYE APLICACIÓN Y LIJADA)PATIO INTERIOR</t>
  </si>
  <si>
    <t>VINILO TIPO I SOBRE MUROS LAVABLE (INCLUYE APLICACIÓN 3 MANOS)PATIO INTERIOR</t>
  </si>
  <si>
    <t>ESTUCO  SOBRE MUROS (INCLUYE APLICACIÓN Y LIJADA) SALONES</t>
  </si>
  <si>
    <t>VINILO TIPO I SOBRE MUROS LAVABLE (INCLUYE APLICACIÓN 3 MANOS)SALONES</t>
  </si>
  <si>
    <t>BAÑO COCINA</t>
  </si>
  <si>
    <t>RETIRO Y DISPISICION DE BALDOSA CERAMICA,DISEÑO BLANCO.(Espesor 0,025m)</t>
  </si>
  <si>
    <t>RETIRO Y DISPOSICION DE ENCHAPE EN CERAMICA(Espersor0,025m)</t>
  </si>
  <si>
    <t>BALDOSA CERÁMICA PISO-PARED 20X20 CALIDAD PRIMERA (INCLUYE PEGACOR Y BOQUILLA)</t>
  </si>
  <si>
    <t>COCINA</t>
  </si>
  <si>
    <t>SUMINISTRO E INSTALACIÓN DE GRIFERÍA PARA LAVAPLATOS DE COMBINACIÓN</t>
  </si>
  <si>
    <t>SALONES</t>
  </si>
  <si>
    <t>DESMONTE DE MARCOS Y PUERTAS EN CUALQUIER MATERIAL</t>
  </si>
  <si>
    <t>MARCOS PUERTAS LAMINA C.R. C18 - B=80 cm (ANTIC - ESMALTE)</t>
  </si>
  <si>
    <t>PUERTA SENCILLA LAMINA (ANTIC - ESMALTE)</t>
  </si>
  <si>
    <t>PAÑETE IMPERMEABILIZADO MUROS 1:3,E=1.5 CM</t>
  </si>
  <si>
    <t xml:space="preserve">DEMOLICIÓN DE ENCHAPE DE PISO EN CUALQUIER MATERIAL </t>
  </si>
  <si>
    <t xml:space="preserve">SUMINISTRO E INSTALACIÓN DUCHA TIPO TELÉFONO </t>
  </si>
  <si>
    <t xml:space="preserve">SUMINISTRO E INSTALACIÓN SANITARIO INFANTIL EN PORCELANA SANITARIA AHORRADOR </t>
  </si>
  <si>
    <t>SUMINISTRO E INSTALACION LAVAMANOS COLGAR(INCLUYE GRIFERIA)</t>
  </si>
  <si>
    <t>SUMINISTRO E INSTALACION DE SIFON TIPO BOTELLA CON REJILLA PARA LAVAMANOS,(ICLUYE RESANES)</t>
  </si>
  <si>
    <t>CANCHA DE MICRO FUTBOL</t>
  </si>
  <si>
    <t>DEMOLICION PLACA MACIZA 0,15M</t>
  </si>
  <si>
    <t>CONTRAPISO PLACA MACIZA 3500 PSI E =0,12</t>
  </si>
  <si>
    <t>LINEAS TRAFICO 0,10</t>
  </si>
  <si>
    <t>CERRAMIENTO</t>
  </si>
  <si>
    <t>MANTENIMIENTO Y PINTURA CON ESMALTE DEL CERRAMIENTO EN MALLA ESLABONADA EXISTENTE CON REMPLAZOS PARCIALES DE LA MALLA</t>
  </si>
  <si>
    <t>CONCERTINA EN ACERO INOXIDABLE DE 18 PULGADAS</t>
  </si>
  <si>
    <t>CUBIERTAS</t>
  </si>
  <si>
    <t>TEJA PLASTICA No.6</t>
  </si>
  <si>
    <t>SUMINISTRO E INSTALACIÓN DE ESTRUCTURA METÁLICA PARA CUBIERTA</t>
  </si>
  <si>
    <t>ELECTRICO</t>
  </si>
  <si>
    <t>SALIDA LAMPARA TOMA PVC COMPLETA</t>
  </si>
  <si>
    <t>SALIDA TOMA DOBLE PVC COMPLETA</t>
  </si>
  <si>
    <t>ASEO Y LIMPIEZA GENERAL</t>
  </si>
  <si>
    <t>M2</t>
  </si>
  <si>
    <t>ML</t>
  </si>
  <si>
    <t>5.1</t>
  </si>
  <si>
    <t>5.2</t>
  </si>
  <si>
    <t>5.3</t>
  </si>
  <si>
    <t>5.4</t>
  </si>
  <si>
    <t>5.5</t>
  </si>
  <si>
    <t>5.6</t>
  </si>
  <si>
    <t>5.7</t>
  </si>
  <si>
    <t>5.8</t>
  </si>
  <si>
    <t>5.9</t>
  </si>
  <si>
    <t>5.10</t>
  </si>
  <si>
    <t>ml</t>
  </si>
  <si>
    <t>KG</t>
  </si>
  <si>
    <t>GLB</t>
  </si>
  <si>
    <t xml:space="preserve">  </t>
  </si>
  <si>
    <r>
      <t>Proceso selección minima cuantía</t>
    </r>
    <r>
      <rPr>
        <b/>
        <sz val="11"/>
        <rFont val="Aptos Narrow"/>
        <family val="2"/>
      </rPr>
      <t xml:space="preserve"> No. MC0082024CUN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</si>
</sst>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-[$$-409]* #,##0.00_ ;_-[$$-409]* \-#,##0.00\ ;_-[$$-409]* &quot;-&quot;??_ ;_-@_ 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ptos Narrow"/>
      <family val="2"/>
    </font>
    <font>
      <b/>
      <sz val="11"/>
      <color rgb="FF000000"/>
      <name val="Aptos Narrow"/>
      <family val="2"/>
    </font>
    <font>
      <b/>
      <sz val="11"/>
      <color theme="1"/>
      <name val="Aptos Narrow"/>
      <family val="2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  <font>
      <sz val="9"/>
      <name val="Arial"/>
      <family val="2"/>
    </font>
    <font>
      <b/>
      <sz val="11"/>
      <name val="Aptos Narrow"/>
      <family val="2"/>
    </font>
  </fonts>
  <fills count="7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FF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42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</cellStyleXfs>
  <cellXfs count="86">
    <xf numFmtId="0" fontId="0" fillId="0" borderId="0" xfId="0"/>
    <xf numFmtId="0" fontId="2" fillId="0" borderId="0" xfId="0" applyFont="1"/>
    <xf numFmtId="0" fontId="2" fillId="4" borderId="7" xfId="0" applyFont="1" applyFill="1" applyBorder="1"/>
    <xf numFmtId="44" fontId="2" fillId="4" borderId="8" xfId="0" applyNumberFormat="1" applyFont="1" applyFill="1" applyBorder="1"/>
    <xf numFmtId="0" fontId="2" fillId="0" borderId="0" xfId="0" applyFont="1" applyAlignment="1">
      <alignment wrapText="1"/>
    </xf>
    <xf numFmtId="0" fontId="4" fillId="0" borderId="0" xfId="0" applyFont="1"/>
    <xf numFmtId="2" fontId="2" fillId="0" borderId="0" xfId="0" applyNumberFormat="1" applyFont="1"/>
    <xf numFmtId="44" fontId="2" fillId="0" borderId="0" xfId="0" applyNumberFormat="1" applyFont="1"/>
    <xf numFmtId="0" fontId="4" fillId="0" borderId="1" xfId="0" applyFont="1" applyBorder="1" applyAlignment="1">
      <alignment vertical="center"/>
    </xf>
    <xf numFmtId="10" fontId="2" fillId="0" borderId="9" xfId="3" applyNumberFormat="1" applyFont="1" applyBorder="1" applyAlignment="1">
      <alignment vertical="center" wrapText="1"/>
    </xf>
    <xf numFmtId="0" fontId="0" fillId="6" borderId="2" xfId="0" applyFill="1" applyBorder="1" applyAlignment="1">
      <alignment horizontal="center" vertical="center"/>
    </xf>
    <xf numFmtId="0" fontId="2" fillId="4" borderId="0" xfId="0" applyFont="1" applyFill="1"/>
    <xf numFmtId="2" fontId="2" fillId="4" borderId="0" xfId="0" applyNumberFormat="1" applyFont="1" applyFill="1"/>
    <xf numFmtId="44" fontId="2" fillId="4" borderId="0" xfId="0" applyNumberFormat="1" applyFont="1" applyFill="1"/>
    <xf numFmtId="44" fontId="2" fillId="0" borderId="12" xfId="1" applyNumberFormat="1" applyFont="1" applyBorder="1" applyAlignment="1">
      <alignment horizontal="center" vertical="center"/>
    </xf>
    <xf numFmtId="44" fontId="4" fillId="3" borderId="15" xfId="1" applyNumberFormat="1" applyFont="1" applyFill="1" applyBorder="1" applyAlignment="1">
      <alignment horizontal="center" vertical="center"/>
    </xf>
    <xf numFmtId="44" fontId="4" fillId="3" borderId="18" xfId="1" applyNumberFormat="1" applyFont="1" applyFill="1" applyBorder="1" applyAlignment="1">
      <alignment horizontal="center" vertical="center"/>
    </xf>
    <xf numFmtId="0" fontId="0" fillId="6" borderId="19" xfId="0" applyFill="1" applyBorder="1" applyAlignment="1">
      <alignment horizontal="center" vertical="center"/>
    </xf>
    <xf numFmtId="0" fontId="0" fillId="6" borderId="21" xfId="0" applyFill="1" applyBorder="1" applyAlignment="1">
      <alignment horizontal="center" vertical="center"/>
    </xf>
    <xf numFmtId="0" fontId="0" fillId="6" borderId="22" xfId="0" applyFill="1" applyBorder="1" applyAlignment="1">
      <alignment horizontal="center" vertical="center"/>
    </xf>
    <xf numFmtId="0" fontId="3" fillId="2" borderId="23" xfId="0" applyFont="1" applyFill="1" applyBorder="1" applyAlignment="1">
      <alignment horizontal="center" vertical="center" wrapText="1"/>
    </xf>
    <xf numFmtId="0" fontId="0" fillId="6" borderId="27" xfId="0" applyFill="1" applyBorder="1" applyAlignment="1">
      <alignment horizontal="center" vertical="center"/>
    </xf>
    <xf numFmtId="0" fontId="3" fillId="2" borderId="24" xfId="0" applyFont="1" applyFill="1" applyBorder="1" applyAlignment="1">
      <alignment horizontal="center" vertical="center" wrapText="1"/>
    </xf>
    <xf numFmtId="0" fontId="0" fillId="4" borderId="26" xfId="0" applyFill="1" applyBorder="1" applyAlignment="1">
      <alignment vertical="center" wrapText="1"/>
    </xf>
    <xf numFmtId="0" fontId="7" fillId="0" borderId="25" xfId="4" applyFont="1" applyBorder="1" applyAlignment="1">
      <alignment horizontal="justify" vertical="center" wrapText="1"/>
    </xf>
    <xf numFmtId="0" fontId="0" fillId="0" borderId="26" xfId="0" applyBorder="1" applyAlignment="1">
      <alignment vertical="center" wrapText="1"/>
    </xf>
    <xf numFmtId="0" fontId="7" fillId="0" borderId="3" xfId="4" applyFont="1" applyBorder="1" applyAlignment="1">
      <alignment horizontal="justify" vertical="center" wrapText="1"/>
    </xf>
    <xf numFmtId="0" fontId="0" fillId="0" borderId="3" xfId="0" applyBorder="1" applyAlignment="1">
      <alignment vertical="center" wrapText="1"/>
    </xf>
    <xf numFmtId="0" fontId="7" fillId="0" borderId="28" xfId="4" applyFont="1" applyBorder="1" applyAlignment="1">
      <alignment horizontal="justify" vertical="center" wrapText="1"/>
    </xf>
    <xf numFmtId="0" fontId="7" fillId="0" borderId="26" xfId="4" applyFont="1" applyBorder="1" applyAlignment="1">
      <alignment horizontal="justify" vertical="center" wrapText="1"/>
    </xf>
    <xf numFmtId="0" fontId="0" fillId="0" borderId="25" xfId="0" applyBorder="1" applyAlignment="1">
      <alignment vertical="center" wrapText="1"/>
    </xf>
    <xf numFmtId="0" fontId="0" fillId="0" borderId="29" xfId="0" applyBorder="1" applyAlignment="1">
      <alignment vertical="center" wrapText="1"/>
    </xf>
    <xf numFmtId="0" fontId="4" fillId="2" borderId="31" xfId="0" applyFont="1" applyFill="1" applyBorder="1" applyAlignment="1">
      <alignment horizontal="center" vertical="center" wrapText="1"/>
    </xf>
    <xf numFmtId="0" fontId="0" fillId="0" borderId="32" xfId="0" applyBorder="1" applyAlignment="1">
      <alignment horizontal="center" vertical="center"/>
    </xf>
    <xf numFmtId="0" fontId="0" fillId="4" borderId="33" xfId="0" applyFill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2" fontId="3" fillId="2" borderId="31" xfId="0" applyNumberFormat="1" applyFont="1" applyFill="1" applyBorder="1" applyAlignment="1">
      <alignment horizontal="center" vertical="center" wrapText="1"/>
    </xf>
    <xf numFmtId="2" fontId="0" fillId="0" borderId="32" xfId="0" applyNumberFormat="1" applyBorder="1" applyAlignment="1">
      <alignment horizontal="center" vertical="center"/>
    </xf>
    <xf numFmtId="2" fontId="0" fillId="0" borderId="33" xfId="0" applyNumberFormat="1" applyBorder="1" applyAlignment="1">
      <alignment horizontal="center" vertical="center"/>
    </xf>
    <xf numFmtId="2" fontId="0" fillId="0" borderId="34" xfId="0" applyNumberFormat="1" applyBorder="1" applyAlignment="1">
      <alignment horizontal="center" vertical="center"/>
    </xf>
    <xf numFmtId="2" fontId="0" fillId="0" borderId="35" xfId="0" applyNumberFormat="1" applyBorder="1" applyAlignment="1">
      <alignment horizontal="center" vertical="center"/>
    </xf>
    <xf numFmtId="2" fontId="0" fillId="0" borderId="36" xfId="0" applyNumberFormat="1" applyBorder="1" applyAlignment="1">
      <alignment horizontal="center" vertical="center"/>
    </xf>
    <xf numFmtId="164" fontId="2" fillId="0" borderId="32" xfId="2" applyNumberFormat="1" applyFont="1" applyBorder="1" applyAlignment="1">
      <alignment horizontal="left" vertical="center"/>
    </xf>
    <xf numFmtId="164" fontId="5" fillId="0" borderId="33" xfId="0" applyNumberFormat="1" applyFont="1" applyBorder="1" applyAlignment="1">
      <alignment wrapText="1"/>
    </xf>
    <xf numFmtId="164" fontId="2" fillId="0" borderId="32" xfId="2" applyNumberFormat="1" applyFont="1" applyBorder="1" applyAlignment="1">
      <alignment horizontal="center" vertical="center"/>
    </xf>
    <xf numFmtId="164" fontId="5" fillId="0" borderId="34" xfId="0" applyNumberFormat="1" applyFont="1" applyBorder="1" applyAlignment="1">
      <alignment wrapText="1"/>
    </xf>
    <xf numFmtId="164" fontId="5" fillId="0" borderId="32" xfId="0" applyNumberFormat="1" applyFont="1" applyBorder="1" applyAlignment="1">
      <alignment wrapText="1"/>
    </xf>
    <xf numFmtId="164" fontId="5" fillId="0" borderId="35" xfId="0" applyNumberFormat="1" applyFont="1" applyBorder="1" applyAlignment="1">
      <alignment wrapText="1"/>
    </xf>
    <xf numFmtId="164" fontId="2" fillId="0" borderId="34" xfId="2" applyNumberFormat="1" applyFont="1" applyBorder="1" applyAlignment="1">
      <alignment horizontal="center" vertical="center"/>
    </xf>
    <xf numFmtId="164" fontId="2" fillId="0" borderId="33" xfId="2" applyNumberFormat="1" applyFont="1" applyBorder="1" applyAlignment="1">
      <alignment horizontal="center" vertical="center"/>
    </xf>
    <xf numFmtId="2" fontId="2" fillId="0" borderId="33" xfId="0" applyNumberFormat="1" applyFont="1" applyBorder="1"/>
    <xf numFmtId="164" fontId="5" fillId="0" borderId="36" xfId="0" applyNumberFormat="1" applyFont="1" applyBorder="1" applyAlignment="1">
      <alignment wrapText="1"/>
    </xf>
    <xf numFmtId="44" fontId="3" fillId="2" borderId="37" xfId="0" applyNumberFormat="1" applyFont="1" applyFill="1" applyBorder="1" applyAlignment="1">
      <alignment horizontal="center" vertical="center" wrapText="1"/>
    </xf>
    <xf numFmtId="44" fontId="2" fillId="0" borderId="38" xfId="1" applyNumberFormat="1" applyFont="1" applyBorder="1" applyAlignment="1">
      <alignment horizontal="center" vertical="center"/>
    </xf>
    <xf numFmtId="44" fontId="2" fillId="0" borderId="39" xfId="1" applyNumberFormat="1" applyFont="1" applyBorder="1" applyAlignment="1">
      <alignment horizontal="center" vertical="center"/>
    </xf>
    <xf numFmtId="44" fontId="2" fillId="0" borderId="8" xfId="1" applyNumberFormat="1" applyFont="1" applyBorder="1" applyAlignment="1">
      <alignment horizontal="center" vertical="center"/>
    </xf>
    <xf numFmtId="44" fontId="2" fillId="0" borderId="40" xfId="1" applyNumberFormat="1" applyFont="1" applyBorder="1" applyAlignment="1">
      <alignment horizontal="center" vertical="center"/>
    </xf>
    <xf numFmtId="44" fontId="3" fillId="2" borderId="31" xfId="0" applyNumberFormat="1" applyFont="1" applyFill="1" applyBorder="1" applyAlignment="1">
      <alignment horizontal="center" vertical="center" wrapText="1"/>
    </xf>
    <xf numFmtId="0" fontId="6" fillId="3" borderId="20" xfId="0" applyFont="1" applyFill="1" applyBorder="1" applyAlignment="1">
      <alignment horizontal="center" vertical="center"/>
    </xf>
    <xf numFmtId="0" fontId="6" fillId="3" borderId="30" xfId="0" applyFont="1" applyFill="1" applyBorder="1" applyAlignment="1">
      <alignment vertical="center" wrapText="1"/>
    </xf>
    <xf numFmtId="0" fontId="0" fillId="3" borderId="10" xfId="0" applyFill="1" applyBorder="1" applyAlignment="1">
      <alignment horizontal="center" vertical="center"/>
    </xf>
    <xf numFmtId="2" fontId="0" fillId="3" borderId="10" xfId="0" applyNumberFormat="1" applyFill="1" applyBorder="1" applyAlignment="1">
      <alignment horizontal="center" vertical="center"/>
    </xf>
    <xf numFmtId="164" fontId="2" fillId="3" borderId="10" xfId="2" applyNumberFormat="1" applyFont="1" applyFill="1" applyBorder="1" applyAlignment="1">
      <alignment horizontal="center" vertical="center"/>
    </xf>
    <xf numFmtId="44" fontId="2" fillId="3" borderId="6" xfId="1" applyNumberFormat="1" applyFont="1" applyFill="1" applyBorder="1" applyAlignment="1">
      <alignment horizontal="center" vertical="center"/>
    </xf>
    <xf numFmtId="164" fontId="5" fillId="3" borderId="10" xfId="0" applyNumberFormat="1" applyFont="1" applyFill="1" applyBorder="1" applyAlignment="1">
      <alignment wrapText="1"/>
    </xf>
    <xf numFmtId="0" fontId="0" fillId="3" borderId="20" xfId="0" applyFill="1" applyBorder="1" applyAlignment="1">
      <alignment horizontal="center" vertical="center"/>
    </xf>
    <xf numFmtId="0" fontId="2" fillId="3" borderId="10" xfId="0" applyFont="1" applyFill="1" applyBorder="1"/>
    <xf numFmtId="0" fontId="2" fillId="0" borderId="4" xfId="0" applyFont="1" applyBorder="1" applyAlignment="1">
      <alignment horizontal="left" wrapText="1"/>
    </xf>
    <xf numFmtId="0" fontId="2" fillId="0" borderId="5" xfId="0" applyFont="1" applyBorder="1" applyAlignment="1">
      <alignment horizontal="left"/>
    </xf>
    <xf numFmtId="0" fontId="2" fillId="0" borderId="6" xfId="0" applyFont="1" applyBorder="1" applyAlignment="1">
      <alignment horizontal="left"/>
    </xf>
    <xf numFmtId="0" fontId="4" fillId="5" borderId="1" xfId="0" applyFont="1" applyFill="1" applyBorder="1" applyAlignment="1">
      <alignment horizontal="center" vertical="center"/>
    </xf>
    <xf numFmtId="0" fontId="4" fillId="5" borderId="3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wrapText="1"/>
    </xf>
    <xf numFmtId="0" fontId="3" fillId="3" borderId="13" xfId="0" applyFont="1" applyFill="1" applyBorder="1" applyAlignment="1">
      <alignment horizontal="center" vertical="center" wrapText="1"/>
    </xf>
    <xf numFmtId="0" fontId="3" fillId="3" borderId="14" xfId="0" applyFont="1" applyFill="1" applyBorder="1" applyAlignment="1">
      <alignment horizontal="center" vertical="center" wrapText="1"/>
    </xf>
    <xf numFmtId="0" fontId="3" fillId="3" borderId="16" xfId="0" applyFont="1" applyFill="1" applyBorder="1" applyAlignment="1">
      <alignment horizontal="center" vertical="center"/>
    </xf>
    <xf numFmtId="0" fontId="3" fillId="3" borderId="17" xfId="0" applyFont="1" applyFill="1" applyBorder="1" applyAlignment="1">
      <alignment horizontal="center" vertical="center"/>
    </xf>
    <xf numFmtId="0" fontId="2" fillId="0" borderId="11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</cellXfs>
  <cellStyles count="5">
    <cellStyle name="Moneda" xfId="2" builtinId="4"/>
    <cellStyle name="Moneda [0]" xfId="1" builtinId="7"/>
    <cellStyle name="Normal" xfId="0" builtinId="0"/>
    <cellStyle name="Normal 2" xfId="4" xr:uid="{EFF3892F-21B1-4EEC-AE08-3D073E706CFB}"/>
    <cellStyle name="Porcentaje" xfId="3" builtinId="5"/>
  </cellStyles>
  <dxfs count="18">
    <dxf>
      <fill>
        <patternFill>
          <bgColor theme="9" tint="0.79998168889431442"/>
        </patternFill>
      </fill>
    </dxf>
    <dxf>
      <fill>
        <patternFill>
          <bgColor theme="5"/>
        </patternFill>
      </fill>
    </dxf>
    <dxf>
      <fill>
        <patternFill>
          <bgColor theme="9" tint="0.79998168889431442"/>
        </patternFill>
      </fill>
    </dxf>
    <dxf>
      <fill>
        <patternFill>
          <bgColor theme="5"/>
        </patternFill>
      </fill>
    </dxf>
    <dxf>
      <fill>
        <patternFill>
          <bgColor theme="9" tint="0.79998168889431442"/>
        </patternFill>
      </fill>
    </dxf>
    <dxf>
      <fill>
        <patternFill>
          <bgColor theme="5"/>
        </patternFill>
      </fill>
    </dxf>
    <dxf>
      <fill>
        <patternFill>
          <bgColor theme="9" tint="0.79998168889431442"/>
        </patternFill>
      </fill>
    </dxf>
    <dxf>
      <fill>
        <patternFill>
          <bgColor theme="5"/>
        </patternFill>
      </fill>
    </dxf>
    <dxf>
      <fill>
        <patternFill>
          <bgColor theme="9" tint="0.79998168889431442"/>
        </patternFill>
      </fill>
    </dxf>
    <dxf>
      <fill>
        <patternFill>
          <bgColor theme="5"/>
        </patternFill>
      </fill>
    </dxf>
    <dxf>
      <fill>
        <patternFill>
          <bgColor theme="9" tint="0.79998168889431442"/>
        </patternFill>
      </fill>
    </dxf>
    <dxf>
      <fill>
        <patternFill>
          <bgColor theme="5"/>
        </patternFill>
      </fill>
    </dxf>
    <dxf>
      <fill>
        <patternFill>
          <bgColor theme="9" tint="0.79998168889431442"/>
        </patternFill>
      </fill>
    </dxf>
    <dxf>
      <fill>
        <patternFill>
          <bgColor theme="5"/>
        </patternFill>
      </fill>
    </dxf>
    <dxf>
      <fill>
        <patternFill>
          <bgColor theme="9" tint="0.79998168889431442"/>
        </patternFill>
      </fill>
    </dxf>
    <dxf>
      <fill>
        <patternFill>
          <bgColor theme="5"/>
        </patternFill>
      </fill>
    </dxf>
    <dxf>
      <fill>
        <patternFill>
          <bgColor theme="9" tint="0.79998168889431442"/>
        </patternFill>
      </fill>
    </dxf>
    <dxf>
      <fill>
        <patternFill>
          <bgColor theme="5"/>
        </patternFill>
      </fill>
    </dxf>
  </dxfs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466725</xdr:colOff>
      <xdr:row>0</xdr:row>
      <xdr:rowOff>76200</xdr:rowOff>
    </xdr:from>
    <xdr:to>
      <xdr:col>6</xdr:col>
      <xdr:colOff>943708</xdr:colOff>
      <xdr:row>0</xdr:row>
      <xdr:rowOff>666750</xdr:rowOff>
    </xdr:to>
    <xdr:pic>
      <xdr:nvPicPr>
        <xdr:cNvPr id="2" name="Imagen 1" descr="LOGO-SOLIDO-NEGRO-ICBF-TRAN">
          <a:extLst>
            <a:ext uri="{FF2B5EF4-FFF2-40B4-BE49-F238E27FC236}">
              <a16:creationId xmlns:a16="http://schemas.microsoft.com/office/drawing/2014/main" id="{688AD450-27DE-4577-8605-2A9D203F17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29400" y="76200"/>
          <a:ext cx="476983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BE92A5-877E-4D5E-AC4E-E523F07ED2B3}">
  <dimension ref="A1:G70"/>
  <sheetViews>
    <sheetView tabSelected="1" zoomScaleNormal="100" workbookViewId="0">
      <selection activeCell="B8" sqref="B8"/>
    </sheetView>
  </sheetViews>
  <sheetFormatPr baseColWidth="10" defaultColWidth="11.42578125" defaultRowHeight="15" x14ac:dyDescent="0.25"/>
  <cols>
    <col min="1" max="1" width="4.85546875" style="1" bestFit="1" customWidth="1"/>
    <col min="2" max="2" width="55" style="1" customWidth="1"/>
    <col min="3" max="3" width="6.28515625" style="1" customWidth="1"/>
    <col min="4" max="4" width="9.140625" style="6" customWidth="1"/>
    <col min="5" max="5" width="17.42578125" style="6" customWidth="1"/>
    <col min="6" max="6" width="17.42578125" style="7" customWidth="1"/>
    <col min="7" max="7" width="31.5703125" style="7" customWidth="1"/>
    <col min="8" max="16384" width="11.42578125" style="1"/>
  </cols>
  <sheetData>
    <row r="1" spans="1:7" ht="63" customHeight="1" thickBot="1" x14ac:dyDescent="0.3">
      <c r="A1" s="70" t="s">
        <v>0</v>
      </c>
      <c r="B1" s="71"/>
      <c r="C1" s="71"/>
      <c r="D1" s="71"/>
      <c r="E1" s="71"/>
      <c r="F1" s="71"/>
      <c r="G1" s="72"/>
    </row>
    <row r="2" spans="1:7" x14ac:dyDescent="0.25">
      <c r="A2" s="2"/>
      <c r="B2" s="11"/>
      <c r="C2" s="11"/>
      <c r="D2" s="12"/>
      <c r="E2" s="12"/>
      <c r="F2" s="13"/>
      <c r="G2" s="3"/>
    </row>
    <row r="3" spans="1:7" x14ac:dyDescent="0.25">
      <c r="A3" s="2"/>
      <c r="B3" s="8" t="s">
        <v>1</v>
      </c>
      <c r="C3" s="73"/>
      <c r="D3" s="73"/>
      <c r="E3" s="73"/>
      <c r="F3" s="73"/>
      <c r="G3" s="74"/>
    </row>
    <row r="4" spans="1:7" x14ac:dyDescent="0.25">
      <c r="A4" s="2"/>
      <c r="B4" s="8" t="s">
        <v>2</v>
      </c>
      <c r="C4" s="73"/>
      <c r="D4" s="73"/>
      <c r="E4" s="73"/>
      <c r="F4" s="73"/>
      <c r="G4" s="74"/>
    </row>
    <row r="5" spans="1:7" x14ac:dyDescent="0.25">
      <c r="A5" s="2"/>
      <c r="B5" s="8" t="s">
        <v>3</v>
      </c>
      <c r="C5" s="73"/>
      <c r="D5" s="73"/>
      <c r="E5" s="73"/>
      <c r="F5" s="73"/>
      <c r="G5" s="74"/>
    </row>
    <row r="6" spans="1:7" x14ac:dyDescent="0.25">
      <c r="A6" s="2"/>
      <c r="B6" s="8" t="s">
        <v>4</v>
      </c>
      <c r="C6" s="73"/>
      <c r="D6" s="73"/>
      <c r="E6" s="73"/>
      <c r="F6" s="73"/>
      <c r="G6" s="74"/>
    </row>
    <row r="7" spans="1:7" x14ac:dyDescent="0.25">
      <c r="A7" s="2"/>
      <c r="B7" s="8" t="s">
        <v>5</v>
      </c>
      <c r="C7" s="73"/>
      <c r="D7" s="73"/>
      <c r="E7" s="73"/>
      <c r="F7" s="73"/>
      <c r="G7" s="74"/>
    </row>
    <row r="8" spans="1:7" x14ac:dyDescent="0.25">
      <c r="A8" s="2"/>
      <c r="B8" s="8" t="s">
        <v>6</v>
      </c>
      <c r="C8" s="73"/>
      <c r="D8" s="73"/>
      <c r="E8" s="73"/>
      <c r="F8" s="73"/>
      <c r="G8" s="74"/>
    </row>
    <row r="9" spans="1:7" x14ac:dyDescent="0.25">
      <c r="A9" s="2"/>
      <c r="B9" s="11"/>
      <c r="C9" s="11"/>
      <c r="D9" s="12"/>
      <c r="E9" s="12"/>
      <c r="F9" s="13"/>
      <c r="G9" s="3"/>
    </row>
    <row r="10" spans="1:7" ht="18" customHeight="1" x14ac:dyDescent="0.25">
      <c r="A10" s="75" t="s">
        <v>80</v>
      </c>
      <c r="B10" s="76"/>
      <c r="C10" s="76"/>
      <c r="D10" s="76"/>
      <c r="E10" s="76"/>
      <c r="F10" s="76"/>
      <c r="G10" s="77"/>
    </row>
    <row r="11" spans="1:7" ht="43.5" customHeight="1" x14ac:dyDescent="0.25">
      <c r="A11" s="75" t="s">
        <v>25</v>
      </c>
      <c r="B11" s="76"/>
      <c r="C11" s="76"/>
      <c r="D11" s="76"/>
      <c r="E11" s="76"/>
      <c r="F11" s="76"/>
      <c r="G11" s="77"/>
    </row>
    <row r="12" spans="1:7" ht="15.75" thickBot="1" x14ac:dyDescent="0.3">
      <c r="A12" s="2"/>
      <c r="B12" s="11" t="s">
        <v>79</v>
      </c>
      <c r="C12" s="11"/>
      <c r="D12" s="12"/>
      <c r="E12" s="12"/>
      <c r="F12" s="13"/>
      <c r="G12" s="3"/>
    </row>
    <row r="13" spans="1:7" s="4" customFormat="1" ht="28.5" customHeight="1" thickBot="1" x14ac:dyDescent="0.3">
      <c r="A13" s="20" t="s">
        <v>7</v>
      </c>
      <c r="B13" s="22" t="s">
        <v>8</v>
      </c>
      <c r="C13" s="32" t="s">
        <v>9</v>
      </c>
      <c r="D13" s="39" t="s">
        <v>10</v>
      </c>
      <c r="E13" s="39" t="s">
        <v>11</v>
      </c>
      <c r="F13" s="60" t="s">
        <v>12</v>
      </c>
      <c r="G13" s="55" t="s">
        <v>13</v>
      </c>
    </row>
    <row r="14" spans="1:7" ht="15.75" thickBot="1" x14ac:dyDescent="0.3">
      <c r="A14" s="61">
        <v>1</v>
      </c>
      <c r="B14" s="62" t="s">
        <v>26</v>
      </c>
      <c r="C14" s="63"/>
      <c r="D14" s="64"/>
      <c r="E14" s="65"/>
      <c r="F14" s="65"/>
      <c r="G14" s="66">
        <f>SUM(G15:G16)</f>
        <v>0</v>
      </c>
    </row>
    <row r="15" spans="1:7" x14ac:dyDescent="0.25">
      <c r="A15" s="17">
        <v>1.1000000000000001</v>
      </c>
      <c r="B15" s="23" t="s">
        <v>27</v>
      </c>
      <c r="C15" s="33" t="s">
        <v>64</v>
      </c>
      <c r="D15" s="40">
        <v>140</v>
      </c>
      <c r="E15" s="45">
        <v>9651</v>
      </c>
      <c r="F15" s="45"/>
      <c r="G15" s="56">
        <f>F15*D15</f>
        <v>0</v>
      </c>
    </row>
    <row r="16" spans="1:7" ht="31.5" customHeight="1" thickBot="1" x14ac:dyDescent="0.3">
      <c r="A16" s="18">
        <v>1.2</v>
      </c>
      <c r="B16" s="24" t="s">
        <v>28</v>
      </c>
      <c r="C16" s="34" t="s">
        <v>65</v>
      </c>
      <c r="D16" s="41">
        <v>139</v>
      </c>
      <c r="E16" s="46">
        <v>30240</v>
      </c>
      <c r="F16" s="46"/>
      <c r="G16" s="56">
        <f>F16*D16</f>
        <v>0</v>
      </c>
    </row>
    <row r="17" spans="1:7" ht="15.75" thickBot="1" x14ac:dyDescent="0.3">
      <c r="A17" s="61">
        <v>2</v>
      </c>
      <c r="B17" s="62" t="s">
        <v>29</v>
      </c>
      <c r="C17" s="63"/>
      <c r="D17" s="64"/>
      <c r="E17" s="67"/>
      <c r="F17" s="67"/>
      <c r="G17" s="66">
        <f>SUM(G18:G21)</f>
        <v>0</v>
      </c>
    </row>
    <row r="18" spans="1:7" ht="30" x14ac:dyDescent="0.25">
      <c r="A18" s="17">
        <v>2.1</v>
      </c>
      <c r="B18" s="25" t="s">
        <v>30</v>
      </c>
      <c r="C18" s="33" t="s">
        <v>64</v>
      </c>
      <c r="D18" s="40">
        <v>27.84</v>
      </c>
      <c r="E18" s="47">
        <v>10972</v>
      </c>
      <c r="F18" s="47"/>
      <c r="G18" s="56">
        <f>F18*D18</f>
        <v>0</v>
      </c>
    </row>
    <row r="19" spans="1:7" ht="24" x14ac:dyDescent="0.25">
      <c r="A19" s="10">
        <v>2.2000000000000002</v>
      </c>
      <c r="B19" s="26" t="s">
        <v>31</v>
      </c>
      <c r="C19" s="35" t="s">
        <v>64</v>
      </c>
      <c r="D19" s="42">
        <v>27.84</v>
      </c>
      <c r="E19" s="48">
        <v>15433</v>
      </c>
      <c r="F19" s="48"/>
      <c r="G19" s="56">
        <f t="shared" ref="G19:G20" si="0">F19*D19</f>
        <v>0</v>
      </c>
    </row>
    <row r="20" spans="1:7" ht="30" x14ac:dyDescent="0.25">
      <c r="A20" s="10">
        <v>2.2999999999999998</v>
      </c>
      <c r="B20" s="27" t="s">
        <v>32</v>
      </c>
      <c r="C20" s="35" t="s">
        <v>64</v>
      </c>
      <c r="D20" s="42">
        <v>5.07</v>
      </c>
      <c r="E20" s="48">
        <v>10972</v>
      </c>
      <c r="F20" s="48"/>
      <c r="G20" s="56">
        <f t="shared" si="0"/>
        <v>0</v>
      </c>
    </row>
    <row r="21" spans="1:7" ht="24.75" thickBot="1" x14ac:dyDescent="0.3">
      <c r="A21" s="18">
        <v>2.4</v>
      </c>
      <c r="B21" s="24" t="s">
        <v>33</v>
      </c>
      <c r="C21" s="36" t="s">
        <v>64</v>
      </c>
      <c r="D21" s="41">
        <v>5.07</v>
      </c>
      <c r="E21" s="46">
        <v>15433</v>
      </c>
      <c r="F21" s="46"/>
      <c r="G21" s="56">
        <f>F21*D21</f>
        <v>0</v>
      </c>
    </row>
    <row r="22" spans="1:7" ht="31.5" customHeight="1" thickBot="1" x14ac:dyDescent="0.3">
      <c r="A22" s="68">
        <v>3</v>
      </c>
      <c r="B22" s="62" t="s">
        <v>34</v>
      </c>
      <c r="C22" s="63"/>
      <c r="D22" s="64"/>
      <c r="E22" s="65"/>
      <c r="F22" s="65"/>
      <c r="G22" s="66">
        <f>SUM(G23:G26)</f>
        <v>0</v>
      </c>
    </row>
    <row r="23" spans="1:7" ht="30" x14ac:dyDescent="0.25">
      <c r="A23" s="17">
        <v>3.1</v>
      </c>
      <c r="B23" s="25" t="s">
        <v>35</v>
      </c>
      <c r="C23" s="33" t="s">
        <v>64</v>
      </c>
      <c r="D23" s="40">
        <v>10.28</v>
      </c>
      <c r="E23" s="49">
        <v>14117</v>
      </c>
      <c r="F23" s="49"/>
      <c r="G23" s="56">
        <f>F23*D23</f>
        <v>0</v>
      </c>
    </row>
    <row r="24" spans="1:7" ht="30" x14ac:dyDescent="0.25">
      <c r="A24" s="10">
        <v>3.2</v>
      </c>
      <c r="B24" s="27" t="s">
        <v>36</v>
      </c>
      <c r="C24" s="35" t="s">
        <v>64</v>
      </c>
      <c r="D24" s="42">
        <v>4.18</v>
      </c>
      <c r="E24" s="48">
        <v>14117</v>
      </c>
      <c r="F24" s="48"/>
      <c r="G24" s="56">
        <f t="shared" ref="G24:G25" si="1">F24*D24</f>
        <v>0</v>
      </c>
    </row>
    <row r="25" spans="1:7" ht="31.5" customHeight="1" x14ac:dyDescent="0.25">
      <c r="A25" s="10">
        <v>3.3</v>
      </c>
      <c r="B25" s="26" t="s">
        <v>37</v>
      </c>
      <c r="C25" s="35" t="s">
        <v>64</v>
      </c>
      <c r="D25" s="42">
        <v>10.28</v>
      </c>
      <c r="E25" s="48">
        <v>85596</v>
      </c>
      <c r="F25" s="48"/>
      <c r="G25" s="56">
        <f t="shared" si="1"/>
        <v>0</v>
      </c>
    </row>
    <row r="26" spans="1:7" ht="24.75" thickBot="1" x14ac:dyDescent="0.3">
      <c r="A26" s="18">
        <v>3.4</v>
      </c>
      <c r="B26" s="24" t="s">
        <v>37</v>
      </c>
      <c r="C26" s="36" t="s">
        <v>64</v>
      </c>
      <c r="D26" s="41">
        <v>4.18</v>
      </c>
      <c r="E26" s="48">
        <v>85596</v>
      </c>
      <c r="F26" s="48"/>
      <c r="G26" s="57">
        <f t="shared" ref="G26" si="2">+F26*D26</f>
        <v>0</v>
      </c>
    </row>
    <row r="27" spans="1:7" ht="15.75" thickBot="1" x14ac:dyDescent="0.3">
      <c r="A27" s="61">
        <v>4</v>
      </c>
      <c r="B27" s="62" t="s">
        <v>38</v>
      </c>
      <c r="C27" s="63"/>
      <c r="D27" s="64"/>
      <c r="E27" s="65"/>
      <c r="F27" s="65"/>
      <c r="G27" s="66">
        <f>SUM(G28)</f>
        <v>0</v>
      </c>
    </row>
    <row r="28" spans="1:7" ht="24.75" thickBot="1" x14ac:dyDescent="0.3">
      <c r="A28" s="21">
        <v>4.0999999999999996</v>
      </c>
      <c r="B28" s="28" t="s">
        <v>39</v>
      </c>
      <c r="C28" s="37" t="s">
        <v>9</v>
      </c>
      <c r="D28" s="43">
        <v>1</v>
      </c>
      <c r="E28" s="50">
        <v>209581.75</v>
      </c>
      <c r="F28" s="50"/>
      <c r="G28" s="58">
        <f>F28*D28</f>
        <v>0</v>
      </c>
    </row>
    <row r="29" spans="1:7" ht="15.75" thickBot="1" x14ac:dyDescent="0.3">
      <c r="A29" s="61">
        <v>5</v>
      </c>
      <c r="B29" s="62" t="s">
        <v>40</v>
      </c>
      <c r="C29" s="63"/>
      <c r="D29" s="64"/>
      <c r="E29" s="65"/>
      <c r="F29" s="65"/>
      <c r="G29" s="66">
        <f>SUM(G30:G39)</f>
        <v>0</v>
      </c>
    </row>
    <row r="30" spans="1:7" x14ac:dyDescent="0.25">
      <c r="A30" s="17" t="s">
        <v>66</v>
      </c>
      <c r="B30" s="29" t="s">
        <v>41</v>
      </c>
      <c r="C30" s="33" t="s">
        <v>9</v>
      </c>
      <c r="D30" s="40">
        <v>2</v>
      </c>
      <c r="E30" s="49">
        <v>25978</v>
      </c>
      <c r="F30" s="49"/>
      <c r="G30" s="56">
        <f>F30*D30</f>
        <v>0</v>
      </c>
    </row>
    <row r="31" spans="1:7" ht="31.5" customHeight="1" x14ac:dyDescent="0.25">
      <c r="A31" s="10" t="s">
        <v>67</v>
      </c>
      <c r="B31" s="26" t="s">
        <v>42</v>
      </c>
      <c r="C31" s="35" t="s">
        <v>9</v>
      </c>
      <c r="D31" s="42">
        <v>2</v>
      </c>
      <c r="E31" s="51">
        <v>227328</v>
      </c>
      <c r="F31" s="51"/>
      <c r="G31" s="56">
        <f t="shared" ref="G31:G39" si="3">F31*D31</f>
        <v>0</v>
      </c>
    </row>
    <row r="32" spans="1:7" x14ac:dyDescent="0.25">
      <c r="A32" s="10" t="s">
        <v>68</v>
      </c>
      <c r="B32" s="26" t="s">
        <v>43</v>
      </c>
      <c r="C32" s="35" t="s">
        <v>9</v>
      </c>
      <c r="D32" s="42">
        <v>2</v>
      </c>
      <c r="E32" s="48">
        <v>305085</v>
      </c>
      <c r="F32" s="48"/>
      <c r="G32" s="56">
        <f t="shared" si="3"/>
        <v>0</v>
      </c>
    </row>
    <row r="33" spans="1:7" x14ac:dyDescent="0.25">
      <c r="A33" s="10" t="s">
        <v>69</v>
      </c>
      <c r="B33" s="27" t="s">
        <v>44</v>
      </c>
      <c r="C33" s="35" t="s">
        <v>64</v>
      </c>
      <c r="D33" s="42">
        <v>5.7</v>
      </c>
      <c r="E33" s="48">
        <v>34873</v>
      </c>
      <c r="F33" s="48"/>
      <c r="G33" s="56">
        <f t="shared" si="3"/>
        <v>0</v>
      </c>
    </row>
    <row r="34" spans="1:7" x14ac:dyDescent="0.25">
      <c r="A34" s="10" t="s">
        <v>70</v>
      </c>
      <c r="B34" s="26" t="s">
        <v>45</v>
      </c>
      <c r="C34" s="35" t="s">
        <v>64</v>
      </c>
      <c r="D34" s="42">
        <v>41.04</v>
      </c>
      <c r="E34" s="51">
        <v>14117</v>
      </c>
      <c r="F34" s="51"/>
      <c r="G34" s="56">
        <f t="shared" si="3"/>
        <v>0</v>
      </c>
    </row>
    <row r="35" spans="1:7" ht="24" x14ac:dyDescent="0.25">
      <c r="A35" s="10" t="s">
        <v>71</v>
      </c>
      <c r="B35" s="26" t="s">
        <v>37</v>
      </c>
      <c r="C35" s="35" t="s">
        <v>64</v>
      </c>
      <c r="D35" s="42">
        <v>41.04</v>
      </c>
      <c r="E35" s="48">
        <v>85596</v>
      </c>
      <c r="F35" s="48"/>
      <c r="G35" s="56">
        <f t="shared" si="3"/>
        <v>0</v>
      </c>
    </row>
    <row r="36" spans="1:7" x14ac:dyDescent="0.25">
      <c r="A36" s="10" t="s">
        <v>72</v>
      </c>
      <c r="B36" s="27" t="s">
        <v>46</v>
      </c>
      <c r="C36" s="35" t="s">
        <v>9</v>
      </c>
      <c r="D36" s="42">
        <v>1</v>
      </c>
      <c r="E36" s="51">
        <v>116504</v>
      </c>
      <c r="F36" s="51"/>
      <c r="G36" s="56">
        <f t="shared" si="3"/>
        <v>0</v>
      </c>
    </row>
    <row r="37" spans="1:7" ht="31.5" customHeight="1" x14ac:dyDescent="0.25">
      <c r="A37" s="10" t="s">
        <v>73</v>
      </c>
      <c r="B37" s="27" t="s">
        <v>47</v>
      </c>
      <c r="C37" s="35" t="s">
        <v>9</v>
      </c>
      <c r="D37" s="42">
        <v>5</v>
      </c>
      <c r="E37" s="48">
        <v>637507</v>
      </c>
      <c r="F37" s="48"/>
      <c r="G37" s="56">
        <f t="shared" si="3"/>
        <v>0</v>
      </c>
    </row>
    <row r="38" spans="1:7" ht="30" x14ac:dyDescent="0.25">
      <c r="A38" s="10" t="s">
        <v>74</v>
      </c>
      <c r="B38" s="27" t="s">
        <v>48</v>
      </c>
      <c r="C38" s="35" t="s">
        <v>9</v>
      </c>
      <c r="D38" s="42">
        <v>2</v>
      </c>
      <c r="E38" s="51">
        <v>554294.5</v>
      </c>
      <c r="F38" s="51"/>
      <c r="G38" s="56">
        <f t="shared" si="3"/>
        <v>0</v>
      </c>
    </row>
    <row r="39" spans="1:7" ht="30.75" thickBot="1" x14ac:dyDescent="0.3">
      <c r="A39" s="18" t="s">
        <v>75</v>
      </c>
      <c r="B39" s="30" t="s">
        <v>49</v>
      </c>
      <c r="C39" s="36" t="s">
        <v>9</v>
      </c>
      <c r="D39" s="41">
        <v>1</v>
      </c>
      <c r="E39" s="46">
        <v>43242</v>
      </c>
      <c r="F39" s="46"/>
      <c r="G39" s="56">
        <f t="shared" si="3"/>
        <v>0</v>
      </c>
    </row>
    <row r="40" spans="1:7" ht="15.75" thickBot="1" x14ac:dyDescent="0.3">
      <c r="A40" s="61">
        <v>6</v>
      </c>
      <c r="B40" s="62" t="s">
        <v>50</v>
      </c>
      <c r="C40" s="63"/>
      <c r="D40" s="64"/>
      <c r="E40" s="67"/>
      <c r="F40" s="67"/>
      <c r="G40" s="66">
        <f>SUM(G41:G43)</f>
        <v>0</v>
      </c>
    </row>
    <row r="41" spans="1:7" x14ac:dyDescent="0.25">
      <c r="A41" s="17">
        <v>6.1</v>
      </c>
      <c r="B41" s="25" t="s">
        <v>51</v>
      </c>
      <c r="C41" s="33" t="s">
        <v>64</v>
      </c>
      <c r="D41" s="40">
        <v>80.5</v>
      </c>
      <c r="E41" s="47">
        <v>31570.25</v>
      </c>
      <c r="F41" s="47"/>
      <c r="G41" s="56">
        <f>F41*D41</f>
        <v>0</v>
      </c>
    </row>
    <row r="42" spans="1:7" ht="31.5" customHeight="1" x14ac:dyDescent="0.25">
      <c r="A42" s="10">
        <v>6.2</v>
      </c>
      <c r="B42" s="27" t="s">
        <v>52</v>
      </c>
      <c r="C42" s="35" t="s">
        <v>64</v>
      </c>
      <c r="D42" s="42">
        <v>80.5</v>
      </c>
      <c r="E42" s="48">
        <v>113433.47391665448</v>
      </c>
      <c r="F42" s="48"/>
      <c r="G42" s="56">
        <f t="shared" ref="G42:G49" si="4">F42*D42</f>
        <v>0</v>
      </c>
    </row>
    <row r="43" spans="1:7" ht="15.75" thickBot="1" x14ac:dyDescent="0.3">
      <c r="A43" s="18">
        <v>6.3</v>
      </c>
      <c r="B43" s="30" t="s">
        <v>53</v>
      </c>
      <c r="C43" s="36" t="s">
        <v>65</v>
      </c>
      <c r="D43" s="41">
        <v>40</v>
      </c>
      <c r="E43" s="52">
        <v>5806</v>
      </c>
      <c r="F43" s="52"/>
      <c r="G43" s="56">
        <f t="shared" si="4"/>
        <v>0</v>
      </c>
    </row>
    <row r="44" spans="1:7" ht="15.75" thickBot="1" x14ac:dyDescent="0.3">
      <c r="A44" s="61">
        <v>7</v>
      </c>
      <c r="B44" s="62" t="s">
        <v>54</v>
      </c>
      <c r="C44" s="63"/>
      <c r="D44" s="64"/>
      <c r="E44" s="67"/>
      <c r="F44" s="67"/>
      <c r="G44" s="66">
        <f>SUM(G45:G46)</f>
        <v>0</v>
      </c>
    </row>
    <row r="45" spans="1:7" ht="45" x14ac:dyDescent="0.25">
      <c r="A45" s="17">
        <v>7.1</v>
      </c>
      <c r="B45" s="25" t="s">
        <v>55</v>
      </c>
      <c r="C45" s="33" t="s">
        <v>64</v>
      </c>
      <c r="D45" s="40">
        <f>139.85*1.8</f>
        <v>251.73</v>
      </c>
      <c r="E45" s="47">
        <v>37588</v>
      </c>
      <c r="F45" s="47"/>
      <c r="G45" s="56">
        <f t="shared" si="4"/>
        <v>0</v>
      </c>
    </row>
    <row r="46" spans="1:7" ht="15.75" thickBot="1" x14ac:dyDescent="0.3">
      <c r="A46" s="18">
        <v>7.2</v>
      </c>
      <c r="B46" s="24" t="s">
        <v>56</v>
      </c>
      <c r="C46" s="36" t="s">
        <v>76</v>
      </c>
      <c r="D46" s="41">
        <v>139.85</v>
      </c>
      <c r="E46" s="53">
        <v>34588</v>
      </c>
      <c r="F46" s="53"/>
      <c r="G46" s="56">
        <f t="shared" si="4"/>
        <v>0</v>
      </c>
    </row>
    <row r="47" spans="1:7" ht="15.75" thickBot="1" x14ac:dyDescent="0.3">
      <c r="A47" s="61">
        <v>8</v>
      </c>
      <c r="B47" s="62" t="s">
        <v>57</v>
      </c>
      <c r="C47" s="63"/>
      <c r="D47" s="64"/>
      <c r="E47" s="69"/>
      <c r="F47" s="69"/>
      <c r="G47" s="66">
        <f>SUM(G48:G49)</f>
        <v>0</v>
      </c>
    </row>
    <row r="48" spans="1:7" x14ac:dyDescent="0.25">
      <c r="A48" s="17">
        <v>8.1</v>
      </c>
      <c r="B48" s="25" t="s">
        <v>58</v>
      </c>
      <c r="C48" s="33" t="s">
        <v>64</v>
      </c>
      <c r="D48" s="40">
        <v>25</v>
      </c>
      <c r="E48" s="49">
        <v>88496.5</v>
      </c>
      <c r="F48" s="49"/>
      <c r="G48" s="56">
        <f t="shared" si="4"/>
        <v>0</v>
      </c>
    </row>
    <row r="49" spans="1:7" ht="24.75" thickBot="1" x14ac:dyDescent="0.3">
      <c r="A49" s="18">
        <v>8.1999999999999993</v>
      </c>
      <c r="B49" s="24" t="s">
        <v>59</v>
      </c>
      <c r="C49" s="36" t="s">
        <v>77</v>
      </c>
      <c r="D49" s="41">
        <f>25*4</f>
        <v>100</v>
      </c>
      <c r="E49" s="52">
        <v>15525</v>
      </c>
      <c r="F49" s="52"/>
      <c r="G49" s="56">
        <f t="shared" si="4"/>
        <v>0</v>
      </c>
    </row>
    <row r="50" spans="1:7" ht="15.75" thickBot="1" x14ac:dyDescent="0.3">
      <c r="A50" s="61">
        <v>9</v>
      </c>
      <c r="B50" s="62" t="s">
        <v>60</v>
      </c>
      <c r="C50" s="63"/>
      <c r="D50" s="64"/>
      <c r="E50" s="67"/>
      <c r="F50" s="67"/>
      <c r="G50" s="66">
        <f>SUM(G51:G52)</f>
        <v>0</v>
      </c>
    </row>
    <row r="51" spans="1:7" x14ac:dyDescent="0.25">
      <c r="A51" s="17">
        <v>9.1</v>
      </c>
      <c r="B51" s="25" t="s">
        <v>61</v>
      </c>
      <c r="C51" s="33" t="s">
        <v>9</v>
      </c>
      <c r="D51" s="40">
        <v>7</v>
      </c>
      <c r="E51" s="47">
        <v>117075</v>
      </c>
      <c r="F51" s="47"/>
      <c r="G51" s="56">
        <f>F51*D51</f>
        <v>0</v>
      </c>
    </row>
    <row r="52" spans="1:7" ht="31.5" customHeight="1" thickBot="1" x14ac:dyDescent="0.3">
      <c r="A52" s="18">
        <v>9.1999999999999993</v>
      </c>
      <c r="B52" s="30" t="s">
        <v>62</v>
      </c>
      <c r="C52" s="36" t="s">
        <v>9</v>
      </c>
      <c r="D52" s="41">
        <v>7</v>
      </c>
      <c r="E52" s="46">
        <v>172050</v>
      </c>
      <c r="F52" s="46"/>
      <c r="G52" s="57">
        <f>F52*D52</f>
        <v>0</v>
      </c>
    </row>
    <row r="53" spans="1:7" ht="15.75" thickBot="1" x14ac:dyDescent="0.3">
      <c r="A53" s="61">
        <v>10</v>
      </c>
      <c r="B53" s="62" t="s">
        <v>63</v>
      </c>
      <c r="C53" s="63"/>
      <c r="D53" s="64"/>
      <c r="E53" s="65"/>
      <c r="F53" s="65"/>
      <c r="G53" s="66">
        <f>SUM(G54)</f>
        <v>0</v>
      </c>
    </row>
    <row r="54" spans="1:7" ht="15.75" thickBot="1" x14ac:dyDescent="0.3">
      <c r="A54" s="19">
        <v>10.1</v>
      </c>
      <c r="B54" s="31" t="s">
        <v>63</v>
      </c>
      <c r="C54" s="38" t="s">
        <v>78</v>
      </c>
      <c r="D54" s="44">
        <v>1</v>
      </c>
      <c r="E54" s="54">
        <v>324433.33</v>
      </c>
      <c r="F54" s="54"/>
      <c r="G54" s="59">
        <f>F54*D54</f>
        <v>0</v>
      </c>
    </row>
    <row r="55" spans="1:7" x14ac:dyDescent="0.25">
      <c r="A55" s="82" t="s">
        <v>14</v>
      </c>
      <c r="B55" s="83"/>
      <c r="C55" s="83"/>
      <c r="D55" s="83"/>
      <c r="E55" s="83"/>
      <c r="F55" s="83"/>
      <c r="G55" s="16">
        <f>G53+G50+G47+G44+G40+G29+G27+G22+G17+G14</f>
        <v>0</v>
      </c>
    </row>
    <row r="56" spans="1:7" ht="15" customHeight="1" x14ac:dyDescent="0.25">
      <c r="A56" s="84" t="s">
        <v>15</v>
      </c>
      <c r="B56" s="85"/>
      <c r="C56" s="85"/>
      <c r="D56" s="85"/>
      <c r="E56" s="85"/>
      <c r="F56" s="9">
        <v>0.18</v>
      </c>
      <c r="G56" s="14">
        <f>+G55*F56</f>
        <v>0</v>
      </c>
    </row>
    <row r="57" spans="1:7" ht="15" customHeight="1" x14ac:dyDescent="0.25">
      <c r="A57" s="84" t="s">
        <v>16</v>
      </c>
      <c r="B57" s="85"/>
      <c r="C57" s="85"/>
      <c r="D57" s="85"/>
      <c r="E57" s="85"/>
      <c r="F57" s="9">
        <v>4.5999999999999999E-2</v>
      </c>
      <c r="G57" s="14">
        <f>+G55*F57</f>
        <v>0</v>
      </c>
    </row>
    <row r="58" spans="1:7" ht="15" customHeight="1" x14ac:dyDescent="0.25">
      <c r="A58" s="84" t="s">
        <v>17</v>
      </c>
      <c r="B58" s="85"/>
      <c r="C58" s="85"/>
      <c r="D58" s="85"/>
      <c r="E58" s="85"/>
      <c r="F58" s="9">
        <v>4.2000000000000003E-2</v>
      </c>
      <c r="G58" s="14">
        <f>+G55*F58</f>
        <v>0</v>
      </c>
    </row>
    <row r="59" spans="1:7" ht="15" customHeight="1" x14ac:dyDescent="0.25">
      <c r="A59" s="84" t="s">
        <v>18</v>
      </c>
      <c r="B59" s="85"/>
      <c r="C59" s="85"/>
      <c r="D59" s="85"/>
      <c r="E59" s="85"/>
      <c r="F59" s="9">
        <v>0.19</v>
      </c>
      <c r="G59" s="14">
        <f>+G58*F59</f>
        <v>0</v>
      </c>
    </row>
    <row r="60" spans="1:7" ht="15.75" thickBot="1" x14ac:dyDescent="0.3">
      <c r="A60" s="80" t="s">
        <v>19</v>
      </c>
      <c r="B60" s="81"/>
      <c r="C60" s="81"/>
      <c r="D60" s="81"/>
      <c r="E60" s="81"/>
      <c r="F60" s="81"/>
      <c r="G60" s="15">
        <f>SUM(G55:G59)</f>
        <v>0</v>
      </c>
    </row>
    <row r="62" spans="1:7" x14ac:dyDescent="0.25">
      <c r="A62" s="5" t="s">
        <v>20</v>
      </c>
    </row>
    <row r="63" spans="1:7" x14ac:dyDescent="0.25">
      <c r="A63" s="5" t="s">
        <v>21</v>
      </c>
    </row>
    <row r="66" spans="1:7" x14ac:dyDescent="0.25">
      <c r="A66" s="1" t="s">
        <v>22</v>
      </c>
      <c r="D66" s="1"/>
      <c r="E66" s="1"/>
    </row>
    <row r="67" spans="1:7" x14ac:dyDescent="0.25">
      <c r="D67" s="1"/>
      <c r="E67" s="1"/>
    </row>
    <row r="68" spans="1:7" x14ac:dyDescent="0.25">
      <c r="A68" s="78" t="s">
        <v>23</v>
      </c>
      <c r="B68" s="78"/>
      <c r="C68" s="78"/>
      <c r="D68" s="78"/>
      <c r="E68" s="78"/>
      <c r="F68" s="78"/>
      <c r="G68" s="78"/>
    </row>
    <row r="69" spans="1:7" ht="16.5" customHeight="1" x14ac:dyDescent="0.25">
      <c r="D69" s="1"/>
      <c r="E69" s="1"/>
    </row>
    <row r="70" spans="1:7" ht="30.75" customHeight="1" x14ac:dyDescent="0.25">
      <c r="A70" s="79" t="s">
        <v>24</v>
      </c>
      <c r="B70" s="79"/>
      <c r="C70" s="79"/>
      <c r="D70" s="79"/>
      <c r="E70" s="79"/>
      <c r="F70" s="79"/>
      <c r="G70" s="79"/>
    </row>
  </sheetData>
  <mergeCells count="17">
    <mergeCell ref="A10:G10"/>
    <mergeCell ref="A68:G68"/>
    <mergeCell ref="A70:G70"/>
    <mergeCell ref="A60:F60"/>
    <mergeCell ref="A11:G11"/>
    <mergeCell ref="A55:F55"/>
    <mergeCell ref="A56:E56"/>
    <mergeCell ref="A57:E57"/>
    <mergeCell ref="A58:E58"/>
    <mergeCell ref="A59:E59"/>
    <mergeCell ref="A1:G1"/>
    <mergeCell ref="C3:G3"/>
    <mergeCell ref="C5:G5"/>
    <mergeCell ref="C8:G8"/>
    <mergeCell ref="C4:G4"/>
    <mergeCell ref="C6:G6"/>
    <mergeCell ref="C7:G7"/>
  </mergeCells>
  <conditionalFormatting sqref="B16">
    <cfRule type="expression" dxfId="17" priority="11">
      <formula>#REF!="REVISAR"</formula>
    </cfRule>
    <cfRule type="expression" dxfId="16" priority="12">
      <formula>#REF!="OK"</formula>
    </cfRule>
  </conditionalFormatting>
  <conditionalFormatting sqref="B19:B21">
    <cfRule type="expression" dxfId="15" priority="19">
      <formula>#REF!="REVISAR"</formula>
    </cfRule>
    <cfRule type="expression" dxfId="14" priority="20">
      <formula>#REF!="OK"</formula>
    </cfRule>
  </conditionalFormatting>
  <conditionalFormatting sqref="B21">
    <cfRule type="expression" dxfId="13" priority="17">
      <formula>#REF!="REVISAR"</formula>
    </cfRule>
    <cfRule type="expression" dxfId="12" priority="18">
      <formula>#REF!="OK"</formula>
    </cfRule>
  </conditionalFormatting>
  <conditionalFormatting sqref="B25:B26">
    <cfRule type="expression" dxfId="11" priority="13">
      <formula>#REF!="REVISAR"</formula>
    </cfRule>
    <cfRule type="expression" dxfId="10" priority="14">
      <formula>#REF!="OK"</formula>
    </cfRule>
  </conditionalFormatting>
  <conditionalFormatting sqref="B28">
    <cfRule type="expression" dxfId="9" priority="5">
      <formula>#REF!="REVISAR"</formula>
    </cfRule>
    <cfRule type="expression" dxfId="8" priority="6">
      <formula>#REF!="OK"</formula>
    </cfRule>
  </conditionalFormatting>
  <conditionalFormatting sqref="B30:B32">
    <cfRule type="expression" dxfId="7" priority="7">
      <formula>#REF!="REVISAR"</formula>
    </cfRule>
    <cfRule type="expression" dxfId="6" priority="8">
      <formula>#REF!="OK"</formula>
    </cfRule>
  </conditionalFormatting>
  <conditionalFormatting sqref="B34:B35">
    <cfRule type="expression" dxfId="5" priority="15">
      <formula>#REF!="REVISAR"</formula>
    </cfRule>
    <cfRule type="expression" dxfId="4" priority="16">
      <formula>#REF!="OK"</formula>
    </cfRule>
  </conditionalFormatting>
  <conditionalFormatting sqref="B46">
    <cfRule type="expression" dxfId="3" priority="1">
      <formula>#REF!="REVISAR"</formula>
    </cfRule>
    <cfRule type="expression" dxfId="2" priority="2">
      <formula>#REF!="OK"</formula>
    </cfRule>
  </conditionalFormatting>
  <conditionalFormatting sqref="B49">
    <cfRule type="expression" dxfId="1" priority="3">
      <formula>#REF!="REVISAR"</formula>
    </cfRule>
    <cfRule type="expression" dxfId="0" priority="4">
      <formula>#REF!="OK"</formula>
    </cfRule>
  </conditionalFormatting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COTIZACIÓN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Daniel Steven Bedoya Fonseca</dc:creator>
  <cp:keywords/>
  <dc:description/>
  <cp:lastModifiedBy>Carlos Mario Valero Becerra</cp:lastModifiedBy>
  <cp:revision/>
  <dcterms:created xsi:type="dcterms:W3CDTF">2021-10-13T16:43:12Z</dcterms:created>
  <dcterms:modified xsi:type="dcterms:W3CDTF">2024-09-30T14:36:24Z</dcterms:modified>
  <cp:category/>
  <cp:contentStatus/>
</cp:coreProperties>
</file>