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730"/>
  <workbookPr filterPrivacy="1"/>
  <xr:revisionPtr revIDLastSave="0" documentId="8_{D630BFC1-A85D-4F3F-85CA-3BD7BB193CD2}" xr6:coauthVersionLast="45" xr6:coauthVersionMax="45" xr10:uidLastSave="{00000000-0000-0000-0000-000000000000}"/>
  <bookViews>
    <workbookView xWindow="-120" yWindow="-120" windowWidth="20730" windowHeight="11160" tabRatio="558" xr2:uid="{00000000-000D-0000-FFFF-FFFF00000000}"/>
  </bookViews>
  <sheets>
    <sheet name="TRDM - Bienes y Valores" sheetId="3" r:id="rId1"/>
    <sheet name="Automóviles - Relación " sheetId="1" r:id="rId2"/>
    <sheet name="Siniestralidad  2017 -2019" sheetId="2" r:id="rId3"/>
  </sheets>
  <definedNames>
    <definedName name="_xlnm.Print_Area" localSheetId="0">'TRDM - Bienes y Valores'!#REF!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25" i="3" l="1"/>
  <c r="C16" i="3"/>
  <c r="C26" i="3" l="1"/>
  <c r="C24" i="3"/>
  <c r="C17" i="3"/>
  <c r="C15" i="3"/>
  <c r="C27" i="3" l="1"/>
  <c r="I28" i="2"/>
  <c r="E14" i="2"/>
</calcChain>
</file>

<file path=xl/sharedStrings.xml><?xml version="1.0" encoding="utf-8"?>
<sst xmlns="http://schemas.openxmlformats.org/spreadsheetml/2006/main" count="136" uniqueCount="97">
  <si>
    <t>Camioneta KIA - Placa OJX-904</t>
  </si>
  <si>
    <t>Camioneta KIA - Placa OJX-905</t>
  </si>
  <si>
    <t>Camioneta KIA - Placa OJX-903</t>
  </si>
  <si>
    <t>Camioneta KIA - Placa OJX-902</t>
  </si>
  <si>
    <t>Camioneta KIA - Placa OJX-901</t>
  </si>
  <si>
    <t>Automovil Renault Clio - Placa OKZ-766</t>
  </si>
  <si>
    <t>SOAT VENCIMIENTO</t>
  </si>
  <si>
    <t>VIGENCIA DESDE</t>
  </si>
  <si>
    <t>VIGENCIA HASTA</t>
  </si>
  <si>
    <t>AUTOS</t>
  </si>
  <si>
    <t>CÓDIGO FASECOLDA</t>
  </si>
  <si>
    <t>RAMO</t>
  </si>
  <si>
    <t>FECHA DE SINIESTRO</t>
  </si>
  <si>
    <t xml:space="preserve">Descripción </t>
  </si>
  <si>
    <t>Total - Pagado</t>
  </si>
  <si>
    <t>Estado Siniestro</t>
  </si>
  <si>
    <t>Danos Materiales Combinados</t>
  </si>
  <si>
    <t>Daños Materiales</t>
  </si>
  <si>
    <t>Cerrado</t>
  </si>
  <si>
    <t>Hurto de Celular Samsung Galaxy Fame, responsable el señor Jesid Correa, dentro del vehiculo.</t>
  </si>
  <si>
    <t>Daño a un vidrio de las instalación del asegurado por un habitante de calle</t>
  </si>
  <si>
    <t>TOTAL</t>
  </si>
  <si>
    <t>POLIZA</t>
  </si>
  <si>
    <t>No. SINIESTRO</t>
  </si>
  <si>
    <t>FECHA DE OCURRENCIA</t>
  </si>
  <si>
    <t>FECHA DE REGISTRO</t>
  </si>
  <si>
    <t>AMPARO</t>
  </si>
  <si>
    <t xml:space="preserve">TOTAL RESERVA </t>
  </si>
  <si>
    <t>TOTAL PAGOS</t>
  </si>
  <si>
    <t>AUTOMOVILES</t>
  </si>
  <si>
    <t>PERDIDA PARCIAL POR DAÑOS</t>
  </si>
  <si>
    <t>ASISTENCIA</t>
  </si>
  <si>
    <t>AMPARO AFECTADO</t>
  </si>
  <si>
    <t>FECHA SINIESTRO</t>
  </si>
  <si>
    <t>COMENTARIOS</t>
  </si>
  <si>
    <t xml:space="preserve">VALOR ESTIMADO </t>
  </si>
  <si>
    <t xml:space="preserve">VALOR PAGADO </t>
  </si>
  <si>
    <t>ESTADO RECLAMO</t>
  </si>
  <si>
    <t>RESPONSABILIDAD CIVIL SERVIDORES PÚBLICO</t>
  </si>
  <si>
    <t>GASTOS JUDICIALES Y/O COSTOS DE DEFENSA DE LOS SERVIDORES PÚBLICO</t>
  </si>
  <si>
    <t>INVESTIGACION DISCIPLINARIA  A EDGAR ROJAS GORDILLO, PROCESO IUS 2013-61830</t>
  </si>
  <si>
    <t>EN TRAMITE</t>
  </si>
  <si>
    <t>Edificios:</t>
  </si>
  <si>
    <t>Edificio calle 17 No 3-40 (Edificio en reforzamiento estructural)</t>
  </si>
  <si>
    <t>Local Carrera 3 No. 17-23</t>
  </si>
  <si>
    <t>Local Carrera 3 No. 17-31</t>
  </si>
  <si>
    <t>Parqueadero Carrera 4  3 No. 17-48</t>
  </si>
  <si>
    <t>Edificio Angel Calle 19 No 6-68 Oficinas 404 y 405</t>
  </si>
  <si>
    <t xml:space="preserve">Edificio Angel Calle 19 No 6-68 Pisos 17 y 18 </t>
  </si>
  <si>
    <t xml:space="preserve">Adecuación Normas de Sismo resistencia </t>
  </si>
  <si>
    <t>Muebles y enseres y contenido en general</t>
  </si>
  <si>
    <t>Equipos electricos y electrónicos</t>
  </si>
  <si>
    <t xml:space="preserve">Dineros y titulos valores </t>
  </si>
  <si>
    <t>Obras de arte (Murales ubicados en Edificio calle 17 No 3-40 )</t>
  </si>
  <si>
    <t>Moneda Colombiana</t>
  </si>
  <si>
    <t>Hurto Pórtatil</t>
  </si>
  <si>
    <t>Dentro de las oficinas de la entidad fue hurtado dos Modems y una Sim dentro de un mueble de la oficina de trabajo</t>
  </si>
  <si>
    <t>Calle 26 No. 69-76 Edificio Elemento Torre 2 piso 15 al 18</t>
  </si>
  <si>
    <t>Maquinaria y equipo en general</t>
  </si>
  <si>
    <t>Valor Total Asegurado</t>
  </si>
  <si>
    <t>VEHÍCULOS ASEGURABLES</t>
  </si>
  <si>
    <t xml:space="preserve">ANEXO No. 3 - RELACIÓN DE BIENES  Y VALORES ASEGURADOS </t>
  </si>
  <si>
    <t>SEGURO DE TODO RIESGO DAÑO MATERIAL</t>
  </si>
  <si>
    <t>ANEXO No. 3 - RELACIÓN DE BIENES ASEGURADOS</t>
  </si>
  <si>
    <t>NUMERO DE SINIESTRO</t>
  </si>
  <si>
    <t>ANEXO No. 3 - ESTADÍSTICAS DE SINIESTRALIDAD</t>
  </si>
  <si>
    <t>SEGURO DE AUTOMÓVILES</t>
  </si>
  <si>
    <t>SEGURO DE RESPONSABILIDAD CIVIL SERVIDORES PÚBLICOS</t>
  </si>
  <si>
    <t>INSTITUTO COLOMBIANO PARA LA EVALUACIÓN DE LA EDUCACIÓN - ICFES</t>
  </si>
  <si>
    <t>Hurto celular</t>
  </si>
  <si>
    <t>Reposicion equipo de computo, por daño</t>
  </si>
  <si>
    <t>Grandes totales:  8  Siniestros</t>
  </si>
  <si>
    <t>ITEM</t>
  </si>
  <si>
    <t>BIENES ASEGURADOS</t>
  </si>
  <si>
    <t>1.</t>
  </si>
  <si>
    <t>1.1.</t>
  </si>
  <si>
    <t>1.2</t>
  </si>
  <si>
    <t>1.3</t>
  </si>
  <si>
    <t>1.4</t>
  </si>
  <si>
    <t>1.5.</t>
  </si>
  <si>
    <t>1.6.</t>
  </si>
  <si>
    <t>1.7.</t>
  </si>
  <si>
    <t>1.8.</t>
  </si>
  <si>
    <t>2.</t>
  </si>
  <si>
    <t>Contenidos</t>
  </si>
  <si>
    <t>2.1.</t>
  </si>
  <si>
    <t>2.2.</t>
  </si>
  <si>
    <t>2.3</t>
  </si>
  <si>
    <t>2.4</t>
  </si>
  <si>
    <t>2.5</t>
  </si>
  <si>
    <t>Subtotal Edificios</t>
  </si>
  <si>
    <t>Total Edificios</t>
  </si>
  <si>
    <t>Subtotal Contenidos</t>
  </si>
  <si>
    <t>Total Contenidos</t>
  </si>
  <si>
    <t>VALOR en COP$</t>
  </si>
  <si>
    <t>Índice Variable Edificios (6%) Items (1.1 al 1.8)</t>
  </si>
  <si>
    <t>Índice Variable Contenidos 6% (Items 2.1.+2.2.+2.3.)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</si>
</sst>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&quot;$&quot;\ * #,##0_-;\-&quot;$&quot;\ * #,##0_-;_-&quot;$&quot;\ * &quot;-&quot;_-;_-@_-"/>
    <numFmt numFmtId="164" formatCode="d\-m\-yy;@"/>
    <numFmt numFmtId="165" formatCode="dd\-mm\-yy;@"/>
    <numFmt numFmtId="166" formatCode="[$$-240A]\ #,##0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0"/>
      <name val="Arial"/>
      <family val="2"/>
    </font>
    <font>
      <b/>
      <i/>
      <sz val="11"/>
      <color theme="0"/>
      <name val="Arial"/>
      <family val="2"/>
    </font>
    <font>
      <sz val="11"/>
      <color indexed="8"/>
      <name val="Arial"/>
      <family val="2"/>
    </font>
    <font>
      <b/>
      <sz val="11"/>
      <color indexed="8"/>
      <name val="Arial"/>
      <family val="2"/>
    </font>
    <font>
      <sz val="11"/>
      <name val="Arial"/>
      <family val="2"/>
    </font>
    <font>
      <sz val="11"/>
      <color rgb="FFFFFFFF"/>
      <name val="Arial"/>
      <family val="2"/>
    </font>
    <font>
      <sz val="11"/>
      <color rgb="FF000000"/>
      <name val="Arial"/>
      <family val="2"/>
    </font>
    <font>
      <sz val="8"/>
      <color theme="1"/>
      <name val="Arial"/>
      <family val="2"/>
    </font>
    <font>
      <b/>
      <sz val="11"/>
      <color theme="1"/>
      <name val="Arial"/>
      <family val="2"/>
    </font>
    <font>
      <sz val="11"/>
      <color theme="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-0.249977111117893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5">
    <xf numFmtId="0" fontId="0" fillId="0" borderId="0"/>
    <xf numFmtId="0" fontId="2" fillId="0" borderId="0">
      <alignment vertical="top"/>
    </xf>
    <xf numFmtId="0" fontId="3" fillId="0" borderId="0"/>
    <xf numFmtId="42" fontId="4" fillId="0" borderId="0" applyFont="0" applyFill="0" applyBorder="0" applyAlignment="0" applyProtection="0"/>
    <xf numFmtId="9" fontId="4" fillId="0" borderId="0" applyFont="0" applyFill="0" applyBorder="0" applyAlignment="0" applyProtection="0"/>
  </cellStyleXfs>
  <cellXfs count="88">
    <xf numFmtId="0" fontId="0" fillId="0" borderId="0" xfId="0"/>
    <xf numFmtId="0" fontId="5" fillId="0" borderId="0" xfId="0" applyFont="1"/>
    <xf numFmtId="0" fontId="7" fillId="2" borderId="1" xfId="0" applyFont="1" applyFill="1" applyBorder="1"/>
    <xf numFmtId="0" fontId="5" fillId="0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14" fontId="5" fillId="3" borderId="1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center"/>
    </xf>
    <xf numFmtId="42" fontId="5" fillId="3" borderId="1" xfId="3" applyFont="1" applyFill="1" applyBorder="1" applyAlignment="1">
      <alignment horizontal="center"/>
    </xf>
    <xf numFmtId="1" fontId="6" fillId="2" borderId="3" xfId="1" applyNumberFormat="1" applyFont="1" applyFill="1" applyBorder="1" applyAlignment="1">
      <alignment horizontal="center" vertical="center" wrapText="1"/>
    </xf>
    <xf numFmtId="0" fontId="6" fillId="2" borderId="1" xfId="1" applyNumberFormat="1" applyFont="1" applyFill="1" applyBorder="1" applyAlignment="1">
      <alignment horizontal="center" vertical="center" wrapText="1"/>
    </xf>
    <xf numFmtId="164" fontId="6" fillId="2" borderId="1" xfId="1" applyNumberFormat="1" applyFont="1" applyFill="1" applyBorder="1" applyAlignment="1">
      <alignment horizontal="center" vertical="center" wrapText="1"/>
    </xf>
    <xf numFmtId="1" fontId="6" fillId="2" borderId="1" xfId="1" applyNumberFormat="1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165" fontId="8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justify" vertical="center" wrapText="1"/>
    </xf>
    <xf numFmtId="166" fontId="8" fillId="0" borderId="1" xfId="0" applyNumberFormat="1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Font="1" applyBorder="1" applyAlignment="1">
      <alignment vertical="top"/>
    </xf>
    <xf numFmtId="0" fontId="8" fillId="0" borderId="5" xfId="0" applyFont="1" applyBorder="1" applyAlignment="1">
      <alignment vertical="top"/>
    </xf>
    <xf numFmtId="0" fontId="9" fillId="0" borderId="5" xfId="0" applyFont="1" applyBorder="1" applyAlignment="1">
      <alignment horizontal="center" vertical="top"/>
    </xf>
    <xf numFmtId="166" fontId="9" fillId="0" borderId="5" xfId="0" applyNumberFormat="1" applyFont="1" applyBorder="1" applyAlignment="1">
      <alignment horizontal="center" vertical="top"/>
    </xf>
    <xf numFmtId="0" fontId="6" fillId="2" borderId="1" xfId="2" applyFont="1" applyFill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/>
    </xf>
    <xf numFmtId="14" fontId="10" fillId="0" borderId="1" xfId="2" applyNumberFormat="1" applyFont="1" applyBorder="1" applyAlignment="1">
      <alignment horizontal="center" vertical="center"/>
    </xf>
    <xf numFmtId="0" fontId="10" fillId="0" borderId="1" xfId="2" applyFont="1" applyBorder="1" applyAlignment="1">
      <alignment horizontal="center" vertical="center" wrapText="1"/>
    </xf>
    <xf numFmtId="14" fontId="10" fillId="0" borderId="1" xfId="2" applyNumberFormat="1" applyFont="1" applyFill="1" applyBorder="1" applyAlignment="1">
      <alignment horizontal="center" vertical="center" wrapText="1"/>
    </xf>
    <xf numFmtId="166" fontId="8" fillId="0" borderId="1" xfId="0" applyNumberFormat="1" applyFont="1" applyBorder="1" applyAlignment="1">
      <alignment horizontal="right" vertical="center" wrapText="1"/>
    </xf>
    <xf numFmtId="1" fontId="10" fillId="0" borderId="1" xfId="2" applyNumberFormat="1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top"/>
    </xf>
    <xf numFmtId="0" fontId="11" fillId="2" borderId="10" xfId="0" applyFont="1" applyFill="1" applyBorder="1" applyAlignment="1">
      <alignment horizontal="center" vertical="center" wrapText="1"/>
    </xf>
    <xf numFmtId="0" fontId="11" fillId="2" borderId="11" xfId="0" applyFont="1" applyFill="1" applyBorder="1" applyAlignment="1">
      <alignment horizontal="center" vertical="center" wrapText="1"/>
    </xf>
    <xf numFmtId="0" fontId="11" fillId="2" borderId="12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/>
    </xf>
    <xf numFmtId="0" fontId="12" fillId="0" borderId="5" xfId="0" applyFont="1" applyFill="1" applyBorder="1" applyAlignment="1">
      <alignment horizontal="center" vertical="center" wrapText="1"/>
    </xf>
    <xf numFmtId="14" fontId="12" fillId="0" borderId="5" xfId="0" applyNumberFormat="1" applyFont="1" applyFill="1" applyBorder="1" applyAlignment="1">
      <alignment horizontal="center" vertical="center"/>
    </xf>
    <xf numFmtId="3" fontId="12" fillId="0" borderId="5" xfId="0" applyNumberFormat="1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center" vertical="center" wrapText="1"/>
    </xf>
    <xf numFmtId="0" fontId="5" fillId="0" borderId="0" xfId="0" applyFont="1" applyAlignment="1">
      <alignment wrapText="1"/>
    </xf>
    <xf numFmtId="0" fontId="6" fillId="0" borderId="0" xfId="0" applyFont="1" applyFill="1" applyAlignment="1">
      <alignment wrapText="1"/>
    </xf>
    <xf numFmtId="0" fontId="13" fillId="0" borderId="0" xfId="0" applyFont="1" applyAlignment="1">
      <alignment wrapText="1"/>
    </xf>
    <xf numFmtId="42" fontId="5" fillId="0" borderId="0" xfId="0" applyNumberFormat="1" applyFont="1"/>
    <xf numFmtId="9" fontId="5" fillId="0" borderId="0" xfId="4" applyFont="1"/>
    <xf numFmtId="42" fontId="5" fillId="0" borderId="0" xfId="0" applyNumberFormat="1" applyFont="1" applyAlignment="1">
      <alignment wrapText="1"/>
    </xf>
    <xf numFmtId="0" fontId="15" fillId="2" borderId="1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left"/>
    </xf>
    <xf numFmtId="0" fontId="1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14" fillId="3" borderId="21" xfId="0" applyFont="1" applyFill="1" applyBorder="1" applyAlignment="1">
      <alignment horizontal="left"/>
    </xf>
    <xf numFmtId="0" fontId="1" fillId="3" borderId="9" xfId="0" applyFont="1" applyFill="1" applyBorder="1" applyAlignment="1">
      <alignment horizontal="right"/>
    </xf>
    <xf numFmtId="0" fontId="14" fillId="3" borderId="9" xfId="0" applyFont="1" applyFill="1" applyBorder="1" applyAlignment="1">
      <alignment horizontal="left"/>
    </xf>
    <xf numFmtId="0" fontId="14" fillId="3" borderId="9" xfId="0" applyFont="1" applyFill="1" applyBorder="1" applyAlignment="1">
      <alignment horizontal="right"/>
    </xf>
    <xf numFmtId="0" fontId="14" fillId="3" borderId="0" xfId="0" applyFont="1" applyFill="1" applyAlignment="1">
      <alignment horizontal="right"/>
    </xf>
    <xf numFmtId="0" fontId="14" fillId="3" borderId="1" xfId="0" applyFont="1" applyFill="1" applyBorder="1" applyAlignment="1">
      <alignment horizontal="right"/>
    </xf>
    <xf numFmtId="42" fontId="5" fillId="3" borderId="14" xfId="3" applyFont="1" applyFill="1" applyBorder="1" applyAlignment="1">
      <alignment horizontal="center"/>
    </xf>
    <xf numFmtId="42" fontId="14" fillId="3" borderId="22" xfId="3" applyFont="1" applyFill="1" applyBorder="1" applyAlignment="1">
      <alignment horizontal="center"/>
    </xf>
    <xf numFmtId="0" fontId="5" fillId="3" borderId="9" xfId="0" applyFont="1" applyFill="1" applyBorder="1" applyAlignment="1">
      <alignment horizontal="center"/>
    </xf>
    <xf numFmtId="0" fontId="5" fillId="3" borderId="11" xfId="0" applyFont="1" applyFill="1" applyBorder="1" applyAlignment="1">
      <alignment horizontal="center"/>
    </xf>
    <xf numFmtId="0" fontId="5" fillId="0" borderId="2" xfId="0" applyFont="1" applyBorder="1" applyAlignment="1">
      <alignment horizontal="center"/>
    </xf>
    <xf numFmtId="42" fontId="5" fillId="3" borderId="15" xfId="3" applyFont="1" applyFill="1" applyBorder="1" applyAlignment="1">
      <alignment horizontal="center" vertical="center"/>
    </xf>
    <xf numFmtId="42" fontId="5" fillId="3" borderId="11" xfId="3" applyFont="1" applyFill="1" applyBorder="1" applyAlignment="1">
      <alignment horizontal="center" vertical="center"/>
    </xf>
    <xf numFmtId="0" fontId="7" fillId="4" borderId="14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14" fontId="5" fillId="3" borderId="1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/>
    </xf>
    <xf numFmtId="0" fontId="7" fillId="2" borderId="7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7" fillId="4" borderId="9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6" fillId="4" borderId="9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5" fillId="0" borderId="13" xfId="0" applyFont="1" applyBorder="1" applyAlignment="1">
      <alignment horizontal="center"/>
    </xf>
    <xf numFmtId="0" fontId="7" fillId="4" borderId="16" xfId="0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/>
    </xf>
    <xf numFmtId="0" fontId="7" fillId="2" borderId="18" xfId="0" applyFont="1" applyFill="1" applyBorder="1" applyAlignment="1">
      <alignment horizontal="center" vertical="center"/>
    </xf>
    <xf numFmtId="0" fontId="6" fillId="4" borderId="19" xfId="0" applyFont="1" applyFill="1" applyBorder="1" applyAlignment="1">
      <alignment horizontal="center" vertical="center"/>
    </xf>
    <xf numFmtId="0" fontId="6" fillId="4" borderId="16" xfId="0" applyFont="1" applyFill="1" applyBorder="1" applyAlignment="1">
      <alignment horizontal="center" vertical="center"/>
    </xf>
    <xf numFmtId="0" fontId="6" fillId="4" borderId="20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top"/>
    </xf>
    <xf numFmtId="166" fontId="9" fillId="0" borderId="7" xfId="0" applyNumberFormat="1" applyFont="1" applyBorder="1" applyAlignment="1">
      <alignment horizontal="center" vertical="top"/>
    </xf>
    <xf numFmtId="0" fontId="9" fillId="0" borderId="9" xfId="0" applyFont="1" applyBorder="1" applyAlignment="1">
      <alignment horizontal="center" vertical="top"/>
    </xf>
  </cellXfs>
  <cellStyles count="5">
    <cellStyle name="Moneda [0]" xfId="3" builtinId="7"/>
    <cellStyle name="Normal" xfId="0" builtinId="0"/>
    <cellStyle name="Normal 2" xfId="1" xr:uid="{00000000-0005-0000-0000-000002000000}"/>
    <cellStyle name="Normal 6" xfId="2" xr:uid="{00000000-0005-0000-0000-000003000000}"/>
    <cellStyle name="Porcentaje" xfId="4" builtinId="5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352425</xdr:colOff>
      <xdr:row>0</xdr:row>
      <xdr:rowOff>38102</xdr:rowOff>
    </xdr:from>
    <xdr:ext cx="4514850" cy="514352"/>
    <xdr:grpSp>
      <xdr:nvGrpSpPr>
        <xdr:cNvPr id="23" name="Shape 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GrpSpPr/>
      </xdr:nvGrpSpPr>
      <xdr:grpSpPr>
        <a:xfrm>
          <a:off x="1114425" y="38102"/>
          <a:ext cx="4514850" cy="514352"/>
          <a:chOff x="3095654" y="3494250"/>
          <a:chExt cx="4606414" cy="582285"/>
        </a:xfrm>
      </xdr:grpSpPr>
      <xdr:grpSp>
        <xdr:nvGrpSpPr>
          <xdr:cNvPr id="24" name="Shape 10">
            <a:extLst>
              <a:ext uri="{FF2B5EF4-FFF2-40B4-BE49-F238E27FC236}">
                <a16:creationId xmlns:a16="http://schemas.microsoft.com/office/drawing/2014/main" id="{00000000-0008-0000-0000-000018000000}"/>
              </a:ext>
            </a:extLst>
          </xdr:cNvPr>
          <xdr:cNvGrpSpPr/>
        </xdr:nvGrpSpPr>
        <xdr:grpSpPr>
          <a:xfrm>
            <a:off x="3095654" y="3494250"/>
            <a:ext cx="4606414" cy="582285"/>
            <a:chOff x="100795" y="85725"/>
            <a:chExt cx="4278095" cy="601695"/>
          </a:xfrm>
        </xdr:grpSpPr>
        <xdr:sp macro="" textlink="">
          <xdr:nvSpPr>
            <xdr:cNvPr id="25" name="Shape 4">
              <a:extLst>
                <a:ext uri="{FF2B5EF4-FFF2-40B4-BE49-F238E27FC236}">
                  <a16:creationId xmlns:a16="http://schemas.microsoft.com/office/drawing/2014/main" id="{00000000-0008-0000-0000-000019000000}"/>
                </a:ext>
              </a:extLst>
            </xdr:cNvPr>
            <xdr:cNvSpPr/>
          </xdr:nvSpPr>
          <xdr:spPr>
            <a:xfrm>
              <a:off x="142875" y="85725"/>
              <a:ext cx="4095750" cy="59055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pic>
          <xdr:nvPicPr>
            <xdr:cNvPr id="26" name="Shape 11">
              <a:extLst>
                <a:ext uri="{FF2B5EF4-FFF2-40B4-BE49-F238E27FC236}">
                  <a16:creationId xmlns:a16="http://schemas.microsoft.com/office/drawing/2014/main" id="{00000000-0008-0000-0000-00001A000000}"/>
                </a:ext>
              </a:extLst>
            </xdr:cNvPr>
            <xdr:cNvPicPr preferRelativeResize="0"/>
          </xdr:nvPicPr>
          <xdr:blipFill rotWithShape="1">
            <a:blip xmlns:r="http://schemas.openxmlformats.org/officeDocument/2006/relationships" r:embed="rId1" cstate="print">
              <a:alphaModFix/>
            </a:blip>
            <a:srcRect/>
            <a:stretch/>
          </xdr:blipFill>
          <xdr:spPr>
            <a:xfrm>
              <a:off x="100795" y="186007"/>
              <a:ext cx="1676172" cy="501413"/>
            </a:xfrm>
            <a:prstGeom prst="rect">
              <a:avLst/>
            </a:prstGeom>
            <a:noFill/>
            <a:ln>
              <a:noFill/>
            </a:ln>
          </xdr:spPr>
        </xdr:pic>
        <xdr:pic>
          <xdr:nvPicPr>
            <xdr:cNvPr id="27" name="Shape 12">
              <a:extLst>
                <a:ext uri="{FF2B5EF4-FFF2-40B4-BE49-F238E27FC236}">
                  <a16:creationId xmlns:a16="http://schemas.microsoft.com/office/drawing/2014/main" id="{00000000-0008-0000-0000-00001B000000}"/>
                </a:ext>
              </a:extLst>
            </xdr:cNvPr>
            <xdr:cNvPicPr preferRelativeResize="0"/>
          </xdr:nvPicPr>
          <xdr:blipFill rotWithShape="1">
            <a:blip xmlns:r="http://schemas.openxmlformats.org/officeDocument/2006/relationships" r:embed="rId2" cstate="print">
              <a:alphaModFix/>
            </a:blip>
            <a:srcRect/>
            <a:stretch/>
          </xdr:blipFill>
          <xdr:spPr>
            <a:xfrm>
              <a:off x="2045265" y="85725"/>
              <a:ext cx="2333625" cy="590550"/>
            </a:xfrm>
            <a:prstGeom prst="rect">
              <a:avLst/>
            </a:prstGeom>
            <a:noFill/>
            <a:ln>
              <a:noFill/>
            </a:ln>
          </xdr:spPr>
        </xdr:pic>
      </xdr:grpSp>
    </xdr:grpSp>
    <xdr:clientData fLocksWithSheet="0"/>
  </xdr:oneCellAnchor>
  <xdr:twoCellAnchor editAs="oneCell">
    <xdr:from>
      <xdr:col>3</xdr:col>
      <xdr:colOff>895350</xdr:colOff>
      <xdr:row>47</xdr:row>
      <xdr:rowOff>152400</xdr:rowOff>
    </xdr:from>
    <xdr:to>
      <xdr:col>7</xdr:col>
      <xdr:colOff>742950</xdr:colOff>
      <xdr:row>64</xdr:row>
      <xdr:rowOff>114300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77000" y="8877300"/>
          <a:ext cx="4562475" cy="3038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561976</xdr:colOff>
      <xdr:row>0</xdr:row>
      <xdr:rowOff>142874</xdr:rowOff>
    </xdr:from>
    <xdr:ext cx="4800600" cy="457200"/>
    <xdr:grpSp>
      <xdr:nvGrpSpPr>
        <xdr:cNvPr id="2" name="Shape 2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pSpPr/>
      </xdr:nvGrpSpPr>
      <xdr:grpSpPr>
        <a:xfrm>
          <a:off x="561976" y="142874"/>
          <a:ext cx="4800600" cy="457200"/>
          <a:chOff x="3125703" y="3469402"/>
          <a:chExt cx="4700010" cy="596348"/>
        </a:xfrm>
      </xdr:grpSpPr>
      <xdr:grpSp>
        <xdr:nvGrpSpPr>
          <xdr:cNvPr id="3" name="Shape 10">
            <a:extLst>
              <a:ext uri="{FF2B5EF4-FFF2-40B4-BE49-F238E27FC236}">
                <a16:creationId xmlns:a16="http://schemas.microsoft.com/office/drawing/2014/main" id="{00000000-0008-0000-0100-000003000000}"/>
              </a:ext>
            </a:extLst>
          </xdr:cNvPr>
          <xdr:cNvGrpSpPr/>
        </xdr:nvGrpSpPr>
        <xdr:grpSpPr>
          <a:xfrm>
            <a:off x="3125703" y="3469402"/>
            <a:ext cx="4700010" cy="596348"/>
            <a:chOff x="128703" y="60049"/>
            <a:chExt cx="4365020" cy="616226"/>
          </a:xfrm>
        </xdr:grpSpPr>
        <xdr:sp macro="" textlink="">
          <xdr:nvSpPr>
            <xdr:cNvPr id="4" name="Shape 4">
              <a:extLst>
                <a:ext uri="{FF2B5EF4-FFF2-40B4-BE49-F238E27FC236}">
                  <a16:creationId xmlns:a16="http://schemas.microsoft.com/office/drawing/2014/main" id="{00000000-0008-0000-0100-000004000000}"/>
                </a:ext>
              </a:extLst>
            </xdr:cNvPr>
            <xdr:cNvSpPr/>
          </xdr:nvSpPr>
          <xdr:spPr>
            <a:xfrm>
              <a:off x="142875" y="85725"/>
              <a:ext cx="4095750" cy="59055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pic>
          <xdr:nvPicPr>
            <xdr:cNvPr id="5" name="Shape 11">
              <a:extLst>
                <a:ext uri="{FF2B5EF4-FFF2-40B4-BE49-F238E27FC236}">
                  <a16:creationId xmlns:a16="http://schemas.microsoft.com/office/drawing/2014/main" id="{00000000-0008-0000-0100-000005000000}"/>
                </a:ext>
              </a:extLst>
            </xdr:cNvPr>
            <xdr:cNvPicPr preferRelativeResize="0"/>
          </xdr:nvPicPr>
          <xdr:blipFill rotWithShape="1">
            <a:blip xmlns:r="http://schemas.openxmlformats.org/officeDocument/2006/relationships" r:embed="rId1" cstate="print">
              <a:alphaModFix/>
            </a:blip>
            <a:srcRect/>
            <a:stretch/>
          </xdr:blipFill>
          <xdr:spPr>
            <a:xfrm>
              <a:off x="128703" y="152816"/>
              <a:ext cx="1778604" cy="433596"/>
            </a:xfrm>
            <a:prstGeom prst="rect">
              <a:avLst/>
            </a:prstGeom>
            <a:noFill/>
            <a:ln>
              <a:noFill/>
            </a:ln>
          </xdr:spPr>
        </xdr:pic>
        <xdr:pic>
          <xdr:nvPicPr>
            <xdr:cNvPr id="6" name="Shape 12">
              <a:extLst>
                <a:ext uri="{FF2B5EF4-FFF2-40B4-BE49-F238E27FC236}">
                  <a16:creationId xmlns:a16="http://schemas.microsoft.com/office/drawing/2014/main" id="{00000000-0008-0000-0100-000006000000}"/>
                </a:ext>
              </a:extLst>
            </xdr:cNvPr>
            <xdr:cNvPicPr preferRelativeResize="0"/>
          </xdr:nvPicPr>
          <xdr:blipFill rotWithShape="1">
            <a:blip xmlns:r="http://schemas.openxmlformats.org/officeDocument/2006/relationships" r:embed="rId2" cstate="print">
              <a:alphaModFix/>
            </a:blip>
            <a:srcRect/>
            <a:stretch/>
          </xdr:blipFill>
          <xdr:spPr>
            <a:xfrm>
              <a:off x="2247438" y="60049"/>
              <a:ext cx="2246285" cy="526361"/>
            </a:xfrm>
            <a:prstGeom prst="rect">
              <a:avLst/>
            </a:prstGeom>
            <a:noFill/>
            <a:ln>
              <a:noFill/>
            </a:ln>
          </xdr:spPr>
        </xdr:pic>
      </xdr:grpSp>
    </xdr:grpSp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133350</xdr:colOff>
      <xdr:row>0</xdr:row>
      <xdr:rowOff>0</xdr:rowOff>
    </xdr:from>
    <xdr:ext cx="4410075" cy="571500"/>
    <xdr:grpSp>
      <xdr:nvGrpSpPr>
        <xdr:cNvPr id="2" name="Shape 2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pSpPr/>
      </xdr:nvGrpSpPr>
      <xdr:grpSpPr>
        <a:xfrm>
          <a:off x="1362075" y="0"/>
          <a:ext cx="4410075" cy="571500"/>
          <a:chOff x="3140963" y="3494250"/>
          <a:chExt cx="4410075" cy="571500"/>
        </a:xfrm>
      </xdr:grpSpPr>
      <xdr:grpSp>
        <xdr:nvGrpSpPr>
          <xdr:cNvPr id="3" name="Shape 10">
            <a:extLst>
              <a:ext uri="{FF2B5EF4-FFF2-40B4-BE49-F238E27FC236}">
                <a16:creationId xmlns:a16="http://schemas.microsoft.com/office/drawing/2014/main" id="{00000000-0008-0000-0200-000003000000}"/>
              </a:ext>
            </a:extLst>
          </xdr:cNvPr>
          <xdr:cNvGrpSpPr/>
        </xdr:nvGrpSpPr>
        <xdr:grpSpPr>
          <a:xfrm>
            <a:off x="3140963" y="3494250"/>
            <a:ext cx="4410075" cy="571500"/>
            <a:chOff x="142875" y="85725"/>
            <a:chExt cx="4095750" cy="590550"/>
          </a:xfrm>
        </xdr:grpSpPr>
        <xdr:sp macro="" textlink="">
          <xdr:nvSpPr>
            <xdr:cNvPr id="4" name="Shape 4">
              <a:extLst>
                <a:ext uri="{FF2B5EF4-FFF2-40B4-BE49-F238E27FC236}">
                  <a16:creationId xmlns:a16="http://schemas.microsoft.com/office/drawing/2014/main" id="{00000000-0008-0000-0200-000004000000}"/>
                </a:ext>
              </a:extLst>
            </xdr:cNvPr>
            <xdr:cNvSpPr/>
          </xdr:nvSpPr>
          <xdr:spPr>
            <a:xfrm>
              <a:off x="142875" y="85725"/>
              <a:ext cx="4095750" cy="59055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pic>
          <xdr:nvPicPr>
            <xdr:cNvPr id="5" name="Shape 11">
              <a:extLst>
                <a:ext uri="{FF2B5EF4-FFF2-40B4-BE49-F238E27FC236}">
                  <a16:creationId xmlns:a16="http://schemas.microsoft.com/office/drawing/2014/main" id="{00000000-0008-0000-0200-000005000000}"/>
                </a:ext>
              </a:extLst>
            </xdr:cNvPr>
            <xdr:cNvPicPr preferRelativeResize="0"/>
          </xdr:nvPicPr>
          <xdr:blipFill rotWithShape="1">
            <a:blip xmlns:r="http://schemas.openxmlformats.org/officeDocument/2006/relationships" r:embed="rId1" cstate="print">
              <a:alphaModFix/>
            </a:blip>
            <a:srcRect/>
            <a:stretch/>
          </xdr:blipFill>
          <xdr:spPr>
            <a:xfrm>
              <a:off x="142875" y="114300"/>
              <a:ext cx="1790700" cy="561975"/>
            </a:xfrm>
            <a:prstGeom prst="rect">
              <a:avLst/>
            </a:prstGeom>
            <a:noFill/>
            <a:ln>
              <a:noFill/>
            </a:ln>
          </xdr:spPr>
        </xdr:pic>
        <xdr:pic>
          <xdr:nvPicPr>
            <xdr:cNvPr id="6" name="Shape 12">
              <a:extLst>
                <a:ext uri="{FF2B5EF4-FFF2-40B4-BE49-F238E27FC236}">
                  <a16:creationId xmlns:a16="http://schemas.microsoft.com/office/drawing/2014/main" id="{00000000-0008-0000-0200-000006000000}"/>
                </a:ext>
              </a:extLst>
            </xdr:cNvPr>
            <xdr:cNvPicPr preferRelativeResize="0"/>
          </xdr:nvPicPr>
          <xdr:blipFill rotWithShape="1">
            <a:blip xmlns:r="http://schemas.openxmlformats.org/officeDocument/2006/relationships" r:embed="rId2" cstate="print">
              <a:alphaModFix/>
            </a:blip>
            <a:srcRect/>
            <a:stretch/>
          </xdr:blipFill>
          <xdr:spPr>
            <a:xfrm>
              <a:off x="1905000" y="85725"/>
              <a:ext cx="2333625" cy="590550"/>
            </a:xfrm>
            <a:prstGeom prst="rect">
              <a:avLst/>
            </a:prstGeom>
            <a:noFill/>
            <a:ln>
              <a:noFill/>
            </a:ln>
          </xdr:spPr>
        </xdr:pic>
      </xdr:grpSp>
    </xdr:grp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  <pageSetUpPr fitToPage="1"/>
  </sheetPr>
  <dimension ref="A1:E32"/>
  <sheetViews>
    <sheetView showGridLines="0" tabSelected="1" zoomScaleNormal="100" workbookViewId="0">
      <pane xSplit="3" topLeftCell="D1" activePane="topRight" state="frozen"/>
      <selection activeCell="A3" sqref="A3"/>
      <selection pane="topRight" activeCell="C6" sqref="C6:C13"/>
    </sheetView>
  </sheetViews>
  <sheetFormatPr baseColWidth="10" defaultRowHeight="14.25" x14ac:dyDescent="0.2"/>
  <cols>
    <col min="1" max="1" width="11.42578125" style="1"/>
    <col min="2" max="2" width="61.85546875" style="1" customWidth="1"/>
    <col min="3" max="3" width="21.85546875" style="1" customWidth="1"/>
    <col min="4" max="4" width="26.85546875" style="39" customWidth="1"/>
    <col min="5" max="5" width="21" style="1" customWidth="1"/>
    <col min="6" max="16384" width="11.42578125" style="1"/>
  </cols>
  <sheetData>
    <row r="1" spans="1:5" ht="48" customHeight="1" x14ac:dyDescent="0.2">
      <c r="B1" s="59"/>
      <c r="C1" s="59"/>
    </row>
    <row r="2" spans="1:5" ht="33" customHeight="1" x14ac:dyDescent="0.25">
      <c r="B2" s="63" t="s">
        <v>68</v>
      </c>
      <c r="C2" s="63"/>
      <c r="D2" s="40"/>
    </row>
    <row r="3" spans="1:5" ht="26.25" customHeight="1" x14ac:dyDescent="0.2">
      <c r="B3" s="62" t="s">
        <v>61</v>
      </c>
      <c r="C3" s="62"/>
    </row>
    <row r="4" spans="1:5" ht="24" customHeight="1" x14ac:dyDescent="0.2">
      <c r="A4" s="64" t="s">
        <v>62</v>
      </c>
      <c r="B4" s="64"/>
      <c r="C4" s="64"/>
    </row>
    <row r="5" spans="1:5" ht="15" x14ac:dyDescent="0.25">
      <c r="A5" s="45" t="s">
        <v>72</v>
      </c>
      <c r="B5" s="7" t="s">
        <v>73</v>
      </c>
      <c r="C5" s="7" t="s">
        <v>94</v>
      </c>
    </row>
    <row r="6" spans="1:5" ht="14.25" customHeight="1" x14ac:dyDescent="0.25">
      <c r="A6" s="47" t="s">
        <v>74</v>
      </c>
      <c r="B6" s="49" t="s">
        <v>42</v>
      </c>
      <c r="C6" s="60">
        <v>21796902038</v>
      </c>
    </row>
    <row r="7" spans="1:5" x14ac:dyDescent="0.2">
      <c r="A7" s="47" t="s">
        <v>75</v>
      </c>
      <c r="B7" s="46" t="s">
        <v>43</v>
      </c>
      <c r="C7" s="60"/>
    </row>
    <row r="8" spans="1:5" x14ac:dyDescent="0.2">
      <c r="A8" s="47" t="s">
        <v>76</v>
      </c>
      <c r="B8" s="46" t="s">
        <v>44</v>
      </c>
      <c r="C8" s="60"/>
    </row>
    <row r="9" spans="1:5" x14ac:dyDescent="0.2">
      <c r="A9" s="47" t="s">
        <v>77</v>
      </c>
      <c r="B9" s="46" t="s">
        <v>45</v>
      </c>
      <c r="C9" s="60"/>
    </row>
    <row r="10" spans="1:5" x14ac:dyDescent="0.2">
      <c r="A10" s="47" t="s">
        <v>78</v>
      </c>
      <c r="B10" s="46" t="s">
        <v>46</v>
      </c>
      <c r="C10" s="60"/>
    </row>
    <row r="11" spans="1:5" x14ac:dyDescent="0.2">
      <c r="A11" s="47" t="s">
        <v>79</v>
      </c>
      <c r="B11" s="46" t="s">
        <v>47</v>
      </c>
      <c r="C11" s="60"/>
    </row>
    <row r="12" spans="1:5" x14ac:dyDescent="0.2">
      <c r="A12" s="47" t="s">
        <v>80</v>
      </c>
      <c r="B12" s="46" t="s">
        <v>48</v>
      </c>
      <c r="C12" s="60"/>
      <c r="D12" s="44"/>
    </row>
    <row r="13" spans="1:5" x14ac:dyDescent="0.2">
      <c r="A13" s="47" t="s">
        <v>81</v>
      </c>
      <c r="B13" s="46" t="s">
        <v>57</v>
      </c>
      <c r="C13" s="61"/>
    </row>
    <row r="14" spans="1:5" x14ac:dyDescent="0.2">
      <c r="A14" s="47" t="s">
        <v>82</v>
      </c>
      <c r="B14" s="46" t="s">
        <v>49</v>
      </c>
      <c r="C14" s="8">
        <v>6142820938</v>
      </c>
    </row>
    <row r="15" spans="1:5" x14ac:dyDescent="0.2">
      <c r="A15" s="47"/>
      <c r="B15" s="50" t="s">
        <v>90</v>
      </c>
      <c r="C15" s="8">
        <f>C6+C14</f>
        <v>27939722976</v>
      </c>
    </row>
    <row r="16" spans="1:5" x14ac:dyDescent="0.2">
      <c r="A16" s="48"/>
      <c r="B16" s="50" t="s">
        <v>95</v>
      </c>
      <c r="C16" s="8">
        <f>C15*6/100</f>
        <v>1676383378.5599999</v>
      </c>
      <c r="E16" s="42"/>
    </row>
    <row r="17" spans="1:5" ht="15" x14ac:dyDescent="0.25">
      <c r="A17" s="48"/>
      <c r="B17" s="52" t="s">
        <v>91</v>
      </c>
      <c r="C17" s="8">
        <f>C15+C16</f>
        <v>29616106354.560001</v>
      </c>
      <c r="E17" s="42"/>
    </row>
    <row r="18" spans="1:5" ht="15" x14ac:dyDescent="0.25">
      <c r="A18" s="47" t="s">
        <v>83</v>
      </c>
      <c r="B18" s="51" t="s">
        <v>84</v>
      </c>
      <c r="C18" s="8"/>
      <c r="E18" s="42"/>
    </row>
    <row r="19" spans="1:5" x14ac:dyDescent="0.2">
      <c r="A19" s="47" t="s">
        <v>85</v>
      </c>
      <c r="B19" s="46" t="s">
        <v>50</v>
      </c>
      <c r="C19" s="8">
        <v>46889762</v>
      </c>
    </row>
    <row r="20" spans="1:5" x14ac:dyDescent="0.2">
      <c r="A20" s="47" t="s">
        <v>86</v>
      </c>
      <c r="B20" s="46" t="s">
        <v>51</v>
      </c>
      <c r="C20" s="8">
        <v>3992053590</v>
      </c>
      <c r="D20" s="41"/>
    </row>
    <row r="21" spans="1:5" x14ac:dyDescent="0.2">
      <c r="A21" s="47" t="s">
        <v>87</v>
      </c>
      <c r="B21" s="46" t="s">
        <v>58</v>
      </c>
      <c r="C21" s="8">
        <v>120864966</v>
      </c>
    </row>
    <row r="22" spans="1:5" x14ac:dyDescent="0.2">
      <c r="A22" s="47" t="s">
        <v>88</v>
      </c>
      <c r="B22" s="46" t="s">
        <v>52</v>
      </c>
      <c r="C22" s="8">
        <v>30000000</v>
      </c>
    </row>
    <row r="23" spans="1:5" x14ac:dyDescent="0.2">
      <c r="A23" s="47" t="s">
        <v>89</v>
      </c>
      <c r="B23" s="46" t="s">
        <v>53</v>
      </c>
      <c r="C23" s="8">
        <v>600000000</v>
      </c>
      <c r="D23" s="44"/>
    </row>
    <row r="24" spans="1:5" x14ac:dyDescent="0.2">
      <c r="A24" s="47"/>
      <c r="B24" s="50" t="s">
        <v>92</v>
      </c>
      <c r="C24" s="8">
        <f>SUM(C19:C23)</f>
        <v>4789808318</v>
      </c>
      <c r="D24" s="44"/>
    </row>
    <row r="25" spans="1:5" x14ac:dyDescent="0.2">
      <c r="A25" s="48"/>
      <c r="B25" s="50" t="s">
        <v>96</v>
      </c>
      <c r="C25" s="8">
        <f>(C19+C20+C21)*6/100</f>
        <v>249588499.08000001</v>
      </c>
      <c r="E25" s="42"/>
    </row>
    <row r="26" spans="1:5" ht="15" x14ac:dyDescent="0.25">
      <c r="A26" s="48"/>
      <c r="B26" s="54" t="s">
        <v>93</v>
      </c>
      <c r="C26" s="55">
        <f>C24+C25</f>
        <v>5039396817.0799999</v>
      </c>
      <c r="E26" s="42"/>
    </row>
    <row r="27" spans="1:5" ht="15.75" thickBot="1" x14ac:dyDescent="0.3">
      <c r="A27" s="48"/>
      <c r="B27" s="53" t="s">
        <v>59</v>
      </c>
      <c r="C27" s="56">
        <f>C17+C26</f>
        <v>34655503171.639999</v>
      </c>
    </row>
    <row r="28" spans="1:5" ht="15" thickTop="1" x14ac:dyDescent="0.2">
      <c r="A28" s="48"/>
      <c r="B28" s="57" t="s">
        <v>54</v>
      </c>
      <c r="C28" s="58"/>
    </row>
    <row r="31" spans="1:5" x14ac:dyDescent="0.2">
      <c r="C31" s="42"/>
    </row>
    <row r="32" spans="1:5" x14ac:dyDescent="0.2">
      <c r="C32" s="43"/>
    </row>
  </sheetData>
  <mergeCells count="6">
    <mergeCell ref="B28:C28"/>
    <mergeCell ref="B1:C1"/>
    <mergeCell ref="C6:C13"/>
    <mergeCell ref="B3:C3"/>
    <mergeCell ref="B2:C2"/>
    <mergeCell ref="A4:C4"/>
  </mergeCells>
  <printOptions horizontalCentered="1"/>
  <pageMargins left="0.70866141732283472" right="0.70866141732283472" top="0.74803149606299213" bottom="0.74803149606299213" header="0.31496062992125984" footer="0.31496062992125984"/>
  <pageSetup scale="56" fitToWidth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</sheetPr>
  <dimension ref="A1:D12"/>
  <sheetViews>
    <sheetView showGridLines="0" workbookViewId="0">
      <selection sqref="A1:XFD1048576"/>
    </sheetView>
  </sheetViews>
  <sheetFormatPr baseColWidth="10" defaultColWidth="9.140625" defaultRowHeight="14.25" x14ac:dyDescent="0.2"/>
  <cols>
    <col min="1" max="1" width="38.42578125" style="1" customWidth="1"/>
    <col min="2" max="2" width="15.5703125" style="1" bestFit="1" customWidth="1"/>
    <col min="3" max="3" width="15.85546875" style="1" bestFit="1" customWidth="1"/>
    <col min="4" max="4" width="25.5703125" style="6" customWidth="1"/>
    <col min="5" max="16384" width="9.140625" style="1"/>
  </cols>
  <sheetData>
    <row r="1" spans="1:4" ht="50.25" customHeight="1" x14ac:dyDescent="0.2">
      <c r="A1" s="59"/>
      <c r="B1" s="59"/>
      <c r="C1" s="59"/>
      <c r="D1" s="59"/>
    </row>
    <row r="2" spans="1:4" ht="33.75" customHeight="1" x14ac:dyDescent="0.2">
      <c r="A2" s="74" t="s">
        <v>68</v>
      </c>
      <c r="B2" s="75"/>
      <c r="C2" s="75"/>
      <c r="D2" s="76"/>
    </row>
    <row r="3" spans="1:4" ht="24" customHeight="1" x14ac:dyDescent="0.2">
      <c r="A3" s="71" t="s">
        <v>63</v>
      </c>
      <c r="B3" s="72"/>
      <c r="C3" s="72"/>
      <c r="D3" s="73"/>
    </row>
    <row r="4" spans="1:4" ht="24" customHeight="1" x14ac:dyDescent="0.2">
      <c r="A4" s="68" t="s">
        <v>60</v>
      </c>
      <c r="B4" s="69"/>
      <c r="C4" s="69"/>
      <c r="D4" s="70"/>
    </row>
    <row r="5" spans="1:4" x14ac:dyDescent="0.2">
      <c r="A5" s="64" t="s">
        <v>9</v>
      </c>
      <c r="B5" s="67" t="s">
        <v>6</v>
      </c>
      <c r="C5" s="67"/>
      <c r="D5" s="64" t="s">
        <v>10</v>
      </c>
    </row>
    <row r="6" spans="1:4" x14ac:dyDescent="0.2">
      <c r="A6" s="64"/>
      <c r="B6" s="2" t="s">
        <v>7</v>
      </c>
      <c r="C6" s="2" t="s">
        <v>8</v>
      </c>
      <c r="D6" s="64"/>
    </row>
    <row r="7" spans="1:4" ht="21" customHeight="1" x14ac:dyDescent="0.2">
      <c r="A7" s="3" t="s">
        <v>0</v>
      </c>
      <c r="B7" s="65">
        <v>43992</v>
      </c>
      <c r="C7" s="65">
        <v>44356</v>
      </c>
      <c r="D7" s="4">
        <v>4606091</v>
      </c>
    </row>
    <row r="8" spans="1:4" ht="21" customHeight="1" x14ac:dyDescent="0.2">
      <c r="A8" s="3" t="s">
        <v>1</v>
      </c>
      <c r="B8" s="66"/>
      <c r="C8" s="66"/>
      <c r="D8" s="4">
        <v>4606091</v>
      </c>
    </row>
    <row r="9" spans="1:4" ht="21" customHeight="1" x14ac:dyDescent="0.2">
      <c r="A9" s="3" t="s">
        <v>2</v>
      </c>
      <c r="B9" s="66"/>
      <c r="C9" s="66"/>
      <c r="D9" s="4">
        <v>4606091</v>
      </c>
    </row>
    <row r="10" spans="1:4" ht="21" customHeight="1" x14ac:dyDescent="0.2">
      <c r="A10" s="3" t="s">
        <v>3</v>
      </c>
      <c r="B10" s="66"/>
      <c r="C10" s="66"/>
      <c r="D10" s="4">
        <v>4606091</v>
      </c>
    </row>
    <row r="11" spans="1:4" ht="21" customHeight="1" x14ac:dyDescent="0.2">
      <c r="A11" s="3" t="s">
        <v>4</v>
      </c>
      <c r="B11" s="66"/>
      <c r="C11" s="66"/>
      <c r="D11" s="4">
        <v>4606096</v>
      </c>
    </row>
    <row r="12" spans="1:4" ht="21" customHeight="1" x14ac:dyDescent="0.2">
      <c r="A12" s="3" t="s">
        <v>5</v>
      </c>
      <c r="B12" s="5">
        <v>43865</v>
      </c>
      <c r="C12" s="5">
        <v>44230</v>
      </c>
      <c r="D12" s="4">
        <v>8001166</v>
      </c>
    </row>
  </sheetData>
  <mergeCells count="9">
    <mergeCell ref="B7:B11"/>
    <mergeCell ref="C7:C11"/>
    <mergeCell ref="A1:D1"/>
    <mergeCell ref="B5:C5"/>
    <mergeCell ref="A5:A6"/>
    <mergeCell ref="D5:D6"/>
    <mergeCell ref="A4:D4"/>
    <mergeCell ref="A3:D3"/>
    <mergeCell ref="A2:D2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92D050"/>
  </sheetPr>
  <dimension ref="A1:J35"/>
  <sheetViews>
    <sheetView showGridLines="0" workbookViewId="0">
      <selection activeCell="I5" sqref="I5"/>
    </sheetView>
  </sheetViews>
  <sheetFormatPr baseColWidth="10" defaultRowHeight="14.25" x14ac:dyDescent="0.2"/>
  <cols>
    <col min="1" max="6" width="18.42578125" style="1" customWidth="1"/>
    <col min="7" max="8" width="11.5703125" style="1" bestFit="1" customWidth="1"/>
    <col min="9" max="9" width="11.42578125" style="1"/>
    <col min="10" max="10" width="11.85546875" style="1" bestFit="1" customWidth="1"/>
    <col min="11" max="16384" width="11.42578125" style="1"/>
  </cols>
  <sheetData>
    <row r="1" spans="1:6" ht="48" customHeight="1" thickBot="1" x14ac:dyDescent="0.25">
      <c r="A1" s="78"/>
      <c r="B1" s="78"/>
      <c r="C1" s="78"/>
      <c r="D1" s="78"/>
      <c r="E1" s="78"/>
      <c r="F1" s="78"/>
    </row>
    <row r="2" spans="1:6" ht="24" customHeight="1" thickBot="1" x14ac:dyDescent="0.25">
      <c r="A2" s="82" t="s">
        <v>68</v>
      </c>
      <c r="B2" s="83"/>
      <c r="C2" s="83"/>
      <c r="D2" s="83"/>
      <c r="E2" s="83"/>
      <c r="F2" s="84"/>
    </row>
    <row r="3" spans="1:6" ht="24" customHeight="1" thickBot="1" x14ac:dyDescent="0.25">
      <c r="A3" s="79" t="s">
        <v>65</v>
      </c>
      <c r="B3" s="79"/>
      <c r="C3" s="79"/>
      <c r="D3" s="79"/>
      <c r="E3" s="79"/>
      <c r="F3" s="79"/>
    </row>
    <row r="4" spans="1:6" ht="24" customHeight="1" x14ac:dyDescent="0.2">
      <c r="A4" s="80" t="s">
        <v>62</v>
      </c>
      <c r="B4" s="81"/>
      <c r="C4" s="81"/>
      <c r="D4" s="81"/>
      <c r="E4" s="81"/>
      <c r="F4" s="81"/>
    </row>
    <row r="5" spans="1:6" ht="30" x14ac:dyDescent="0.2">
      <c r="A5" s="9" t="s">
        <v>64</v>
      </c>
      <c r="B5" s="10" t="s">
        <v>11</v>
      </c>
      <c r="C5" s="11" t="s">
        <v>12</v>
      </c>
      <c r="D5" s="10" t="s">
        <v>13</v>
      </c>
      <c r="E5" s="10" t="s">
        <v>14</v>
      </c>
      <c r="F5" s="12" t="s">
        <v>15</v>
      </c>
    </row>
    <row r="6" spans="1:6" ht="28.5" x14ac:dyDescent="0.2">
      <c r="A6" s="13">
        <v>17711</v>
      </c>
      <c r="B6" s="14" t="s">
        <v>16</v>
      </c>
      <c r="C6" s="15">
        <v>42224</v>
      </c>
      <c r="D6" s="16" t="s">
        <v>17</v>
      </c>
      <c r="E6" s="17">
        <v>219950</v>
      </c>
      <c r="F6" s="14" t="s">
        <v>18</v>
      </c>
    </row>
    <row r="7" spans="1:6" ht="28.5" x14ac:dyDescent="0.2">
      <c r="A7" s="13">
        <v>17712</v>
      </c>
      <c r="B7" s="14" t="s">
        <v>16</v>
      </c>
      <c r="C7" s="15">
        <v>42292</v>
      </c>
      <c r="D7" s="16" t="s">
        <v>17</v>
      </c>
      <c r="E7" s="17">
        <v>79950</v>
      </c>
      <c r="F7" s="14" t="s">
        <v>18</v>
      </c>
    </row>
    <row r="8" spans="1:6" ht="28.5" x14ac:dyDescent="0.2">
      <c r="A8" s="18">
        <v>14093982</v>
      </c>
      <c r="B8" s="14" t="s">
        <v>16</v>
      </c>
      <c r="C8" s="15">
        <v>41866</v>
      </c>
      <c r="D8" s="16" t="s">
        <v>55</v>
      </c>
      <c r="E8" s="17">
        <v>2985000</v>
      </c>
      <c r="F8" s="14" t="s">
        <v>18</v>
      </c>
    </row>
    <row r="9" spans="1:6" ht="114" x14ac:dyDescent="0.2">
      <c r="A9" s="18">
        <v>15105698</v>
      </c>
      <c r="B9" s="14" t="s">
        <v>16</v>
      </c>
      <c r="C9" s="15">
        <v>42068</v>
      </c>
      <c r="D9" s="16" t="s">
        <v>56</v>
      </c>
      <c r="E9" s="17">
        <v>217800</v>
      </c>
      <c r="F9" s="14" t="s">
        <v>18</v>
      </c>
    </row>
    <row r="10" spans="1:6" ht="99.75" x14ac:dyDescent="0.2">
      <c r="A10" s="18">
        <v>15123240</v>
      </c>
      <c r="B10" s="14" t="s">
        <v>16</v>
      </c>
      <c r="C10" s="15">
        <v>42369</v>
      </c>
      <c r="D10" s="16" t="s">
        <v>19</v>
      </c>
      <c r="E10" s="17">
        <v>439900</v>
      </c>
      <c r="F10" s="14" t="s">
        <v>18</v>
      </c>
    </row>
    <row r="11" spans="1:6" ht="71.25" x14ac:dyDescent="0.2">
      <c r="A11" s="18">
        <v>18076</v>
      </c>
      <c r="B11" s="14" t="s">
        <v>16</v>
      </c>
      <c r="C11" s="15">
        <v>43389</v>
      </c>
      <c r="D11" s="16" t="s">
        <v>20</v>
      </c>
      <c r="E11" s="17">
        <v>180000</v>
      </c>
      <c r="F11" s="14" t="s">
        <v>18</v>
      </c>
    </row>
    <row r="12" spans="1:6" ht="28.5" x14ac:dyDescent="0.2">
      <c r="A12" s="18">
        <v>19363</v>
      </c>
      <c r="B12" s="14" t="s">
        <v>16</v>
      </c>
      <c r="C12" s="15">
        <v>43728</v>
      </c>
      <c r="D12" s="16" t="s">
        <v>69</v>
      </c>
      <c r="E12" s="17">
        <v>550000</v>
      </c>
      <c r="F12" s="14" t="s">
        <v>18</v>
      </c>
    </row>
    <row r="13" spans="1:6" ht="42.75" x14ac:dyDescent="0.2">
      <c r="A13" s="18">
        <v>19745</v>
      </c>
      <c r="B13" s="14" t="s">
        <v>16</v>
      </c>
      <c r="C13" s="15">
        <v>43758</v>
      </c>
      <c r="D13" s="16" t="s">
        <v>70</v>
      </c>
      <c r="E13" s="17">
        <v>4566100</v>
      </c>
      <c r="F13" s="14" t="s">
        <v>18</v>
      </c>
    </row>
    <row r="14" spans="1:6" ht="15.75" thickBot="1" x14ac:dyDescent="0.25">
      <c r="A14" s="19" t="s">
        <v>71</v>
      </c>
      <c r="B14" s="20"/>
      <c r="C14" s="20"/>
      <c r="D14" s="21" t="s">
        <v>21</v>
      </c>
      <c r="E14" s="22">
        <f>SUM(E6:E13)</f>
        <v>9238700</v>
      </c>
      <c r="F14" s="20"/>
    </row>
    <row r="17" spans="1:10" ht="33" customHeight="1" x14ac:dyDescent="0.2">
      <c r="A17" s="63" t="s">
        <v>65</v>
      </c>
      <c r="B17" s="63"/>
      <c r="C17" s="63"/>
      <c r="D17" s="63"/>
      <c r="E17" s="63"/>
      <c r="F17" s="63"/>
      <c r="G17" s="63"/>
      <c r="H17" s="63"/>
      <c r="I17" s="63"/>
      <c r="J17" s="63"/>
    </row>
    <row r="18" spans="1:10" ht="33" customHeight="1" x14ac:dyDescent="0.2">
      <c r="A18" s="77" t="s">
        <v>66</v>
      </c>
      <c r="B18" s="77"/>
      <c r="C18" s="77"/>
      <c r="D18" s="77"/>
      <c r="E18" s="77"/>
      <c r="F18" s="77"/>
      <c r="G18" s="77"/>
      <c r="H18" s="77"/>
      <c r="I18" s="77"/>
      <c r="J18" s="77"/>
    </row>
    <row r="19" spans="1:10" ht="30" x14ac:dyDescent="0.2">
      <c r="A19" s="23" t="s">
        <v>22</v>
      </c>
      <c r="B19" s="23" t="s">
        <v>23</v>
      </c>
      <c r="C19" s="23" t="s">
        <v>11</v>
      </c>
      <c r="D19" s="23" t="s">
        <v>24</v>
      </c>
      <c r="E19" s="23" t="s">
        <v>25</v>
      </c>
      <c r="F19" s="23" t="s">
        <v>26</v>
      </c>
      <c r="G19" s="23" t="s">
        <v>7</v>
      </c>
      <c r="H19" s="23" t="s">
        <v>8</v>
      </c>
      <c r="I19" s="23" t="s">
        <v>27</v>
      </c>
      <c r="J19" s="23" t="s">
        <v>28</v>
      </c>
    </row>
    <row r="20" spans="1:10" ht="42.75" x14ac:dyDescent="0.2">
      <c r="A20" s="24">
        <v>8001144432</v>
      </c>
      <c r="B20" s="24">
        <v>26344</v>
      </c>
      <c r="C20" s="24" t="s">
        <v>29</v>
      </c>
      <c r="D20" s="25">
        <v>42328</v>
      </c>
      <c r="E20" s="25">
        <v>42409</v>
      </c>
      <c r="F20" s="26" t="s">
        <v>30</v>
      </c>
      <c r="G20" s="27">
        <v>42318</v>
      </c>
      <c r="H20" s="27">
        <v>42330</v>
      </c>
      <c r="I20" s="17"/>
      <c r="J20" s="28">
        <v>2557998</v>
      </c>
    </row>
    <row r="21" spans="1:10" ht="42.75" x14ac:dyDescent="0.2">
      <c r="A21" s="24">
        <v>8001144426</v>
      </c>
      <c r="B21" s="24">
        <v>26345</v>
      </c>
      <c r="C21" s="24" t="s">
        <v>29</v>
      </c>
      <c r="D21" s="25">
        <v>42344</v>
      </c>
      <c r="E21" s="25">
        <v>42409</v>
      </c>
      <c r="F21" s="26" t="s">
        <v>30</v>
      </c>
      <c r="G21" s="27">
        <v>42330</v>
      </c>
      <c r="H21" s="27">
        <v>42415</v>
      </c>
      <c r="I21" s="17"/>
      <c r="J21" s="28">
        <v>632271</v>
      </c>
    </row>
    <row r="22" spans="1:10" ht="42.75" x14ac:dyDescent="0.2">
      <c r="A22" s="24">
        <v>8001144437</v>
      </c>
      <c r="B22" s="24">
        <v>26346</v>
      </c>
      <c r="C22" s="24" t="s">
        <v>29</v>
      </c>
      <c r="D22" s="25">
        <v>42344</v>
      </c>
      <c r="E22" s="25">
        <v>42409</v>
      </c>
      <c r="F22" s="26" t="s">
        <v>30</v>
      </c>
      <c r="G22" s="27">
        <v>42330</v>
      </c>
      <c r="H22" s="27">
        <v>42415</v>
      </c>
      <c r="I22" s="17"/>
      <c r="J22" s="28">
        <v>393546</v>
      </c>
    </row>
    <row r="23" spans="1:10" ht="42.75" x14ac:dyDescent="0.2">
      <c r="A23" s="24">
        <v>8001144436</v>
      </c>
      <c r="B23" s="24">
        <v>26449</v>
      </c>
      <c r="C23" s="24" t="s">
        <v>29</v>
      </c>
      <c r="D23" s="25">
        <v>42398</v>
      </c>
      <c r="E23" s="25">
        <v>42426</v>
      </c>
      <c r="F23" s="26" t="s">
        <v>30</v>
      </c>
      <c r="G23" s="27">
        <v>42330</v>
      </c>
      <c r="H23" s="27">
        <v>42415</v>
      </c>
      <c r="I23" s="17"/>
      <c r="J23" s="28">
        <v>0</v>
      </c>
    </row>
    <row r="24" spans="1:10" ht="42.75" x14ac:dyDescent="0.2">
      <c r="A24" s="24">
        <v>8001144432</v>
      </c>
      <c r="B24" s="24">
        <v>26578</v>
      </c>
      <c r="C24" s="24" t="s">
        <v>29</v>
      </c>
      <c r="D24" s="25">
        <v>42440</v>
      </c>
      <c r="E24" s="25">
        <v>42451</v>
      </c>
      <c r="F24" s="26" t="s">
        <v>30</v>
      </c>
      <c r="G24" s="27">
        <v>42430</v>
      </c>
      <c r="H24" s="27">
        <v>42885</v>
      </c>
      <c r="I24" s="17"/>
      <c r="J24" s="28">
        <v>488574</v>
      </c>
    </row>
    <row r="25" spans="1:10" ht="42.75" x14ac:dyDescent="0.2">
      <c r="A25" s="24">
        <v>8001144438</v>
      </c>
      <c r="B25" s="24">
        <v>28342</v>
      </c>
      <c r="C25" s="24" t="s">
        <v>29</v>
      </c>
      <c r="D25" s="25">
        <v>42695</v>
      </c>
      <c r="E25" s="25">
        <v>42704</v>
      </c>
      <c r="F25" s="26" t="s">
        <v>30</v>
      </c>
      <c r="G25" s="27">
        <v>42430</v>
      </c>
      <c r="H25" s="27">
        <v>42885</v>
      </c>
      <c r="I25" s="17"/>
      <c r="J25" s="28">
        <v>5646875</v>
      </c>
    </row>
    <row r="26" spans="1:10" ht="35.25" customHeight="1" x14ac:dyDescent="0.2">
      <c r="A26" s="29">
        <v>2201117014041</v>
      </c>
      <c r="B26" s="29">
        <v>220111661700768</v>
      </c>
      <c r="C26" s="24" t="s">
        <v>29</v>
      </c>
      <c r="D26" s="25">
        <v>42908</v>
      </c>
      <c r="E26" s="25"/>
      <c r="F26" s="26" t="s">
        <v>31</v>
      </c>
      <c r="G26" s="27"/>
      <c r="H26" s="27"/>
      <c r="I26" s="17"/>
      <c r="J26" s="28">
        <v>44500</v>
      </c>
    </row>
    <row r="27" spans="1:10" ht="42.75" x14ac:dyDescent="0.2">
      <c r="A27" s="29">
        <v>2201117014046</v>
      </c>
      <c r="B27" s="29">
        <v>220111661700965</v>
      </c>
      <c r="C27" s="24" t="s">
        <v>29</v>
      </c>
      <c r="D27" s="25">
        <v>43000</v>
      </c>
      <c r="E27" s="25"/>
      <c r="F27" s="26" t="s">
        <v>30</v>
      </c>
      <c r="G27" s="27"/>
      <c r="H27" s="27"/>
      <c r="I27" s="17"/>
      <c r="J27" s="28">
        <v>483970</v>
      </c>
    </row>
    <row r="28" spans="1:10" ht="15" x14ac:dyDescent="0.2">
      <c r="A28" s="85" t="s">
        <v>21</v>
      </c>
      <c r="B28" s="85"/>
      <c r="C28" s="85"/>
      <c r="D28" s="85"/>
      <c r="E28" s="85"/>
      <c r="F28" s="85"/>
      <c r="G28" s="85"/>
      <c r="H28" s="85"/>
      <c r="I28" s="86">
        <f>SUM(J20:J27)</f>
        <v>10247734</v>
      </c>
      <c r="J28" s="87"/>
    </row>
    <row r="29" spans="1:10" ht="15" x14ac:dyDescent="0.2">
      <c r="A29" s="30"/>
      <c r="B29" s="30"/>
      <c r="C29" s="30"/>
      <c r="D29" s="30"/>
      <c r="E29" s="30"/>
      <c r="F29" s="30"/>
      <c r="G29" s="30"/>
      <c r="H29" s="30"/>
      <c r="I29" s="30"/>
      <c r="J29" s="30"/>
    </row>
    <row r="30" spans="1:10" ht="15" x14ac:dyDescent="0.2">
      <c r="A30" s="30"/>
      <c r="B30" s="30"/>
      <c r="C30" s="30"/>
      <c r="D30" s="30"/>
      <c r="E30" s="30"/>
      <c r="F30" s="30"/>
      <c r="G30" s="30"/>
      <c r="H30" s="30"/>
      <c r="I30" s="30"/>
      <c r="J30" s="30"/>
    </row>
    <row r="31" spans="1:10" ht="15" x14ac:dyDescent="0.2">
      <c r="A31" s="30"/>
      <c r="B31" s="30"/>
      <c r="C31" s="30"/>
      <c r="D31" s="30"/>
      <c r="E31" s="30"/>
      <c r="F31" s="30"/>
      <c r="G31" s="30"/>
      <c r="H31" s="30"/>
      <c r="I31" s="30"/>
      <c r="J31" s="30"/>
    </row>
    <row r="32" spans="1:10" ht="33" customHeight="1" x14ac:dyDescent="0.2">
      <c r="A32" s="63" t="s">
        <v>65</v>
      </c>
      <c r="B32" s="63"/>
      <c r="C32" s="63"/>
      <c r="D32" s="63"/>
      <c r="E32" s="63"/>
      <c r="F32" s="63"/>
      <c r="G32" s="63"/>
      <c r="H32" s="63"/>
    </row>
    <row r="33" spans="1:8" ht="33" customHeight="1" x14ac:dyDescent="0.2">
      <c r="A33" s="77" t="s">
        <v>67</v>
      </c>
      <c r="B33" s="77"/>
      <c r="C33" s="77"/>
      <c r="D33" s="77"/>
      <c r="E33" s="77"/>
      <c r="F33" s="77"/>
      <c r="G33" s="77"/>
      <c r="H33" s="77"/>
    </row>
    <row r="34" spans="1:8" ht="28.5" x14ac:dyDescent="0.2">
      <c r="A34" s="31" t="s">
        <v>23</v>
      </c>
      <c r="B34" s="32" t="s">
        <v>11</v>
      </c>
      <c r="C34" s="32" t="s">
        <v>32</v>
      </c>
      <c r="D34" s="32" t="s">
        <v>33</v>
      </c>
      <c r="E34" s="32" t="s">
        <v>34</v>
      </c>
      <c r="F34" s="32" t="s">
        <v>35</v>
      </c>
      <c r="G34" s="32" t="s">
        <v>36</v>
      </c>
      <c r="H34" s="33" t="s">
        <v>37</v>
      </c>
    </row>
    <row r="35" spans="1:8" ht="100.5" thickBot="1" x14ac:dyDescent="0.25">
      <c r="A35" s="34">
        <v>17455</v>
      </c>
      <c r="B35" s="35" t="s">
        <v>38</v>
      </c>
      <c r="C35" s="35" t="s">
        <v>39</v>
      </c>
      <c r="D35" s="36">
        <v>43160</v>
      </c>
      <c r="E35" s="35" t="s">
        <v>40</v>
      </c>
      <c r="F35" s="37">
        <v>19351050</v>
      </c>
      <c r="G35" s="37">
        <v>9765000</v>
      </c>
      <c r="H35" s="38" t="s">
        <v>41</v>
      </c>
    </row>
  </sheetData>
  <mergeCells count="10">
    <mergeCell ref="A33:H33"/>
    <mergeCell ref="A1:F1"/>
    <mergeCell ref="A18:J18"/>
    <mergeCell ref="A3:F3"/>
    <mergeCell ref="A4:F4"/>
    <mergeCell ref="A17:J17"/>
    <mergeCell ref="A32:H32"/>
    <mergeCell ref="A2:F2"/>
    <mergeCell ref="A28:H28"/>
    <mergeCell ref="I28:J28"/>
  </mergeCells>
  <pageMargins left="0.70866141732283472" right="0.70866141732283472" top="0.74803149606299213" bottom="0.74803149606299213" header="0.31496062992125984" footer="0.31496062992125984"/>
  <pageSetup scale="7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TRDM - Bienes y Valores</vt:lpstr>
      <vt:lpstr>Automóviles - Relación </vt:lpstr>
      <vt:lpstr>Siniestralidad  2017 -2019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2020-05-05T15:37:21Z</dcterms:modified>
</cp:coreProperties>
</file>