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8_{F3E0D512-9EE9-4409-8C00-2D5D7BA15FFA}" xr6:coauthVersionLast="44" xr6:coauthVersionMax="44" xr10:uidLastSave="{00000000-0000-0000-0000-000000000000}"/>
  <bookViews>
    <workbookView xWindow="-120" yWindow="-120" windowWidth="20730" windowHeight="11160" tabRatio="558" xr2:uid="{00000000-000D-0000-FFFF-FFFF00000000}"/>
  </bookViews>
  <sheets>
    <sheet name="TRDM - Bienes y Valores" sheetId="3" r:id="rId1"/>
    <sheet name="Automóviles - Relación " sheetId="1" r:id="rId2"/>
    <sheet name="Siniestralidad  2017 -2019" sheetId="2" r:id="rId3"/>
  </sheets>
  <definedNames>
    <definedName name="_xlnm.Print_Area" localSheetId="0">'TRDM - Bienes y Valores'!#REF!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8" i="3" l="1"/>
  <c r="C13" i="3"/>
  <c r="C15" i="3" s="1"/>
  <c r="D12" i="3"/>
  <c r="C16" i="3" l="1"/>
  <c r="C17" i="3" s="1"/>
  <c r="C26" i="3"/>
  <c r="C25" i="3" l="1"/>
  <c r="C27" i="3" s="1"/>
  <c r="I28" i="2" l="1"/>
  <c r="E14" i="2"/>
</calcChain>
</file>

<file path=xl/sharedStrings.xml><?xml version="1.0" encoding="utf-8"?>
<sst xmlns="http://schemas.openxmlformats.org/spreadsheetml/2006/main" count="151" uniqueCount="103">
  <si>
    <t>SOAT VENCIMIENTO</t>
  </si>
  <si>
    <t>VIGENCIA DESDE</t>
  </si>
  <si>
    <t>VIGENCIA HASTA</t>
  </si>
  <si>
    <t>AUTOS</t>
  </si>
  <si>
    <t>CÓDIGO FASECOLDA</t>
  </si>
  <si>
    <t>RAMO</t>
  </si>
  <si>
    <t>FECHA DE SINIESTRO</t>
  </si>
  <si>
    <t xml:space="preserve">Descripción </t>
  </si>
  <si>
    <t>Total - Pagado</t>
  </si>
  <si>
    <t>Estado Siniestro</t>
  </si>
  <si>
    <t>Danos Materiales Combinados</t>
  </si>
  <si>
    <t>Daños Materiales</t>
  </si>
  <si>
    <t>Cerrado</t>
  </si>
  <si>
    <t>Hurto de Celular Samsung Galaxy Fame, responsable el señor Jesid Correa, dentro del vehiculo.</t>
  </si>
  <si>
    <t>Daño a un vidrio de las instalación del asegurado por un habitante de calle</t>
  </si>
  <si>
    <t>TOTAL</t>
  </si>
  <si>
    <t>POLIZA</t>
  </si>
  <si>
    <t>No. SINIESTRO</t>
  </si>
  <si>
    <t>FECHA DE OCURRENCIA</t>
  </si>
  <si>
    <t>FECHA DE REGISTRO</t>
  </si>
  <si>
    <t>AMPARO</t>
  </si>
  <si>
    <t xml:space="preserve">TOTAL RESERVA </t>
  </si>
  <si>
    <t>TOTAL PAGOS</t>
  </si>
  <si>
    <t>AUTOMOVILES</t>
  </si>
  <si>
    <t>PERDIDA PARCIAL POR DAÑOS</t>
  </si>
  <si>
    <t>ASISTENCIA</t>
  </si>
  <si>
    <t>AMPARO AFECTADO</t>
  </si>
  <si>
    <t>FECHA SINIESTRO</t>
  </si>
  <si>
    <t>COMENTARIOS</t>
  </si>
  <si>
    <t xml:space="preserve">VALOR ESTIMADO </t>
  </si>
  <si>
    <t xml:space="preserve">VALOR PAGADO </t>
  </si>
  <si>
    <t>ESTADO RECLAMO</t>
  </si>
  <si>
    <t>RESPONSABILIDAD CIVIL SERVIDORES PÚBLICO</t>
  </si>
  <si>
    <t>GASTOS JUDICIALES Y/O COSTOS DE DEFENSA DE LOS SERVIDORES PÚBLICO</t>
  </si>
  <si>
    <t>INVESTIGACION DISCIPLINARIA  A EDGAR ROJAS GORDILLO, PROCESO IUS 2013-61830</t>
  </si>
  <si>
    <t>EN TRAMITE</t>
  </si>
  <si>
    <t>Edificios:</t>
  </si>
  <si>
    <t>Edificio calle 17 No 3-40 (Edificio en reforzamiento estructural)</t>
  </si>
  <si>
    <t>Local Carrera 3 No. 17-23</t>
  </si>
  <si>
    <t>Local Carrera 3 No. 17-31</t>
  </si>
  <si>
    <t>Parqueadero Carrera 4  3 No. 17-48</t>
  </si>
  <si>
    <t>Edificio Angel Calle 19 No 6-68 Oficinas 404 y 405</t>
  </si>
  <si>
    <t xml:space="preserve">Edificio Angel Calle 19 No 6-68 Pisos 17 y 18 </t>
  </si>
  <si>
    <t xml:space="preserve">Adecuación Normas de Sismo resistencia </t>
  </si>
  <si>
    <t>Muebles y enseres y contenido en general</t>
  </si>
  <si>
    <t>Equipos electricos y electrónicos</t>
  </si>
  <si>
    <t xml:space="preserve">Dineros y titulos valores </t>
  </si>
  <si>
    <t>Obras de arte (Murales ubicados en Edificio calle 17 No 3-40 )</t>
  </si>
  <si>
    <t>Moneda Colombiana</t>
  </si>
  <si>
    <t>Hurto Pórtatil</t>
  </si>
  <si>
    <t>Dentro de las oficinas de la entidad fue hurtado dos Modems y una Sim dentro de un mueble de la oficina de trabajo</t>
  </si>
  <si>
    <t>Maquinaria y equipo en general</t>
  </si>
  <si>
    <t>Valor Total Asegurado</t>
  </si>
  <si>
    <t>VEHÍCULOS ASEGURABLES</t>
  </si>
  <si>
    <t xml:space="preserve">ANEXO No. 3 - RELACIÓN DE BIENES  Y VALORES ASEGURADOS </t>
  </si>
  <si>
    <t>SEGURO DE TODO RIESGO DAÑO MATERIAL</t>
  </si>
  <si>
    <t>ANEXO No. 3 - RELACIÓN DE BIENES ASEGURADOS</t>
  </si>
  <si>
    <t>NUMERO DE SINIESTRO</t>
  </si>
  <si>
    <t>ANEXO No. 3 - ESTADÍSTICAS DE SINIESTRALIDAD</t>
  </si>
  <si>
    <t>SEGURO DE AUTOMÓVILES</t>
  </si>
  <si>
    <t>SEGURO DE RESPONSABILIDAD CIVIL SERVIDORES PÚBLICOS</t>
  </si>
  <si>
    <t>INSTITUTO COLOMBIANO PARA LA EVALUACIÓN DE LA EDUCACIÓN - ICFES</t>
  </si>
  <si>
    <t>Hurto celular</t>
  </si>
  <si>
    <t>Reposicion equipo de computo, por daño</t>
  </si>
  <si>
    <t>Grandes totales:  8  Siniestros</t>
  </si>
  <si>
    <t>ITEM</t>
  </si>
  <si>
    <t>BIENES ASEGURADOS</t>
  </si>
  <si>
    <t>1.</t>
  </si>
  <si>
    <t>1.1.</t>
  </si>
  <si>
    <t>1.2</t>
  </si>
  <si>
    <t>1.3</t>
  </si>
  <si>
    <t>1.4</t>
  </si>
  <si>
    <t>1.5.</t>
  </si>
  <si>
    <t>1.6.</t>
  </si>
  <si>
    <t>2.</t>
  </si>
  <si>
    <t>Contenidos</t>
  </si>
  <si>
    <t>2.1.</t>
  </si>
  <si>
    <t>2.2.</t>
  </si>
  <si>
    <t>2.3</t>
  </si>
  <si>
    <t>2.4</t>
  </si>
  <si>
    <t>2.5</t>
  </si>
  <si>
    <t>Subtotal Contenidos</t>
  </si>
  <si>
    <t>Total Contenidos</t>
  </si>
  <si>
    <t>VALOR en COP$</t>
  </si>
  <si>
    <t>Índice Variable Edificios (6%) Items (1.1 al 1.8)</t>
  </si>
  <si>
    <t>Índice Variable Contenidos 6% (Items 2.1.+2.2.+2.3.)</t>
  </si>
  <si>
    <t>RESPONSABILIDAD CIVIL PROFESIONAL</t>
  </si>
  <si>
    <t>ESTATUS</t>
  </si>
  <si>
    <t>09 MARZO 2020: Se solicita a la Aseguradora confirmar si se han presentado novedades de reclamación.</t>
  </si>
  <si>
    <t>CIRCUSTANCIA</t>
  </si>
  <si>
    <t>Presunto error en el proceso de publicación de resultados de pruebas de docentes conforme el Convenio Interadministrativo No. 0644</t>
  </si>
  <si>
    <t>Camioneta KIA - Placa OJX-901, Motor G4KEEH600763, Chasìs KNPH812BG5049473, Color Gris, Modelo 2016.</t>
  </si>
  <si>
    <t>Camioneta KIA - Placa OJX-902, Motor G4NAFH106581, Chasìs KNAPB81ABG7787162, color Gris, Modelo 2016.</t>
  </si>
  <si>
    <t>Camioneta KIA - Placa OJX-903, Motor G4NAFH823200, Chasìs KNAPB81ABG7764721, Color Gris, Modelo 2.016.</t>
  </si>
  <si>
    <t>Camioneta KIA - Placa OJX-905, Motor G4NAFH106771, Chasís KNAPB81ABG7787159, Color Gris, Modelo 2016.</t>
  </si>
  <si>
    <t>Automovil Renault Clio - Placa OKZ-766, Motor G728Q248776, Chasís 9FBBB8305HM469000, Color Gris, Modelo 2.017.</t>
  </si>
  <si>
    <t>Camioneta KIA - Placa OJX-904, Motor G4NAFH106557, Chasís KNAPB81ABG7786409, Color gris, Modelo 2016.</t>
  </si>
  <si>
    <t xml:space="preserve">Subtotal </t>
  </si>
  <si>
    <t>1.7</t>
  </si>
  <si>
    <t xml:space="preserve">Total Asegurado Edificios </t>
  </si>
  <si>
    <t>1.8</t>
  </si>
  <si>
    <t>1.9</t>
  </si>
  <si>
    <t>Calle 26 No. 69-76 Edificio Elemento Torre 2 piso 15 al 18 (En arriendo sede principal actual para ubicación de Contenidos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</si>
</sst>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_-;\-&quot;$&quot;\ * #,##0_-;_-&quot;$&quot;\ * &quot;-&quot;_-;_-@_-"/>
    <numFmt numFmtId="165" formatCode="d\-m\-yy;@"/>
    <numFmt numFmtId="166" formatCode="dd\-mm\-yy;@"/>
    <numFmt numFmtId="167" formatCode="[$$-240A]\ #,##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i/>
      <sz val="11"/>
      <color theme="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sz val="11"/>
      <color rgb="FFFFFFFF"/>
      <name val="Arial"/>
      <family val="2"/>
    </font>
    <font>
      <sz val="11"/>
      <color rgb="FF000000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>
      <alignment vertical="top"/>
    </xf>
    <xf numFmtId="0" fontId="6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01">
    <xf numFmtId="0" fontId="0" fillId="0" borderId="0" xfId="0"/>
    <xf numFmtId="0" fontId="8" fillId="0" borderId="0" xfId="0" applyFont="1"/>
    <xf numFmtId="0" fontId="10" fillId="2" borderId="1" xfId="0" applyFont="1" applyFill="1" applyBorder="1"/>
    <xf numFmtId="0" fontId="8" fillId="0" borderId="1" xfId="0" applyFont="1" applyFill="1" applyBorder="1" applyAlignment="1">
      <alignment horizontal="center" vertical="center"/>
    </xf>
    <xf numFmtId="14" fontId="8" fillId="3" borderId="1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164" fontId="8" fillId="3" borderId="1" xfId="3" applyFont="1" applyFill="1" applyBorder="1" applyAlignment="1">
      <alignment horizontal="center"/>
    </xf>
    <xf numFmtId="1" fontId="9" fillId="2" borderId="3" xfId="1" applyNumberFormat="1" applyFont="1" applyFill="1" applyBorder="1" applyAlignment="1">
      <alignment horizontal="center" vertical="center" wrapText="1"/>
    </xf>
    <xf numFmtId="0" fontId="9" fillId="2" borderId="1" xfId="1" applyNumberFormat="1" applyFont="1" applyFill="1" applyBorder="1" applyAlignment="1">
      <alignment horizontal="center" vertical="center" wrapText="1"/>
    </xf>
    <xf numFmtId="165" fontId="9" fillId="2" borderId="1" xfId="1" applyNumberFormat="1" applyFont="1" applyFill="1" applyBorder="1" applyAlignment="1">
      <alignment horizontal="center" vertical="center" wrapText="1"/>
    </xf>
    <xf numFmtId="1" fontId="9" fillId="2" borderId="1" xfId="1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167" fontId="11" fillId="0" borderId="1" xfId="0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vertical="top"/>
    </xf>
    <xf numFmtId="0" fontId="11" fillId="0" borderId="5" xfId="0" applyFont="1" applyBorder="1" applyAlignment="1">
      <alignment vertical="top"/>
    </xf>
    <xf numFmtId="0" fontId="12" fillId="0" borderId="5" xfId="0" applyFont="1" applyBorder="1" applyAlignment="1">
      <alignment horizontal="center" vertical="top"/>
    </xf>
    <xf numFmtId="167" fontId="12" fillId="0" borderId="5" xfId="0" applyNumberFormat="1" applyFont="1" applyBorder="1" applyAlignment="1">
      <alignment horizontal="center" vertical="top"/>
    </xf>
    <xf numFmtId="0" fontId="9" fillId="2" borderId="1" xfId="2" applyFont="1" applyFill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/>
    </xf>
    <xf numFmtId="14" fontId="13" fillId="0" borderId="1" xfId="2" applyNumberFormat="1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 wrapText="1"/>
    </xf>
    <xf numFmtId="14" fontId="13" fillId="0" borderId="1" xfId="2" applyNumberFormat="1" applyFont="1" applyFill="1" applyBorder="1" applyAlignment="1">
      <alignment horizontal="center" vertical="center" wrapText="1"/>
    </xf>
    <xf numFmtId="167" fontId="11" fillId="0" borderId="1" xfId="0" applyNumberFormat="1" applyFont="1" applyBorder="1" applyAlignment="1">
      <alignment horizontal="right" vertical="center" wrapText="1"/>
    </xf>
    <xf numFmtId="1" fontId="13" fillId="0" borderId="1" xfId="2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top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14" fontId="15" fillId="0" borderId="5" xfId="0" applyNumberFormat="1" applyFont="1" applyFill="1" applyBorder="1" applyAlignment="1">
      <alignment horizontal="center" vertical="center"/>
    </xf>
    <xf numFmtId="3" fontId="15" fillId="0" borderId="5" xfId="0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9" fillId="0" borderId="0" xfId="0" applyFont="1" applyFill="1" applyAlignment="1">
      <alignment wrapText="1"/>
    </xf>
    <xf numFmtId="0" fontId="16" fillId="0" borderId="0" xfId="0" applyFont="1" applyAlignment="1">
      <alignment wrapText="1"/>
    </xf>
    <xf numFmtId="164" fontId="8" fillId="0" borderId="0" xfId="0" applyNumberFormat="1" applyFont="1"/>
    <xf numFmtId="9" fontId="8" fillId="0" borderId="0" xfId="4" applyFont="1"/>
    <xf numFmtId="164" fontId="8" fillId="0" borderId="0" xfId="0" applyNumberFormat="1" applyFont="1" applyAlignment="1">
      <alignment wrapText="1"/>
    </xf>
    <xf numFmtId="0" fontId="18" fillId="2" borderId="1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right"/>
    </xf>
    <xf numFmtId="0" fontId="17" fillId="3" borderId="9" xfId="0" applyFont="1" applyFill="1" applyBorder="1" applyAlignment="1">
      <alignment horizontal="left"/>
    </xf>
    <xf numFmtId="0" fontId="17" fillId="3" borderId="9" xfId="0" applyFont="1" applyFill="1" applyBorder="1" applyAlignment="1">
      <alignment horizontal="right"/>
    </xf>
    <xf numFmtId="0" fontId="17" fillId="3" borderId="0" xfId="0" applyFont="1" applyFill="1" applyAlignment="1">
      <alignment horizontal="right"/>
    </xf>
    <xf numFmtId="0" fontId="17" fillId="3" borderId="1" xfId="0" applyFont="1" applyFill="1" applyBorder="1" applyAlignment="1">
      <alignment horizontal="right"/>
    </xf>
    <xf numFmtId="164" fontId="17" fillId="3" borderId="22" xfId="3" applyFont="1" applyFill="1" applyBorder="1" applyAlignment="1">
      <alignment horizontal="center"/>
    </xf>
    <xf numFmtId="0" fontId="15" fillId="0" borderId="23" xfId="0" applyFont="1" applyFill="1" applyBorder="1" applyAlignment="1">
      <alignment horizontal="center" vertical="center" wrapText="1"/>
    </xf>
    <xf numFmtId="3" fontId="15" fillId="0" borderId="5" xfId="0" applyNumberFormat="1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164" fontId="8" fillId="3" borderId="11" xfId="3" applyFont="1" applyFill="1" applyBorder="1" applyAlignment="1">
      <alignment vertical="center"/>
    </xf>
    <xf numFmtId="164" fontId="8" fillId="3" borderId="1" xfId="3" applyFont="1" applyFill="1" applyBorder="1" applyAlignment="1">
      <alignment vertical="center"/>
    </xf>
    <xf numFmtId="0" fontId="2" fillId="3" borderId="9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center" vertical="center"/>
    </xf>
    <xf numFmtId="164" fontId="8" fillId="3" borderId="15" xfId="3" applyFont="1" applyFill="1" applyBorder="1" applyAlignment="1">
      <alignment horizontal="center"/>
    </xf>
    <xf numFmtId="164" fontId="8" fillId="3" borderId="5" xfId="3" applyFont="1" applyFill="1" applyBorder="1" applyAlignment="1">
      <alignment horizontal="center"/>
    </xf>
    <xf numFmtId="164" fontId="8" fillId="3" borderId="5" xfId="3" applyFont="1" applyFill="1" applyBorder="1" applyAlignment="1">
      <alignment vertical="center"/>
    </xf>
    <xf numFmtId="164" fontId="8" fillId="3" borderId="11" xfId="3" applyFont="1" applyFill="1" applyBorder="1" applyAlignment="1">
      <alignment horizontal="center"/>
    </xf>
    <xf numFmtId="164" fontId="17" fillId="3" borderId="11" xfId="3" applyFont="1" applyFill="1" applyBorder="1" applyAlignment="1">
      <alignment horizontal="center"/>
    </xf>
    <xf numFmtId="0" fontId="1" fillId="3" borderId="9" xfId="0" applyFont="1" applyFill="1" applyBorder="1" applyAlignment="1">
      <alignment horizontal="left" wrapText="1"/>
    </xf>
    <xf numFmtId="0" fontId="8" fillId="3" borderId="9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0" fillId="4" borderId="14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10" fillId="4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top"/>
    </xf>
    <xf numFmtId="167" fontId="12" fillId="0" borderId="7" xfId="0" applyNumberFormat="1" applyFont="1" applyBorder="1" applyAlignment="1">
      <alignment horizontal="center" vertical="top"/>
    </xf>
    <xf numFmtId="0" fontId="12" fillId="0" borderId="9" xfId="0" applyFont="1" applyBorder="1" applyAlignment="1">
      <alignment horizontal="center" vertical="top"/>
    </xf>
  </cellXfs>
  <cellStyles count="5">
    <cellStyle name="Moneda [0]" xfId="3" builtinId="7"/>
    <cellStyle name="Normal" xfId="0" builtinId="0"/>
    <cellStyle name="Normal 2" xfId="1" xr:uid="{00000000-0005-0000-0000-000002000000}"/>
    <cellStyle name="Normal 6" xfId="2" xr:uid="{00000000-0005-0000-0000-000003000000}"/>
    <cellStyle name="Porcentaje" xfId="4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352425</xdr:colOff>
      <xdr:row>0</xdr:row>
      <xdr:rowOff>38102</xdr:rowOff>
    </xdr:from>
    <xdr:ext cx="4514850" cy="514352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114425" y="38102"/>
          <a:ext cx="4514850" cy="514352"/>
          <a:chOff x="3095654" y="3494250"/>
          <a:chExt cx="4606414" cy="582285"/>
        </a:xfrm>
      </xdr:grpSpPr>
      <xdr:grpSp>
        <xdr:nvGrpSpPr>
          <xdr:cNvPr id="24" name="Shape 10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GrpSpPr/>
        </xdr:nvGrpSpPr>
        <xdr:grpSpPr>
          <a:xfrm>
            <a:off x="3095654" y="3494250"/>
            <a:ext cx="4606414" cy="582285"/>
            <a:chOff x="100795" y="85725"/>
            <a:chExt cx="4278095" cy="601695"/>
          </a:xfrm>
        </xdr:grpSpPr>
        <xdr:sp macro="" textlink="">
          <xdr:nvSpPr>
            <xdr:cNvPr id="25" name="Shape 4">
              <a:extLst>
                <a:ext uri="{FF2B5EF4-FFF2-40B4-BE49-F238E27FC236}">
                  <a16:creationId xmlns:a16="http://schemas.microsoft.com/office/drawing/2014/main" id="{00000000-0008-0000-0000-000019000000}"/>
                </a:ext>
              </a:extLst>
            </xdr:cNvPr>
            <xdr:cNvSpPr/>
          </xdr:nvSpPr>
          <xdr:spPr>
            <a:xfrm>
              <a:off x="142875" y="85725"/>
              <a:ext cx="4095750" cy="5905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26" name="Shape 11">
              <a:extLst>
                <a:ext uri="{FF2B5EF4-FFF2-40B4-BE49-F238E27FC236}">
                  <a16:creationId xmlns:a16="http://schemas.microsoft.com/office/drawing/2014/main" id="{00000000-0008-0000-0000-00001A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 cstate="print">
              <a:alphaModFix/>
            </a:blip>
            <a:srcRect/>
            <a:stretch/>
          </xdr:blipFill>
          <xdr:spPr>
            <a:xfrm>
              <a:off x="100795" y="186007"/>
              <a:ext cx="1676172" cy="501413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27" name="Shape 12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 cstate="print">
              <a:alphaModFix/>
            </a:blip>
            <a:srcRect/>
            <a:stretch/>
          </xdr:blipFill>
          <xdr:spPr>
            <a:xfrm>
              <a:off x="2045265" y="85725"/>
              <a:ext cx="2333625" cy="590550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  <xdr:twoCellAnchor editAs="oneCell">
    <xdr:from>
      <xdr:col>3</xdr:col>
      <xdr:colOff>895350</xdr:colOff>
      <xdr:row>48</xdr:row>
      <xdr:rowOff>152400</xdr:rowOff>
    </xdr:from>
    <xdr:to>
      <xdr:col>7</xdr:col>
      <xdr:colOff>742950</xdr:colOff>
      <xdr:row>65</xdr:row>
      <xdr:rowOff>114300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0" y="8877300"/>
          <a:ext cx="4562475" cy="3038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561976</xdr:colOff>
      <xdr:row>0</xdr:row>
      <xdr:rowOff>142874</xdr:rowOff>
    </xdr:from>
    <xdr:ext cx="4800600" cy="4572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561976" y="142874"/>
          <a:ext cx="4800600" cy="457200"/>
          <a:chOff x="3125703" y="3469402"/>
          <a:chExt cx="4700010" cy="596348"/>
        </a:xfrm>
      </xdr:grpSpPr>
      <xdr:grpSp>
        <xdr:nvGrpSpPr>
          <xdr:cNvPr id="3" name="Shape 10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3125703" y="3469402"/>
            <a:ext cx="4700010" cy="596348"/>
            <a:chOff x="128703" y="60049"/>
            <a:chExt cx="4365020" cy="616226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142875" y="85725"/>
              <a:ext cx="4095750" cy="5905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5" name="Shape 11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 cstate="print">
              <a:alphaModFix/>
            </a:blip>
            <a:srcRect/>
            <a:stretch/>
          </xdr:blipFill>
          <xdr:spPr>
            <a:xfrm>
              <a:off x="128703" y="152816"/>
              <a:ext cx="1778604" cy="433596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Shape 12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 cstate="print">
              <a:alphaModFix/>
            </a:blip>
            <a:srcRect/>
            <a:stretch/>
          </xdr:blipFill>
          <xdr:spPr>
            <a:xfrm>
              <a:off x="2247438" y="60049"/>
              <a:ext cx="2246285" cy="526361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4410075" cy="5715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1362075" y="0"/>
          <a:ext cx="4410075" cy="571500"/>
          <a:chOff x="3140963" y="3494250"/>
          <a:chExt cx="4410075" cy="571500"/>
        </a:xfrm>
      </xdr:grpSpPr>
      <xdr:grpSp>
        <xdr:nvGrpSpPr>
          <xdr:cNvPr id="3" name="Shape 10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GrpSpPr/>
        </xdr:nvGrpSpPr>
        <xdr:grpSpPr>
          <a:xfrm>
            <a:off x="3140963" y="3494250"/>
            <a:ext cx="4410075" cy="571500"/>
            <a:chOff x="142875" y="85725"/>
            <a:chExt cx="4095750" cy="59055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SpPr/>
          </xdr:nvSpPr>
          <xdr:spPr>
            <a:xfrm>
              <a:off x="142875" y="85725"/>
              <a:ext cx="4095750" cy="5905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5" name="Shape 11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 cstate="print">
              <a:alphaModFix/>
            </a:blip>
            <a:srcRect/>
            <a:stretch/>
          </xdr:blipFill>
          <xdr:spPr>
            <a:xfrm>
              <a:off x="142875" y="114300"/>
              <a:ext cx="1790700" cy="561975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Shape 12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 cstate="print">
              <a:alphaModFix/>
            </a:blip>
            <a:srcRect/>
            <a:stretch/>
          </xdr:blipFill>
          <xdr:spPr>
            <a:xfrm>
              <a:off x="1905000" y="85725"/>
              <a:ext cx="2333625" cy="590550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E33"/>
  <sheetViews>
    <sheetView showGridLines="0" tabSelected="1" topLeftCell="A10" zoomScaleNormal="100" workbookViewId="0">
      <pane xSplit="3" topLeftCell="I1" activePane="topRight" state="frozen"/>
      <selection activeCell="A3" sqref="A3"/>
      <selection pane="topRight" activeCell="B18" sqref="B18"/>
    </sheetView>
  </sheetViews>
  <sheetFormatPr baseColWidth="10" defaultRowHeight="14.25" x14ac:dyDescent="0.2"/>
  <cols>
    <col min="1" max="1" width="11.42578125" style="1"/>
    <col min="2" max="2" width="61.85546875" style="1" customWidth="1"/>
    <col min="3" max="3" width="21.85546875" style="1" customWidth="1"/>
    <col min="4" max="4" width="26.85546875" style="38" customWidth="1"/>
    <col min="5" max="5" width="21" style="1" customWidth="1"/>
    <col min="6" max="16384" width="11.42578125" style="1"/>
  </cols>
  <sheetData>
    <row r="1" spans="1:4" ht="48" customHeight="1" x14ac:dyDescent="0.2">
      <c r="B1" s="74"/>
      <c r="C1" s="74"/>
    </row>
    <row r="2" spans="1:4" ht="33" customHeight="1" x14ac:dyDescent="0.25">
      <c r="B2" s="76" t="s">
        <v>61</v>
      </c>
      <c r="C2" s="76"/>
      <c r="D2" s="39"/>
    </row>
    <row r="3" spans="1:4" ht="26.25" customHeight="1" x14ac:dyDescent="0.2">
      <c r="B3" s="75" t="s">
        <v>54</v>
      </c>
      <c r="C3" s="75"/>
    </row>
    <row r="4" spans="1:4" ht="24" customHeight="1" x14ac:dyDescent="0.2">
      <c r="A4" s="77" t="s">
        <v>55</v>
      </c>
      <c r="B4" s="77"/>
      <c r="C4" s="77"/>
    </row>
    <row r="5" spans="1:4" ht="15" x14ac:dyDescent="0.25">
      <c r="A5" s="44" t="s">
        <v>65</v>
      </c>
      <c r="B5" s="6" t="s">
        <v>66</v>
      </c>
      <c r="C5" s="6" t="s">
        <v>83</v>
      </c>
    </row>
    <row r="6" spans="1:4" ht="14.25" customHeight="1" x14ac:dyDescent="0.25">
      <c r="A6" s="46" t="s">
        <v>67</v>
      </c>
      <c r="B6" s="48" t="s">
        <v>36</v>
      </c>
      <c r="C6" s="63"/>
    </row>
    <row r="7" spans="1:4" x14ac:dyDescent="0.2">
      <c r="A7" s="46" t="s">
        <v>68</v>
      </c>
      <c r="B7" s="45" t="s">
        <v>37</v>
      </c>
      <c r="C7" s="63">
        <v>13494270000</v>
      </c>
    </row>
    <row r="8" spans="1:4" x14ac:dyDescent="0.2">
      <c r="A8" s="46" t="s">
        <v>69</v>
      </c>
      <c r="B8" s="45" t="s">
        <v>38</v>
      </c>
      <c r="C8" s="63">
        <v>328130746</v>
      </c>
    </row>
    <row r="9" spans="1:4" x14ac:dyDescent="0.2">
      <c r="A9" s="46" t="s">
        <v>70</v>
      </c>
      <c r="B9" s="45" t="s">
        <v>39</v>
      </c>
      <c r="C9" s="63">
        <v>321883017</v>
      </c>
      <c r="D9" s="38">
        <v>21796902038</v>
      </c>
    </row>
    <row r="10" spans="1:4" x14ac:dyDescent="0.2">
      <c r="A10" s="46" t="s">
        <v>71</v>
      </c>
      <c r="B10" s="45" t="s">
        <v>40</v>
      </c>
      <c r="C10" s="63">
        <v>2593168000</v>
      </c>
    </row>
    <row r="11" spans="1:4" x14ac:dyDescent="0.2">
      <c r="A11" s="46" t="s">
        <v>72</v>
      </c>
      <c r="B11" s="45" t="s">
        <v>41</v>
      </c>
      <c r="C11" s="63">
        <v>1135614275</v>
      </c>
    </row>
    <row r="12" spans="1:4" ht="15" thickBot="1" x14ac:dyDescent="0.25">
      <c r="A12" s="46" t="s">
        <v>73</v>
      </c>
      <c r="B12" s="45" t="s">
        <v>42</v>
      </c>
      <c r="C12" s="68">
        <v>3923836000</v>
      </c>
      <c r="D12" s="43">
        <f>C7+C8+C9+C10+C11+C12</f>
        <v>21796902038</v>
      </c>
    </row>
    <row r="13" spans="1:4" x14ac:dyDescent="0.2">
      <c r="A13" s="46"/>
      <c r="B13" s="64" t="s">
        <v>97</v>
      </c>
      <c r="C13" s="62">
        <f>C7+C8+C9+C10+C11+C12</f>
        <v>21796902038</v>
      </c>
      <c r="D13" s="43"/>
    </row>
    <row r="14" spans="1:4" ht="15" thickBot="1" x14ac:dyDescent="0.25">
      <c r="A14" s="65" t="s">
        <v>98</v>
      </c>
      <c r="B14" s="45" t="s">
        <v>43</v>
      </c>
      <c r="C14" s="67">
        <v>6142820938</v>
      </c>
      <c r="D14" s="43"/>
    </row>
    <row r="15" spans="1:4" x14ac:dyDescent="0.2">
      <c r="A15" s="65"/>
      <c r="B15" s="45"/>
      <c r="C15" s="69">
        <f>C13+C14</f>
        <v>27939722976</v>
      </c>
      <c r="D15" s="43"/>
    </row>
    <row r="16" spans="1:4" ht="15" thickBot="1" x14ac:dyDescent="0.25">
      <c r="A16" s="65" t="s">
        <v>100</v>
      </c>
      <c r="B16" s="49" t="s">
        <v>84</v>
      </c>
      <c r="C16" s="67">
        <f>C15*6/100</f>
        <v>1676383378.5599999</v>
      </c>
      <c r="D16" s="43"/>
    </row>
    <row r="17" spans="1:5" ht="15" x14ac:dyDescent="0.25">
      <c r="A17" s="65"/>
      <c r="B17" s="51" t="s">
        <v>99</v>
      </c>
      <c r="C17" s="70">
        <f>C15+C16</f>
        <v>29616106354.560001</v>
      </c>
      <c r="D17" s="43"/>
    </row>
    <row r="18" spans="1:5" ht="28.5" x14ac:dyDescent="0.2">
      <c r="A18" s="65" t="s">
        <v>101</v>
      </c>
      <c r="B18" s="71" t="s">
        <v>102</v>
      </c>
      <c r="C18" s="63">
        <v>0</v>
      </c>
    </row>
    <row r="19" spans="1:5" ht="15" x14ac:dyDescent="0.25">
      <c r="A19" s="46" t="s">
        <v>74</v>
      </c>
      <c r="B19" s="50" t="s">
        <v>75</v>
      </c>
      <c r="C19" s="7"/>
      <c r="E19" s="41"/>
    </row>
    <row r="20" spans="1:5" x14ac:dyDescent="0.2">
      <c r="A20" s="46" t="s">
        <v>76</v>
      </c>
      <c r="B20" s="45" t="s">
        <v>44</v>
      </c>
      <c r="C20" s="7">
        <v>46889762</v>
      </c>
    </row>
    <row r="21" spans="1:5" x14ac:dyDescent="0.2">
      <c r="A21" s="46" t="s">
        <v>77</v>
      </c>
      <c r="B21" s="45" t="s">
        <v>45</v>
      </c>
      <c r="C21" s="7">
        <v>3992053590</v>
      </c>
      <c r="D21" s="40"/>
    </row>
    <row r="22" spans="1:5" x14ac:dyDescent="0.2">
      <c r="A22" s="46" t="s">
        <v>78</v>
      </c>
      <c r="B22" s="45" t="s">
        <v>51</v>
      </c>
      <c r="C22" s="7">
        <v>120864966</v>
      </c>
    </row>
    <row r="23" spans="1:5" x14ac:dyDescent="0.2">
      <c r="A23" s="46" t="s">
        <v>79</v>
      </c>
      <c r="B23" s="45" t="s">
        <v>46</v>
      </c>
      <c r="C23" s="7">
        <v>30000000</v>
      </c>
    </row>
    <row r="24" spans="1:5" x14ac:dyDescent="0.2">
      <c r="A24" s="46" t="s">
        <v>80</v>
      </c>
      <c r="B24" s="45" t="s">
        <v>47</v>
      </c>
      <c r="C24" s="7">
        <v>600000000</v>
      </c>
      <c r="D24" s="43"/>
    </row>
    <row r="25" spans="1:5" x14ac:dyDescent="0.2">
      <c r="A25" s="46"/>
      <c r="B25" s="49" t="s">
        <v>81</v>
      </c>
      <c r="C25" s="7">
        <f>SUM(C20:C24)</f>
        <v>4789808318</v>
      </c>
      <c r="D25" s="43"/>
    </row>
    <row r="26" spans="1:5" ht="15" thickBot="1" x14ac:dyDescent="0.25">
      <c r="A26" s="47"/>
      <c r="B26" s="49" t="s">
        <v>85</v>
      </c>
      <c r="C26" s="67">
        <f>(C20+C21+C22)*6/100</f>
        <v>249588499.08000001</v>
      </c>
      <c r="E26" s="41"/>
    </row>
    <row r="27" spans="1:5" ht="15" x14ac:dyDescent="0.25">
      <c r="A27" s="47"/>
      <c r="B27" s="53" t="s">
        <v>82</v>
      </c>
      <c r="C27" s="66">
        <f>C25+C26</f>
        <v>5039396817.0799999</v>
      </c>
      <c r="E27" s="41"/>
    </row>
    <row r="28" spans="1:5" ht="15.75" thickBot="1" x14ac:dyDescent="0.3">
      <c r="A28" s="47"/>
      <c r="B28" s="52" t="s">
        <v>52</v>
      </c>
      <c r="C28" s="54">
        <f>C17+C27</f>
        <v>34655503171.639999</v>
      </c>
    </row>
    <row r="29" spans="1:5" ht="15" thickTop="1" x14ac:dyDescent="0.2">
      <c r="A29" s="47"/>
      <c r="B29" s="72" t="s">
        <v>48</v>
      </c>
      <c r="C29" s="73"/>
    </row>
    <row r="32" spans="1:5" x14ac:dyDescent="0.2">
      <c r="C32" s="41"/>
    </row>
    <row r="33" spans="3:3" x14ac:dyDescent="0.2">
      <c r="C33" s="42"/>
    </row>
  </sheetData>
  <mergeCells count="5">
    <mergeCell ref="B29:C29"/>
    <mergeCell ref="B1:C1"/>
    <mergeCell ref="B3:C3"/>
    <mergeCell ref="B2:C2"/>
    <mergeCell ref="A4:C4"/>
  </mergeCells>
  <printOptions horizontalCentered="1"/>
  <pageMargins left="0.70866141732283472" right="0.70866141732283472" top="0.74803149606299213" bottom="0.74803149606299213" header="0.31496062992125984" footer="0.31496062992125984"/>
  <pageSetup scale="56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D12"/>
  <sheetViews>
    <sheetView showGridLines="0" topLeftCell="A6" workbookViewId="0">
      <selection activeCell="I8" sqref="I8"/>
    </sheetView>
  </sheetViews>
  <sheetFormatPr baseColWidth="10" defaultColWidth="9.140625" defaultRowHeight="14.25" x14ac:dyDescent="0.2"/>
  <cols>
    <col min="1" max="1" width="38.42578125" style="1" customWidth="1"/>
    <col min="2" max="2" width="15.5703125" style="1" bestFit="1" customWidth="1"/>
    <col min="3" max="3" width="15.85546875" style="1" bestFit="1" customWidth="1"/>
    <col min="4" max="4" width="25.5703125" style="5" customWidth="1"/>
    <col min="5" max="16384" width="9.140625" style="1"/>
  </cols>
  <sheetData>
    <row r="1" spans="1:4" ht="50.25" customHeight="1" x14ac:dyDescent="0.2">
      <c r="A1" s="74"/>
      <c r="B1" s="74"/>
      <c r="C1" s="74"/>
      <c r="D1" s="74"/>
    </row>
    <row r="2" spans="1:4" ht="33.75" customHeight="1" x14ac:dyDescent="0.2">
      <c r="A2" s="87" t="s">
        <v>61</v>
      </c>
      <c r="B2" s="88"/>
      <c r="C2" s="88"/>
      <c r="D2" s="89"/>
    </row>
    <row r="3" spans="1:4" ht="24" customHeight="1" x14ac:dyDescent="0.2">
      <c r="A3" s="84" t="s">
        <v>56</v>
      </c>
      <c r="B3" s="85"/>
      <c r="C3" s="85"/>
      <c r="D3" s="86"/>
    </row>
    <row r="4" spans="1:4" ht="24" customHeight="1" x14ac:dyDescent="0.2">
      <c r="A4" s="81" t="s">
        <v>53</v>
      </c>
      <c r="B4" s="82"/>
      <c r="C4" s="82"/>
      <c r="D4" s="83"/>
    </row>
    <row r="5" spans="1:4" x14ac:dyDescent="0.2">
      <c r="A5" s="77" t="s">
        <v>3</v>
      </c>
      <c r="B5" s="80" t="s">
        <v>0</v>
      </c>
      <c r="C5" s="80"/>
      <c r="D5" s="77" t="s">
        <v>4</v>
      </c>
    </row>
    <row r="6" spans="1:4" x14ac:dyDescent="0.2">
      <c r="A6" s="77"/>
      <c r="B6" s="2" t="s">
        <v>1</v>
      </c>
      <c r="C6" s="2" t="s">
        <v>2</v>
      </c>
      <c r="D6" s="77"/>
    </row>
    <row r="7" spans="1:4" ht="65.25" customHeight="1" x14ac:dyDescent="0.2">
      <c r="A7" s="61" t="s">
        <v>96</v>
      </c>
      <c r="B7" s="78">
        <v>43992</v>
      </c>
      <c r="C7" s="78">
        <v>44356</v>
      </c>
      <c r="D7" s="3">
        <v>4606091</v>
      </c>
    </row>
    <row r="8" spans="1:4" ht="56.25" customHeight="1" x14ac:dyDescent="0.2">
      <c r="A8" s="61" t="s">
        <v>94</v>
      </c>
      <c r="B8" s="79"/>
      <c r="C8" s="79"/>
      <c r="D8" s="3">
        <v>4606091</v>
      </c>
    </row>
    <row r="9" spans="1:4" ht="60" customHeight="1" x14ac:dyDescent="0.2">
      <c r="A9" s="61" t="s">
        <v>93</v>
      </c>
      <c r="B9" s="79"/>
      <c r="C9" s="79"/>
      <c r="D9" s="3">
        <v>4606091</v>
      </c>
    </row>
    <row r="10" spans="1:4" ht="60.75" customHeight="1" x14ac:dyDescent="0.2">
      <c r="A10" s="61" t="s">
        <v>92</v>
      </c>
      <c r="B10" s="79"/>
      <c r="C10" s="79"/>
      <c r="D10" s="3">
        <v>4606091</v>
      </c>
    </row>
    <row r="11" spans="1:4" ht="66.75" customHeight="1" x14ac:dyDescent="0.2">
      <c r="A11" s="61" t="s">
        <v>91</v>
      </c>
      <c r="B11" s="79"/>
      <c r="C11" s="79"/>
      <c r="D11" s="3">
        <v>4606096</v>
      </c>
    </row>
    <row r="12" spans="1:4" ht="60" customHeight="1" x14ac:dyDescent="0.2">
      <c r="A12" s="61" t="s">
        <v>95</v>
      </c>
      <c r="B12" s="4">
        <v>43865</v>
      </c>
      <c r="C12" s="4">
        <v>44230</v>
      </c>
      <c r="D12" s="3">
        <v>8001166</v>
      </c>
    </row>
  </sheetData>
  <mergeCells count="9">
    <mergeCell ref="B7:B11"/>
    <mergeCell ref="C7:C11"/>
    <mergeCell ref="A1:D1"/>
    <mergeCell ref="B5:C5"/>
    <mergeCell ref="A5:A6"/>
    <mergeCell ref="D5:D6"/>
    <mergeCell ref="A4:D4"/>
    <mergeCell ref="A3:D3"/>
    <mergeCell ref="A2:D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J38"/>
  <sheetViews>
    <sheetView showGridLines="0" topLeftCell="A31" workbookViewId="0">
      <selection activeCell="I34" sqref="I34"/>
    </sheetView>
  </sheetViews>
  <sheetFormatPr baseColWidth="10" defaultRowHeight="14.25" x14ac:dyDescent="0.2"/>
  <cols>
    <col min="1" max="1" width="18.42578125" style="1" customWidth="1"/>
    <col min="2" max="2" width="20.42578125" style="1" customWidth="1"/>
    <col min="3" max="3" width="21.42578125" style="1" customWidth="1"/>
    <col min="4" max="4" width="18.42578125" style="1" customWidth="1"/>
    <col min="5" max="5" width="26.5703125" style="1" customWidth="1"/>
    <col min="6" max="6" width="18.42578125" style="1" customWidth="1"/>
    <col min="7" max="8" width="11.5703125" style="1" bestFit="1" customWidth="1"/>
    <col min="9" max="9" width="19" style="1" customWidth="1"/>
    <col min="10" max="10" width="11.85546875" style="1" bestFit="1" customWidth="1"/>
    <col min="11" max="16384" width="11.42578125" style="1"/>
  </cols>
  <sheetData>
    <row r="1" spans="1:6" ht="48" customHeight="1" thickBot="1" x14ac:dyDescent="0.25">
      <c r="A1" s="91"/>
      <c r="B1" s="91"/>
      <c r="C1" s="91"/>
      <c r="D1" s="91"/>
      <c r="E1" s="91"/>
      <c r="F1" s="91"/>
    </row>
    <row r="2" spans="1:6" ht="24" customHeight="1" thickBot="1" x14ac:dyDescent="0.25">
      <c r="A2" s="95" t="s">
        <v>61</v>
      </c>
      <c r="B2" s="96"/>
      <c r="C2" s="96"/>
      <c r="D2" s="96"/>
      <c r="E2" s="96"/>
      <c r="F2" s="97"/>
    </row>
    <row r="3" spans="1:6" ht="24" customHeight="1" thickBot="1" x14ac:dyDescent="0.25">
      <c r="A3" s="92" t="s">
        <v>58</v>
      </c>
      <c r="B3" s="92"/>
      <c r="C3" s="92"/>
      <c r="D3" s="92"/>
      <c r="E3" s="92"/>
      <c r="F3" s="92"/>
    </row>
    <row r="4" spans="1:6" ht="24" customHeight="1" x14ac:dyDescent="0.2">
      <c r="A4" s="93" t="s">
        <v>55</v>
      </c>
      <c r="B4" s="94"/>
      <c r="C4" s="94"/>
      <c r="D4" s="94"/>
      <c r="E4" s="94"/>
      <c r="F4" s="94"/>
    </row>
    <row r="5" spans="1:6" ht="30" x14ac:dyDescent="0.2">
      <c r="A5" s="8" t="s">
        <v>57</v>
      </c>
      <c r="B5" s="9" t="s">
        <v>5</v>
      </c>
      <c r="C5" s="10" t="s">
        <v>6</v>
      </c>
      <c r="D5" s="9" t="s">
        <v>7</v>
      </c>
      <c r="E5" s="9" t="s">
        <v>8</v>
      </c>
      <c r="F5" s="11" t="s">
        <v>9</v>
      </c>
    </row>
    <row r="6" spans="1:6" ht="28.5" x14ac:dyDescent="0.2">
      <c r="A6" s="12">
        <v>17711</v>
      </c>
      <c r="B6" s="13" t="s">
        <v>10</v>
      </c>
      <c r="C6" s="14">
        <v>42224</v>
      </c>
      <c r="D6" s="15" t="s">
        <v>11</v>
      </c>
      <c r="E6" s="16">
        <v>219950</v>
      </c>
      <c r="F6" s="13" t="s">
        <v>12</v>
      </c>
    </row>
    <row r="7" spans="1:6" ht="28.5" x14ac:dyDescent="0.2">
      <c r="A7" s="12">
        <v>17712</v>
      </c>
      <c r="B7" s="13" t="s">
        <v>10</v>
      </c>
      <c r="C7" s="14">
        <v>42292</v>
      </c>
      <c r="D7" s="15" t="s">
        <v>11</v>
      </c>
      <c r="E7" s="16">
        <v>79950</v>
      </c>
      <c r="F7" s="13" t="s">
        <v>12</v>
      </c>
    </row>
    <row r="8" spans="1:6" ht="28.5" x14ac:dyDescent="0.2">
      <c r="A8" s="17">
        <v>14093982</v>
      </c>
      <c r="B8" s="13" t="s">
        <v>10</v>
      </c>
      <c r="C8" s="14">
        <v>41866</v>
      </c>
      <c r="D8" s="15" t="s">
        <v>49</v>
      </c>
      <c r="E8" s="16">
        <v>2985000</v>
      </c>
      <c r="F8" s="13" t="s">
        <v>12</v>
      </c>
    </row>
    <row r="9" spans="1:6" ht="114" x14ac:dyDescent="0.2">
      <c r="A9" s="17">
        <v>15105698</v>
      </c>
      <c r="B9" s="13" t="s">
        <v>10</v>
      </c>
      <c r="C9" s="14">
        <v>42068</v>
      </c>
      <c r="D9" s="15" t="s">
        <v>50</v>
      </c>
      <c r="E9" s="16">
        <v>217800</v>
      </c>
      <c r="F9" s="13" t="s">
        <v>12</v>
      </c>
    </row>
    <row r="10" spans="1:6" ht="99.75" x14ac:dyDescent="0.2">
      <c r="A10" s="17">
        <v>15123240</v>
      </c>
      <c r="B10" s="13" t="s">
        <v>10</v>
      </c>
      <c r="C10" s="14">
        <v>42369</v>
      </c>
      <c r="D10" s="15" t="s">
        <v>13</v>
      </c>
      <c r="E10" s="16">
        <v>439900</v>
      </c>
      <c r="F10" s="13" t="s">
        <v>12</v>
      </c>
    </row>
    <row r="11" spans="1:6" ht="71.25" x14ac:dyDescent="0.2">
      <c r="A11" s="17">
        <v>18076</v>
      </c>
      <c r="B11" s="13" t="s">
        <v>10</v>
      </c>
      <c r="C11" s="14">
        <v>43389</v>
      </c>
      <c r="D11" s="15" t="s">
        <v>14</v>
      </c>
      <c r="E11" s="16">
        <v>180000</v>
      </c>
      <c r="F11" s="13" t="s">
        <v>12</v>
      </c>
    </row>
    <row r="12" spans="1:6" ht="28.5" x14ac:dyDescent="0.2">
      <c r="A12" s="17">
        <v>19363</v>
      </c>
      <c r="B12" s="13" t="s">
        <v>10</v>
      </c>
      <c r="C12" s="14">
        <v>43728</v>
      </c>
      <c r="D12" s="15" t="s">
        <v>62</v>
      </c>
      <c r="E12" s="16">
        <v>550000</v>
      </c>
      <c r="F12" s="13" t="s">
        <v>12</v>
      </c>
    </row>
    <row r="13" spans="1:6" ht="42.75" x14ac:dyDescent="0.2">
      <c r="A13" s="17">
        <v>19745</v>
      </c>
      <c r="B13" s="13" t="s">
        <v>10</v>
      </c>
      <c r="C13" s="14">
        <v>43758</v>
      </c>
      <c r="D13" s="15" t="s">
        <v>63</v>
      </c>
      <c r="E13" s="16">
        <v>4566100</v>
      </c>
      <c r="F13" s="13" t="s">
        <v>12</v>
      </c>
    </row>
    <row r="14" spans="1:6" ht="15.75" thickBot="1" x14ac:dyDescent="0.25">
      <c r="A14" s="18" t="s">
        <v>64</v>
      </c>
      <c r="B14" s="19"/>
      <c r="C14" s="19"/>
      <c r="D14" s="20" t="s">
        <v>15</v>
      </c>
      <c r="E14" s="21">
        <f>SUM(E6:E13)</f>
        <v>9238700</v>
      </c>
      <c r="F14" s="19"/>
    </row>
    <row r="17" spans="1:10" ht="33" customHeight="1" x14ac:dyDescent="0.2">
      <c r="A17" s="76" t="s">
        <v>58</v>
      </c>
      <c r="B17" s="76"/>
      <c r="C17" s="76"/>
      <c r="D17" s="76"/>
      <c r="E17" s="76"/>
      <c r="F17" s="76"/>
      <c r="G17" s="76"/>
      <c r="H17" s="76"/>
      <c r="I17" s="76"/>
      <c r="J17" s="76"/>
    </row>
    <row r="18" spans="1:10" ht="33" customHeight="1" x14ac:dyDescent="0.2">
      <c r="A18" s="90" t="s">
        <v>59</v>
      </c>
      <c r="B18" s="90"/>
      <c r="C18" s="90"/>
      <c r="D18" s="90"/>
      <c r="E18" s="90"/>
      <c r="F18" s="90"/>
      <c r="G18" s="90"/>
      <c r="H18" s="90"/>
      <c r="I18" s="90"/>
      <c r="J18" s="90"/>
    </row>
    <row r="19" spans="1:10" ht="30" x14ac:dyDescent="0.2">
      <c r="A19" s="22" t="s">
        <v>16</v>
      </c>
      <c r="B19" s="22" t="s">
        <v>17</v>
      </c>
      <c r="C19" s="22" t="s">
        <v>5</v>
      </c>
      <c r="D19" s="22" t="s">
        <v>18</v>
      </c>
      <c r="E19" s="22" t="s">
        <v>19</v>
      </c>
      <c r="F19" s="22" t="s">
        <v>20</v>
      </c>
      <c r="G19" s="22" t="s">
        <v>1</v>
      </c>
      <c r="H19" s="22" t="s">
        <v>2</v>
      </c>
      <c r="I19" s="22" t="s">
        <v>21</v>
      </c>
      <c r="J19" s="22" t="s">
        <v>22</v>
      </c>
    </row>
    <row r="20" spans="1:10" ht="42.75" x14ac:dyDescent="0.2">
      <c r="A20" s="23">
        <v>8001144432</v>
      </c>
      <c r="B20" s="23">
        <v>26344</v>
      </c>
      <c r="C20" s="23" t="s">
        <v>23</v>
      </c>
      <c r="D20" s="24">
        <v>42328</v>
      </c>
      <c r="E20" s="24">
        <v>42409</v>
      </c>
      <c r="F20" s="25" t="s">
        <v>24</v>
      </c>
      <c r="G20" s="26">
        <v>42318</v>
      </c>
      <c r="H20" s="26">
        <v>42330</v>
      </c>
      <c r="I20" s="16"/>
      <c r="J20" s="27">
        <v>2557998</v>
      </c>
    </row>
    <row r="21" spans="1:10" ht="42.75" x14ac:dyDescent="0.2">
      <c r="A21" s="23">
        <v>8001144426</v>
      </c>
      <c r="B21" s="23">
        <v>26345</v>
      </c>
      <c r="C21" s="23" t="s">
        <v>23</v>
      </c>
      <c r="D21" s="24">
        <v>42344</v>
      </c>
      <c r="E21" s="24">
        <v>42409</v>
      </c>
      <c r="F21" s="25" t="s">
        <v>24</v>
      </c>
      <c r="G21" s="26">
        <v>42330</v>
      </c>
      <c r="H21" s="26">
        <v>42415</v>
      </c>
      <c r="I21" s="16"/>
      <c r="J21" s="27">
        <v>632271</v>
      </c>
    </row>
    <row r="22" spans="1:10" ht="42.75" x14ac:dyDescent="0.2">
      <c r="A22" s="23">
        <v>8001144437</v>
      </c>
      <c r="B22" s="23">
        <v>26346</v>
      </c>
      <c r="C22" s="23" t="s">
        <v>23</v>
      </c>
      <c r="D22" s="24">
        <v>42344</v>
      </c>
      <c r="E22" s="24">
        <v>42409</v>
      </c>
      <c r="F22" s="25" t="s">
        <v>24</v>
      </c>
      <c r="G22" s="26">
        <v>42330</v>
      </c>
      <c r="H22" s="26">
        <v>42415</v>
      </c>
      <c r="I22" s="16"/>
      <c r="J22" s="27">
        <v>393546</v>
      </c>
    </row>
    <row r="23" spans="1:10" ht="42.75" x14ac:dyDescent="0.2">
      <c r="A23" s="23">
        <v>8001144436</v>
      </c>
      <c r="B23" s="23">
        <v>26449</v>
      </c>
      <c r="C23" s="23" t="s">
        <v>23</v>
      </c>
      <c r="D23" s="24">
        <v>42398</v>
      </c>
      <c r="E23" s="24">
        <v>42426</v>
      </c>
      <c r="F23" s="25" t="s">
        <v>24</v>
      </c>
      <c r="G23" s="26">
        <v>42330</v>
      </c>
      <c r="H23" s="26">
        <v>42415</v>
      </c>
      <c r="I23" s="16"/>
      <c r="J23" s="27">
        <v>0</v>
      </c>
    </row>
    <row r="24" spans="1:10" ht="42.75" x14ac:dyDescent="0.2">
      <c r="A24" s="23">
        <v>8001144432</v>
      </c>
      <c r="B24" s="23">
        <v>26578</v>
      </c>
      <c r="C24" s="23" t="s">
        <v>23</v>
      </c>
      <c r="D24" s="24">
        <v>42440</v>
      </c>
      <c r="E24" s="24">
        <v>42451</v>
      </c>
      <c r="F24" s="25" t="s">
        <v>24</v>
      </c>
      <c r="G24" s="26">
        <v>42430</v>
      </c>
      <c r="H24" s="26">
        <v>42885</v>
      </c>
      <c r="I24" s="16"/>
      <c r="J24" s="27">
        <v>488574</v>
      </c>
    </row>
    <row r="25" spans="1:10" ht="42.75" x14ac:dyDescent="0.2">
      <c r="A25" s="23">
        <v>8001144438</v>
      </c>
      <c r="B25" s="23">
        <v>28342</v>
      </c>
      <c r="C25" s="23" t="s">
        <v>23</v>
      </c>
      <c r="D25" s="24">
        <v>42695</v>
      </c>
      <c r="E25" s="24">
        <v>42704</v>
      </c>
      <c r="F25" s="25" t="s">
        <v>24</v>
      </c>
      <c r="G25" s="26">
        <v>42430</v>
      </c>
      <c r="H25" s="26">
        <v>42885</v>
      </c>
      <c r="I25" s="16"/>
      <c r="J25" s="27">
        <v>5646875</v>
      </c>
    </row>
    <row r="26" spans="1:10" ht="35.25" customHeight="1" x14ac:dyDescent="0.2">
      <c r="A26" s="28">
        <v>2201117014041</v>
      </c>
      <c r="B26" s="28">
        <v>220111661700768</v>
      </c>
      <c r="C26" s="23" t="s">
        <v>23</v>
      </c>
      <c r="D26" s="24">
        <v>42908</v>
      </c>
      <c r="E26" s="24"/>
      <c r="F26" s="25" t="s">
        <v>25</v>
      </c>
      <c r="G26" s="26"/>
      <c r="H26" s="26"/>
      <c r="I26" s="16"/>
      <c r="J26" s="27">
        <v>44500</v>
      </c>
    </row>
    <row r="27" spans="1:10" ht="42.75" x14ac:dyDescent="0.2">
      <c r="A27" s="28">
        <v>2201117014046</v>
      </c>
      <c r="B27" s="28">
        <v>220111661700965</v>
      </c>
      <c r="C27" s="23" t="s">
        <v>23</v>
      </c>
      <c r="D27" s="24">
        <v>43000</v>
      </c>
      <c r="E27" s="24"/>
      <c r="F27" s="25" t="s">
        <v>24</v>
      </c>
      <c r="G27" s="26"/>
      <c r="H27" s="26"/>
      <c r="I27" s="16"/>
      <c r="J27" s="27">
        <v>483970</v>
      </c>
    </row>
    <row r="28" spans="1:10" ht="15" x14ac:dyDescent="0.2">
      <c r="A28" s="98" t="s">
        <v>15</v>
      </c>
      <c r="B28" s="98"/>
      <c r="C28" s="98"/>
      <c r="D28" s="98"/>
      <c r="E28" s="98"/>
      <c r="F28" s="98"/>
      <c r="G28" s="98"/>
      <c r="H28" s="98"/>
      <c r="I28" s="99">
        <f>SUM(J20:J27)</f>
        <v>10247734</v>
      </c>
      <c r="J28" s="100"/>
    </row>
    <row r="29" spans="1:10" ht="15" x14ac:dyDescent="0.2">
      <c r="A29" s="29"/>
      <c r="B29" s="29"/>
      <c r="C29" s="29"/>
      <c r="D29" s="29"/>
      <c r="E29" s="29"/>
      <c r="F29" s="29"/>
      <c r="G29" s="29"/>
      <c r="H29" s="29"/>
      <c r="I29" s="29"/>
      <c r="J29" s="29"/>
    </row>
    <row r="30" spans="1:10" ht="15" x14ac:dyDescent="0.2">
      <c r="A30" s="29"/>
      <c r="B30" s="29"/>
      <c r="C30" s="29"/>
      <c r="D30" s="29"/>
      <c r="E30" s="29"/>
      <c r="F30" s="29"/>
      <c r="G30" s="29"/>
      <c r="H30" s="29"/>
      <c r="I30" s="29"/>
      <c r="J30" s="29"/>
    </row>
    <row r="31" spans="1:10" ht="15" x14ac:dyDescent="0.2">
      <c r="A31" s="29"/>
      <c r="B31" s="29"/>
      <c r="C31" s="29"/>
      <c r="D31" s="29"/>
      <c r="E31" s="29"/>
      <c r="F31" s="29"/>
      <c r="G31" s="29"/>
      <c r="H31" s="29"/>
      <c r="I31" s="29"/>
      <c r="J31" s="29"/>
    </row>
    <row r="32" spans="1:10" ht="33" customHeight="1" x14ac:dyDescent="0.2">
      <c r="A32" s="76" t="s">
        <v>58</v>
      </c>
      <c r="B32" s="76"/>
      <c r="C32" s="76"/>
      <c r="D32" s="76"/>
      <c r="E32" s="76"/>
      <c r="F32" s="76"/>
      <c r="G32" s="76"/>
      <c r="H32" s="76"/>
    </row>
    <row r="33" spans="1:9" ht="33" customHeight="1" x14ac:dyDescent="0.2">
      <c r="A33" s="90" t="s">
        <v>60</v>
      </c>
      <c r="B33" s="90"/>
      <c r="C33" s="90"/>
      <c r="D33" s="90"/>
      <c r="E33" s="90"/>
      <c r="F33" s="90"/>
      <c r="G33" s="90"/>
      <c r="H33" s="90"/>
    </row>
    <row r="34" spans="1:9" ht="28.5" x14ac:dyDescent="0.2">
      <c r="A34" s="30" t="s">
        <v>17</v>
      </c>
      <c r="B34" s="31" t="s">
        <v>5</v>
      </c>
      <c r="C34" s="31" t="s">
        <v>26</v>
      </c>
      <c r="D34" s="31" t="s">
        <v>27</v>
      </c>
      <c r="E34" s="31" t="s">
        <v>28</v>
      </c>
      <c r="F34" s="31" t="s">
        <v>29</v>
      </c>
      <c r="G34" s="31" t="s">
        <v>30</v>
      </c>
      <c r="H34" s="32" t="s">
        <v>31</v>
      </c>
    </row>
    <row r="35" spans="1:9" ht="86.25" thickBot="1" x14ac:dyDescent="0.25">
      <c r="A35" s="33">
        <v>17455</v>
      </c>
      <c r="B35" s="34" t="s">
        <v>32</v>
      </c>
      <c r="C35" s="34" t="s">
        <v>33</v>
      </c>
      <c r="D35" s="35">
        <v>43160</v>
      </c>
      <c r="E35" s="34" t="s">
        <v>34</v>
      </c>
      <c r="F35" s="36">
        <v>19351050</v>
      </c>
      <c r="G35" s="36">
        <v>9765000</v>
      </c>
      <c r="H35" s="37" t="s">
        <v>35</v>
      </c>
    </row>
    <row r="36" spans="1:9" ht="15" thickBot="1" x14ac:dyDescent="0.25"/>
    <row r="37" spans="1:9" ht="42.75" x14ac:dyDescent="0.2">
      <c r="A37" s="57" t="s">
        <v>17</v>
      </c>
      <c r="B37" s="58" t="s">
        <v>5</v>
      </c>
      <c r="C37" s="58" t="s">
        <v>26</v>
      </c>
      <c r="D37" s="58" t="s">
        <v>27</v>
      </c>
      <c r="E37" s="58" t="s">
        <v>28</v>
      </c>
      <c r="F37" s="58" t="s">
        <v>87</v>
      </c>
      <c r="G37" s="58" t="s">
        <v>29</v>
      </c>
      <c r="H37" s="58" t="s">
        <v>30</v>
      </c>
      <c r="I37" s="59" t="s">
        <v>31</v>
      </c>
    </row>
    <row r="38" spans="1:9" ht="108" customHeight="1" thickBot="1" x14ac:dyDescent="0.25">
      <c r="A38" s="33">
        <v>19452</v>
      </c>
      <c r="B38" s="34" t="s">
        <v>86</v>
      </c>
      <c r="C38" s="34" t="s">
        <v>86</v>
      </c>
      <c r="D38" s="35">
        <v>43700</v>
      </c>
      <c r="E38" s="34" t="s">
        <v>90</v>
      </c>
      <c r="F38" s="56" t="s">
        <v>88</v>
      </c>
      <c r="G38" s="36">
        <v>0</v>
      </c>
      <c r="H38" s="55">
        <v>0</v>
      </c>
      <c r="I38" s="60" t="s">
        <v>89</v>
      </c>
    </row>
  </sheetData>
  <mergeCells count="10">
    <mergeCell ref="A33:H33"/>
    <mergeCell ref="A1:F1"/>
    <mergeCell ref="A18:J18"/>
    <mergeCell ref="A3:F3"/>
    <mergeCell ref="A4:F4"/>
    <mergeCell ref="A17:J17"/>
    <mergeCell ref="A32:H32"/>
    <mergeCell ref="A2:F2"/>
    <mergeCell ref="A28:H28"/>
    <mergeCell ref="I28:J28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TRDM - Bienes y Valores</vt:lpstr>
      <vt:lpstr>Automóviles - Relación </vt:lpstr>
      <vt:lpstr>Siniestralidad  2017 -2019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2020-05-28T01:19:56Z</dcterms:modified>
</cp:coreProperties>
</file>