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https://d.docs.live.net/26bcb03d36ae4299/Escritorio/red adelco/"/>
    </mc:Choice>
  </mc:AlternateContent>
  <xr:revisionPtr revIDLastSave="0" documentId="8_{04061356-4CBD-4606-A6AD-8CB54B84E550}" xr6:coauthVersionLast="47" xr6:coauthVersionMax="47" xr10:uidLastSave="{00000000-0000-0000-0000-000000000000}"/>
  <bookViews>
    <workbookView xWindow="-120" yWindow="-120" windowWidth="20730" windowHeight="11040" xr2:uid="{00000000-000D-0000-FFFF-FFFF00000000}"/>
  </bookViews>
  <sheets>
    <sheet name="PLAN DE INVERSION" sheetId="1" r:id="rId1"/>
    <sheet name="Hoja 1" sheetId="2" r:id="rId2"/>
    <sheet name="Hoja2" sheetId="3" state="hidden" r:id="rId3"/>
  </sheets>
  <definedNames>
    <definedName name="_xlnm._FilterDatabase" localSheetId="2" hidden="1">Hoja2!$A$1:$D$63</definedName>
    <definedName name="Print_Area" localSheetId="0">'PLAN DE INVERSION'!$A$1:$Z$45</definedName>
    <definedName name="x" localSheetId="0">'PLAN DE INVERSION'!$A$1:$Z$45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H+cMJ3FGd8ZgTOVzOeu2afcHTSSh2E79ajxRl5yWvJw="/>
    </ext>
  </extLst>
</workbook>
</file>

<file path=xl/calcChain.xml><?xml version="1.0" encoding="utf-8"?>
<calcChain xmlns="http://schemas.openxmlformats.org/spreadsheetml/2006/main">
  <c r="S14" i="1" l="1"/>
  <c r="P14" i="1" l="1"/>
  <c r="T14" i="1" s="1"/>
  <c r="X14" i="1" s="1"/>
  <c r="G34" i="1"/>
  <c r="F34" i="1"/>
  <c r="E34" i="1"/>
  <c r="W32" i="1"/>
  <c r="G32" i="1"/>
  <c r="T31" i="1"/>
  <c r="X31" i="1" s="1"/>
  <c r="T30" i="1"/>
  <c r="X30" i="1" s="1"/>
  <c r="T29" i="1"/>
  <c r="X29" i="1" s="1"/>
  <c r="T28" i="1"/>
  <c r="X28" i="1" s="1"/>
  <c r="T27" i="1"/>
  <c r="X27" i="1" s="1"/>
  <c r="T26" i="1"/>
  <c r="X26" i="1" s="1"/>
  <c r="T25" i="1"/>
  <c r="X25" i="1" s="1"/>
  <c r="T24" i="1"/>
  <c r="X24" i="1" s="1"/>
  <c r="U23" i="1"/>
  <c r="X23" i="1" s="1"/>
  <c r="P23" i="1"/>
  <c r="U22" i="1"/>
  <c r="X22" i="1" s="1"/>
  <c r="P22" i="1"/>
  <c r="U21" i="1"/>
  <c r="X21" i="1" s="1"/>
  <c r="P21" i="1"/>
  <c r="U20" i="1"/>
  <c r="X20" i="1" s="1"/>
  <c r="P20" i="1"/>
  <c r="U19" i="1"/>
  <c r="X19" i="1" s="1"/>
  <c r="P19" i="1"/>
  <c r="U18" i="1"/>
  <c r="X18" i="1" s="1"/>
  <c r="P18" i="1"/>
  <c r="V17" i="1"/>
  <c r="X17" i="1" s="1"/>
  <c r="P17" i="1"/>
  <c r="U16" i="1"/>
  <c r="P16" i="1"/>
  <c r="P15" i="1"/>
  <c r="T15" i="1" s="1"/>
  <c r="V13" i="1"/>
  <c r="P13" i="1"/>
  <c r="G37" i="1" l="1"/>
  <c r="V32" i="1"/>
  <c r="X37" i="1" s="1"/>
  <c r="X13" i="1"/>
  <c r="U32" i="1"/>
  <c r="X36" i="1" s="1"/>
  <c r="W43" i="1" s="1"/>
  <c r="X16" i="1"/>
  <c r="T32" i="1"/>
  <c r="X35" i="1" s="1"/>
  <c r="X15" i="1"/>
  <c r="F35" i="1"/>
  <c r="G36" i="1"/>
  <c r="G35" i="1"/>
  <c r="X38" i="1"/>
  <c r="D40" i="1"/>
  <c r="D39" i="1"/>
  <c r="D38" i="1"/>
  <c r="E39" i="1"/>
  <c r="D37" i="1"/>
  <c r="E38" i="1"/>
  <c r="F39" i="1"/>
  <c r="D36" i="1"/>
  <c r="E37" i="1"/>
  <c r="F38" i="1"/>
  <c r="G39" i="1"/>
  <c r="D35" i="1"/>
  <c r="E36" i="1"/>
  <c r="F37" i="1"/>
  <c r="G38" i="1"/>
  <c r="E35" i="1"/>
  <c r="F36" i="1"/>
  <c r="X32" i="1" l="1"/>
  <c r="Y19" i="1" s="1"/>
  <c r="F40" i="1"/>
  <c r="F43" i="1" s="1"/>
  <c r="N36" i="1"/>
  <c r="N39" i="1"/>
  <c r="N35" i="1"/>
  <c r="D43" i="1"/>
  <c r="E40" i="1"/>
  <c r="E43" i="1" s="1"/>
  <c r="N37" i="1"/>
  <c r="G40" i="1"/>
  <c r="G43" i="1" s="1"/>
  <c r="N38" i="1"/>
  <c r="W42" i="1"/>
  <c r="X43" i="1" s="1"/>
  <c r="X39" i="1"/>
  <c r="Y28" i="1" l="1"/>
  <c r="Y16" i="1"/>
  <c r="Y17" i="1"/>
  <c r="Y20" i="1"/>
  <c r="Y26" i="1"/>
  <c r="Y30" i="1"/>
  <c r="Y24" i="1"/>
  <c r="Y22" i="1"/>
  <c r="Y13" i="1"/>
  <c r="N40" i="1"/>
  <c r="N43" i="1" s="1"/>
  <c r="Y32" i="1" l="1"/>
  <c r="O39" i="1"/>
  <c r="O35" i="1"/>
  <c r="O38" i="1"/>
  <c r="O37" i="1"/>
  <c r="O36" i="1"/>
  <c r="O40" i="1"/>
  <c r="O41" i="1" l="1"/>
</calcChain>
</file>

<file path=xl/sharedStrings.xml><?xml version="1.0" encoding="utf-8"?>
<sst xmlns="http://schemas.openxmlformats.org/spreadsheetml/2006/main" count="313" uniqueCount="212">
  <si>
    <r>
      <rPr>
        <b/>
        <sz val="14"/>
        <color rgb="FF000000"/>
        <rFont val="Arial"/>
      </rPr>
      <t xml:space="preserve">PLAN DE INVERSIÓN DEL PROYECTO SUSCEPTIBLE DE SER COFINANCIADO CON 
RECURSOS DE CONTRAPARTIDA NACIONAL
</t>
    </r>
    <r>
      <rPr>
        <sz val="11"/>
        <color rgb="FF000000"/>
        <rFont val="Arial"/>
      </rPr>
      <t>M-FO-026 - Versión:03 - Fecha: Diciembre 22 de 2022</t>
    </r>
  </si>
  <si>
    <t>NOMBRE DEL PROYECTO:</t>
  </si>
  <si>
    <t>Alianza público privada para el desarrollo de la cadena de valor del camarón en San Andrés de Tumaco</t>
  </si>
  <si>
    <t>OBJETIVO GENERAL</t>
  </si>
  <si>
    <t>Contribuir a la construcción de paz territorial, mediante la recuperación y protección de los derechos económicos, sociales y culturales (DESC) y medios de vida de aproximadamente 300 familias de pequeños(as) productores(as) vinculadas a 10 organizaciones de base, y hasta 40 familias vinculadas a los procesos de 2 laboratorios y 3 empresas transformadoras de camarón en Tumaco, tras los efectos del COVID-19, apertura de corredor vial con Ecuador y aumento de cultivos ilícitos en el territorio.</t>
  </si>
  <si>
    <t xml:space="preserve">ENTIDAD SOLICITANTE / PROPONENTE </t>
  </si>
  <si>
    <t>Red Nacional de Agencias de Desarrollo Local en Colombia RED ADELCO</t>
  </si>
  <si>
    <t xml:space="preserve">COOPERANTE INTERNACIONAL </t>
  </si>
  <si>
    <t>Agencia Española de Cooperación Internacional para el Desarrollo en Colombia AECID.</t>
  </si>
  <si>
    <t>OTROS APORTANTES</t>
  </si>
  <si>
    <t>Nota: Las celdas sombreadas en gris se diligencian automaticamente, por lo tanto no deben ser modificadas. La única columna que puede ser modificada es (Valor solicitado a  APC-Colombia), cuando la financiación de un rubro se realiza entre varios aportantes, incluyendo a APC-Colombia.</t>
  </si>
  <si>
    <t>OBJETIVO ESPECÍFICO</t>
  </si>
  <si>
    <t>RESULTADO</t>
  </si>
  <si>
    <t>INDICADOR DEL RESULTADO</t>
  </si>
  <si>
    <t>NOMBRE DE LA ACTIVIDAD</t>
  </si>
  <si>
    <t>DESCRIPCION DE LA ACTIVIDAD</t>
  </si>
  <si>
    <t>ASOCIADO RESPONSABLE</t>
  </si>
  <si>
    <t xml:space="preserve">CRONOGRAMA DE ACTIVIDADES </t>
  </si>
  <si>
    <t xml:space="preserve">LÍNEA ESTRATÉGICA ENCI </t>
  </si>
  <si>
    <t>CONCEPTO</t>
  </si>
  <si>
    <t>RUBRO DE GASTO</t>
  </si>
  <si>
    <t>UNIDAD DE MEDIDA</t>
  </si>
  <si>
    <t xml:space="preserve">CANTIDAD </t>
  </si>
  <si>
    <t>VALOR UNITARIO</t>
  </si>
  <si>
    <t>VALOR SOLICITADO A  APC-COLOMBIA</t>
  </si>
  <si>
    <t>VALOR APORTE 
SOLITANTE / PROPONENTE RED ADELCO</t>
  </si>
  <si>
    <t>VALOR APORTE COOPERANTE INTERNACIONAL AECID</t>
  </si>
  <si>
    <t>VALOR APORTE OTROS APORTANTES</t>
  </si>
  <si>
    <t>TOTAL PROYECTO</t>
  </si>
  <si>
    <t xml:space="preserve">PESO DE LA ACTIVIDAD EN EL PRESUPUESTO </t>
  </si>
  <si>
    <t>OBSERVACIONES</t>
  </si>
  <si>
    <t>MES 1</t>
  </si>
  <si>
    <t>MES 2</t>
  </si>
  <si>
    <t>MES 3</t>
  </si>
  <si>
    <t>MES 4</t>
  </si>
  <si>
    <t>MES 5</t>
  </si>
  <si>
    <t>MES 6</t>
  </si>
  <si>
    <t>MES 7</t>
  </si>
  <si>
    <t>OE1 Promovidos los procesos de mejora e innovación social, organizacional, productiva, de transformación y comercial, articulados entre actores del sector público y privado en la cadena de valor del camarón en Tumaco, Nariño, poniendo en valor el conocimiento adquirido por parte de los titulares de derecho.</t>
  </si>
  <si>
    <t>R1 PRODUCTIVO: Se ha fortalecido el componente productivo del sector camaronero en Tumaco, Nariño, a partir del trabajo con las organizaciones de base y aliados institucionales, con énfasis en la instalación de hectáreas camaroneras.</t>
  </si>
  <si>
    <t>I1. Al menos una (1)  alianza entre la Federación y planta de proceso para ofertar productos de acuerdo a requisitos de mercado.</t>
  </si>
  <si>
    <t>R1.A1 Mejorar la producción orientada hacia la competitividad (volumen, calidad, diferenciación, oportunidad).</t>
  </si>
  <si>
    <t xml:space="preserve">Consiste en la adquisicón de insumos para siembra de camarón en piscina camaronera con las comunidades y FEDEACUAPAC a traves de un modelo validado que cuenta con larva Colombiana Ceniacua y Alimento Colombiano de ITALCO o SOLLA, </t>
  </si>
  <si>
    <t>RED ADELCO</t>
  </si>
  <si>
    <t xml:space="preserve">Costos directos </t>
  </si>
  <si>
    <t>Unidad</t>
  </si>
  <si>
    <t>Apoyo financiero para la compra de insumos tercer ciclo de producción con cargo a recursos de cooperación, incluye un promedio de costo larva de 21COP/Unidad y alimento 15.000COP/Kg para siembra de 15 Ha en el modelo camarón de Tumaco.</t>
  </si>
  <si>
    <t>La actividad incluye los procesos de transformación y empaque para comercialización con equipos administrados por FEDEACUPAC de acuerdo a requisitos de potenciales clientes como Crepes And Waffles.</t>
  </si>
  <si>
    <t xml:space="preserve">Maquinaria y equipos </t>
  </si>
  <si>
    <t>R1.A2 Garantizar eficiencia y continuidad de operación del ciclo de producción.</t>
  </si>
  <si>
    <t>Consiste en el acompañamiento técnico por profesional en campo durante el ciclo de producción de camarón en piscina 7meses, desde capacitación, preparación de las piscinas, siembra, alimentación, biometria, revisión de parametros, hasta cosecha y embalaje a planta.</t>
  </si>
  <si>
    <t>Honorarios de profesionales</t>
  </si>
  <si>
    <t>Mes</t>
  </si>
  <si>
    <t>Costo de honorarios mensuales 4.600.000 COP/mes por 7 meses, profesional acuicola en campo para la preparación, siembra, cosecha y envío del camarón a planta de transformación.</t>
  </si>
  <si>
    <t>R2 COMERCIAL: Se ha fortalecido el componente comercial del sector camaronero en Tumaco, Nariño, a partir del trabajo con intermediarios de mercado, centros de transformación y organizaciones de base productivas, cualificando competencias y atendiendo las exigencias de distintos canales de comercialización, con énfasis en marketing asociativo.</t>
  </si>
  <si>
    <t>I2. Se cuenta con una base de oportunidades de negocios, que pueden ser atendidas de manera colectiva. Al menos una (1) nueva oportunidades de negocios colectivos identificados</t>
  </si>
  <si>
    <t>R2.A1 Acompañar el diseño e implementación del instrumento de derecho colectivo, así como estrategias de marketing territorial, Marca Colectiva.</t>
  </si>
  <si>
    <t>Acompañamiento por personas naturales y jurídicas para el diseño y desarrollo de estrategia de marketing, incluye el storytelling, marca colectiva de camarón de tumaco, campañas en redes sociales, banco de fotografías y videos.</t>
  </si>
  <si>
    <t xml:space="preserve">Costo promedio de contrato con persona jurídica 50.000.000COP para desarrollo de elementos como storytelling del Camarón de Tumaco, diseños de marca, videos, fotografías entre otros que apoyen el posicionamiento de la marca Camarón de Tumaco. </t>
  </si>
  <si>
    <t>Costo de honorarios mensuales 3.500.000 COP/mes por 7 meses, profesional comunicaciones que lleva la estrategia de marketing digital para el posicionamiento del camarón de Tumaco a nivel nacional.</t>
  </si>
  <si>
    <t>R2.A2 Apertura y consolidación de mercados.</t>
  </si>
  <si>
    <t>Relaciona el proceso de ubicación de clientes, atención, despacho, y cierre de ventas efectivas, ejercicios post venta, verificación de sastisfacción de clientes, establecimiento de frecuencias de compra y analisis de variables de mercado.</t>
  </si>
  <si>
    <t>Honorarios de técnicos</t>
  </si>
  <si>
    <t>Costo honorarios talento humano valor 3.500.000COP/mes por 7 meses por persona, requiriendo 2 personas para desarrollar la estrategua de ventas en Bogotá.</t>
  </si>
  <si>
    <t>R3 ORGANZATIVO Y GREMIAL: Se ha fortalecido el componente organizativo y gremial, para sentar las bases para un dialogo permanente entre los eslabones de la cadena de valor, brindando oportunidades de empleo a la sociedad civil organizada y facilitando la incidencia en las agendas territoriales, con énfasis en corresponsabilidad socio-empresarial</t>
  </si>
  <si>
    <t>I3 al menos una (1) nueva alianza institucional vinculada al proceso de la APPD.</t>
  </si>
  <si>
    <t>R3.A1 Fortalecimiento organizacional y de trabajo en red.</t>
  </si>
  <si>
    <t>Consiste en el acompañamiento y fortalecimiento a la Federación de Camaroneros para el fortalecimiento de sus procesos estrategicos.</t>
  </si>
  <si>
    <t>Talento humano 5.000.000COP mes por 7 meses parafortalecimiento en incidencia política, relacionamiento técnico, habilitación de espacios de dialogo estrategico con otros actores y  FEDEACUPAC</t>
  </si>
  <si>
    <t>Talento humano 2.100.000COP mes por 7 meses para acompañamiento técnico al seguimiento de indicadores asociados al trabajo de FEDEACUPAC y la APPD como estrategia de sostenibilidad.</t>
  </si>
  <si>
    <t>Consiste en el apoyo técnico para la consolidación de información tanto de FEDEACUAPAC como de la APPD en aras de hacer seguimiento técnico y financiero a los indicadores.</t>
  </si>
  <si>
    <t>Talento humano 2.100.000COP mes por 7 meses para el apoyo en temas financiero y contables a FEDEACUPAC y la APPD.</t>
  </si>
  <si>
    <t>Talento humano 1.600.000COP mes por 7 meses para el soporte a procesos de compra y adquisición de FEDEACUPAC</t>
  </si>
  <si>
    <t>OE2</t>
  </si>
  <si>
    <t>R3</t>
  </si>
  <si>
    <t>I3</t>
  </si>
  <si>
    <t>A5</t>
  </si>
  <si>
    <t>A6</t>
  </si>
  <si>
    <t>R4</t>
  </si>
  <si>
    <t>I4</t>
  </si>
  <si>
    <t>A7</t>
  </si>
  <si>
    <t>A8</t>
  </si>
  <si>
    <t>VALORES TOTALES</t>
  </si>
  <si>
    <t>APC COLOMBIA</t>
  </si>
  <si>
    <t>TOTALES</t>
  </si>
  <si>
    <t>Peso porcentual</t>
  </si>
  <si>
    <t>Administración y logística</t>
  </si>
  <si>
    <t>VALOR TOTAL SOLICITADO A APC-COLOMBIA</t>
  </si>
  <si>
    <t>Adquisición, bienes y servicios</t>
  </si>
  <si>
    <t>VALOR TOTAL ENTIDAD SOLICITANTE/PROPONENTE</t>
  </si>
  <si>
    <t>GASTOS</t>
  </si>
  <si>
    <t>Comunicaciones y visibilidad</t>
  </si>
  <si>
    <t>VALOR TOTAL COOPERANTE INTERNACIONAL</t>
  </si>
  <si>
    <t>CONSOLIDADOS</t>
  </si>
  <si>
    <t>Gastos de personal</t>
  </si>
  <si>
    <t>VALOR TOTAL OTROS APORTANTES</t>
  </si>
  <si>
    <t>Viajes y transporte</t>
  </si>
  <si>
    <t>VALOR TOTAL GENERAL</t>
  </si>
  <si>
    <t>No elegible APC</t>
  </si>
  <si>
    <t>Convenio con Red ADELCO</t>
  </si>
  <si>
    <t>FIRMA REPRESENTANTE LEGAL</t>
  </si>
  <si>
    <t>NOMBRE REPRESENTANTE LEGAL</t>
  </si>
  <si>
    <t>CARLOS ALBERTO CALLEJAS PEREZ</t>
  </si>
  <si>
    <t>Diligencie una breve descricion del objetivo general ( traer la informacion de la ficha del proyecto)</t>
  </si>
  <si>
    <t>Diligenci el indicador del objetivo general (traer la informacion de la ficha del proyecto)</t>
  </si>
  <si>
    <t>Diligencie por lo menos un objetivo especifico para el cumplimiento del objetivo general ( traer la informacion de la ficha del proyecto) se incluyen dos a modo de ejemplo</t>
  </si>
  <si>
    <t>Diligencie los indicadores del objetivo especifico (traer la informacion de la ficha del proyecto)</t>
  </si>
  <si>
    <t>Diligencie una breve descripcion del resultado minino uno por cada objetivo especifico  ( traer la informacion de la ficha del proyecto) se incluyen dos a modo de ejemplo</t>
  </si>
  <si>
    <t>Diligencie una breve descripcion de los indicadores  uno por cada resultado ( traer la informacion de la ficha del proyecto)</t>
  </si>
  <si>
    <t>Determine las actividades necesarias para el cumplimiento del resultado minimo una por cada resultado ( traer la informacion de la ficha del proyecto)</t>
  </si>
  <si>
    <t>Incluir el nombre de los asociados que seran responsables por el cumplimiento de las actividaes</t>
  </si>
  <si>
    <t>dilgenciar con una x los meses en los cuales se ejecutan las actividades, ocultar las columnas que se encuentre antes de la primera actividad y posterior a la ultima actividad</t>
  </si>
  <si>
    <t>Incluir por lo menos un concepto asociado a cada actividad, utilizar la lista predeterminada</t>
  </si>
  <si>
    <t>Columna formulada registra el rubro del gastos autorizado</t>
  </si>
  <si>
    <t>Utilizar lista predeterminada para registrar la unidad de medida</t>
  </si>
  <si>
    <t>determinar el valor unitario de cada gasto</t>
  </si>
  <si>
    <t>Columna que evidencia el aporte estimado por parte de APC</t>
  </si>
  <si>
    <t>Aprote de contrapartida con los recursos del coperante internacional</t>
  </si>
  <si>
    <t>Aportes propios del asociado, en especie, en recursos, capacidad instalada, que evidencia la capacidad adminsitrativa</t>
  </si>
  <si>
    <t>Valor total de proyecto</t>
  </si>
  <si>
    <t>registre las observaciones que considere necesarias para dar claridad sobre los gastos</t>
  </si>
  <si>
    <t>resumen por cada uno de los participantes al convenio</t>
  </si>
  <si>
    <t>Firmas de documentos, registre minimo dos firmas Representante legal y contador o revisor fiscal para los casos en que sea un asociado</t>
  </si>
  <si>
    <t>TIPO DE RUBRO</t>
  </si>
  <si>
    <t>FUENTE</t>
  </si>
  <si>
    <t>UNIDAD DE MEDIDA SUGERIDA</t>
  </si>
  <si>
    <t>UNIDAD DE MEDIDAD</t>
  </si>
  <si>
    <t>DESCRIPCION DE LA UNIDAD DE MEDIDA</t>
  </si>
  <si>
    <t>Alimentación participantes y equipo implementador</t>
  </si>
  <si>
    <t>Hora</t>
  </si>
  <si>
    <t>Utilizarla para calcular carga de honorarios</t>
  </si>
  <si>
    <t>Alojamiento participantes y equipo implementador</t>
  </si>
  <si>
    <t>noche</t>
  </si>
  <si>
    <t>Noche</t>
  </si>
  <si>
    <t xml:space="preserve">Alquiler de ayudas audiovisuales </t>
  </si>
  <si>
    <t>Dia</t>
  </si>
  <si>
    <t>Día</t>
  </si>
  <si>
    <t>Utilizarla para alquiler de equipos, eventos honorarios entre otros</t>
  </si>
  <si>
    <t>Alquiler de salones</t>
  </si>
  <si>
    <t>Utilizarla para prestacion de servicios, u honorarios que sean desarrollados en un periodo de tiempo determinado</t>
  </si>
  <si>
    <t xml:space="preserve">Papelería </t>
  </si>
  <si>
    <t>Mts</t>
  </si>
  <si>
    <t>Utilizarla para adquision de equipos, obras o suministro</t>
  </si>
  <si>
    <t>Materiales de apoyo impresos en papel periódico liviano, cartillas, marcadores.</t>
  </si>
  <si>
    <t>Kgs</t>
  </si>
  <si>
    <t>Tiquetes aéreos nacionales en clase económica para participantes y equipo implementador</t>
  </si>
  <si>
    <t>Viajes y Transporte</t>
  </si>
  <si>
    <t>Gramo</t>
  </si>
  <si>
    <t xml:space="preserve">Transporte nacional terrestre, marítimo y fluvial para participantes y equipo implementador </t>
  </si>
  <si>
    <t>Jornada</t>
  </si>
  <si>
    <t>Kilo</t>
  </si>
  <si>
    <t>Kit</t>
  </si>
  <si>
    <t>Costos de administración hasta el 10% de los costos directos</t>
  </si>
  <si>
    <t>Galón</t>
  </si>
  <si>
    <t>Vallas específicas para la visibilidad de la obra</t>
  </si>
  <si>
    <t>Litro</t>
  </si>
  <si>
    <t>Consultorias y estudios técnicos</t>
  </si>
  <si>
    <t>producto</t>
  </si>
  <si>
    <t>Metro cuadrado</t>
  </si>
  <si>
    <t>Paquete</t>
  </si>
  <si>
    <t>Sesión</t>
  </si>
  <si>
    <t xml:space="preserve">Combustible </t>
  </si>
  <si>
    <t>No elegible APC - Colombia</t>
  </si>
  <si>
    <t>Publicidad y propaganda únicamente cuando las actividades y resultadios deben ser difundidos masivamente (políticas púbicas, campañas masivas de salud, educación, vacunación, entre otros)</t>
  </si>
  <si>
    <t>Salarios, prestaciones sociales, primas, aportes parafiscales, seguridad social, licencias, etc.</t>
  </si>
  <si>
    <t>Gastos administrativos asistenciales: personal</t>
  </si>
  <si>
    <t>Chequeras</t>
  </si>
  <si>
    <t>Paz y estabilización territorial</t>
  </si>
  <si>
    <t>Focai</t>
  </si>
  <si>
    <t>Comisiones</t>
  </si>
  <si>
    <t>Desarrollo rural</t>
  </si>
  <si>
    <t>Contrapartidas</t>
  </si>
  <si>
    <t>Gravamen al movimiento (GMF)</t>
  </si>
  <si>
    <t>Conservación y sostenibilidad ambiental</t>
  </si>
  <si>
    <t>Propio</t>
  </si>
  <si>
    <t>Gastos por portales transaccionales</t>
  </si>
  <si>
    <t>Emprendimiento y economía naranja</t>
  </si>
  <si>
    <t>Coperante internacional</t>
  </si>
  <si>
    <t>Presentación de informes</t>
  </si>
  <si>
    <t>Fenómeno migratorio</t>
  </si>
  <si>
    <t>ESAL</t>
  </si>
  <si>
    <t>Documentos legales requeridos</t>
  </si>
  <si>
    <t>Pólizas</t>
  </si>
  <si>
    <t>Comisiones por cambio de divisas</t>
  </si>
  <si>
    <t>Giros nacionales por corresponsales no bancarios</t>
  </si>
  <si>
    <t>Seminarios y pasantías</t>
  </si>
  <si>
    <t>Tiquetes internacionales</t>
  </si>
  <si>
    <t>Tiquetes en tarifa diferentes a la clase económica</t>
  </si>
  <si>
    <t>Publicaciones en ediciones de lujo</t>
  </si>
  <si>
    <t>cooperante internacional</t>
  </si>
  <si>
    <t>Conocimiento</t>
  </si>
  <si>
    <t>Servicios públicos, incluido internet</t>
  </si>
  <si>
    <t>Pautas publicitarias</t>
  </si>
  <si>
    <t>Relacionamiento</t>
  </si>
  <si>
    <t>Equipos y servicios de telefonía movil</t>
  </si>
  <si>
    <t>Visibilidad</t>
  </si>
  <si>
    <t>Gastos para efectuar festejos</t>
  </si>
  <si>
    <t>No aplica</t>
  </si>
  <si>
    <t>Propinas</t>
  </si>
  <si>
    <t>Compra de inmuebles</t>
  </si>
  <si>
    <t>Compra de vehículos (carros, motos, chalupas)</t>
  </si>
  <si>
    <t>Becas o auxilios para apoyar educación formal (primaria, bachillerato, estudios universitarios, técnicos, tecológicos, porgrado, master o doctorado)</t>
  </si>
  <si>
    <t>Compra de equipos no afines al proyecto</t>
  </si>
  <si>
    <t>Rubros denominados como Known how, capacidad instalada, etc.</t>
  </si>
  <si>
    <r>
      <rPr>
        <sz val="12"/>
        <color theme="1"/>
        <rFont val="Arial"/>
      </rPr>
      <t xml:space="preserve">Impresos y publicaciones en ediciones de lujo: Edición de libros, revistas o escritos.Publicidad y propaganda relacionada con actividades de difusión masiva a través de medios. </t>
    </r>
    <r>
      <rPr>
        <sz val="12"/>
        <color theme="1"/>
        <rFont val="Arial"/>
      </rPr>
      <t>Formulación de políticas públicas, campañas masivas de salud, educación, vacunación, entre otros</t>
    </r>
  </si>
  <si>
    <t>Gastos de interventoría, auditoría, imprevistos y utilidad (IU) y costos indirectos de los proyectos de infraestructura</t>
  </si>
  <si>
    <t>Comisiones de administración y/o manejo de los recursos del proyecto (overhead o fee)</t>
  </si>
  <si>
    <t>Todos aquellos contrarios a la Ley</t>
  </si>
  <si>
    <t>Todos los gastos que no cumplan con los lineamientos de austeridad en el gasto público</t>
  </si>
  <si>
    <t>bebidas alcoholicas</t>
  </si>
  <si>
    <t>Adquisición de equipos entregados a la Federación de Camaróneros y Acuicultores de Tumaco FEDEACUAPAC para procesos de congelado de camarón, dos unidades de ABATIDOR / ULTRACONGELADOR  MOD. MF NEXT XXL ESSENTIAL, puestos en Tumaco e instalados en sitio.</t>
  </si>
  <si>
    <t xml:space="preserve">Adquisición de dos (2) escabiladeros para bandejas de congelamiento y cincuenta (50) bandejas de enfriamiento para uso en equipos de congelamiento.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</si>
</sst>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
    <numFmt numFmtId="165" formatCode="_-[$$-409]* #,##0_ ;_-[$$-409]* \-#,##0\ ;_-[$$-409]* &quot;-&quot;??_ ;_-@_ "/>
    <numFmt numFmtId="166" formatCode="_-* #,##0.00\ _€_-;\-* #,##0.00\ _€_-;_-* &quot;-&quot;??\ _€_-;_-@"/>
  </numFmts>
  <fonts count="22" x14ac:knownFonts="1">
    <font>
      <sz val="11"/>
      <color theme="1"/>
      <name val="Arial"/>
      <scheme val="minor"/>
    </font>
    <font>
      <sz val="11"/>
      <color theme="1"/>
      <name val="Calibri"/>
    </font>
    <font>
      <sz val="11"/>
      <name val="Arial"/>
    </font>
    <font>
      <b/>
      <sz val="14"/>
      <color rgb="FF000000"/>
      <name val="Arial"/>
    </font>
    <font>
      <sz val="8"/>
      <color theme="1"/>
      <name val="Arial"/>
    </font>
    <font>
      <b/>
      <sz val="14"/>
      <color theme="1"/>
      <name val="Arial"/>
    </font>
    <font>
      <sz val="12"/>
      <color theme="1"/>
      <name val="Arial"/>
    </font>
    <font>
      <b/>
      <sz val="11"/>
      <color theme="1"/>
      <name val="Arial"/>
    </font>
    <font>
      <b/>
      <sz val="11"/>
      <color theme="1"/>
      <name val="Calibri"/>
    </font>
    <font>
      <sz val="11"/>
      <color theme="1"/>
      <name val="Arial"/>
    </font>
    <font>
      <sz val="14"/>
      <color rgb="FF000000"/>
      <name val="Arial"/>
    </font>
    <font>
      <sz val="12"/>
      <color rgb="FF000000"/>
      <name val="Arial"/>
    </font>
    <font>
      <sz val="11"/>
      <color rgb="FF000000"/>
      <name val="Arial"/>
    </font>
    <font>
      <sz val="10"/>
      <color theme="1"/>
      <name val="Arial"/>
    </font>
    <font>
      <b/>
      <sz val="10"/>
      <color theme="1"/>
      <name val="Arial"/>
    </font>
    <font>
      <sz val="14"/>
      <color theme="1"/>
      <name val="Calibri"/>
    </font>
    <font>
      <b/>
      <sz val="10"/>
      <color rgb="FF000000"/>
      <name val="Arial"/>
    </font>
    <font>
      <sz val="14"/>
      <color theme="1"/>
      <name val="Arial"/>
    </font>
    <font>
      <b/>
      <sz val="12"/>
      <color theme="1"/>
      <name val="Arial"/>
    </font>
    <font>
      <b/>
      <sz val="15"/>
      <color theme="1"/>
      <name val="Calibri"/>
    </font>
    <font>
      <sz val="11"/>
      <color theme="1"/>
      <name val="Arial"/>
      <family val="2"/>
    </font>
    <font>
      <sz val="11"/>
      <name val="Arial"/>
      <family val="2"/>
    </font>
  </fonts>
  <fills count="5">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D8D8D8"/>
        <bgColor rgb="FFD8D8D8"/>
      </patternFill>
    </fill>
  </fills>
  <borders count="3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s>
  <cellStyleXfs count="1">
    <xf numFmtId="0" fontId="0" fillId="0" borderId="0"/>
  </cellStyleXfs>
  <cellXfs count="194">
    <xf numFmtId="0" fontId="0" fillId="0" borderId="0" xfId="0"/>
    <xf numFmtId="0" fontId="4" fillId="0" borderId="0" xfId="0" applyFont="1" applyAlignment="1">
      <alignment vertical="center"/>
    </xf>
    <xf numFmtId="0" fontId="1" fillId="0" borderId="0" xfId="0" applyFont="1"/>
    <xf numFmtId="0" fontId="1" fillId="0" borderId="0" xfId="0" applyFont="1" applyAlignment="1">
      <alignment horizontal="left"/>
    </xf>
    <xf numFmtId="0" fontId="1" fillId="0" borderId="0" xfId="0" applyFont="1" applyAlignment="1">
      <alignment horizontal="right"/>
    </xf>
    <xf numFmtId="0" fontId="8" fillId="0" borderId="4" xfId="0" applyFont="1" applyBorder="1" applyAlignment="1">
      <alignment horizontal="center" vertical="center"/>
    </xf>
    <xf numFmtId="0" fontId="8" fillId="0" borderId="4" xfId="0" applyFont="1" applyBorder="1" applyAlignment="1">
      <alignment horizontal="left" vertical="center"/>
    </xf>
    <xf numFmtId="0" fontId="8" fillId="0" borderId="0" xfId="0" applyFont="1" applyAlignment="1">
      <alignment horizontal="center" vertical="center"/>
    </xf>
    <xf numFmtId="0" fontId="1" fillId="0" borderId="0" xfId="0" applyFont="1" applyAlignment="1">
      <alignment vertical="center"/>
    </xf>
    <xf numFmtId="0" fontId="9" fillId="0" borderId="7" xfId="0" applyFont="1" applyBorder="1" applyAlignment="1">
      <alignment horizontal="left" vertical="center" wrapText="1"/>
    </xf>
    <xf numFmtId="0" fontId="9" fillId="0" borderId="5" xfId="0" applyFont="1" applyBorder="1" applyAlignment="1">
      <alignment horizontal="left" vertical="center" wrapText="1"/>
    </xf>
    <xf numFmtId="0" fontId="9" fillId="0" borderId="4" xfId="0" applyFont="1" applyBorder="1" applyAlignment="1">
      <alignment horizontal="left" vertical="center" wrapText="1"/>
    </xf>
    <xf numFmtId="0" fontId="9" fillId="0" borderId="14" xfId="0" applyFont="1" applyBorder="1" applyAlignment="1">
      <alignment horizontal="center" vertical="center" wrapText="1"/>
    </xf>
    <xf numFmtId="0" fontId="9" fillId="3" borderId="15" xfId="0" applyFont="1" applyFill="1" applyBorder="1" applyAlignment="1">
      <alignment horizontal="center" vertical="center" wrapText="1"/>
    </xf>
    <xf numFmtId="0" fontId="9" fillId="0" borderId="7" xfId="0" applyFont="1" applyBorder="1" applyAlignment="1">
      <alignment vertical="center" wrapText="1"/>
    </xf>
    <xf numFmtId="0" fontId="9" fillId="4" borderId="15" xfId="0" applyFont="1" applyFill="1" applyBorder="1" applyAlignment="1">
      <alignment horizontal="left" vertical="center" wrapText="1"/>
    </xf>
    <xf numFmtId="0" fontId="9" fillId="0" borderId="7" xfId="0" applyFont="1" applyBorder="1" applyAlignment="1">
      <alignment horizontal="center" vertical="center" wrapText="1"/>
    </xf>
    <xf numFmtId="0" fontId="6" fillId="0" borderId="7" xfId="0" applyFont="1" applyBorder="1" applyAlignment="1">
      <alignment horizontal="center" vertical="center" wrapText="1"/>
    </xf>
    <xf numFmtId="164" fontId="9" fillId="0" borderId="7" xfId="0" applyNumberFormat="1" applyFont="1" applyBorder="1" applyAlignment="1">
      <alignment horizontal="center" vertical="center" wrapText="1"/>
    </xf>
    <xf numFmtId="164" fontId="9" fillId="4" borderId="15" xfId="0" applyNumberFormat="1" applyFont="1" applyFill="1" applyBorder="1" applyAlignment="1">
      <alignment horizontal="center" vertical="center" wrapText="1"/>
    </xf>
    <xf numFmtId="164" fontId="9" fillId="0" borderId="4" xfId="0" applyNumberFormat="1" applyFont="1" applyBorder="1" applyAlignment="1">
      <alignment horizontal="right" vertical="center" wrapText="1"/>
    </xf>
    <xf numFmtId="164" fontId="9" fillId="4" borderId="4" xfId="0" applyNumberFormat="1" applyFont="1" applyFill="1" applyBorder="1" applyAlignment="1">
      <alignment horizontal="right" vertical="center" wrapText="1"/>
    </xf>
    <xf numFmtId="164" fontId="9" fillId="0" borderId="4" xfId="0" applyNumberFormat="1" applyFont="1" applyBorder="1" applyAlignment="1">
      <alignment horizontal="left" vertical="center" wrapText="1"/>
    </xf>
    <xf numFmtId="0" fontId="9" fillId="3" borderId="19" xfId="0" applyFont="1" applyFill="1" applyBorder="1" applyAlignment="1">
      <alignment horizontal="center" vertical="center" wrapText="1"/>
    </xf>
    <xf numFmtId="0" fontId="9" fillId="0" borderId="4" xfId="0" applyFont="1" applyBorder="1" applyAlignment="1">
      <alignment vertical="center" wrapText="1"/>
    </xf>
    <xf numFmtId="9" fontId="9" fillId="4" borderId="15" xfId="0" applyNumberFormat="1" applyFont="1" applyFill="1" applyBorder="1" applyAlignment="1">
      <alignment horizontal="center" vertical="center" wrapText="1"/>
    </xf>
    <xf numFmtId="0" fontId="9" fillId="3" borderId="19" xfId="0" applyFont="1" applyFill="1" applyBorder="1"/>
    <xf numFmtId="0" fontId="9" fillId="3" borderId="22" xfId="0" applyFont="1" applyFill="1" applyBorder="1"/>
    <xf numFmtId="164" fontId="6" fillId="0" borderId="4" xfId="0" applyNumberFormat="1" applyFont="1" applyBorder="1" applyAlignment="1">
      <alignment horizontal="left" vertical="center" wrapText="1"/>
    </xf>
    <xf numFmtId="0" fontId="9" fillId="0" borderId="12" xfId="0" applyFont="1" applyBorder="1"/>
    <xf numFmtId="49" fontId="3"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0" fillId="0" borderId="1" xfId="0" applyNumberFormat="1" applyFont="1" applyBorder="1" applyAlignment="1">
      <alignment vertical="center" wrapText="1"/>
    </xf>
    <xf numFmtId="49" fontId="10" fillId="0" borderId="2" xfId="0" applyNumberFormat="1" applyFont="1" applyBorder="1" applyAlignment="1">
      <alignment vertical="center" wrapText="1"/>
    </xf>
    <xf numFmtId="49" fontId="10" fillId="0" borderId="3" xfId="0" applyNumberFormat="1" applyFont="1" applyBorder="1" applyAlignment="1">
      <alignment vertical="center" wrapText="1"/>
    </xf>
    <xf numFmtId="165" fontId="6" fillId="4" borderId="23" xfId="0" applyNumberFormat="1" applyFont="1" applyFill="1" applyBorder="1" applyAlignment="1">
      <alignment horizontal="center" vertical="center" wrapText="1"/>
    </xf>
    <xf numFmtId="165" fontId="6" fillId="4" borderId="4" xfId="0" applyNumberFormat="1" applyFont="1" applyFill="1" applyBorder="1" applyAlignment="1">
      <alignment horizontal="right" vertical="center" wrapText="1"/>
    </xf>
    <xf numFmtId="9" fontId="11" fillId="4" borderId="23" xfId="0" applyNumberFormat="1" applyFont="1" applyFill="1" applyBorder="1" applyAlignment="1">
      <alignment horizontal="center" vertical="center" wrapText="1"/>
    </xf>
    <xf numFmtId="165" fontId="6" fillId="0" borderId="4" xfId="0" applyNumberFormat="1" applyFont="1" applyBorder="1" applyAlignment="1">
      <alignment horizontal="left" vertical="center" wrapText="1"/>
    </xf>
    <xf numFmtId="49" fontId="3" fillId="0" borderId="0" xfId="0" applyNumberFormat="1" applyFont="1" applyAlignment="1">
      <alignment horizontal="center" vertical="center" wrapText="1"/>
    </xf>
    <xf numFmtId="49" fontId="10" fillId="0" borderId="0" xfId="0" applyNumberFormat="1" applyFont="1" applyAlignment="1">
      <alignment horizontal="center" vertical="center" wrapText="1"/>
    </xf>
    <xf numFmtId="165" fontId="6" fillId="0" borderId="0" xfId="0" applyNumberFormat="1" applyFont="1" applyAlignment="1">
      <alignment horizontal="center" vertical="center" wrapText="1"/>
    </xf>
    <xf numFmtId="49" fontId="10" fillId="0" borderId="0" xfId="0" applyNumberFormat="1" applyFont="1" applyAlignment="1">
      <alignment vertical="center" wrapText="1"/>
    </xf>
    <xf numFmtId="165" fontId="6" fillId="2" borderId="24" xfId="0" applyNumberFormat="1" applyFont="1" applyFill="1" applyBorder="1" applyAlignment="1">
      <alignment horizontal="center" vertical="center" wrapText="1"/>
    </xf>
    <xf numFmtId="165" fontId="6" fillId="2" borderId="24" xfId="0" applyNumberFormat="1" applyFont="1" applyFill="1" applyBorder="1" applyAlignment="1">
      <alignment horizontal="right" vertical="center" wrapText="1"/>
    </xf>
    <xf numFmtId="9" fontId="11" fillId="2" borderId="24" xfId="0" applyNumberFormat="1" applyFont="1" applyFill="1" applyBorder="1" applyAlignment="1">
      <alignment horizontal="center" vertical="center" wrapText="1"/>
    </xf>
    <xf numFmtId="165" fontId="6" fillId="0" borderId="0" xfId="0" applyNumberFormat="1" applyFont="1" applyAlignment="1">
      <alignment horizontal="left" vertical="center" wrapText="1"/>
    </xf>
    <xf numFmtId="49" fontId="10" fillId="2" borderId="24" xfId="0" applyNumberFormat="1" applyFont="1" applyFill="1" applyBorder="1" applyAlignment="1">
      <alignment horizontal="center" vertical="center" wrapText="1"/>
    </xf>
    <xf numFmtId="49" fontId="3" fillId="2" borderId="24" xfId="0" applyNumberFormat="1" applyFont="1" applyFill="1" applyBorder="1" applyAlignment="1">
      <alignment horizontal="center" vertical="center" wrapText="1"/>
    </xf>
    <xf numFmtId="0" fontId="3" fillId="2" borderId="24" xfId="0" applyFont="1" applyFill="1" applyBorder="1" applyAlignment="1">
      <alignment horizontal="center" vertical="center" wrapText="1"/>
    </xf>
    <xf numFmtId="0" fontId="9" fillId="2" borderId="24" xfId="0" applyFont="1" applyFill="1" applyBorder="1"/>
    <xf numFmtId="49" fontId="12" fillId="2" borderId="24" xfId="0" applyNumberFormat="1" applyFont="1" applyFill="1" applyBorder="1" applyAlignment="1">
      <alignment horizontal="center" vertical="center" wrapText="1"/>
    </xf>
    <xf numFmtId="49" fontId="10" fillId="0" borderId="0" xfId="0" applyNumberFormat="1" applyFont="1" applyAlignment="1">
      <alignment horizontal="left" vertical="center" wrapText="1"/>
    </xf>
    <xf numFmtId="165" fontId="13" fillId="0" borderId="0" xfId="0" applyNumberFormat="1" applyFont="1" applyAlignment="1">
      <alignment vertical="center" wrapText="1"/>
    </xf>
    <xf numFmtId="165" fontId="13" fillId="0" borderId="0" xfId="0" applyNumberFormat="1" applyFont="1" applyAlignment="1">
      <alignment horizontal="right" vertical="center" wrapText="1"/>
    </xf>
    <xf numFmtId="165" fontId="6" fillId="0" borderId="0" xfId="0" applyNumberFormat="1" applyFont="1" applyAlignment="1">
      <alignment horizontal="right" vertical="center" wrapText="1"/>
    </xf>
    <xf numFmtId="0" fontId="14" fillId="2" borderId="24" xfId="0" applyFont="1" applyFill="1" applyBorder="1" applyAlignment="1">
      <alignment horizontal="center" vertical="center" wrapText="1"/>
    </xf>
    <xf numFmtId="166" fontId="6" fillId="2" borderId="4" xfId="0" applyNumberFormat="1" applyFont="1" applyFill="1" applyBorder="1" applyAlignment="1">
      <alignment vertical="center"/>
    </xf>
    <xf numFmtId="166" fontId="6" fillId="2" borderId="24" xfId="0" applyNumberFormat="1" applyFont="1" applyFill="1" applyBorder="1" applyAlignment="1">
      <alignment horizontal="center" vertical="center"/>
    </xf>
    <xf numFmtId="49" fontId="10" fillId="2" borderId="24" xfId="0" applyNumberFormat="1" applyFont="1" applyFill="1" applyBorder="1" applyAlignment="1">
      <alignment vertical="center"/>
    </xf>
    <xf numFmtId="166" fontId="3" fillId="2" borderId="28" xfId="0" applyNumberFormat="1" applyFont="1" applyFill="1" applyBorder="1" applyAlignment="1">
      <alignment vertical="center"/>
    </xf>
    <xf numFmtId="2" fontId="10" fillId="2" borderId="4" xfId="0" applyNumberFormat="1" applyFont="1" applyFill="1" applyBorder="1" applyAlignment="1">
      <alignment vertical="center"/>
    </xf>
    <xf numFmtId="49" fontId="10" fillId="0" borderId="0" xfId="0" applyNumberFormat="1" applyFont="1" applyAlignment="1">
      <alignment vertical="center"/>
    </xf>
    <xf numFmtId="49" fontId="3" fillId="0" borderId="1" xfId="0" applyNumberFormat="1" applyFont="1" applyBorder="1" applyAlignment="1">
      <alignment horizontal="left" vertical="center"/>
    </xf>
    <xf numFmtId="49" fontId="3" fillId="0" borderId="2" xfId="0" applyNumberFormat="1" applyFont="1" applyBorder="1" applyAlignment="1">
      <alignment horizontal="left" vertical="center"/>
    </xf>
    <xf numFmtId="49" fontId="10" fillId="0" borderId="2" xfId="0" applyNumberFormat="1" applyFont="1" applyBorder="1" applyAlignment="1">
      <alignment horizontal="left" vertical="center"/>
    </xf>
    <xf numFmtId="0" fontId="15" fillId="0" borderId="3" xfId="0" applyFont="1" applyBorder="1" applyAlignment="1">
      <alignment horizontal="left" vertical="center"/>
    </xf>
    <xf numFmtId="165" fontId="5" fillId="4" borderId="23" xfId="0" applyNumberFormat="1" applyFont="1" applyFill="1" applyBorder="1" applyAlignment="1">
      <alignment horizontal="right" vertical="center" wrapText="1"/>
    </xf>
    <xf numFmtId="9" fontId="6" fillId="0" borderId="0" xfId="0" applyNumberFormat="1" applyFont="1" applyAlignment="1">
      <alignment horizontal="right" vertical="center" wrapText="1"/>
    </xf>
    <xf numFmtId="49" fontId="16" fillId="2" borderId="24" xfId="0" applyNumberFormat="1" applyFont="1" applyFill="1" applyBorder="1" applyAlignment="1">
      <alignment horizontal="center" vertical="center" wrapText="1"/>
    </xf>
    <xf numFmtId="49" fontId="3" fillId="0" borderId="0" xfId="0" applyNumberFormat="1" applyFont="1" applyAlignment="1">
      <alignment vertical="center" wrapText="1"/>
    </xf>
    <xf numFmtId="164" fontId="17" fillId="2" borderId="24" xfId="0" applyNumberFormat="1" applyFont="1" applyFill="1" applyBorder="1" applyAlignment="1">
      <alignment horizontal="center" vertical="center" wrapText="1"/>
    </xf>
    <xf numFmtId="164" fontId="17" fillId="0" borderId="0" xfId="0" applyNumberFormat="1" applyFont="1" applyAlignment="1">
      <alignment vertical="center" wrapText="1"/>
    </xf>
    <xf numFmtId="0" fontId="17" fillId="0" borderId="0" xfId="0" applyFont="1" applyAlignment="1">
      <alignment vertical="center" wrapText="1"/>
    </xf>
    <xf numFmtId="0" fontId="1" fillId="2" borderId="24" xfId="0" applyFont="1" applyFill="1" applyBorder="1" applyAlignment="1">
      <alignment vertical="center"/>
    </xf>
    <xf numFmtId="49" fontId="11" fillId="0" borderId="0" xfId="0" applyNumberFormat="1" applyFont="1" applyAlignment="1">
      <alignment horizontal="left" vertical="center"/>
    </xf>
    <xf numFmtId="0" fontId="1" fillId="0" borderId="0" xfId="0" applyFont="1" applyAlignment="1">
      <alignment horizontal="left" vertical="center"/>
    </xf>
    <xf numFmtId="166" fontId="6" fillId="2" borderId="24" xfId="0" applyNumberFormat="1" applyFont="1" applyFill="1" applyBorder="1"/>
    <xf numFmtId="166" fontId="11" fillId="2" borderId="24" xfId="0" applyNumberFormat="1" applyFont="1" applyFill="1" applyBorder="1" applyAlignment="1">
      <alignment vertical="center" wrapText="1"/>
    </xf>
    <xf numFmtId="0" fontId="1" fillId="2" borderId="24" xfId="0" applyFont="1" applyFill="1" applyBorder="1"/>
    <xf numFmtId="166" fontId="3" fillId="2" borderId="24" xfId="0" applyNumberFormat="1" applyFont="1" applyFill="1" applyBorder="1" applyAlignment="1">
      <alignment vertical="center"/>
    </xf>
    <xf numFmtId="2" fontId="17" fillId="2" borderId="4" xfId="0" applyNumberFormat="1" applyFont="1" applyFill="1" applyBorder="1"/>
    <xf numFmtId="0" fontId="1" fillId="0" borderId="0" xfId="0" applyFont="1" applyAlignment="1">
      <alignment horizontal="center"/>
    </xf>
    <xf numFmtId="0" fontId="8" fillId="0" borderId="0" xfId="0" applyFont="1"/>
    <xf numFmtId="0" fontId="1" fillId="0" borderId="29" xfId="0" applyFont="1" applyBorder="1" applyAlignment="1">
      <alignment horizontal="left"/>
    </xf>
    <xf numFmtId="165" fontId="1" fillId="0" borderId="0" xfId="0" applyNumberFormat="1" applyFont="1" applyAlignment="1">
      <alignment horizontal="right"/>
    </xf>
    <xf numFmtId="9" fontId="1" fillId="0" borderId="0" xfId="0" applyNumberFormat="1" applyFont="1" applyAlignment="1">
      <alignment horizontal="right"/>
    </xf>
    <xf numFmtId="166" fontId="18" fillId="2" borderId="4" xfId="0" applyNumberFormat="1" applyFont="1" applyFill="1" applyBorder="1" applyAlignment="1">
      <alignment vertical="center" wrapText="1"/>
    </xf>
    <xf numFmtId="166" fontId="18" fillId="2" borderId="28" xfId="0" applyNumberFormat="1" applyFont="1" applyFill="1" applyBorder="1" applyAlignment="1">
      <alignment vertical="center" wrapText="1"/>
    </xf>
    <xf numFmtId="166" fontId="18" fillId="2" borderId="4" xfId="0" applyNumberFormat="1" applyFont="1" applyFill="1" applyBorder="1" applyAlignment="1">
      <alignment vertical="center"/>
    </xf>
    <xf numFmtId="0" fontId="1" fillId="0" borderId="2" xfId="0" applyFont="1" applyBorder="1" applyAlignment="1">
      <alignment horizontal="left"/>
    </xf>
    <xf numFmtId="0" fontId="6" fillId="0" borderId="0" xfId="0" applyFont="1" applyAlignment="1">
      <alignment vertical="center"/>
    </xf>
    <xf numFmtId="0" fontId="6" fillId="0" borderId="0" xfId="0" applyFont="1" applyAlignment="1">
      <alignment vertical="center" wrapText="1"/>
    </xf>
    <xf numFmtId="166" fontId="18" fillId="0" borderId="0" xfId="0" applyNumberFormat="1" applyFont="1" applyAlignment="1">
      <alignment vertical="center" wrapText="1"/>
    </xf>
    <xf numFmtId="0" fontId="9" fillId="0" borderId="0" xfId="0" applyFont="1"/>
    <xf numFmtId="166" fontId="18" fillId="0" borderId="0" xfId="0" applyNumberFormat="1" applyFont="1" applyAlignment="1">
      <alignment vertical="center"/>
    </xf>
    <xf numFmtId="0" fontId="6" fillId="0" borderId="0" xfId="0" applyFont="1"/>
    <xf numFmtId="0" fontId="6" fillId="0" borderId="0" xfId="0" applyFont="1" applyAlignment="1">
      <alignment horizontal="left"/>
    </xf>
    <xf numFmtId="0" fontId="18" fillId="0" borderId="0" xfId="0" applyFont="1" applyAlignment="1">
      <alignment vertical="center" wrapText="1"/>
    </xf>
    <xf numFmtId="0" fontId="18" fillId="2" borderId="24" xfId="0" applyFont="1" applyFill="1" applyBorder="1" applyAlignment="1">
      <alignment vertical="center" wrapText="1"/>
    </xf>
    <xf numFmtId="0" fontId="19" fillId="0" borderId="0" xfId="0" applyFont="1"/>
    <xf numFmtId="0" fontId="15" fillId="0" borderId="0" xfId="0" applyFont="1"/>
    <xf numFmtId="0" fontId="9" fillId="0" borderId="0" xfId="0" applyFont="1" applyAlignment="1">
      <alignment horizontal="left"/>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6" fillId="2" borderId="4" xfId="0" applyFont="1" applyFill="1" applyBorder="1"/>
    <xf numFmtId="0" fontId="6" fillId="0" borderId="4" xfId="0" applyFont="1" applyBorder="1" applyAlignment="1">
      <alignment wrapText="1"/>
    </xf>
    <xf numFmtId="0" fontId="1" fillId="0" borderId="4" xfId="0" applyFont="1" applyBorder="1" applyAlignment="1">
      <alignment horizontal="center"/>
    </xf>
    <xf numFmtId="0" fontId="1" fillId="0" borderId="32" xfId="0" applyFont="1" applyBorder="1" applyAlignment="1">
      <alignment horizontal="center"/>
    </xf>
    <xf numFmtId="0" fontId="1" fillId="0" borderId="33" xfId="0" applyFont="1" applyBorder="1"/>
    <xf numFmtId="0" fontId="1" fillId="0" borderId="33" xfId="0" applyFont="1" applyBorder="1" applyAlignment="1">
      <alignment wrapText="1"/>
    </xf>
    <xf numFmtId="0" fontId="6" fillId="2" borderId="4" xfId="0" applyFont="1" applyFill="1" applyBorder="1" applyAlignment="1">
      <alignment wrapText="1"/>
    </xf>
    <xf numFmtId="0" fontId="6" fillId="0" borderId="4" xfId="0" applyFont="1" applyBorder="1"/>
    <xf numFmtId="0" fontId="6" fillId="2" borderId="19" xfId="0" applyFont="1" applyFill="1" applyBorder="1" applyAlignment="1">
      <alignment wrapText="1"/>
    </xf>
    <xf numFmtId="0" fontId="1" fillId="0" borderId="34" xfId="0" applyFont="1" applyBorder="1"/>
    <xf numFmtId="0" fontId="1" fillId="0" borderId="35" xfId="0" applyFont="1" applyBorder="1"/>
    <xf numFmtId="0" fontId="1" fillId="0" borderId="36" xfId="0" applyFont="1" applyBorder="1"/>
    <xf numFmtId="0" fontId="6" fillId="0" borderId="34" xfId="0" applyFont="1" applyBorder="1"/>
    <xf numFmtId="0" fontId="6" fillId="0" borderId="35" xfId="0" applyFont="1" applyBorder="1"/>
    <xf numFmtId="0" fontId="6" fillId="0" borderId="36" xfId="0" applyFont="1" applyBorder="1"/>
    <xf numFmtId="49" fontId="6" fillId="2" borderId="4" xfId="0" applyNumberFormat="1" applyFont="1" applyFill="1" applyBorder="1" applyAlignment="1">
      <alignment horizontal="left" vertical="center" wrapText="1"/>
    </xf>
    <xf numFmtId="0" fontId="6" fillId="0" borderId="4" xfId="0" applyFont="1" applyBorder="1" applyAlignment="1">
      <alignment vertical="center"/>
    </xf>
    <xf numFmtId="0" fontId="1" fillId="0" borderId="4" xfId="0" applyFont="1" applyBorder="1" applyAlignment="1">
      <alignment horizontal="center" vertical="center"/>
    </xf>
    <xf numFmtId="164" fontId="20" fillId="0" borderId="4" xfId="0" applyNumberFormat="1" applyFont="1" applyBorder="1" applyAlignment="1">
      <alignment horizontal="left" vertical="center" wrapText="1"/>
    </xf>
    <xf numFmtId="0" fontId="9" fillId="0" borderId="15" xfId="0" applyFont="1" applyBorder="1" applyAlignment="1">
      <alignment vertical="center" wrapText="1"/>
    </xf>
    <xf numFmtId="0" fontId="9" fillId="0" borderId="15" xfId="0" applyFont="1" applyBorder="1" applyAlignment="1">
      <alignment horizontal="center" vertical="center" wrapText="1"/>
    </xf>
    <xf numFmtId="0" fontId="6" fillId="0" borderId="15" xfId="0" applyFont="1" applyBorder="1" applyAlignment="1">
      <alignment horizontal="center" vertical="center" wrapText="1"/>
    </xf>
    <xf numFmtId="0" fontId="20" fillId="0" borderId="7" xfId="0" applyFont="1" applyBorder="1" applyAlignment="1">
      <alignment horizontal="center" vertical="center" wrapText="1"/>
    </xf>
    <xf numFmtId="164" fontId="1" fillId="0" borderId="0" xfId="0" applyNumberFormat="1" applyFont="1" applyAlignment="1">
      <alignment vertical="center"/>
    </xf>
    <xf numFmtId="44" fontId="1" fillId="0" borderId="0" xfId="0" applyNumberFormat="1" applyFont="1" applyAlignment="1">
      <alignment vertical="center"/>
    </xf>
    <xf numFmtId="164" fontId="21" fillId="0" borderId="7" xfId="0" applyNumberFormat="1" applyFont="1" applyBorder="1" applyAlignment="1">
      <alignment horizontal="center" vertical="center" wrapText="1"/>
    </xf>
    <xf numFmtId="164" fontId="21" fillId="4" borderId="15" xfId="0" applyNumberFormat="1" applyFont="1" applyFill="1" applyBorder="1" applyAlignment="1">
      <alignment horizontal="center" vertical="center" wrapText="1"/>
    </xf>
    <xf numFmtId="164" fontId="21" fillId="0" borderId="4" xfId="0" applyNumberFormat="1" applyFont="1" applyBorder="1" applyAlignment="1">
      <alignment horizontal="right" vertical="center" wrapText="1"/>
    </xf>
    <xf numFmtId="2" fontId="10" fillId="0" borderId="0" xfId="0" applyNumberFormat="1" applyFont="1" applyAlignment="1">
      <alignment vertical="center" wrapText="1"/>
    </xf>
    <xf numFmtId="0" fontId="9" fillId="3" borderId="7" xfId="0" applyFont="1" applyFill="1" applyBorder="1" applyAlignment="1">
      <alignment horizontal="center" vertical="center" wrapText="1"/>
    </xf>
    <xf numFmtId="0" fontId="2" fillId="0" borderId="12" xfId="0" applyFont="1" applyBorder="1"/>
    <xf numFmtId="0" fontId="6" fillId="0" borderId="7" xfId="0" applyFont="1" applyBorder="1" applyAlignment="1">
      <alignment horizontal="center" vertical="center" wrapText="1"/>
    </xf>
    <xf numFmtId="166" fontId="18" fillId="0" borderId="0" xfId="0" applyNumberFormat="1" applyFont="1" applyAlignment="1">
      <alignment horizontal="center" vertical="center" wrapText="1"/>
    </xf>
    <xf numFmtId="0" fontId="0" fillId="0" borderId="0" xfId="0"/>
    <xf numFmtId="0" fontId="2" fillId="0" borderId="9" xfId="0" applyFont="1" applyBorder="1"/>
    <xf numFmtId="0" fontId="6" fillId="0" borderId="9"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2" fillId="0" borderId="2" xfId="0" applyFont="1" applyBorder="1"/>
    <xf numFmtId="0" fontId="2" fillId="0" borderId="3" xfId="0" applyFont="1" applyBorder="1"/>
    <xf numFmtId="165" fontId="6" fillId="0" borderId="1" xfId="0" applyNumberFormat="1" applyFont="1" applyBorder="1" applyAlignment="1">
      <alignment horizontal="center" vertical="center" wrapText="1"/>
    </xf>
    <xf numFmtId="0" fontId="3" fillId="2"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7" fillId="0" borderId="0" xfId="0" applyFont="1" applyAlignment="1">
      <alignment horizontal="center" vertical="center" wrapText="1"/>
    </xf>
    <xf numFmtId="0" fontId="6" fillId="0" borderId="0" xfId="0" applyFont="1" applyAlignment="1">
      <alignment horizontal="center" vertical="center" wrapText="1"/>
    </xf>
    <xf numFmtId="166" fontId="6" fillId="2" borderId="1" xfId="0" applyNumberFormat="1" applyFont="1" applyFill="1" applyBorder="1" applyAlignment="1">
      <alignment vertical="center"/>
    </xf>
    <xf numFmtId="166" fontId="6" fillId="2" borderId="1" xfId="0" applyNumberFormat="1" applyFont="1" applyFill="1" applyBorder="1" applyAlignment="1">
      <alignment vertical="center" wrapText="1"/>
    </xf>
    <xf numFmtId="166" fontId="6" fillId="2" borderId="25" xfId="0" applyNumberFormat="1" applyFont="1" applyFill="1" applyBorder="1"/>
    <xf numFmtId="166" fontId="6" fillId="2" borderId="1" xfId="0" applyNumberFormat="1" applyFont="1" applyFill="1" applyBorder="1" applyAlignment="1">
      <alignment horizontal="center" vertical="center"/>
    </xf>
    <xf numFmtId="0" fontId="1" fillId="0" borderId="0" xfId="0" applyFont="1" applyAlignment="1">
      <alignment horizontal="center"/>
    </xf>
    <xf numFmtId="166" fontId="18" fillId="2" borderId="1" xfId="0" applyNumberFormat="1" applyFont="1" applyFill="1" applyBorder="1" applyAlignment="1">
      <alignment horizontal="center" vertical="center" wrapText="1"/>
    </xf>
    <xf numFmtId="0" fontId="9" fillId="0" borderId="7" xfId="0" applyFont="1" applyBorder="1" applyAlignment="1">
      <alignment horizontal="left" vertical="center" wrapText="1"/>
    </xf>
    <xf numFmtId="0" fontId="9" fillId="0" borderId="19" xfId="0" applyFont="1" applyBorder="1" applyAlignment="1">
      <alignment horizontal="left" vertical="center" wrapText="1"/>
    </xf>
    <xf numFmtId="0" fontId="9" fillId="0" borderId="5" xfId="0" applyFont="1" applyBorder="1" applyAlignment="1">
      <alignment horizontal="left" vertical="center" wrapText="1"/>
    </xf>
    <xf numFmtId="0" fontId="9" fillId="0" borderId="16" xfId="0" applyFont="1" applyBorder="1" applyAlignment="1">
      <alignment horizontal="left" vertical="center" wrapText="1"/>
    </xf>
    <xf numFmtId="0" fontId="2" fillId="0" borderId="16" xfId="0" applyFont="1" applyBorder="1"/>
    <xf numFmtId="0" fontId="9" fillId="0" borderId="14" xfId="0" applyFont="1" applyBorder="1" applyAlignment="1">
      <alignment horizontal="center" vertical="center" wrapText="1"/>
    </xf>
    <xf numFmtId="0" fontId="9" fillId="0" borderId="17" xfId="0" applyFont="1" applyBorder="1" applyAlignment="1">
      <alignment horizontal="center" vertical="center" wrapText="1"/>
    </xf>
    <xf numFmtId="0" fontId="2" fillId="0" borderId="17" xfId="0" applyFont="1" applyBorder="1"/>
    <xf numFmtId="0" fontId="9" fillId="3" borderId="19" xfId="0" applyFont="1" applyFill="1" applyBorder="1" applyAlignment="1">
      <alignment horizontal="center" vertical="center" wrapText="1"/>
    </xf>
    <xf numFmtId="0" fontId="2" fillId="0" borderId="18" xfId="0" applyFont="1" applyBorder="1"/>
    <xf numFmtId="0" fontId="2" fillId="0" borderId="20" xfId="0" applyFont="1" applyBorder="1"/>
    <xf numFmtId="0" fontId="9" fillId="0" borderId="7" xfId="0" applyFont="1" applyBorder="1" applyAlignment="1">
      <alignment horizontal="justify" vertical="center" wrapText="1"/>
    </xf>
    <xf numFmtId="0" fontId="2" fillId="0" borderId="12" xfId="0" applyFont="1" applyBorder="1" applyAlignment="1">
      <alignment horizontal="justify" wrapText="1"/>
    </xf>
    <xf numFmtId="0" fontId="9" fillId="0" borderId="7" xfId="0" applyFont="1" applyBorder="1" applyAlignment="1">
      <alignment horizontal="center" vertical="center"/>
    </xf>
    <xf numFmtId="0" fontId="2" fillId="0" borderId="21" xfId="0" applyFont="1" applyBorder="1"/>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7" fillId="0" borderId="7" xfId="0" applyFont="1" applyBorder="1" applyAlignment="1">
      <alignment horizontal="center" vertical="center" wrapText="1"/>
    </xf>
    <xf numFmtId="9" fontId="9" fillId="4" borderId="7" xfId="0" applyNumberFormat="1" applyFont="1" applyFill="1" applyBorder="1" applyAlignment="1">
      <alignment horizontal="center" vertical="center" wrapText="1"/>
    </xf>
    <xf numFmtId="9" fontId="9" fillId="4" borderId="19" xfId="0" applyNumberFormat="1" applyFont="1" applyFill="1" applyBorder="1" applyAlignment="1">
      <alignment horizontal="center" vertical="center" wrapText="1"/>
    </xf>
    <xf numFmtId="9" fontId="6" fillId="4" borderId="7"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7" fillId="2" borderId="8" xfId="0" applyFont="1" applyFill="1" applyBorder="1" applyAlignment="1">
      <alignment horizontal="center" vertical="center" wrapText="1"/>
    </xf>
    <xf numFmtId="0" fontId="2" fillId="0" borderId="11" xfId="0" applyFont="1" applyBorder="1"/>
    <xf numFmtId="0" fontId="2" fillId="0" borderId="13" xfId="0" applyFont="1" applyBorder="1"/>
    <xf numFmtId="0" fontId="7" fillId="2" borderId="7" xfId="0" applyFont="1" applyFill="1" applyBorder="1" applyAlignment="1">
      <alignment horizontal="center" vertical="center" wrapText="1"/>
    </xf>
    <xf numFmtId="0" fontId="7" fillId="2" borderId="10" xfId="0" applyFont="1" applyFill="1" applyBorder="1" applyAlignment="1">
      <alignment horizontal="center" vertical="center" textRotation="90" wrapText="1"/>
    </xf>
    <xf numFmtId="0" fontId="9" fillId="0" borderId="7" xfId="0" applyFont="1" applyBorder="1" applyAlignment="1">
      <alignment horizontal="center" vertical="center" wrapText="1"/>
    </xf>
    <xf numFmtId="0" fontId="9" fillId="0" borderId="19" xfId="0" applyFont="1" applyBorder="1" applyAlignment="1">
      <alignment horizontal="center" vertical="center" wrapText="1"/>
    </xf>
    <xf numFmtId="0" fontId="7" fillId="0" borderId="9" xfId="0" applyFont="1" applyBorder="1" applyAlignment="1">
      <alignment horizontal="center" vertical="center" textRotation="90" wrapText="1"/>
    </xf>
    <xf numFmtId="0" fontId="6" fillId="0" borderId="1" xfId="0" applyFont="1" applyBorder="1" applyAlignment="1">
      <alignment horizontal="left" vertical="center"/>
    </xf>
    <xf numFmtId="0" fontId="7" fillId="0" borderId="1" xfId="0" applyFont="1" applyBorder="1" applyAlignment="1">
      <alignment vertical="center"/>
    </xf>
    <xf numFmtId="0" fontId="8" fillId="0" borderId="5" xfId="0" applyFont="1" applyBorder="1" applyAlignment="1">
      <alignment horizontal="center" vertical="center"/>
    </xf>
    <xf numFmtId="0" fontId="2" fillId="0" borderId="6" xfId="0" applyFont="1" applyBorder="1"/>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left" vertical="center"/>
    </xf>
    <xf numFmtId="0" fontId="5" fillId="2" borderId="1" xfId="0" applyFont="1" applyFill="1" applyBorder="1" applyAlignment="1">
      <alignment horizontal="left" vertical="center"/>
    </xf>
  </cellXfs>
  <cellStyles count="1">
    <cellStyle name="Normal" xfId="0" builtinId="0"/>
  </cellStyles>
  <dxfs count="4">
    <dxf>
      <fill>
        <patternFill patternType="solid">
          <fgColor rgb="FF7F7F7F"/>
          <bgColor rgb="FF7F7F7F"/>
        </patternFill>
      </fill>
    </dxf>
    <dxf>
      <fill>
        <patternFill patternType="solid">
          <fgColor rgb="FFDEEAF6"/>
          <bgColor rgb="FFDEEAF6"/>
        </patternFill>
      </fill>
    </dxf>
    <dxf>
      <font>
        <color theme="0"/>
      </font>
      <fill>
        <patternFill patternType="none"/>
      </fill>
    </dxf>
    <dxf>
      <fill>
        <patternFill patternType="solid">
          <fgColor rgb="FF92D050"/>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361950</xdr:colOff>
      <xdr:row>0</xdr:row>
      <xdr:rowOff>152400</xdr:rowOff>
    </xdr:from>
    <xdr:ext cx="3038475" cy="514350"/>
    <xdr:pic>
      <xdr:nvPicPr>
        <xdr:cNvPr id="2" name="image2.jpg" descr="Captura de imagen: Donde se visualiza el escudo de Colombia, y el nombre de la Agencia Presidencial de Cooperación Internacional de Colombia APC-Colombia" title="LOGO INSTITUCIONAL">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18</xdr:col>
      <xdr:colOff>57150</xdr:colOff>
      <xdr:row>39</xdr:row>
      <xdr:rowOff>171450</xdr:rowOff>
    </xdr:from>
    <xdr:ext cx="1228725" cy="88582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1001"/>
  <sheetViews>
    <sheetView showGridLines="0" tabSelected="1" topLeftCell="A15" zoomScale="60" zoomScaleNormal="60" workbookViewId="0">
      <selection activeCell="D10" sqref="D10:E23"/>
    </sheetView>
  </sheetViews>
  <sheetFormatPr baseColWidth="10" defaultColWidth="12.625" defaultRowHeight="15" customHeight="1" outlineLevelRow="3" outlineLevelCol="2" x14ac:dyDescent="0.2"/>
  <cols>
    <col min="1" max="1" width="27.375" customWidth="1"/>
    <col min="2" max="2" width="52.125" customWidth="1"/>
    <col min="3" max="3" width="29.5" customWidth="1"/>
    <col min="4" max="4" width="43.125" customWidth="1"/>
    <col min="5" max="5" width="56.125" customWidth="1"/>
    <col min="6" max="6" width="26.875" customWidth="1"/>
    <col min="7" max="13" width="6.5" customWidth="1"/>
    <col min="14" max="14" width="21.125" customWidth="1"/>
    <col min="15" max="15" width="14.375" customWidth="1" outlineLevel="2"/>
    <col min="16" max="16" width="26" customWidth="1" outlineLevel="2"/>
    <col min="17" max="17" width="14.625" customWidth="1"/>
    <col min="18" max="18" width="13" customWidth="1"/>
    <col min="19" max="19" width="22.125" customWidth="1"/>
    <col min="20" max="20" width="25.625" customWidth="1"/>
    <col min="21" max="21" width="20.625" customWidth="1"/>
    <col min="22" max="22" width="19.875" customWidth="1"/>
    <col min="23" max="23" width="18" customWidth="1"/>
    <col min="24" max="24" width="18.375" customWidth="1"/>
    <col min="25" max="25" width="15.125" customWidth="1"/>
    <col min="26" max="26" width="73.375" customWidth="1"/>
    <col min="27" max="27" width="9.375" customWidth="1"/>
    <col min="28" max="28" width="12.75" bestFit="1" customWidth="1"/>
    <col min="29" max="31" width="9.375" customWidth="1"/>
  </cols>
  <sheetData>
    <row r="1" spans="1:31" ht="62.25" customHeight="1" x14ac:dyDescent="0.2">
      <c r="A1" s="190"/>
      <c r="B1" s="142"/>
      <c r="C1" s="143"/>
      <c r="D1" s="191" t="s">
        <v>0</v>
      </c>
      <c r="E1" s="142"/>
      <c r="F1" s="142"/>
      <c r="G1" s="142"/>
      <c r="H1" s="142"/>
      <c r="I1" s="142"/>
      <c r="J1" s="142"/>
      <c r="K1" s="142"/>
      <c r="L1" s="142"/>
      <c r="M1" s="142"/>
      <c r="N1" s="142"/>
      <c r="O1" s="142"/>
      <c r="P1" s="142"/>
      <c r="Q1" s="142"/>
      <c r="R1" s="142"/>
      <c r="S1" s="142"/>
      <c r="T1" s="142"/>
      <c r="U1" s="142"/>
      <c r="V1" s="142"/>
      <c r="W1" s="142"/>
      <c r="X1" s="142"/>
      <c r="Y1" s="142"/>
      <c r="Z1" s="143"/>
    </row>
    <row r="2" spans="1:31" x14ac:dyDescent="0.25">
      <c r="A2" s="1"/>
      <c r="B2" s="2"/>
      <c r="C2" s="2"/>
      <c r="D2" s="2"/>
      <c r="E2" s="2"/>
      <c r="F2" s="2"/>
      <c r="G2" s="2"/>
      <c r="H2" s="2"/>
      <c r="I2" s="2"/>
      <c r="J2" s="2"/>
      <c r="K2" s="2"/>
      <c r="L2" s="2"/>
      <c r="M2" s="2"/>
      <c r="N2" s="2"/>
      <c r="O2" s="2"/>
      <c r="P2" s="2"/>
      <c r="Q2" s="2"/>
      <c r="R2" s="3"/>
      <c r="S2" s="3"/>
      <c r="T2" s="3"/>
      <c r="U2" s="2"/>
      <c r="V2" s="2"/>
      <c r="W2" s="4"/>
      <c r="X2" s="4"/>
      <c r="Y2" s="2"/>
      <c r="Z2" s="3"/>
    </row>
    <row r="3" spans="1:31" ht="42.75" customHeight="1" x14ac:dyDescent="0.25">
      <c r="A3" s="192" t="s">
        <v>1</v>
      </c>
      <c r="B3" s="142"/>
      <c r="C3" s="143"/>
      <c r="D3" s="186" t="s">
        <v>2</v>
      </c>
      <c r="E3" s="142"/>
      <c r="F3" s="142"/>
      <c r="G3" s="142"/>
      <c r="H3" s="142"/>
      <c r="I3" s="142"/>
      <c r="J3" s="142"/>
      <c r="K3" s="142"/>
      <c r="L3" s="142"/>
      <c r="M3" s="142"/>
      <c r="N3" s="142"/>
      <c r="O3" s="142"/>
      <c r="P3" s="142"/>
      <c r="Q3" s="142"/>
      <c r="R3" s="142"/>
      <c r="S3" s="142"/>
      <c r="T3" s="142"/>
      <c r="U3" s="142"/>
      <c r="V3" s="142"/>
      <c r="W3" s="142"/>
      <c r="X3" s="142"/>
      <c r="Y3" s="142"/>
      <c r="Z3" s="143"/>
      <c r="AA3" s="2"/>
      <c r="AB3" s="2"/>
      <c r="AC3" s="2"/>
      <c r="AD3" s="2"/>
      <c r="AE3" s="2"/>
    </row>
    <row r="4" spans="1:31" ht="42.75" customHeight="1" x14ac:dyDescent="0.25">
      <c r="A4" s="192" t="s">
        <v>3</v>
      </c>
      <c r="B4" s="142"/>
      <c r="C4" s="143"/>
      <c r="D4" s="186" t="s">
        <v>4</v>
      </c>
      <c r="E4" s="142"/>
      <c r="F4" s="142"/>
      <c r="G4" s="142"/>
      <c r="H4" s="142"/>
      <c r="I4" s="142"/>
      <c r="J4" s="142"/>
      <c r="K4" s="142"/>
      <c r="L4" s="142"/>
      <c r="M4" s="142"/>
      <c r="N4" s="142"/>
      <c r="O4" s="142"/>
      <c r="P4" s="142"/>
      <c r="Q4" s="142"/>
      <c r="R4" s="142"/>
      <c r="S4" s="142"/>
      <c r="T4" s="142"/>
      <c r="U4" s="142"/>
      <c r="V4" s="142"/>
      <c r="W4" s="142"/>
      <c r="X4" s="142"/>
      <c r="Y4" s="142"/>
      <c r="Z4" s="143"/>
      <c r="AA4" s="2"/>
      <c r="AB4" s="2"/>
      <c r="AC4" s="2"/>
      <c r="AD4" s="2"/>
      <c r="AE4" s="2"/>
    </row>
    <row r="5" spans="1:31" ht="42.75" customHeight="1" x14ac:dyDescent="0.25">
      <c r="A5" s="192" t="s">
        <v>5</v>
      </c>
      <c r="B5" s="142"/>
      <c r="C5" s="143"/>
      <c r="D5" s="186" t="s">
        <v>6</v>
      </c>
      <c r="E5" s="142"/>
      <c r="F5" s="142"/>
      <c r="G5" s="142"/>
      <c r="H5" s="142"/>
      <c r="I5" s="142"/>
      <c r="J5" s="142"/>
      <c r="K5" s="142"/>
      <c r="L5" s="142"/>
      <c r="M5" s="142"/>
      <c r="N5" s="142"/>
      <c r="O5" s="142"/>
      <c r="P5" s="142"/>
      <c r="Q5" s="142"/>
      <c r="R5" s="142"/>
      <c r="S5" s="142"/>
      <c r="T5" s="142"/>
      <c r="U5" s="142"/>
      <c r="V5" s="142"/>
      <c r="W5" s="142"/>
      <c r="X5" s="142"/>
      <c r="Y5" s="142"/>
      <c r="Z5" s="143"/>
      <c r="AA5" s="2"/>
      <c r="AB5" s="2"/>
      <c r="AC5" s="2"/>
      <c r="AD5" s="2"/>
      <c r="AE5" s="2"/>
    </row>
    <row r="6" spans="1:31" ht="42.75" customHeight="1" x14ac:dyDescent="0.25">
      <c r="A6" s="193" t="s">
        <v>7</v>
      </c>
      <c r="B6" s="142"/>
      <c r="C6" s="143"/>
      <c r="D6" s="186" t="s">
        <v>8</v>
      </c>
      <c r="E6" s="142"/>
      <c r="F6" s="142"/>
      <c r="G6" s="142"/>
      <c r="H6" s="142"/>
      <c r="I6" s="142"/>
      <c r="J6" s="142"/>
      <c r="K6" s="142"/>
      <c r="L6" s="142"/>
      <c r="M6" s="142"/>
      <c r="N6" s="142"/>
      <c r="O6" s="142"/>
      <c r="P6" s="142"/>
      <c r="Q6" s="142"/>
      <c r="R6" s="142"/>
      <c r="S6" s="142"/>
      <c r="T6" s="142"/>
      <c r="U6" s="142"/>
      <c r="V6" s="142"/>
      <c r="W6" s="142"/>
      <c r="X6" s="142"/>
      <c r="Y6" s="142"/>
      <c r="Z6" s="143"/>
      <c r="AA6" s="2"/>
      <c r="AB6" s="2"/>
      <c r="AC6" s="2"/>
      <c r="AD6" s="2"/>
      <c r="AE6" s="2"/>
    </row>
    <row r="7" spans="1:31" ht="46.5" customHeight="1" x14ac:dyDescent="0.2">
      <c r="A7" s="193" t="s">
        <v>9</v>
      </c>
      <c r="B7" s="142"/>
      <c r="C7" s="143"/>
      <c r="D7" s="186"/>
      <c r="E7" s="142"/>
      <c r="F7" s="142"/>
      <c r="G7" s="142"/>
      <c r="H7" s="142"/>
      <c r="I7" s="142"/>
      <c r="J7" s="142"/>
      <c r="K7" s="142"/>
      <c r="L7" s="142"/>
      <c r="M7" s="142"/>
      <c r="N7" s="142"/>
      <c r="O7" s="142"/>
      <c r="P7" s="142"/>
      <c r="Q7" s="142"/>
      <c r="R7" s="142"/>
      <c r="S7" s="142"/>
      <c r="T7" s="142"/>
      <c r="U7" s="142"/>
      <c r="V7" s="142"/>
      <c r="W7" s="142"/>
      <c r="X7" s="142"/>
      <c r="Y7" s="142"/>
      <c r="Z7" s="143"/>
    </row>
    <row r="8" spans="1:31" ht="21" customHeight="1" x14ac:dyDescent="0.25">
      <c r="A8" s="187" t="s">
        <v>10</v>
      </c>
      <c r="B8" s="142"/>
      <c r="C8" s="142"/>
      <c r="D8" s="142"/>
      <c r="E8" s="142"/>
      <c r="F8" s="142"/>
      <c r="G8" s="142"/>
      <c r="H8" s="142"/>
      <c r="I8" s="142"/>
      <c r="J8" s="142"/>
      <c r="K8" s="142"/>
      <c r="L8" s="142"/>
      <c r="M8" s="142"/>
      <c r="N8" s="142"/>
      <c r="O8" s="142"/>
      <c r="P8" s="142"/>
      <c r="Q8" s="142"/>
      <c r="R8" s="142"/>
      <c r="S8" s="142"/>
      <c r="T8" s="142"/>
      <c r="U8" s="142"/>
      <c r="V8" s="142"/>
      <c r="W8" s="142"/>
      <c r="X8" s="142"/>
      <c r="Y8" s="142"/>
      <c r="Z8" s="142"/>
      <c r="AA8" s="2"/>
      <c r="AB8" s="2"/>
      <c r="AC8" s="2"/>
      <c r="AD8" s="2"/>
      <c r="AE8" s="2"/>
    </row>
    <row r="9" spans="1:31" ht="24.75" customHeight="1" x14ac:dyDescent="0.2">
      <c r="A9" s="5">
        <v>1</v>
      </c>
      <c r="B9" s="5">
        <v>2</v>
      </c>
      <c r="C9" s="5">
        <v>3</v>
      </c>
      <c r="D9" s="5">
        <v>4</v>
      </c>
      <c r="E9" s="5">
        <v>5</v>
      </c>
      <c r="F9" s="5">
        <v>6</v>
      </c>
      <c r="G9" s="188">
        <v>7</v>
      </c>
      <c r="H9" s="189"/>
      <c r="I9" s="189"/>
      <c r="J9" s="189"/>
      <c r="K9" s="189"/>
      <c r="L9" s="189"/>
      <c r="M9" s="189"/>
      <c r="N9" s="5">
        <v>8</v>
      </c>
      <c r="O9" s="5">
        <v>9</v>
      </c>
      <c r="P9" s="5">
        <v>10</v>
      </c>
      <c r="Q9" s="5">
        <v>11</v>
      </c>
      <c r="R9" s="5">
        <v>12</v>
      </c>
      <c r="S9" s="5">
        <v>13</v>
      </c>
      <c r="T9" s="5">
        <v>14</v>
      </c>
      <c r="U9" s="5">
        <v>15</v>
      </c>
      <c r="V9" s="5">
        <v>16</v>
      </c>
      <c r="W9" s="5">
        <v>17</v>
      </c>
      <c r="X9" s="5">
        <v>18</v>
      </c>
      <c r="Y9" s="5">
        <v>19</v>
      </c>
      <c r="Z9" s="6">
        <v>20</v>
      </c>
      <c r="AA9" s="7"/>
      <c r="AB9" s="7"/>
      <c r="AC9" s="7"/>
      <c r="AD9" s="7"/>
      <c r="AE9" s="7"/>
    </row>
    <row r="10" spans="1:31" ht="23.25" customHeight="1" x14ac:dyDescent="0.2">
      <c r="A10" s="173" t="s">
        <v>11</v>
      </c>
      <c r="B10" s="173" t="s">
        <v>12</v>
      </c>
      <c r="C10" s="173" t="s">
        <v>13</v>
      </c>
      <c r="D10" s="173" t="s">
        <v>14</v>
      </c>
      <c r="E10" s="173" t="s">
        <v>15</v>
      </c>
      <c r="F10" s="173" t="s">
        <v>16</v>
      </c>
      <c r="G10" s="177" t="s">
        <v>17</v>
      </c>
      <c r="H10" s="142"/>
      <c r="I10" s="142"/>
      <c r="J10" s="142"/>
      <c r="K10" s="142"/>
      <c r="L10" s="142"/>
      <c r="M10" s="143"/>
      <c r="N10" s="178" t="s">
        <v>18</v>
      </c>
      <c r="O10" s="181" t="s">
        <v>19</v>
      </c>
      <c r="P10" s="181" t="s">
        <v>20</v>
      </c>
      <c r="Q10" s="173" t="s">
        <v>21</v>
      </c>
      <c r="R10" s="173" t="s">
        <v>22</v>
      </c>
      <c r="S10" s="173" t="s">
        <v>23</v>
      </c>
      <c r="T10" s="173" t="s">
        <v>24</v>
      </c>
      <c r="U10" s="173" t="s">
        <v>25</v>
      </c>
      <c r="V10" s="173" t="s">
        <v>26</v>
      </c>
      <c r="W10" s="173" t="s">
        <v>27</v>
      </c>
      <c r="X10" s="173" t="s">
        <v>28</v>
      </c>
      <c r="Y10" s="173" t="s">
        <v>29</v>
      </c>
      <c r="Z10" s="173" t="s">
        <v>30</v>
      </c>
    </row>
    <row r="11" spans="1:31" ht="15" customHeight="1" x14ac:dyDescent="0.2">
      <c r="A11" s="139"/>
      <c r="B11" s="139"/>
      <c r="C11" s="139"/>
      <c r="D11" s="139"/>
      <c r="E11" s="139"/>
      <c r="F11" s="139"/>
      <c r="G11" s="185" t="s">
        <v>31</v>
      </c>
      <c r="H11" s="185" t="s">
        <v>32</v>
      </c>
      <c r="I11" s="185" t="s">
        <v>33</v>
      </c>
      <c r="J11" s="185" t="s">
        <v>34</v>
      </c>
      <c r="K11" s="182" t="s">
        <v>35</v>
      </c>
      <c r="L11" s="182" t="s">
        <v>36</v>
      </c>
      <c r="M11" s="182" t="s">
        <v>37</v>
      </c>
      <c r="N11" s="179"/>
      <c r="O11" s="139"/>
      <c r="P11" s="139"/>
      <c r="Q11" s="139"/>
      <c r="R11" s="139"/>
      <c r="S11" s="139"/>
      <c r="T11" s="139"/>
      <c r="U11" s="139"/>
      <c r="V11" s="139"/>
      <c r="W11" s="139"/>
      <c r="X11" s="139"/>
      <c r="Y11" s="139"/>
      <c r="Z11" s="139"/>
    </row>
    <row r="12" spans="1:31" ht="36.75" customHeight="1" x14ac:dyDescent="0.2">
      <c r="A12" s="135"/>
      <c r="B12" s="135"/>
      <c r="C12" s="135"/>
      <c r="D12" s="135"/>
      <c r="E12" s="139"/>
      <c r="F12" s="135"/>
      <c r="G12" s="135"/>
      <c r="H12" s="135"/>
      <c r="I12" s="135"/>
      <c r="J12" s="135"/>
      <c r="K12" s="135"/>
      <c r="L12" s="135"/>
      <c r="M12" s="135"/>
      <c r="N12" s="180"/>
      <c r="O12" s="135"/>
      <c r="P12" s="135"/>
      <c r="Q12" s="135"/>
      <c r="R12" s="135"/>
      <c r="S12" s="135"/>
      <c r="T12" s="135"/>
      <c r="U12" s="135"/>
      <c r="V12" s="135"/>
      <c r="W12" s="135"/>
      <c r="X12" s="135"/>
      <c r="Y12" s="135"/>
      <c r="Z12" s="135"/>
      <c r="AA12" s="8"/>
      <c r="AB12" s="8"/>
      <c r="AC12" s="8"/>
      <c r="AD12" s="8"/>
      <c r="AE12" s="8"/>
    </row>
    <row r="13" spans="1:31" ht="75" customHeight="1" outlineLevel="3" x14ac:dyDescent="0.2">
      <c r="A13" s="156" t="s">
        <v>38</v>
      </c>
      <c r="B13" s="156" t="s">
        <v>39</v>
      </c>
      <c r="C13" s="156" t="s">
        <v>40</v>
      </c>
      <c r="D13" s="158" t="s">
        <v>41</v>
      </c>
      <c r="E13" s="11" t="s">
        <v>42</v>
      </c>
      <c r="F13" s="161" t="s">
        <v>43</v>
      </c>
      <c r="G13" s="183"/>
      <c r="H13" s="183"/>
      <c r="I13" s="183"/>
      <c r="J13" s="134"/>
      <c r="K13" s="134"/>
      <c r="L13" s="13"/>
      <c r="M13" s="134"/>
      <c r="N13" s="14"/>
      <c r="O13" s="9" t="s">
        <v>44</v>
      </c>
      <c r="P13" s="15" t="str">
        <f>VLOOKUP(O13,Hoja2!$A$1:$B$49,2,0)</f>
        <v>Adquisición, bienes y servicios</v>
      </c>
      <c r="Q13" s="16" t="s">
        <v>45</v>
      </c>
      <c r="R13" s="17">
        <v>1</v>
      </c>
      <c r="S13" s="18">
        <v>70000000</v>
      </c>
      <c r="T13" s="19">
        <v>0</v>
      </c>
      <c r="U13" s="20">
        <v>6050000</v>
      </c>
      <c r="V13" s="20">
        <f>+S13-U13</f>
        <v>63950000</v>
      </c>
      <c r="W13" s="20">
        <v>0</v>
      </c>
      <c r="X13" s="21">
        <f t="shared" ref="X13:X31" si="0">+T13+U13+W13+V13</f>
        <v>70000000</v>
      </c>
      <c r="Y13" s="174">
        <f>SUM(X13:X15)/$X$32</f>
        <v>0.62954219230940478</v>
      </c>
      <c r="Z13" s="22" t="s">
        <v>46</v>
      </c>
      <c r="AA13" s="8"/>
      <c r="AB13" s="8"/>
      <c r="AC13" s="8"/>
      <c r="AD13" s="8"/>
      <c r="AE13" s="8"/>
    </row>
    <row r="14" spans="1:31" ht="58.5" customHeight="1" outlineLevel="3" x14ac:dyDescent="0.2">
      <c r="A14" s="157"/>
      <c r="B14" s="157"/>
      <c r="C14" s="157"/>
      <c r="D14" s="159"/>
      <c r="E14" s="171" t="s">
        <v>47</v>
      </c>
      <c r="F14" s="162"/>
      <c r="G14" s="184"/>
      <c r="H14" s="184"/>
      <c r="I14" s="184"/>
      <c r="J14" s="164"/>
      <c r="K14" s="164"/>
      <c r="L14" s="23"/>
      <c r="M14" s="164"/>
      <c r="N14" s="124"/>
      <c r="O14" s="9" t="s">
        <v>48</v>
      </c>
      <c r="P14" s="15" t="str">
        <f>VLOOKUP(O14,Hoja2!$A$1:$B$49,2,0)</f>
        <v>Adquisición, bienes y servicios</v>
      </c>
      <c r="Q14" s="125" t="s">
        <v>45</v>
      </c>
      <c r="R14" s="126">
        <v>2</v>
      </c>
      <c r="S14" s="130">
        <f>315208600/2</f>
        <v>157604300</v>
      </c>
      <c r="T14" s="131">
        <f>IF(P14="No elegible APC - Colombia",0,S14*R14)</f>
        <v>315208600</v>
      </c>
      <c r="U14" s="130">
        <v>0</v>
      </c>
      <c r="V14" s="132">
        <v>0</v>
      </c>
      <c r="W14" s="132">
        <v>0</v>
      </c>
      <c r="X14" s="21">
        <f>+T14</f>
        <v>315208600</v>
      </c>
      <c r="Y14" s="175"/>
      <c r="Z14" s="123" t="s">
        <v>210</v>
      </c>
      <c r="AA14" s="8"/>
      <c r="AB14" s="128"/>
      <c r="AC14" s="8"/>
      <c r="AD14" s="8"/>
      <c r="AE14" s="8"/>
    </row>
    <row r="15" spans="1:31" ht="51" customHeight="1" outlineLevel="3" x14ac:dyDescent="0.2">
      <c r="A15" s="139"/>
      <c r="B15" s="139"/>
      <c r="C15" s="139"/>
      <c r="D15" s="160"/>
      <c r="E15" s="172"/>
      <c r="F15" s="163"/>
      <c r="G15" s="165"/>
      <c r="H15" s="165"/>
      <c r="I15" s="165"/>
      <c r="J15" s="165"/>
      <c r="K15" s="165"/>
      <c r="L15" s="23"/>
      <c r="M15" s="165"/>
      <c r="N15" s="14"/>
      <c r="O15" s="9" t="s">
        <v>48</v>
      </c>
      <c r="P15" s="15" t="str">
        <f>VLOOKUP(O15,Hoja2!$A$1:$B$49,2,0)</f>
        <v>Adquisición, bienes y servicios</v>
      </c>
      <c r="Q15" s="16" t="s">
        <v>151</v>
      </c>
      <c r="R15" s="127">
        <v>1</v>
      </c>
      <c r="S15" s="130">
        <v>7854000</v>
      </c>
      <c r="T15" s="131">
        <f>IF(P15="No elegible APC - Colombia",0,S15*R15)</f>
        <v>7854000</v>
      </c>
      <c r="U15" s="20">
        <v>0</v>
      </c>
      <c r="V15" s="20">
        <v>0</v>
      </c>
      <c r="W15" s="20">
        <v>0</v>
      </c>
      <c r="X15" s="21">
        <f t="shared" si="0"/>
        <v>7854000</v>
      </c>
      <c r="Y15" s="165"/>
      <c r="Z15" s="123" t="s">
        <v>211</v>
      </c>
      <c r="AA15" s="8"/>
      <c r="AB15" s="129"/>
      <c r="AC15" s="8"/>
      <c r="AD15" s="8"/>
      <c r="AE15" s="8"/>
    </row>
    <row r="16" spans="1:31" ht="51" customHeight="1" x14ac:dyDescent="0.2">
      <c r="A16" s="139"/>
      <c r="B16" s="139"/>
      <c r="C16" s="139"/>
      <c r="D16" s="10" t="s">
        <v>49</v>
      </c>
      <c r="E16" s="24" t="s">
        <v>50</v>
      </c>
      <c r="F16" s="12" t="s">
        <v>43</v>
      </c>
      <c r="G16" s="13"/>
      <c r="H16" s="13"/>
      <c r="I16" s="13"/>
      <c r="J16" s="13"/>
      <c r="K16" s="13"/>
      <c r="L16" s="13"/>
      <c r="M16" s="13"/>
      <c r="N16" s="14"/>
      <c r="O16" s="9" t="s">
        <v>51</v>
      </c>
      <c r="P16" s="15" t="str">
        <f>VLOOKUP(O16,Hoja2!$A$1:$B$49,2,0)</f>
        <v>Gastos de personal</v>
      </c>
      <c r="Q16" s="16" t="s">
        <v>52</v>
      </c>
      <c r="R16" s="16">
        <v>7</v>
      </c>
      <c r="S16" s="18">
        <v>4600000</v>
      </c>
      <c r="T16" s="19">
        <v>0</v>
      </c>
      <c r="U16" s="20">
        <f>+S16*R16</f>
        <v>32200000</v>
      </c>
      <c r="V16" s="20">
        <v>0</v>
      </c>
      <c r="W16" s="20">
        <v>0</v>
      </c>
      <c r="X16" s="21">
        <f t="shared" si="0"/>
        <v>32200000</v>
      </c>
      <c r="Y16" s="25">
        <f>SUM(X16)/$X$32</f>
        <v>5.1572595796096694E-2</v>
      </c>
      <c r="Z16" s="22" t="s">
        <v>53</v>
      </c>
      <c r="AA16" s="8"/>
      <c r="AB16" s="8"/>
      <c r="AC16" s="8"/>
      <c r="AD16" s="8"/>
      <c r="AE16" s="8"/>
    </row>
    <row r="17" spans="1:31" ht="51" customHeight="1" x14ac:dyDescent="0.2">
      <c r="A17" s="139"/>
      <c r="B17" s="156" t="s">
        <v>54</v>
      </c>
      <c r="C17" s="156" t="s">
        <v>55</v>
      </c>
      <c r="D17" s="158" t="s">
        <v>56</v>
      </c>
      <c r="E17" s="167" t="s">
        <v>57</v>
      </c>
      <c r="F17" s="169" t="s">
        <v>43</v>
      </c>
      <c r="G17" s="26"/>
      <c r="H17" s="26"/>
      <c r="I17" s="26"/>
      <c r="J17" s="26"/>
      <c r="K17" s="26"/>
      <c r="L17" s="26"/>
      <c r="M17" s="26"/>
      <c r="N17" s="14"/>
      <c r="O17" s="9" t="s">
        <v>48</v>
      </c>
      <c r="P17" s="15" t="str">
        <f>VLOOKUP(O17,Hoja2!$A$1:$B$49,2,0)</f>
        <v>Adquisición, bienes y servicios</v>
      </c>
      <c r="Q17" s="16" t="s">
        <v>45</v>
      </c>
      <c r="R17" s="16">
        <v>1</v>
      </c>
      <c r="S17" s="18">
        <v>50000000</v>
      </c>
      <c r="T17" s="19">
        <v>0</v>
      </c>
      <c r="U17" s="20">
        <v>0</v>
      </c>
      <c r="V17" s="20">
        <f>+S17*R17</f>
        <v>50000000</v>
      </c>
      <c r="W17" s="20">
        <v>0</v>
      </c>
      <c r="X17" s="21">
        <f t="shared" si="0"/>
        <v>50000000</v>
      </c>
      <c r="Y17" s="174">
        <f>SUM(X17:X18)/$X$32</f>
        <v>0.11932168903134173</v>
      </c>
      <c r="Z17" s="22" t="s">
        <v>58</v>
      </c>
      <c r="AA17" s="8"/>
      <c r="AB17" s="8"/>
      <c r="AC17" s="8"/>
      <c r="AD17" s="8"/>
      <c r="AE17" s="8"/>
    </row>
    <row r="18" spans="1:31" ht="51" customHeight="1" x14ac:dyDescent="0.2">
      <c r="A18" s="139"/>
      <c r="B18" s="139"/>
      <c r="C18" s="139"/>
      <c r="D18" s="166"/>
      <c r="E18" s="168"/>
      <c r="F18" s="139"/>
      <c r="G18" s="26"/>
      <c r="H18" s="26"/>
      <c r="I18" s="26"/>
      <c r="J18" s="26"/>
      <c r="K18" s="26"/>
      <c r="L18" s="26"/>
      <c r="M18" s="26"/>
      <c r="N18" s="14"/>
      <c r="O18" s="9" t="s">
        <v>51</v>
      </c>
      <c r="P18" s="15" t="str">
        <f>VLOOKUP(O18,Hoja2!$A$1:$B$49,2,0)</f>
        <v>Gastos de personal</v>
      </c>
      <c r="Q18" s="16" t="s">
        <v>52</v>
      </c>
      <c r="R18" s="16">
        <v>7</v>
      </c>
      <c r="S18" s="18">
        <v>3500000</v>
      </c>
      <c r="T18" s="19">
        <v>0</v>
      </c>
      <c r="U18" s="20">
        <f t="shared" ref="U18:U23" si="1">+S18*R18</f>
        <v>24500000</v>
      </c>
      <c r="V18" s="20">
        <v>0</v>
      </c>
      <c r="W18" s="20">
        <v>0</v>
      </c>
      <c r="X18" s="21">
        <f t="shared" si="0"/>
        <v>24500000</v>
      </c>
      <c r="Y18" s="135"/>
      <c r="Z18" s="22" t="s">
        <v>59</v>
      </c>
      <c r="AA18" s="8"/>
      <c r="AB18" s="8"/>
      <c r="AC18" s="8"/>
      <c r="AD18" s="8"/>
      <c r="AE18" s="8"/>
    </row>
    <row r="19" spans="1:31" ht="55.5" customHeight="1" x14ac:dyDescent="0.2">
      <c r="A19" s="139"/>
      <c r="B19" s="139"/>
      <c r="C19" s="139"/>
      <c r="D19" s="10" t="s">
        <v>60</v>
      </c>
      <c r="E19" s="9" t="s">
        <v>61</v>
      </c>
      <c r="F19" s="139"/>
      <c r="G19" s="26"/>
      <c r="H19" s="26"/>
      <c r="I19" s="26"/>
      <c r="J19" s="26"/>
      <c r="K19" s="26"/>
      <c r="L19" s="26"/>
      <c r="M19" s="26"/>
      <c r="N19" s="14"/>
      <c r="O19" s="9" t="s">
        <v>62</v>
      </c>
      <c r="P19" s="15" t="str">
        <f>VLOOKUP(O19,Hoja2!$A$1:$B$49,2,0)</f>
        <v>Gastos de personal</v>
      </c>
      <c r="Q19" s="16" t="s">
        <v>52</v>
      </c>
      <c r="R19" s="16">
        <v>7</v>
      </c>
      <c r="S19" s="18">
        <v>7000000</v>
      </c>
      <c r="T19" s="19">
        <v>0</v>
      </c>
      <c r="U19" s="20">
        <f t="shared" si="1"/>
        <v>49000000</v>
      </c>
      <c r="V19" s="20">
        <v>0</v>
      </c>
      <c r="W19" s="20">
        <v>0</v>
      </c>
      <c r="X19" s="21">
        <f t="shared" si="0"/>
        <v>49000000</v>
      </c>
      <c r="Y19" s="25">
        <f>SUM(X19)/$X$32</f>
        <v>7.848003708101671E-2</v>
      </c>
      <c r="Z19" s="22" t="s">
        <v>63</v>
      </c>
      <c r="AA19" s="8"/>
      <c r="AB19" s="8"/>
      <c r="AC19" s="8"/>
      <c r="AD19" s="8"/>
      <c r="AE19" s="8"/>
    </row>
    <row r="20" spans="1:31" ht="39.75" customHeight="1" x14ac:dyDescent="0.2">
      <c r="A20" s="139"/>
      <c r="B20" s="156" t="s">
        <v>64</v>
      </c>
      <c r="C20" s="156" t="s">
        <v>65</v>
      </c>
      <c r="D20" s="156" t="s">
        <v>66</v>
      </c>
      <c r="E20" s="156" t="s">
        <v>67</v>
      </c>
      <c r="F20" s="161" t="s">
        <v>43</v>
      </c>
      <c r="G20" s="134"/>
      <c r="H20" s="134"/>
      <c r="I20" s="134"/>
      <c r="J20" s="134"/>
      <c r="K20" s="134"/>
      <c r="L20" s="13"/>
      <c r="M20" s="134"/>
      <c r="N20" s="14"/>
      <c r="O20" s="9" t="s">
        <v>51</v>
      </c>
      <c r="P20" s="15" t="str">
        <f>VLOOKUP(O20,Hoja2!$A$1:$B$49,2,0)</f>
        <v>Gastos de personal</v>
      </c>
      <c r="Q20" s="16" t="s">
        <v>52</v>
      </c>
      <c r="R20" s="16">
        <v>7</v>
      </c>
      <c r="S20" s="18">
        <v>5000000</v>
      </c>
      <c r="T20" s="19">
        <v>0</v>
      </c>
      <c r="U20" s="20">
        <f t="shared" si="1"/>
        <v>35000000</v>
      </c>
      <c r="V20" s="20">
        <v>0</v>
      </c>
      <c r="W20" s="20">
        <v>0</v>
      </c>
      <c r="X20" s="21">
        <f t="shared" si="0"/>
        <v>35000000</v>
      </c>
      <c r="Y20" s="174">
        <f>SUM(X20:X21)/$X$32</f>
        <v>7.9601180467888374E-2</v>
      </c>
      <c r="Z20" s="22" t="s">
        <v>68</v>
      </c>
      <c r="AA20" s="8"/>
      <c r="AB20" s="8"/>
      <c r="AC20" s="8"/>
      <c r="AD20" s="8"/>
      <c r="AE20" s="8"/>
    </row>
    <row r="21" spans="1:31" ht="39.75" customHeight="1" x14ac:dyDescent="0.2">
      <c r="A21" s="139"/>
      <c r="B21" s="139"/>
      <c r="C21" s="139"/>
      <c r="D21" s="139"/>
      <c r="E21" s="135"/>
      <c r="F21" s="170"/>
      <c r="G21" s="135"/>
      <c r="H21" s="135"/>
      <c r="I21" s="135"/>
      <c r="J21" s="135"/>
      <c r="K21" s="135"/>
      <c r="L21" s="27"/>
      <c r="M21" s="135"/>
      <c r="N21" s="14"/>
      <c r="O21" s="9" t="s">
        <v>51</v>
      </c>
      <c r="P21" s="15" t="str">
        <f>VLOOKUP(O21,Hoja2!$A$1:$B$49,2,0)</f>
        <v>Gastos de personal</v>
      </c>
      <c r="Q21" s="16" t="s">
        <v>52</v>
      </c>
      <c r="R21" s="16">
        <v>7</v>
      </c>
      <c r="S21" s="18">
        <v>2100000</v>
      </c>
      <c r="T21" s="19">
        <v>0</v>
      </c>
      <c r="U21" s="20">
        <f t="shared" si="1"/>
        <v>14700000</v>
      </c>
      <c r="V21" s="20">
        <v>0</v>
      </c>
      <c r="W21" s="20">
        <v>0</v>
      </c>
      <c r="X21" s="21">
        <f t="shared" si="0"/>
        <v>14700000</v>
      </c>
      <c r="Y21" s="135"/>
      <c r="Z21" s="22" t="s">
        <v>69</v>
      </c>
      <c r="AA21" s="8"/>
      <c r="AB21" s="8"/>
      <c r="AC21" s="8"/>
      <c r="AD21" s="8"/>
      <c r="AE21" s="8"/>
    </row>
    <row r="22" spans="1:31" ht="39.75" customHeight="1" x14ac:dyDescent="0.2">
      <c r="A22" s="139"/>
      <c r="B22" s="139"/>
      <c r="C22" s="139"/>
      <c r="D22" s="139"/>
      <c r="E22" s="156" t="s">
        <v>70</v>
      </c>
      <c r="F22" s="161" t="s">
        <v>43</v>
      </c>
      <c r="G22" s="134"/>
      <c r="H22" s="134"/>
      <c r="I22" s="134"/>
      <c r="J22" s="134"/>
      <c r="K22" s="134"/>
      <c r="L22" s="13"/>
      <c r="M22" s="134"/>
      <c r="N22" s="14"/>
      <c r="O22" s="9" t="s">
        <v>51</v>
      </c>
      <c r="P22" s="15" t="str">
        <f>VLOOKUP(O22,Hoja2!$A$1:$B$49,2,0)</f>
        <v>Gastos de personal</v>
      </c>
      <c r="Q22" s="16" t="s">
        <v>52</v>
      </c>
      <c r="R22" s="16">
        <v>7</v>
      </c>
      <c r="S22" s="18">
        <v>2100000</v>
      </c>
      <c r="T22" s="19">
        <v>0</v>
      </c>
      <c r="U22" s="20">
        <f t="shared" si="1"/>
        <v>14700000</v>
      </c>
      <c r="V22" s="20">
        <v>0</v>
      </c>
      <c r="W22" s="20">
        <v>0</v>
      </c>
      <c r="X22" s="21">
        <f t="shared" si="0"/>
        <v>14700000</v>
      </c>
      <c r="Y22" s="174">
        <f>SUM(X22:X23)/$X$32</f>
        <v>4.1482305314251684E-2</v>
      </c>
      <c r="Z22" s="22" t="s">
        <v>71</v>
      </c>
      <c r="AA22" s="8"/>
      <c r="AB22" s="8"/>
      <c r="AC22" s="8"/>
      <c r="AD22" s="8"/>
      <c r="AE22" s="8"/>
    </row>
    <row r="23" spans="1:31" ht="39.75" customHeight="1" x14ac:dyDescent="0.2">
      <c r="A23" s="135"/>
      <c r="B23" s="135"/>
      <c r="C23" s="135"/>
      <c r="D23" s="135"/>
      <c r="E23" s="135"/>
      <c r="F23" s="170"/>
      <c r="G23" s="135"/>
      <c r="H23" s="135"/>
      <c r="I23" s="135"/>
      <c r="J23" s="135"/>
      <c r="K23" s="135"/>
      <c r="L23" s="27"/>
      <c r="M23" s="135"/>
      <c r="N23" s="14"/>
      <c r="O23" s="9" t="s">
        <v>62</v>
      </c>
      <c r="P23" s="15" t="str">
        <f>VLOOKUP(O23,Hoja2!$A$1:$B$49,2,0)</f>
        <v>Gastos de personal</v>
      </c>
      <c r="Q23" s="16" t="s">
        <v>52</v>
      </c>
      <c r="R23" s="16">
        <v>7</v>
      </c>
      <c r="S23" s="18">
        <v>1600000</v>
      </c>
      <c r="T23" s="19">
        <v>0</v>
      </c>
      <c r="U23" s="20">
        <f t="shared" si="1"/>
        <v>11200000</v>
      </c>
      <c r="V23" s="20">
        <v>0</v>
      </c>
      <c r="W23" s="20">
        <v>0</v>
      </c>
      <c r="X23" s="21">
        <f t="shared" si="0"/>
        <v>11200000</v>
      </c>
      <c r="Y23" s="135"/>
      <c r="Z23" s="22" t="s">
        <v>72</v>
      </c>
      <c r="AA23" s="8"/>
      <c r="AB23" s="8"/>
      <c r="AC23" s="8"/>
      <c r="AD23" s="8"/>
      <c r="AE23" s="8"/>
    </row>
    <row r="24" spans="1:31" ht="30" hidden="1" customHeight="1" x14ac:dyDescent="0.2">
      <c r="A24" s="136" t="s">
        <v>73</v>
      </c>
      <c r="B24" s="136" t="s">
        <v>74</v>
      </c>
      <c r="C24" s="136" t="s">
        <v>75</v>
      </c>
      <c r="D24" s="136" t="s">
        <v>76</v>
      </c>
      <c r="E24" s="140"/>
      <c r="F24" s="136"/>
      <c r="G24" s="136"/>
      <c r="H24" s="136"/>
      <c r="I24" s="136"/>
      <c r="J24" s="136"/>
      <c r="K24" s="136"/>
      <c r="L24" s="17"/>
      <c r="M24" s="136"/>
      <c r="N24" s="14"/>
      <c r="O24" s="9"/>
      <c r="P24" s="15"/>
      <c r="Q24" s="16"/>
      <c r="R24" s="16"/>
      <c r="S24" s="18"/>
      <c r="T24" s="19">
        <f t="shared" ref="T24:T31" si="2">IF(P24="No elegible APC - Colombia",0,S24*R24)</f>
        <v>0</v>
      </c>
      <c r="U24" s="20"/>
      <c r="V24" s="20"/>
      <c r="W24" s="20"/>
      <c r="X24" s="21">
        <f t="shared" si="0"/>
        <v>0</v>
      </c>
      <c r="Y24" s="176">
        <f>SUM(X24:X25)/$X$32</f>
        <v>0</v>
      </c>
      <c r="Z24" s="28"/>
      <c r="AA24" s="8"/>
      <c r="AB24" s="8"/>
      <c r="AC24" s="8"/>
      <c r="AD24" s="8"/>
      <c r="AE24" s="8"/>
    </row>
    <row r="25" spans="1:31" ht="30" hidden="1" customHeight="1" x14ac:dyDescent="0.2">
      <c r="A25" s="139"/>
      <c r="B25" s="139"/>
      <c r="C25" s="139"/>
      <c r="D25" s="135"/>
      <c r="E25" s="135"/>
      <c r="F25" s="135"/>
      <c r="G25" s="135"/>
      <c r="H25" s="135"/>
      <c r="I25" s="135"/>
      <c r="J25" s="135"/>
      <c r="K25" s="135"/>
      <c r="L25" s="29"/>
      <c r="M25" s="135"/>
      <c r="N25" s="14"/>
      <c r="O25" s="9"/>
      <c r="P25" s="15"/>
      <c r="Q25" s="16"/>
      <c r="R25" s="16"/>
      <c r="S25" s="18"/>
      <c r="T25" s="19">
        <f t="shared" si="2"/>
        <v>0</v>
      </c>
      <c r="U25" s="20"/>
      <c r="V25" s="20"/>
      <c r="W25" s="20"/>
      <c r="X25" s="21">
        <f t="shared" si="0"/>
        <v>0</v>
      </c>
      <c r="Y25" s="135"/>
      <c r="Z25" s="28"/>
      <c r="AA25" s="8"/>
      <c r="AB25" s="8"/>
      <c r="AC25" s="8"/>
      <c r="AD25" s="8"/>
      <c r="AE25" s="8"/>
    </row>
    <row r="26" spans="1:31" ht="30" hidden="1" customHeight="1" x14ac:dyDescent="0.2">
      <c r="A26" s="139"/>
      <c r="B26" s="139"/>
      <c r="C26" s="139"/>
      <c r="D26" s="136" t="s">
        <v>77</v>
      </c>
      <c r="E26" s="136"/>
      <c r="F26" s="136"/>
      <c r="G26" s="136"/>
      <c r="H26" s="136"/>
      <c r="I26" s="136"/>
      <c r="J26" s="136"/>
      <c r="K26" s="136"/>
      <c r="L26" s="17"/>
      <c r="M26" s="136"/>
      <c r="N26" s="14"/>
      <c r="O26" s="9"/>
      <c r="P26" s="15"/>
      <c r="Q26" s="16"/>
      <c r="R26" s="16"/>
      <c r="S26" s="18"/>
      <c r="T26" s="19">
        <f t="shared" si="2"/>
        <v>0</v>
      </c>
      <c r="U26" s="20"/>
      <c r="V26" s="20"/>
      <c r="W26" s="20"/>
      <c r="X26" s="21">
        <f t="shared" si="0"/>
        <v>0</v>
      </c>
      <c r="Y26" s="176">
        <f>SUM(X26:X27)/$X$32</f>
        <v>0</v>
      </c>
      <c r="Z26" s="28"/>
      <c r="AA26" s="8"/>
      <c r="AB26" s="8"/>
      <c r="AC26" s="8"/>
      <c r="AD26" s="8"/>
      <c r="AE26" s="8"/>
    </row>
    <row r="27" spans="1:31" ht="30" hidden="1" customHeight="1" x14ac:dyDescent="0.2">
      <c r="A27" s="139"/>
      <c r="B27" s="135"/>
      <c r="C27" s="135"/>
      <c r="D27" s="135"/>
      <c r="E27" s="135"/>
      <c r="F27" s="135"/>
      <c r="G27" s="135"/>
      <c r="H27" s="135"/>
      <c r="I27" s="135"/>
      <c r="J27" s="135"/>
      <c r="K27" s="135"/>
      <c r="L27" s="29"/>
      <c r="M27" s="135"/>
      <c r="N27" s="14"/>
      <c r="O27" s="9"/>
      <c r="P27" s="15"/>
      <c r="Q27" s="16"/>
      <c r="R27" s="16"/>
      <c r="S27" s="18"/>
      <c r="T27" s="19">
        <f t="shared" si="2"/>
        <v>0</v>
      </c>
      <c r="U27" s="20"/>
      <c r="V27" s="20"/>
      <c r="W27" s="20"/>
      <c r="X27" s="21">
        <f t="shared" si="0"/>
        <v>0</v>
      </c>
      <c r="Y27" s="135"/>
      <c r="Z27" s="28"/>
      <c r="AA27" s="8"/>
      <c r="AB27" s="8"/>
      <c r="AC27" s="8"/>
      <c r="AD27" s="8"/>
      <c r="AE27" s="8"/>
    </row>
    <row r="28" spans="1:31" ht="30" hidden="1" customHeight="1" x14ac:dyDescent="0.2">
      <c r="A28" s="139"/>
      <c r="B28" s="136" t="s">
        <v>78</v>
      </c>
      <c r="C28" s="136" t="s">
        <v>79</v>
      </c>
      <c r="D28" s="136" t="s">
        <v>80</v>
      </c>
      <c r="E28" s="136"/>
      <c r="F28" s="136"/>
      <c r="G28" s="136"/>
      <c r="H28" s="136"/>
      <c r="I28" s="136"/>
      <c r="J28" s="136"/>
      <c r="K28" s="136"/>
      <c r="L28" s="17"/>
      <c r="M28" s="136"/>
      <c r="N28" s="14"/>
      <c r="O28" s="9"/>
      <c r="P28" s="15"/>
      <c r="Q28" s="16"/>
      <c r="R28" s="16"/>
      <c r="S28" s="18"/>
      <c r="T28" s="19">
        <f t="shared" si="2"/>
        <v>0</v>
      </c>
      <c r="U28" s="20"/>
      <c r="V28" s="20"/>
      <c r="W28" s="20"/>
      <c r="X28" s="21">
        <f t="shared" si="0"/>
        <v>0</v>
      </c>
      <c r="Y28" s="176">
        <f>SUM(X28:X29)/$X$32</f>
        <v>0</v>
      </c>
      <c r="Z28" s="28"/>
      <c r="AA28" s="8"/>
      <c r="AB28" s="8"/>
      <c r="AC28" s="8"/>
      <c r="AD28" s="8"/>
      <c r="AE28" s="8"/>
    </row>
    <row r="29" spans="1:31" ht="30" hidden="1" customHeight="1" x14ac:dyDescent="0.2">
      <c r="A29" s="139"/>
      <c r="B29" s="139"/>
      <c r="C29" s="139"/>
      <c r="D29" s="135"/>
      <c r="E29" s="135"/>
      <c r="F29" s="135"/>
      <c r="G29" s="135"/>
      <c r="H29" s="135"/>
      <c r="I29" s="135"/>
      <c r="J29" s="135"/>
      <c r="K29" s="135"/>
      <c r="L29" s="29"/>
      <c r="M29" s="135"/>
      <c r="N29" s="14"/>
      <c r="O29" s="9"/>
      <c r="P29" s="15"/>
      <c r="Q29" s="16"/>
      <c r="R29" s="16"/>
      <c r="S29" s="18"/>
      <c r="T29" s="19">
        <f t="shared" si="2"/>
        <v>0</v>
      </c>
      <c r="U29" s="20"/>
      <c r="V29" s="20"/>
      <c r="W29" s="20"/>
      <c r="X29" s="21">
        <f t="shared" si="0"/>
        <v>0</v>
      </c>
      <c r="Y29" s="135"/>
      <c r="Z29" s="28"/>
      <c r="AA29" s="8"/>
      <c r="AB29" s="8"/>
      <c r="AC29" s="8"/>
      <c r="AD29" s="8"/>
      <c r="AE29" s="8"/>
    </row>
    <row r="30" spans="1:31" ht="30" hidden="1" customHeight="1" x14ac:dyDescent="0.2">
      <c r="A30" s="139"/>
      <c r="B30" s="139"/>
      <c r="C30" s="139"/>
      <c r="D30" s="136" t="s">
        <v>81</v>
      </c>
      <c r="E30" s="136"/>
      <c r="F30" s="136"/>
      <c r="G30" s="136"/>
      <c r="H30" s="136"/>
      <c r="I30" s="136"/>
      <c r="J30" s="136"/>
      <c r="K30" s="136"/>
      <c r="L30" s="17"/>
      <c r="M30" s="136"/>
      <c r="N30" s="14"/>
      <c r="O30" s="9"/>
      <c r="P30" s="15"/>
      <c r="Q30" s="16"/>
      <c r="R30" s="16"/>
      <c r="S30" s="18"/>
      <c r="T30" s="19">
        <f t="shared" si="2"/>
        <v>0</v>
      </c>
      <c r="U30" s="20"/>
      <c r="V30" s="20"/>
      <c r="W30" s="20"/>
      <c r="X30" s="21">
        <f t="shared" si="0"/>
        <v>0</v>
      </c>
      <c r="Y30" s="176">
        <f>SUM(X30:X31)/$X$32</f>
        <v>0</v>
      </c>
      <c r="Z30" s="28"/>
      <c r="AA30" s="8"/>
      <c r="AB30" s="8"/>
      <c r="AC30" s="8"/>
      <c r="AD30" s="8"/>
      <c r="AE30" s="8"/>
    </row>
    <row r="31" spans="1:31" ht="30" hidden="1" customHeight="1" x14ac:dyDescent="0.2">
      <c r="A31" s="139"/>
      <c r="B31" s="139"/>
      <c r="C31" s="135"/>
      <c r="D31" s="139"/>
      <c r="E31" s="135"/>
      <c r="F31" s="135"/>
      <c r="G31" s="135"/>
      <c r="H31" s="135"/>
      <c r="I31" s="135"/>
      <c r="J31" s="135"/>
      <c r="K31" s="135"/>
      <c r="L31" s="29"/>
      <c r="M31" s="135"/>
      <c r="N31" s="14"/>
      <c r="O31" s="9"/>
      <c r="P31" s="15"/>
      <c r="Q31" s="16"/>
      <c r="R31" s="16"/>
      <c r="S31" s="18"/>
      <c r="T31" s="19">
        <f t="shared" si="2"/>
        <v>0</v>
      </c>
      <c r="U31" s="20"/>
      <c r="V31" s="20"/>
      <c r="W31" s="20"/>
      <c r="X31" s="21">
        <f t="shared" si="0"/>
        <v>0</v>
      </c>
      <c r="Y31" s="135"/>
      <c r="Z31" s="28"/>
      <c r="AA31" s="8"/>
      <c r="AB31" s="8"/>
      <c r="AC31" s="8"/>
      <c r="AD31" s="8"/>
      <c r="AE31" s="8"/>
    </row>
    <row r="32" spans="1:31" ht="30" customHeight="1" x14ac:dyDescent="0.2">
      <c r="A32" s="141" t="s">
        <v>82</v>
      </c>
      <c r="B32" s="142"/>
      <c r="C32" s="142"/>
      <c r="D32" s="143"/>
      <c r="E32" s="30"/>
      <c r="F32" s="31"/>
      <c r="G32" s="144" t="e">
        <f>LOOKUP("x",G13:G31)</f>
        <v>#N/A</v>
      </c>
      <c r="H32" s="142"/>
      <c r="I32" s="142"/>
      <c r="J32" s="142"/>
      <c r="K32" s="142"/>
      <c r="L32" s="142"/>
      <c r="M32" s="143"/>
      <c r="N32" s="32"/>
      <c r="O32" s="33"/>
      <c r="P32" s="33"/>
      <c r="Q32" s="33"/>
      <c r="R32" s="33"/>
      <c r="S32" s="34"/>
      <c r="T32" s="35">
        <f t="shared" ref="T32:Y32" si="3">SUM(T13:T31)</f>
        <v>323062600</v>
      </c>
      <c r="U32" s="36">
        <f t="shared" si="3"/>
        <v>187350000</v>
      </c>
      <c r="V32" s="36">
        <f t="shared" si="3"/>
        <v>113950000</v>
      </c>
      <c r="W32" s="36">
        <f t="shared" si="3"/>
        <v>0</v>
      </c>
      <c r="X32" s="36">
        <f t="shared" si="3"/>
        <v>624362600</v>
      </c>
      <c r="Y32" s="37">
        <f t="shared" si="3"/>
        <v>1</v>
      </c>
      <c r="Z32" s="38"/>
      <c r="AA32" s="8"/>
      <c r="AB32" s="8"/>
      <c r="AC32" s="8"/>
      <c r="AD32" s="8"/>
      <c r="AE32" s="8"/>
    </row>
    <row r="33" spans="1:31" ht="30" customHeight="1" x14ac:dyDescent="0.2">
      <c r="A33" s="39"/>
      <c r="B33" s="39"/>
      <c r="C33" s="39"/>
      <c r="D33" s="39"/>
      <c r="E33" s="39"/>
      <c r="F33" s="40"/>
      <c r="G33" s="41"/>
      <c r="H33" s="41"/>
      <c r="I33" s="41"/>
      <c r="J33" s="41"/>
      <c r="K33" s="41"/>
      <c r="L33" s="41"/>
      <c r="M33" s="41"/>
      <c r="N33" s="42"/>
      <c r="O33" s="42"/>
      <c r="P33" s="42"/>
      <c r="R33" s="133"/>
      <c r="S33" s="42"/>
      <c r="T33" s="43"/>
      <c r="U33" s="44"/>
      <c r="V33" s="44"/>
      <c r="W33" s="44"/>
      <c r="X33" s="44"/>
      <c r="Y33" s="45"/>
      <c r="Z33" s="46"/>
      <c r="AA33" s="8"/>
      <c r="AB33" s="8"/>
      <c r="AC33" s="8"/>
      <c r="AD33" s="8"/>
      <c r="AE33" s="8"/>
    </row>
    <row r="34" spans="1:31" ht="35.25" customHeight="1" x14ac:dyDescent="0.2">
      <c r="A34" s="42"/>
      <c r="B34" s="42"/>
      <c r="C34" s="47"/>
      <c r="D34" s="48" t="s">
        <v>83</v>
      </c>
      <c r="E34" s="49" t="str">
        <f>D5</f>
        <v>Red Nacional de Agencias de Desarrollo Local en Colombia RED ADELCO</v>
      </c>
      <c r="F34" s="49" t="str">
        <f>D6</f>
        <v>Agencia Española de Cooperación Internacional para el Desarrollo en Colombia AECID.</v>
      </c>
      <c r="G34" s="145">
        <f>D7</f>
        <v>0</v>
      </c>
      <c r="H34" s="146"/>
      <c r="I34" s="146"/>
      <c r="J34" s="146"/>
      <c r="K34" s="147"/>
      <c r="L34" s="50"/>
      <c r="M34" s="47"/>
      <c r="N34" s="48" t="s">
        <v>84</v>
      </c>
      <c r="O34" s="51" t="s">
        <v>85</v>
      </c>
      <c r="P34" s="40"/>
      <c r="R34" s="52"/>
      <c r="S34" s="52"/>
      <c r="T34" s="52"/>
      <c r="U34" s="53"/>
      <c r="V34" s="53"/>
      <c r="W34" s="54"/>
      <c r="X34" s="55"/>
      <c r="Y34" s="40"/>
      <c r="Z34" s="46"/>
      <c r="AA34" s="8"/>
      <c r="AB34" s="8"/>
      <c r="AC34" s="8"/>
      <c r="AD34" s="8"/>
      <c r="AE34" s="8"/>
    </row>
    <row r="35" spans="1:31" ht="49.5" customHeight="1" x14ac:dyDescent="0.2">
      <c r="A35" s="42"/>
      <c r="B35" s="42"/>
      <c r="C35" s="56" t="s">
        <v>86</v>
      </c>
      <c r="D35" s="57">
        <f t="shared" ref="D35:E35" si="4">SUMIF($P$13:$P$31,"Administración y logística",T13:T31)</f>
        <v>0</v>
      </c>
      <c r="E35" s="57">
        <f t="shared" si="4"/>
        <v>0</v>
      </c>
      <c r="F35" s="57">
        <f>SUMIF($P$13:$P$31,"Administración y logística",V13:V31)</f>
        <v>0</v>
      </c>
      <c r="G35" s="153">
        <f>SUMIF($P$13:$P$31,"Administración y logística",W13:W31)</f>
        <v>0</v>
      </c>
      <c r="H35" s="142"/>
      <c r="I35" s="142"/>
      <c r="J35" s="142"/>
      <c r="K35" s="143"/>
      <c r="L35" s="58"/>
      <c r="M35" s="59"/>
      <c r="N35" s="60">
        <f t="shared" ref="N35:N40" si="5">SUM(D35:K35)</f>
        <v>0</v>
      </c>
      <c r="O35" s="61">
        <f t="shared" ref="O35:O40" si="6">(N35/$N$43)*100</f>
        <v>0</v>
      </c>
      <c r="P35" s="62"/>
      <c r="R35" s="8"/>
      <c r="S35" s="63" t="s">
        <v>87</v>
      </c>
      <c r="T35" s="64"/>
      <c r="U35" s="65"/>
      <c r="V35" s="65"/>
      <c r="W35" s="66"/>
      <c r="X35" s="67">
        <f>T32</f>
        <v>323062600</v>
      </c>
      <c r="Y35" s="68"/>
      <c r="Z35" s="46"/>
      <c r="AA35" s="8"/>
      <c r="AB35" s="8"/>
      <c r="AC35" s="8"/>
      <c r="AD35" s="8"/>
      <c r="AE35" s="8"/>
    </row>
    <row r="36" spans="1:31" ht="32.25" customHeight="1" x14ac:dyDescent="0.2">
      <c r="A36" s="42"/>
      <c r="B36" s="42"/>
      <c r="C36" s="69" t="s">
        <v>88</v>
      </c>
      <c r="D36" s="57">
        <f t="shared" ref="D36:E36" si="7">SUMIF($P$13:$P$31,"Adquisición, bienes y servicios",T13:T31)</f>
        <v>323062600</v>
      </c>
      <c r="E36" s="57">
        <f t="shared" si="7"/>
        <v>6050000</v>
      </c>
      <c r="F36" s="57">
        <f>SUMIF($P$13:$P$31,"Adquisición, bienes y servicios",V13:V31)</f>
        <v>113950000</v>
      </c>
      <c r="G36" s="150">
        <f>SUMIF($P$13:$P$31,"Adquisición, bienes y servicios",W13:W31)</f>
        <v>0</v>
      </c>
      <c r="H36" s="142"/>
      <c r="I36" s="142"/>
      <c r="J36" s="142"/>
      <c r="K36" s="143"/>
      <c r="L36" s="50"/>
      <c r="M36" s="47"/>
      <c r="N36" s="60">
        <f t="shared" si="5"/>
        <v>443062600</v>
      </c>
      <c r="O36" s="61">
        <f t="shared" si="6"/>
        <v>70.962386280023821</v>
      </c>
      <c r="P36" s="42"/>
      <c r="Q36" s="8"/>
      <c r="R36" s="42"/>
      <c r="S36" s="63" t="s">
        <v>89</v>
      </c>
      <c r="T36" s="64"/>
      <c r="U36" s="65"/>
      <c r="V36" s="65"/>
      <c r="W36" s="66"/>
      <c r="X36" s="67">
        <f>U32</f>
        <v>187350000</v>
      </c>
      <c r="Y36" s="68"/>
      <c r="Z36" s="46"/>
      <c r="AA36" s="8"/>
      <c r="AB36" s="8"/>
      <c r="AC36" s="8"/>
      <c r="AD36" s="8"/>
      <c r="AE36" s="8"/>
    </row>
    <row r="37" spans="1:31" ht="31.5" customHeight="1" x14ac:dyDescent="0.2">
      <c r="A37" s="42"/>
      <c r="B37" s="70" t="s">
        <v>90</v>
      </c>
      <c r="C37" s="69" t="s">
        <v>91</v>
      </c>
      <c r="D37" s="57">
        <f t="shared" ref="D37:E37" si="8">SUMIF($P$13:$P$31,"Comunicaciones y visibilidad",T13:T31)</f>
        <v>0</v>
      </c>
      <c r="E37" s="57">
        <f t="shared" si="8"/>
        <v>0</v>
      </c>
      <c r="F37" s="57">
        <f>SUMIF($P$13:$P$31,"Comunicaciones y visibilidad",V13:V31)</f>
        <v>0</v>
      </c>
      <c r="G37" s="150">
        <f>SUMIF($P$13:$P$31,"Comunicaciones y visibilidad",W13:W31)</f>
        <v>0</v>
      </c>
      <c r="H37" s="142"/>
      <c r="I37" s="142"/>
      <c r="J37" s="142"/>
      <c r="K37" s="143"/>
      <c r="L37" s="50"/>
      <c r="M37" s="47"/>
      <c r="N37" s="60">
        <f t="shared" si="5"/>
        <v>0</v>
      </c>
      <c r="O37" s="61">
        <f t="shared" si="6"/>
        <v>0</v>
      </c>
      <c r="P37" s="42"/>
      <c r="Q37" s="8"/>
      <c r="R37" s="42"/>
      <c r="S37" s="63" t="s">
        <v>92</v>
      </c>
      <c r="T37" s="64"/>
      <c r="U37" s="65"/>
      <c r="V37" s="65"/>
      <c r="W37" s="66"/>
      <c r="X37" s="67">
        <f>V32</f>
        <v>113950000</v>
      </c>
      <c r="Y37" s="68"/>
      <c r="Z37" s="46"/>
      <c r="AA37" s="8"/>
      <c r="AB37" s="8"/>
      <c r="AC37" s="8"/>
      <c r="AD37" s="8"/>
      <c r="AE37" s="8"/>
    </row>
    <row r="38" spans="1:31" ht="34.5" customHeight="1" x14ac:dyDescent="0.2">
      <c r="A38" s="42"/>
      <c r="B38" s="70" t="s">
        <v>93</v>
      </c>
      <c r="C38" s="69" t="s">
        <v>94</v>
      </c>
      <c r="D38" s="57">
        <f t="shared" ref="D38:E38" si="9">SUMIF($P$13:$P$31,"Gastos de personal",T13:T31)</f>
        <v>0</v>
      </c>
      <c r="E38" s="57">
        <f t="shared" si="9"/>
        <v>181300000</v>
      </c>
      <c r="F38" s="57">
        <f>SUMIF($P$13:$P$31,"Gastos de personal",V13:V31)</f>
        <v>0</v>
      </c>
      <c r="G38" s="150">
        <f>SUMIF($P$13:$P$31,"Gastos de personal",W13:W31)</f>
        <v>0</v>
      </c>
      <c r="H38" s="142"/>
      <c r="I38" s="142"/>
      <c r="J38" s="142"/>
      <c r="K38" s="143"/>
      <c r="L38" s="50"/>
      <c r="M38" s="47"/>
      <c r="N38" s="60">
        <f t="shared" si="5"/>
        <v>181300000</v>
      </c>
      <c r="O38" s="61">
        <f t="shared" si="6"/>
        <v>29.037613719976179</v>
      </c>
      <c r="P38" s="42"/>
      <c r="Q38" s="8"/>
      <c r="R38" s="42"/>
      <c r="S38" s="63" t="s">
        <v>95</v>
      </c>
      <c r="T38" s="64"/>
      <c r="U38" s="65"/>
      <c r="V38" s="65"/>
      <c r="W38" s="66"/>
      <c r="X38" s="67">
        <f>W32</f>
        <v>0</v>
      </c>
      <c r="Y38" s="68"/>
      <c r="Z38" s="46"/>
      <c r="AA38" s="8"/>
      <c r="AB38" s="8"/>
      <c r="AC38" s="8"/>
      <c r="AD38" s="8"/>
      <c r="AE38" s="8"/>
    </row>
    <row r="39" spans="1:31" ht="26.25" customHeight="1" x14ac:dyDescent="0.2">
      <c r="A39" s="42"/>
      <c r="B39" s="42"/>
      <c r="C39" s="69" t="s">
        <v>96</v>
      </c>
      <c r="D39" s="57">
        <f t="shared" ref="D39:E39" si="10">SUMIF($P$13:$P$31,"Viajes y transporte",T13:T31)</f>
        <v>0</v>
      </c>
      <c r="E39" s="57">
        <f t="shared" si="10"/>
        <v>0</v>
      </c>
      <c r="F39" s="57">
        <f>SUMIF($P$13:$P$31,"Viajes y transporte",V13:V31)</f>
        <v>0</v>
      </c>
      <c r="G39" s="150">
        <f>SUMIF($P$13:$P$31,"Viajes y transporte",W13:W31)</f>
        <v>0</v>
      </c>
      <c r="H39" s="142"/>
      <c r="I39" s="142"/>
      <c r="J39" s="142"/>
      <c r="K39" s="143"/>
      <c r="L39" s="50"/>
      <c r="M39" s="71"/>
      <c r="N39" s="60">
        <f t="shared" si="5"/>
        <v>0</v>
      </c>
      <c r="O39" s="61">
        <f t="shared" si="6"/>
        <v>0</v>
      </c>
      <c r="P39" s="72"/>
      <c r="Q39" s="8"/>
      <c r="R39" s="73"/>
      <c r="S39" s="63" t="s">
        <v>97</v>
      </c>
      <c r="T39" s="64"/>
      <c r="U39" s="65"/>
      <c r="V39" s="65"/>
      <c r="W39" s="66"/>
      <c r="X39" s="67">
        <f>SUM(X35:X38)</f>
        <v>624362600</v>
      </c>
      <c r="Y39" s="68"/>
      <c r="Z39" s="46"/>
      <c r="AA39" s="8"/>
      <c r="AB39" s="8"/>
      <c r="AC39" s="8"/>
      <c r="AD39" s="8"/>
      <c r="AE39" s="8"/>
    </row>
    <row r="40" spans="1:31" ht="32.25" customHeight="1" x14ac:dyDescent="0.2">
      <c r="A40" s="42"/>
      <c r="B40" s="42"/>
      <c r="C40" s="69" t="s">
        <v>98</v>
      </c>
      <c r="D40" s="57">
        <f>SUMIF($P$13:$P$31,"No elegible APC-Colombia",T13:T31)</f>
        <v>0</v>
      </c>
      <c r="E40" s="57">
        <f t="shared" ref="E40" si="11">U32-SUM(E35:E39)</f>
        <v>0</v>
      </c>
      <c r="F40" s="57">
        <f>V32-SUM(F35:F39)</f>
        <v>0</v>
      </c>
      <c r="G40" s="151">
        <f>W32-SUM(G35:K39)</f>
        <v>0</v>
      </c>
      <c r="H40" s="142"/>
      <c r="I40" s="142"/>
      <c r="J40" s="142"/>
      <c r="K40" s="143"/>
      <c r="L40" s="50"/>
      <c r="M40" s="74"/>
      <c r="N40" s="60">
        <f t="shared" si="5"/>
        <v>0</v>
      </c>
      <c r="O40" s="61">
        <f t="shared" si="6"/>
        <v>0</v>
      </c>
      <c r="P40" s="40"/>
      <c r="Q40" s="40"/>
      <c r="R40" s="8"/>
      <c r="S40" s="75"/>
      <c r="T40" s="75"/>
      <c r="U40" s="75"/>
      <c r="V40" s="75"/>
      <c r="W40" s="76"/>
      <c r="X40" s="55"/>
      <c r="Y40" s="40"/>
      <c r="Z40" s="46"/>
      <c r="AA40" s="8"/>
      <c r="AB40" s="8"/>
      <c r="AC40" s="8"/>
      <c r="AD40" s="8"/>
      <c r="AE40" s="8"/>
    </row>
    <row r="41" spans="1:31" ht="30" customHeight="1" x14ac:dyDescent="0.25">
      <c r="A41" s="2"/>
      <c r="B41" s="2"/>
      <c r="C41" s="48"/>
      <c r="D41" s="77"/>
      <c r="E41" s="78"/>
      <c r="F41" s="77"/>
      <c r="G41" s="152"/>
      <c r="H41" s="146"/>
      <c r="I41" s="146"/>
      <c r="J41" s="146"/>
      <c r="K41" s="147"/>
      <c r="L41" s="50"/>
      <c r="M41" s="79"/>
      <c r="N41" s="80"/>
      <c r="O41" s="81">
        <f>SUM(O35:O40)</f>
        <v>100</v>
      </c>
      <c r="P41" s="2"/>
      <c r="Q41" s="2"/>
      <c r="R41" s="3"/>
      <c r="S41" s="3"/>
      <c r="T41" s="3"/>
      <c r="U41" s="2"/>
      <c r="V41" s="2"/>
      <c r="W41" s="154" t="s">
        <v>99</v>
      </c>
      <c r="X41" s="138"/>
      <c r="Y41" s="2"/>
      <c r="Z41" s="3"/>
    </row>
    <row r="42" spans="1:31" ht="25.5" customHeight="1" x14ac:dyDescent="0.25">
      <c r="A42" s="2"/>
      <c r="B42" s="2"/>
      <c r="C42" s="48"/>
      <c r="D42" s="77"/>
      <c r="E42" s="78"/>
      <c r="F42" s="77"/>
      <c r="G42" s="152"/>
      <c r="H42" s="146"/>
      <c r="I42" s="146"/>
      <c r="J42" s="146"/>
      <c r="K42" s="147"/>
      <c r="L42" s="50"/>
      <c r="M42" s="79"/>
      <c r="N42" s="80"/>
      <c r="O42" s="79"/>
      <c r="P42" s="2"/>
      <c r="Q42" s="83" t="s">
        <v>100</v>
      </c>
      <c r="R42" s="3"/>
      <c r="S42" s="84"/>
      <c r="T42" s="84"/>
      <c r="U42" s="2"/>
      <c r="V42" s="2"/>
      <c r="W42" s="85">
        <f>+X35+X36</f>
        <v>510412600</v>
      </c>
      <c r="X42" s="86">
        <v>1</v>
      </c>
      <c r="Y42" s="2"/>
      <c r="Z42" s="3"/>
    </row>
    <row r="43" spans="1:31" ht="41.25" customHeight="1" x14ac:dyDescent="0.25">
      <c r="A43" s="2"/>
      <c r="B43" s="2"/>
      <c r="C43" s="79"/>
      <c r="D43" s="87">
        <f t="shared" ref="D43:F43" si="12">SUM(D34:D41)</f>
        <v>323062600</v>
      </c>
      <c r="E43" s="87">
        <f t="shared" si="12"/>
        <v>187350000</v>
      </c>
      <c r="F43" s="88">
        <f t="shared" si="12"/>
        <v>113950000</v>
      </c>
      <c r="G43" s="155">
        <f>SUM(G34:K41)</f>
        <v>0</v>
      </c>
      <c r="H43" s="142"/>
      <c r="I43" s="142"/>
      <c r="J43" s="142"/>
      <c r="K43" s="143"/>
      <c r="L43" s="50"/>
      <c r="M43" s="79"/>
      <c r="N43" s="89">
        <f>SUM(N34:N41)</f>
        <v>624362600</v>
      </c>
      <c r="O43" s="79"/>
      <c r="P43" s="2"/>
      <c r="Q43" s="83" t="s">
        <v>101</v>
      </c>
      <c r="R43" s="3"/>
      <c r="S43" s="90" t="s">
        <v>102</v>
      </c>
      <c r="T43" s="90"/>
      <c r="U43" s="2"/>
      <c r="V43" s="2"/>
      <c r="W43" s="85">
        <f>+X36</f>
        <v>187350000</v>
      </c>
      <c r="X43" s="86">
        <f>+W43*X42/W42</f>
        <v>0.3670559856868737</v>
      </c>
      <c r="Y43" s="2"/>
      <c r="Z43" s="3"/>
    </row>
    <row r="44" spans="1:31" ht="40.5" customHeight="1" x14ac:dyDescent="0.25">
      <c r="A44" s="91"/>
      <c r="B44" s="92"/>
      <c r="C44" s="92"/>
      <c r="D44" s="93"/>
      <c r="E44" s="93"/>
      <c r="F44" s="93"/>
      <c r="G44" s="137"/>
      <c r="H44" s="138"/>
      <c r="I44" s="138"/>
      <c r="J44" s="138"/>
      <c r="K44" s="138"/>
      <c r="L44" s="94"/>
      <c r="M44" s="2"/>
      <c r="N44" s="95"/>
      <c r="O44" s="96"/>
      <c r="P44" s="96"/>
      <c r="Q44" s="148"/>
      <c r="R44" s="138"/>
      <c r="S44" s="3"/>
      <c r="T44" s="149"/>
      <c r="U44" s="138"/>
      <c r="V44" s="2"/>
      <c r="W44" s="4"/>
      <c r="X44" s="4"/>
      <c r="Y44" s="92"/>
      <c r="Z44" s="97"/>
      <c r="AA44" s="98"/>
      <c r="AB44" s="98"/>
      <c r="AC44" s="98"/>
      <c r="AD44" s="98"/>
      <c r="AE44" s="98"/>
    </row>
    <row r="45" spans="1:31" ht="15.75" customHeight="1" x14ac:dyDescent="0.25">
      <c r="A45" s="2"/>
      <c r="B45" s="2"/>
      <c r="C45" s="2"/>
      <c r="D45" s="2"/>
      <c r="E45" s="2"/>
      <c r="F45" s="2"/>
      <c r="G45" s="99"/>
      <c r="H45" s="99"/>
      <c r="I45" s="99"/>
      <c r="J45" s="99"/>
      <c r="K45" s="99"/>
      <c r="L45" s="99"/>
      <c r="M45" s="99"/>
      <c r="R45" s="3"/>
      <c r="S45" s="3"/>
      <c r="T45" s="3"/>
      <c r="W45" s="4"/>
      <c r="X45" s="4"/>
      <c r="Y45" s="2"/>
      <c r="Z45" s="3"/>
    </row>
    <row r="46" spans="1:31" ht="15.75" hidden="1" customHeight="1" x14ac:dyDescent="0.3">
      <c r="A46" s="100">
        <v>1</v>
      </c>
      <c r="B46" s="101" t="s">
        <v>103</v>
      </c>
      <c r="C46" s="101"/>
      <c r="D46" s="101"/>
      <c r="E46" s="101"/>
      <c r="F46" s="2"/>
      <c r="G46" s="2"/>
      <c r="H46" s="2"/>
      <c r="I46" s="2"/>
      <c r="J46" s="2"/>
      <c r="K46" s="2"/>
      <c r="L46" s="2"/>
      <c r="M46" s="2"/>
      <c r="R46" s="3"/>
      <c r="S46" s="3"/>
      <c r="T46" s="3"/>
      <c r="W46" s="4"/>
      <c r="X46" s="4"/>
      <c r="Y46" s="2"/>
      <c r="Z46" s="3"/>
    </row>
    <row r="47" spans="1:31" ht="15.75" hidden="1" customHeight="1" x14ac:dyDescent="0.3">
      <c r="A47" s="100">
        <v>2</v>
      </c>
      <c r="B47" s="101" t="s">
        <v>104</v>
      </c>
      <c r="C47" s="101"/>
      <c r="D47" s="101"/>
      <c r="E47" s="101"/>
      <c r="F47" s="2"/>
      <c r="G47" s="2"/>
      <c r="H47" s="2"/>
      <c r="I47" s="2"/>
      <c r="J47" s="2"/>
      <c r="K47" s="2"/>
      <c r="L47" s="2"/>
      <c r="M47" s="2"/>
      <c r="R47" s="3"/>
      <c r="S47" s="3"/>
      <c r="T47" s="3"/>
      <c r="W47" s="4"/>
      <c r="X47" s="4"/>
      <c r="Y47" s="2"/>
      <c r="Z47" s="3"/>
    </row>
    <row r="48" spans="1:31" ht="15.75" hidden="1" customHeight="1" x14ac:dyDescent="0.3">
      <c r="A48" s="100">
        <v>3</v>
      </c>
      <c r="B48" s="101" t="s">
        <v>105</v>
      </c>
      <c r="C48" s="101"/>
      <c r="D48" s="101"/>
      <c r="E48" s="101"/>
      <c r="F48" s="2"/>
      <c r="G48" s="2"/>
      <c r="H48" s="2"/>
      <c r="I48" s="2"/>
      <c r="J48" s="2"/>
      <c r="K48" s="2"/>
      <c r="L48" s="2"/>
      <c r="M48" s="2"/>
      <c r="R48" s="3"/>
      <c r="S48" s="99"/>
      <c r="T48" s="3"/>
      <c r="U48" s="99"/>
      <c r="V48" s="99"/>
      <c r="W48" s="99"/>
      <c r="X48" s="99"/>
      <c r="Y48" s="2"/>
      <c r="Z48" s="3"/>
    </row>
    <row r="49" spans="1:26" ht="15.75" hidden="1" customHeight="1" x14ac:dyDescent="0.3">
      <c r="A49" s="100">
        <v>4</v>
      </c>
      <c r="B49" s="101" t="s">
        <v>106</v>
      </c>
      <c r="C49" s="101"/>
      <c r="D49" s="101"/>
      <c r="E49" s="101"/>
      <c r="F49" s="2"/>
      <c r="G49" s="2"/>
      <c r="H49" s="2"/>
      <c r="I49" s="2"/>
      <c r="J49" s="2"/>
      <c r="K49" s="2"/>
      <c r="L49" s="2"/>
      <c r="M49" s="2"/>
      <c r="R49" s="3"/>
      <c r="S49" s="3"/>
      <c r="T49" s="3"/>
      <c r="W49" s="4"/>
      <c r="X49" s="4"/>
      <c r="Y49" s="2"/>
      <c r="Z49" s="3"/>
    </row>
    <row r="50" spans="1:26" ht="15.75" hidden="1" customHeight="1" x14ac:dyDescent="0.3">
      <c r="A50" s="100">
        <v>5</v>
      </c>
      <c r="B50" s="101" t="s">
        <v>107</v>
      </c>
      <c r="C50" s="101"/>
      <c r="D50" s="101"/>
      <c r="E50" s="101"/>
      <c r="F50" s="2"/>
      <c r="G50" s="2"/>
      <c r="H50" s="2"/>
      <c r="I50" s="2"/>
      <c r="J50" s="2"/>
      <c r="K50" s="2"/>
      <c r="L50" s="2"/>
      <c r="M50" s="2"/>
      <c r="R50" s="3"/>
      <c r="S50" s="3"/>
      <c r="T50" s="3"/>
      <c r="W50" s="4"/>
      <c r="X50" s="4"/>
      <c r="Y50" s="2"/>
      <c r="Z50" s="3"/>
    </row>
    <row r="51" spans="1:26" ht="15.75" hidden="1" customHeight="1" x14ac:dyDescent="0.3">
      <c r="A51" s="100">
        <v>6</v>
      </c>
      <c r="B51" s="101" t="s">
        <v>108</v>
      </c>
      <c r="C51" s="101"/>
      <c r="D51" s="101"/>
      <c r="E51" s="101"/>
      <c r="F51" s="2"/>
      <c r="G51" s="2"/>
      <c r="H51" s="2"/>
      <c r="I51" s="2"/>
      <c r="J51" s="2"/>
      <c r="K51" s="2"/>
      <c r="L51" s="2"/>
      <c r="M51" s="2"/>
      <c r="R51" s="3"/>
      <c r="S51" s="3"/>
      <c r="T51" s="3"/>
      <c r="W51" s="4"/>
      <c r="X51" s="4"/>
      <c r="Y51" s="2"/>
      <c r="Z51" s="3"/>
    </row>
    <row r="52" spans="1:26" ht="15.75" hidden="1" customHeight="1" x14ac:dyDescent="0.3">
      <c r="A52" s="100">
        <v>7</v>
      </c>
      <c r="B52" s="101" t="s">
        <v>109</v>
      </c>
      <c r="C52" s="101"/>
      <c r="D52" s="101"/>
      <c r="E52" s="101"/>
      <c r="F52" s="2"/>
      <c r="G52" s="2"/>
      <c r="H52" s="2"/>
      <c r="I52" s="2"/>
      <c r="J52" s="2"/>
      <c r="K52" s="2"/>
      <c r="L52" s="2"/>
      <c r="M52" s="2"/>
      <c r="R52" s="3"/>
      <c r="S52" s="3"/>
      <c r="T52" s="3"/>
      <c r="W52" s="4"/>
      <c r="X52" s="4"/>
      <c r="Y52" s="2"/>
      <c r="Z52" s="3"/>
    </row>
    <row r="53" spans="1:26" ht="15.75" hidden="1" customHeight="1" x14ac:dyDescent="0.3">
      <c r="A53" s="100">
        <v>8</v>
      </c>
      <c r="B53" s="101" t="s">
        <v>110</v>
      </c>
      <c r="C53" s="101"/>
      <c r="D53" s="101"/>
      <c r="E53" s="101"/>
      <c r="F53" s="2"/>
      <c r="G53" s="2"/>
      <c r="H53" s="2"/>
      <c r="I53" s="2"/>
      <c r="J53" s="2"/>
      <c r="K53" s="2"/>
      <c r="L53" s="2"/>
      <c r="M53" s="2"/>
      <c r="R53" s="3"/>
      <c r="S53" s="3"/>
      <c r="T53" s="3"/>
      <c r="W53" s="4"/>
      <c r="X53" s="4"/>
      <c r="Y53" s="2"/>
      <c r="Z53" s="3"/>
    </row>
    <row r="54" spans="1:26" ht="15.75" hidden="1" customHeight="1" x14ac:dyDescent="0.3">
      <c r="A54" s="100">
        <v>9</v>
      </c>
      <c r="B54" s="101" t="s">
        <v>111</v>
      </c>
      <c r="C54" s="101"/>
      <c r="D54" s="101"/>
      <c r="E54" s="101"/>
      <c r="F54" s="2"/>
      <c r="G54" s="2"/>
      <c r="H54" s="2"/>
      <c r="I54" s="2"/>
      <c r="J54" s="2"/>
      <c r="K54" s="2"/>
      <c r="L54" s="2"/>
      <c r="M54" s="2"/>
      <c r="R54" s="3"/>
      <c r="S54" s="3"/>
      <c r="T54" s="3"/>
      <c r="W54" s="4"/>
      <c r="X54" s="4"/>
      <c r="Y54" s="2"/>
      <c r="Z54" s="3"/>
    </row>
    <row r="55" spans="1:26" ht="15.75" hidden="1" customHeight="1" x14ac:dyDescent="0.3">
      <c r="A55" s="100">
        <v>10</v>
      </c>
      <c r="B55" s="101" t="s">
        <v>112</v>
      </c>
      <c r="C55" s="101"/>
      <c r="D55" s="101"/>
      <c r="E55" s="101"/>
      <c r="F55" s="2"/>
      <c r="G55" s="2"/>
      <c r="H55" s="2"/>
      <c r="I55" s="2"/>
      <c r="J55" s="2"/>
      <c r="K55" s="2"/>
      <c r="L55" s="2"/>
      <c r="M55" s="2"/>
      <c r="R55" s="3"/>
      <c r="S55" s="3"/>
      <c r="T55" s="3"/>
      <c r="W55" s="4"/>
      <c r="X55" s="4"/>
      <c r="Y55" s="2"/>
      <c r="Z55" s="3"/>
    </row>
    <row r="56" spans="1:26" ht="15.75" hidden="1" customHeight="1" x14ac:dyDescent="0.3">
      <c r="A56" s="100">
        <v>11</v>
      </c>
      <c r="B56" s="101" t="s">
        <v>113</v>
      </c>
      <c r="C56" s="101"/>
      <c r="D56" s="101"/>
      <c r="E56" s="101"/>
      <c r="F56" s="2"/>
      <c r="G56" s="2"/>
      <c r="H56" s="2"/>
      <c r="I56" s="2"/>
      <c r="J56" s="2"/>
      <c r="K56" s="2"/>
      <c r="L56" s="2"/>
      <c r="M56" s="2"/>
      <c r="R56" s="3"/>
      <c r="S56" s="3"/>
      <c r="T56" s="3"/>
      <c r="W56" s="4"/>
      <c r="X56" s="4"/>
      <c r="Y56" s="2"/>
      <c r="Z56" s="3"/>
    </row>
    <row r="57" spans="1:26" ht="15.75" hidden="1" customHeight="1" x14ac:dyDescent="0.3">
      <c r="A57" s="100">
        <v>12</v>
      </c>
      <c r="B57" s="101" t="s">
        <v>114</v>
      </c>
      <c r="C57" s="101"/>
      <c r="D57" s="101"/>
      <c r="E57" s="101"/>
      <c r="F57" s="2"/>
      <c r="G57" s="2"/>
      <c r="H57" s="2"/>
      <c r="I57" s="2"/>
      <c r="J57" s="2"/>
      <c r="K57" s="2"/>
      <c r="L57" s="2"/>
      <c r="M57" s="2"/>
      <c r="R57" s="3"/>
      <c r="S57" s="3"/>
      <c r="T57" s="3"/>
      <c r="W57" s="4"/>
      <c r="X57" s="4"/>
      <c r="Y57" s="2"/>
      <c r="Z57" s="3"/>
    </row>
    <row r="58" spans="1:26" ht="15.75" hidden="1" customHeight="1" x14ac:dyDescent="0.3">
      <c r="A58" s="100">
        <v>13</v>
      </c>
      <c r="B58" s="101" t="s">
        <v>115</v>
      </c>
      <c r="C58" s="101"/>
      <c r="D58" s="101"/>
      <c r="E58" s="101"/>
      <c r="F58" s="2"/>
      <c r="G58" s="2"/>
      <c r="H58" s="2"/>
      <c r="I58" s="2"/>
      <c r="J58" s="2"/>
      <c r="K58" s="2"/>
      <c r="L58" s="2"/>
      <c r="M58" s="2"/>
      <c r="R58" s="3"/>
      <c r="S58" s="3"/>
      <c r="T58" s="3"/>
      <c r="W58" s="4"/>
      <c r="X58" s="4"/>
      <c r="Y58" s="2"/>
      <c r="Z58" s="3"/>
    </row>
    <row r="59" spans="1:26" ht="15.75" hidden="1" customHeight="1" x14ac:dyDescent="0.3">
      <c r="A59" s="100">
        <v>14</v>
      </c>
      <c r="B59" s="101" t="s">
        <v>116</v>
      </c>
      <c r="C59" s="101"/>
      <c r="D59" s="101"/>
      <c r="E59" s="101"/>
      <c r="F59" s="2"/>
      <c r="G59" s="2"/>
      <c r="H59" s="2"/>
      <c r="I59" s="2"/>
      <c r="J59" s="2"/>
      <c r="K59" s="2"/>
      <c r="L59" s="2"/>
      <c r="M59" s="2"/>
      <c r="R59" s="3"/>
      <c r="S59" s="3"/>
      <c r="T59" s="3"/>
      <c r="W59" s="4"/>
      <c r="X59" s="4"/>
      <c r="Y59" s="2"/>
      <c r="Z59" s="3"/>
    </row>
    <row r="60" spans="1:26" ht="15.75" hidden="1" customHeight="1" x14ac:dyDescent="0.3">
      <c r="A60" s="100">
        <v>15</v>
      </c>
      <c r="B60" s="101" t="s">
        <v>117</v>
      </c>
      <c r="C60" s="101"/>
      <c r="D60" s="101"/>
      <c r="E60" s="101"/>
      <c r="F60" s="2"/>
      <c r="G60" s="2"/>
      <c r="H60" s="2"/>
      <c r="I60" s="2"/>
      <c r="J60" s="2"/>
      <c r="K60" s="2"/>
      <c r="L60" s="2"/>
      <c r="M60" s="2"/>
      <c r="R60" s="3"/>
      <c r="S60" s="3"/>
      <c r="T60" s="3"/>
      <c r="W60" s="4"/>
      <c r="X60" s="4"/>
      <c r="Y60" s="2"/>
      <c r="Z60" s="3"/>
    </row>
    <row r="61" spans="1:26" ht="15.75" hidden="1" customHeight="1" x14ac:dyDescent="0.3">
      <c r="A61" s="100">
        <v>16</v>
      </c>
      <c r="B61" s="101" t="s">
        <v>118</v>
      </c>
      <c r="C61" s="101"/>
      <c r="D61" s="101"/>
      <c r="E61" s="101"/>
      <c r="F61" s="2"/>
      <c r="G61" s="2"/>
      <c r="H61" s="2"/>
      <c r="I61" s="2"/>
      <c r="J61" s="2"/>
      <c r="K61" s="2"/>
      <c r="L61" s="2"/>
      <c r="M61" s="2"/>
      <c r="R61" s="3"/>
      <c r="S61" s="3"/>
      <c r="T61" s="3"/>
      <c r="W61" s="4"/>
      <c r="X61" s="4"/>
      <c r="Y61" s="2"/>
      <c r="Z61" s="3"/>
    </row>
    <row r="62" spans="1:26" ht="15.75" hidden="1" customHeight="1" x14ac:dyDescent="0.3">
      <c r="A62" s="100">
        <v>17</v>
      </c>
      <c r="B62" s="101" t="s">
        <v>119</v>
      </c>
      <c r="C62" s="101"/>
      <c r="D62" s="101"/>
      <c r="E62" s="101"/>
      <c r="F62" s="2"/>
      <c r="G62" s="2"/>
      <c r="H62" s="2"/>
      <c r="I62" s="2"/>
      <c r="J62" s="2"/>
      <c r="K62" s="2"/>
      <c r="L62" s="2"/>
      <c r="M62" s="2"/>
      <c r="R62" s="3"/>
      <c r="S62" s="3"/>
      <c r="T62" s="3"/>
      <c r="W62" s="4"/>
      <c r="X62" s="4"/>
      <c r="Y62" s="2"/>
      <c r="Z62" s="3"/>
    </row>
    <row r="63" spans="1:26" ht="15.75" hidden="1" customHeight="1" x14ac:dyDescent="0.3">
      <c r="A63" s="100">
        <v>18</v>
      </c>
      <c r="B63" s="101" t="s">
        <v>120</v>
      </c>
      <c r="C63" s="2"/>
      <c r="D63" s="2"/>
      <c r="E63" s="2"/>
      <c r="F63" s="2"/>
      <c r="G63" s="2"/>
      <c r="H63" s="2"/>
      <c r="I63" s="2"/>
      <c r="J63" s="2"/>
      <c r="K63" s="2"/>
      <c r="L63" s="2"/>
      <c r="M63" s="2"/>
      <c r="R63" s="3"/>
      <c r="S63" s="3"/>
      <c r="T63" s="3"/>
      <c r="W63" s="4"/>
      <c r="X63" s="4"/>
      <c r="Y63" s="2"/>
      <c r="Z63" s="3"/>
    </row>
    <row r="64" spans="1:26" ht="15.75" hidden="1" customHeight="1" x14ac:dyDescent="0.3">
      <c r="A64" s="100">
        <v>19</v>
      </c>
      <c r="B64" s="101" t="s">
        <v>121</v>
      </c>
      <c r="C64" s="2"/>
      <c r="D64" s="2"/>
      <c r="E64" s="2"/>
      <c r="F64" s="2"/>
      <c r="G64" s="2"/>
      <c r="H64" s="2"/>
      <c r="I64" s="2"/>
      <c r="J64" s="2"/>
      <c r="K64" s="2"/>
      <c r="L64" s="2"/>
      <c r="M64" s="2"/>
      <c r="R64" s="3"/>
      <c r="S64" s="3"/>
      <c r="T64" s="3"/>
      <c r="W64" s="4"/>
      <c r="X64" s="4"/>
      <c r="Y64" s="2"/>
      <c r="Z64" s="3"/>
    </row>
    <row r="65" spans="1:26" ht="15.75" hidden="1" customHeight="1" x14ac:dyDescent="0.3">
      <c r="A65" s="100">
        <v>19</v>
      </c>
      <c r="B65" s="101" t="s">
        <v>122</v>
      </c>
      <c r="C65" s="2"/>
      <c r="D65" s="2"/>
      <c r="E65" s="2"/>
      <c r="F65" s="2"/>
      <c r="G65" s="2"/>
      <c r="H65" s="2"/>
      <c r="I65" s="2"/>
      <c r="J65" s="2"/>
      <c r="K65" s="2"/>
      <c r="L65" s="2"/>
      <c r="M65" s="2"/>
      <c r="R65" s="3"/>
      <c r="S65" s="3"/>
      <c r="T65" s="3"/>
      <c r="W65" s="4"/>
      <c r="X65" s="4"/>
      <c r="Y65" s="2"/>
      <c r="Z65" s="3"/>
    </row>
    <row r="66" spans="1:26" ht="15.75" hidden="1" customHeight="1" x14ac:dyDescent="0.25">
      <c r="A66" s="2"/>
      <c r="B66" s="2"/>
      <c r="C66" s="2"/>
      <c r="D66" s="2"/>
      <c r="E66" s="2"/>
      <c r="F66" s="2"/>
      <c r="G66" s="2"/>
      <c r="H66" s="2"/>
      <c r="I66" s="2"/>
      <c r="J66" s="2"/>
      <c r="K66" s="2"/>
      <c r="L66" s="2"/>
      <c r="M66" s="2"/>
      <c r="R66" s="3"/>
      <c r="S66" s="3"/>
      <c r="T66" s="3"/>
      <c r="W66" s="4"/>
      <c r="X66" s="4"/>
      <c r="Y66" s="2"/>
      <c r="Z66" s="3"/>
    </row>
    <row r="67" spans="1:26" ht="15.75" hidden="1" customHeight="1" x14ac:dyDescent="0.25">
      <c r="A67" s="2"/>
      <c r="B67" s="2"/>
      <c r="C67" s="2"/>
      <c r="D67" s="2"/>
      <c r="E67" s="2"/>
      <c r="F67" s="2"/>
      <c r="G67" s="2"/>
      <c r="H67" s="2"/>
      <c r="I67" s="2"/>
      <c r="J67" s="2"/>
      <c r="K67" s="2"/>
      <c r="L67" s="2"/>
      <c r="M67" s="2"/>
      <c r="R67" s="3"/>
      <c r="S67" s="3"/>
      <c r="T67" s="3"/>
      <c r="W67" s="4"/>
      <c r="X67" s="4"/>
      <c r="Y67" s="2"/>
      <c r="Z67" s="3"/>
    </row>
    <row r="68" spans="1:26" ht="15.75" customHeight="1" x14ac:dyDescent="0.25">
      <c r="A68" s="2"/>
      <c r="B68" s="2"/>
      <c r="C68" s="2"/>
      <c r="D68" s="2"/>
      <c r="E68" s="2"/>
      <c r="F68" s="2"/>
      <c r="G68" s="2"/>
      <c r="H68" s="2"/>
      <c r="I68" s="2"/>
      <c r="J68" s="2"/>
      <c r="K68" s="2"/>
      <c r="L68" s="2"/>
      <c r="M68" s="2"/>
      <c r="R68" s="3"/>
      <c r="S68" s="3"/>
      <c r="T68" s="3"/>
      <c r="W68" s="4"/>
      <c r="X68" s="4"/>
      <c r="Y68" s="2"/>
      <c r="Z68" s="3"/>
    </row>
    <row r="69" spans="1:26" ht="15.75" customHeight="1" x14ac:dyDescent="0.25">
      <c r="A69" s="2"/>
      <c r="B69" s="2"/>
      <c r="C69" s="2"/>
      <c r="D69" s="2"/>
      <c r="E69" s="2"/>
      <c r="F69" s="2"/>
      <c r="G69" s="2"/>
      <c r="H69" s="2"/>
      <c r="I69" s="2"/>
      <c r="J69" s="2"/>
      <c r="K69" s="2"/>
      <c r="L69" s="2"/>
      <c r="M69" s="2"/>
      <c r="R69" s="3"/>
      <c r="S69" s="3"/>
      <c r="T69" s="3"/>
      <c r="W69" s="4"/>
      <c r="X69" s="4"/>
      <c r="Y69" s="2"/>
      <c r="Z69" s="3"/>
    </row>
    <row r="70" spans="1:26" ht="15.75" customHeight="1" x14ac:dyDescent="0.25">
      <c r="A70" s="2"/>
      <c r="B70" s="2"/>
      <c r="C70" s="2"/>
      <c r="D70" s="2"/>
      <c r="E70" s="2"/>
      <c r="F70" s="2"/>
      <c r="G70" s="2"/>
      <c r="H70" s="2"/>
      <c r="I70" s="2"/>
      <c r="J70" s="2"/>
      <c r="K70" s="2"/>
      <c r="L70" s="2"/>
      <c r="M70" s="2"/>
      <c r="R70" s="3"/>
      <c r="S70" s="3"/>
      <c r="T70" s="3"/>
      <c r="W70" s="4"/>
      <c r="X70" s="4"/>
      <c r="Y70" s="2"/>
      <c r="Z70" s="3"/>
    </row>
    <row r="71" spans="1:26" ht="15.75" customHeight="1" x14ac:dyDescent="0.25">
      <c r="A71" s="2"/>
      <c r="B71" s="2"/>
      <c r="C71" s="2"/>
      <c r="D71" s="2"/>
      <c r="E71" s="2"/>
      <c r="F71" s="2"/>
      <c r="G71" s="2"/>
      <c r="H71" s="2"/>
      <c r="I71" s="2"/>
      <c r="J71" s="2"/>
      <c r="K71" s="2"/>
      <c r="L71" s="2"/>
      <c r="M71" s="2"/>
      <c r="R71" s="3"/>
      <c r="S71" s="3"/>
      <c r="T71" s="3"/>
      <c r="W71" s="4"/>
      <c r="X71" s="4"/>
      <c r="Y71" s="2"/>
      <c r="Z71" s="3"/>
    </row>
    <row r="72" spans="1:26" ht="15.75" customHeight="1" x14ac:dyDescent="0.25">
      <c r="A72" s="2"/>
      <c r="B72" s="2"/>
      <c r="C72" s="2"/>
      <c r="D72" s="2"/>
      <c r="E72" s="2"/>
      <c r="F72" s="2"/>
      <c r="G72" s="2"/>
      <c r="H72" s="2"/>
      <c r="I72" s="2"/>
      <c r="J72" s="2"/>
      <c r="K72" s="2"/>
      <c r="L72" s="2"/>
      <c r="M72" s="2"/>
      <c r="R72" s="3"/>
      <c r="S72" s="3"/>
      <c r="T72" s="3"/>
      <c r="W72" s="4"/>
      <c r="X72" s="4"/>
      <c r="Y72" s="2"/>
      <c r="Z72" s="3"/>
    </row>
    <row r="73" spans="1:26" ht="15.75" customHeight="1" x14ac:dyDescent="0.25">
      <c r="A73" s="2"/>
      <c r="B73" s="2"/>
      <c r="C73" s="2"/>
      <c r="D73" s="2"/>
      <c r="E73" s="2"/>
      <c r="F73" s="2"/>
      <c r="G73" s="2"/>
      <c r="H73" s="2"/>
      <c r="I73" s="2"/>
      <c r="J73" s="2"/>
      <c r="K73" s="2"/>
      <c r="L73" s="2"/>
      <c r="M73" s="2"/>
      <c r="R73" s="3"/>
      <c r="S73" s="3"/>
      <c r="T73" s="3"/>
      <c r="W73" s="4"/>
      <c r="X73" s="4"/>
      <c r="Y73" s="2"/>
      <c r="Z73" s="3"/>
    </row>
    <row r="74" spans="1:26" ht="15.75" customHeight="1" x14ac:dyDescent="0.25">
      <c r="A74" s="2"/>
      <c r="B74" s="2"/>
      <c r="C74" s="2"/>
      <c r="D74" s="2"/>
      <c r="E74" s="2"/>
      <c r="F74" s="2"/>
      <c r="G74" s="2"/>
      <c r="H74" s="2"/>
      <c r="I74" s="2"/>
      <c r="J74" s="2"/>
      <c r="K74" s="2"/>
      <c r="L74" s="2"/>
      <c r="M74" s="2"/>
      <c r="R74" s="3"/>
      <c r="S74" s="3"/>
      <c r="T74" s="3"/>
      <c r="W74" s="4"/>
      <c r="X74" s="4"/>
      <c r="Y74" s="2"/>
      <c r="Z74" s="3"/>
    </row>
    <row r="75" spans="1:26" ht="15.75" customHeight="1" x14ac:dyDescent="0.25">
      <c r="A75" s="2"/>
      <c r="B75" s="2"/>
      <c r="C75" s="2"/>
      <c r="D75" s="2"/>
      <c r="E75" s="2"/>
      <c r="F75" s="2"/>
      <c r="G75" s="2"/>
      <c r="H75" s="2"/>
      <c r="I75" s="2"/>
      <c r="J75" s="2"/>
      <c r="K75" s="2"/>
      <c r="L75" s="2"/>
      <c r="M75" s="2"/>
      <c r="R75" s="3"/>
      <c r="S75" s="3"/>
      <c r="T75" s="3"/>
      <c r="W75" s="4"/>
      <c r="X75" s="4"/>
      <c r="Y75" s="2"/>
      <c r="Z75" s="3"/>
    </row>
    <row r="76" spans="1:26" ht="15.75" customHeight="1" x14ac:dyDescent="0.25">
      <c r="A76" s="2"/>
      <c r="B76" s="2"/>
      <c r="C76" s="2"/>
      <c r="D76" s="2"/>
      <c r="E76" s="2"/>
      <c r="F76" s="2"/>
      <c r="G76" s="2"/>
      <c r="H76" s="2"/>
      <c r="I76" s="2"/>
      <c r="J76" s="2"/>
      <c r="K76" s="2"/>
      <c r="L76" s="2"/>
      <c r="M76" s="2"/>
      <c r="R76" s="3"/>
      <c r="S76" s="3"/>
      <c r="T76" s="3"/>
      <c r="W76" s="4"/>
      <c r="X76" s="4"/>
      <c r="Y76" s="2"/>
      <c r="Z76" s="3"/>
    </row>
    <row r="77" spans="1:26" ht="15.75" customHeight="1" x14ac:dyDescent="0.25">
      <c r="A77" s="2"/>
      <c r="B77" s="2"/>
      <c r="C77" s="2"/>
      <c r="D77" s="2"/>
      <c r="E77" s="2"/>
      <c r="F77" s="2"/>
      <c r="G77" s="2"/>
      <c r="H77" s="2"/>
      <c r="I77" s="2"/>
      <c r="J77" s="2"/>
      <c r="K77" s="2"/>
      <c r="L77" s="2"/>
      <c r="M77" s="2"/>
      <c r="R77" s="3"/>
      <c r="S77" s="3"/>
      <c r="T77" s="3"/>
      <c r="W77" s="4"/>
      <c r="X77" s="4"/>
      <c r="Y77" s="2"/>
      <c r="Z77" s="3"/>
    </row>
    <row r="78" spans="1:26" ht="15.75" customHeight="1" x14ac:dyDescent="0.25">
      <c r="A78" s="2"/>
      <c r="B78" s="2"/>
      <c r="C78" s="2"/>
      <c r="D78" s="2"/>
      <c r="E78" s="2"/>
      <c r="F78" s="2"/>
      <c r="G78" s="2"/>
      <c r="H78" s="2"/>
      <c r="I78" s="2"/>
      <c r="J78" s="2"/>
      <c r="K78" s="2"/>
      <c r="L78" s="2"/>
      <c r="M78" s="2"/>
      <c r="R78" s="3"/>
      <c r="S78" s="3"/>
      <c r="T78" s="3"/>
      <c r="W78" s="4"/>
      <c r="X78" s="4"/>
      <c r="Y78" s="2"/>
      <c r="Z78" s="3"/>
    </row>
    <row r="79" spans="1:26" ht="15.75" customHeight="1" x14ac:dyDescent="0.25">
      <c r="A79" s="2"/>
      <c r="B79" s="2"/>
      <c r="C79" s="2"/>
      <c r="D79" s="2"/>
      <c r="E79" s="2"/>
      <c r="F79" s="2"/>
      <c r="G79" s="2"/>
      <c r="H79" s="2"/>
      <c r="I79" s="2"/>
      <c r="J79" s="2"/>
      <c r="K79" s="2"/>
      <c r="L79" s="2"/>
      <c r="M79" s="2"/>
      <c r="R79" s="3"/>
      <c r="S79" s="3"/>
      <c r="T79" s="3"/>
      <c r="W79" s="4"/>
      <c r="X79" s="4"/>
      <c r="Y79" s="2"/>
      <c r="Z79" s="3"/>
    </row>
    <row r="80" spans="1:26" ht="15.75" customHeight="1" x14ac:dyDescent="0.25">
      <c r="A80" s="2"/>
      <c r="B80" s="2"/>
      <c r="C80" s="2"/>
      <c r="D80" s="2"/>
      <c r="E80" s="2"/>
      <c r="F80" s="2"/>
      <c r="G80" s="2"/>
      <c r="H80" s="2"/>
      <c r="I80" s="2"/>
      <c r="J80" s="2"/>
      <c r="K80" s="2"/>
      <c r="L80" s="2"/>
      <c r="M80" s="2"/>
      <c r="R80" s="3"/>
      <c r="S80" s="3"/>
      <c r="T80" s="3"/>
      <c r="W80" s="4"/>
      <c r="X80" s="4"/>
      <c r="Y80" s="2"/>
      <c r="Z80" s="3"/>
    </row>
    <row r="81" spans="1:26" ht="15.75" customHeight="1" x14ac:dyDescent="0.25">
      <c r="A81" s="2"/>
      <c r="B81" s="2"/>
      <c r="C81" s="2"/>
      <c r="D81" s="2"/>
      <c r="E81" s="2"/>
      <c r="F81" s="2"/>
      <c r="G81" s="2"/>
      <c r="H81" s="2"/>
      <c r="I81" s="2"/>
      <c r="J81" s="2"/>
      <c r="K81" s="2"/>
      <c r="L81" s="2"/>
      <c r="M81" s="2"/>
      <c r="R81" s="3"/>
      <c r="S81" s="3"/>
      <c r="T81" s="3"/>
      <c r="W81" s="4"/>
      <c r="X81" s="4"/>
      <c r="Y81" s="2"/>
      <c r="Z81" s="3"/>
    </row>
    <row r="82" spans="1:26" ht="15.75" customHeight="1" x14ac:dyDescent="0.25">
      <c r="A82" s="2"/>
      <c r="B82" s="2"/>
      <c r="C82" s="2"/>
      <c r="D82" s="2"/>
      <c r="E82" s="2"/>
      <c r="F82" s="2"/>
      <c r="G82" s="2"/>
      <c r="H82" s="2"/>
      <c r="I82" s="2"/>
      <c r="J82" s="2"/>
      <c r="K82" s="2"/>
      <c r="L82" s="2"/>
      <c r="M82" s="2"/>
      <c r="R82" s="3"/>
      <c r="S82" s="3"/>
      <c r="T82" s="3"/>
      <c r="W82" s="4"/>
      <c r="X82" s="4"/>
      <c r="Y82" s="2"/>
      <c r="Z82" s="3"/>
    </row>
    <row r="83" spans="1:26" ht="15.75" customHeight="1" x14ac:dyDescent="0.25">
      <c r="A83" s="2"/>
      <c r="B83" s="2"/>
      <c r="C83" s="2"/>
      <c r="D83" s="2"/>
      <c r="E83" s="2"/>
      <c r="F83" s="2"/>
      <c r="G83" s="2"/>
      <c r="H83" s="2"/>
      <c r="I83" s="2"/>
      <c r="J83" s="2"/>
      <c r="K83" s="2"/>
      <c r="L83" s="2"/>
      <c r="M83" s="2"/>
      <c r="R83" s="3"/>
      <c r="S83" s="3"/>
      <c r="T83" s="3"/>
      <c r="W83" s="4"/>
      <c r="X83" s="4"/>
      <c r="Y83" s="2"/>
      <c r="Z83" s="3"/>
    </row>
    <row r="84" spans="1:26" ht="15.75" customHeight="1" x14ac:dyDescent="0.25">
      <c r="A84" s="2"/>
      <c r="B84" s="2"/>
      <c r="C84" s="2"/>
      <c r="D84" s="2"/>
      <c r="E84" s="2"/>
      <c r="F84" s="2"/>
      <c r="G84" s="2"/>
      <c r="H84" s="2"/>
      <c r="I84" s="2"/>
      <c r="J84" s="2"/>
      <c r="K84" s="2"/>
      <c r="L84" s="2"/>
      <c r="M84" s="2"/>
      <c r="R84" s="3"/>
      <c r="S84" s="3"/>
      <c r="T84" s="3"/>
      <c r="W84" s="4"/>
      <c r="X84" s="4"/>
      <c r="Y84" s="2"/>
      <c r="Z84" s="3"/>
    </row>
    <row r="85" spans="1:26" ht="15.75" customHeight="1" x14ac:dyDescent="0.25">
      <c r="A85" s="2"/>
      <c r="B85" s="2"/>
      <c r="C85" s="2"/>
      <c r="D85" s="2"/>
      <c r="E85" s="2"/>
      <c r="F85" s="2"/>
      <c r="G85" s="2"/>
      <c r="H85" s="2"/>
      <c r="I85" s="2"/>
      <c r="J85" s="2"/>
      <c r="K85" s="2"/>
      <c r="L85" s="2"/>
      <c r="M85" s="2"/>
      <c r="R85" s="3"/>
      <c r="S85" s="3"/>
      <c r="T85" s="3"/>
      <c r="W85" s="4"/>
      <c r="X85" s="4"/>
      <c r="Y85" s="2"/>
      <c r="Z85" s="3"/>
    </row>
    <row r="86" spans="1:26" ht="15.75" customHeight="1" x14ac:dyDescent="0.25">
      <c r="A86" s="2"/>
      <c r="B86" s="2"/>
      <c r="C86" s="2"/>
      <c r="D86" s="2"/>
      <c r="E86" s="2"/>
      <c r="F86" s="2"/>
      <c r="G86" s="2"/>
      <c r="H86" s="2"/>
      <c r="I86" s="2"/>
      <c r="J86" s="2"/>
      <c r="K86" s="2"/>
      <c r="L86" s="2"/>
      <c r="M86" s="2"/>
      <c r="R86" s="3"/>
      <c r="S86" s="3"/>
      <c r="T86" s="3"/>
      <c r="W86" s="4"/>
      <c r="X86" s="4"/>
      <c r="Y86" s="2"/>
      <c r="Z86" s="3"/>
    </row>
    <row r="87" spans="1:26" ht="15.75" customHeight="1" x14ac:dyDescent="0.25">
      <c r="A87" s="2"/>
      <c r="B87" s="2"/>
      <c r="C87" s="2"/>
      <c r="D87" s="2"/>
      <c r="E87" s="2"/>
      <c r="F87" s="2"/>
      <c r="G87" s="2"/>
      <c r="H87" s="2"/>
      <c r="I87" s="2"/>
      <c r="J87" s="2"/>
      <c r="K87" s="2"/>
      <c r="L87" s="2"/>
      <c r="M87" s="2"/>
      <c r="R87" s="3"/>
      <c r="S87" s="3"/>
      <c r="T87" s="3"/>
      <c r="W87" s="4"/>
      <c r="X87" s="4"/>
      <c r="Y87" s="2"/>
      <c r="Z87" s="3"/>
    </row>
    <row r="88" spans="1:26" ht="15.75" customHeight="1" x14ac:dyDescent="0.25">
      <c r="A88" s="2"/>
      <c r="B88" s="2"/>
      <c r="C88" s="2"/>
      <c r="D88" s="2"/>
      <c r="E88" s="2"/>
      <c r="F88" s="2"/>
      <c r="G88" s="2"/>
      <c r="H88" s="2"/>
      <c r="I88" s="2"/>
      <c r="J88" s="2"/>
      <c r="K88" s="2"/>
      <c r="L88" s="2"/>
      <c r="M88" s="2"/>
      <c r="R88" s="3"/>
      <c r="S88" s="3"/>
      <c r="T88" s="3"/>
      <c r="W88" s="4"/>
      <c r="X88" s="4"/>
      <c r="Y88" s="2"/>
      <c r="Z88" s="3"/>
    </row>
    <row r="89" spans="1:26" ht="15.75" customHeight="1" x14ac:dyDescent="0.25">
      <c r="A89" s="2"/>
      <c r="B89" s="2"/>
      <c r="C89" s="2"/>
      <c r="D89" s="2"/>
      <c r="E89" s="2"/>
      <c r="F89" s="2"/>
      <c r="G89" s="2"/>
      <c r="H89" s="2"/>
      <c r="I89" s="2"/>
      <c r="J89" s="2"/>
      <c r="K89" s="2"/>
      <c r="L89" s="2"/>
      <c r="M89" s="2"/>
      <c r="R89" s="3"/>
      <c r="S89" s="3"/>
      <c r="T89" s="3"/>
      <c r="W89" s="4"/>
      <c r="X89" s="4"/>
      <c r="Y89" s="2"/>
      <c r="Z89" s="3"/>
    </row>
    <row r="90" spans="1:26" ht="15.75" customHeight="1" x14ac:dyDescent="0.25">
      <c r="A90" s="2"/>
      <c r="B90" s="2"/>
      <c r="C90" s="2"/>
      <c r="D90" s="2"/>
      <c r="E90" s="2"/>
      <c r="F90" s="2"/>
      <c r="G90" s="2"/>
      <c r="H90" s="2"/>
      <c r="I90" s="2"/>
      <c r="J90" s="2"/>
      <c r="K90" s="2"/>
      <c r="L90" s="2"/>
      <c r="M90" s="2"/>
      <c r="R90" s="3"/>
      <c r="S90" s="3"/>
      <c r="T90" s="3"/>
      <c r="W90" s="4"/>
      <c r="X90" s="4"/>
      <c r="Y90" s="2"/>
      <c r="Z90" s="3"/>
    </row>
    <row r="91" spans="1:26" ht="15.75" customHeight="1" x14ac:dyDescent="0.25">
      <c r="A91" s="2"/>
      <c r="B91" s="2"/>
      <c r="C91" s="2"/>
      <c r="D91" s="2"/>
      <c r="E91" s="2"/>
      <c r="F91" s="2"/>
      <c r="G91" s="2"/>
      <c r="H91" s="2"/>
      <c r="I91" s="2"/>
      <c r="J91" s="2"/>
      <c r="K91" s="2"/>
      <c r="L91" s="2"/>
      <c r="M91" s="2"/>
      <c r="R91" s="3"/>
      <c r="S91" s="3"/>
      <c r="T91" s="3"/>
      <c r="W91" s="4"/>
      <c r="X91" s="4"/>
      <c r="Y91" s="2"/>
      <c r="Z91" s="3"/>
    </row>
    <row r="92" spans="1:26" ht="15.75" customHeight="1" x14ac:dyDescent="0.25">
      <c r="A92" s="2"/>
      <c r="B92" s="2"/>
      <c r="C92" s="2"/>
      <c r="D92" s="2"/>
      <c r="E92" s="2"/>
      <c r="F92" s="2"/>
      <c r="G92" s="2"/>
      <c r="H92" s="2"/>
      <c r="I92" s="2"/>
      <c r="J92" s="2"/>
      <c r="K92" s="2"/>
      <c r="L92" s="2"/>
      <c r="M92" s="2"/>
      <c r="R92" s="3"/>
      <c r="S92" s="3"/>
      <c r="T92" s="3"/>
      <c r="W92" s="4"/>
      <c r="X92" s="4"/>
      <c r="Y92" s="2"/>
      <c r="Z92" s="3"/>
    </row>
    <row r="93" spans="1:26" ht="15.75" customHeight="1" x14ac:dyDescent="0.25">
      <c r="A93" s="2"/>
      <c r="B93" s="2"/>
      <c r="C93" s="2"/>
      <c r="D93" s="2"/>
      <c r="E93" s="2"/>
      <c r="F93" s="2"/>
      <c r="G93" s="2"/>
      <c r="H93" s="2"/>
      <c r="I93" s="2"/>
      <c r="J93" s="2"/>
      <c r="K93" s="2"/>
      <c r="L93" s="2"/>
      <c r="M93" s="2"/>
      <c r="R93" s="3"/>
      <c r="S93" s="3"/>
      <c r="T93" s="3"/>
      <c r="W93" s="4"/>
      <c r="X93" s="4"/>
      <c r="Y93" s="2"/>
      <c r="Z93" s="3"/>
    </row>
    <row r="94" spans="1:26" ht="15.75" customHeight="1" x14ac:dyDescent="0.25">
      <c r="A94" s="2"/>
      <c r="B94" s="2"/>
      <c r="C94" s="2"/>
      <c r="D94" s="2"/>
      <c r="E94" s="2"/>
      <c r="F94" s="2"/>
      <c r="G94" s="2"/>
      <c r="H94" s="2"/>
      <c r="I94" s="2"/>
      <c r="J94" s="2"/>
      <c r="K94" s="2"/>
      <c r="L94" s="2"/>
      <c r="M94" s="2"/>
      <c r="R94" s="3"/>
      <c r="S94" s="3"/>
      <c r="T94" s="3"/>
      <c r="W94" s="4"/>
      <c r="X94" s="4"/>
      <c r="Y94" s="2"/>
      <c r="Z94" s="3"/>
    </row>
    <row r="95" spans="1:26" ht="15.75" customHeight="1" x14ac:dyDescent="0.25">
      <c r="A95" s="2"/>
      <c r="B95" s="2"/>
      <c r="C95" s="2"/>
      <c r="D95" s="2"/>
      <c r="E95" s="2"/>
      <c r="F95" s="2"/>
      <c r="G95" s="2"/>
      <c r="H95" s="2"/>
      <c r="I95" s="2"/>
      <c r="J95" s="2"/>
      <c r="K95" s="2"/>
      <c r="L95" s="2"/>
      <c r="M95" s="2"/>
      <c r="R95" s="3"/>
      <c r="S95" s="3"/>
      <c r="T95" s="3"/>
      <c r="W95" s="4"/>
      <c r="X95" s="4"/>
      <c r="Y95" s="2"/>
      <c r="Z95" s="3"/>
    </row>
    <row r="96" spans="1:26" ht="15.75" customHeight="1" x14ac:dyDescent="0.25">
      <c r="A96" s="2"/>
      <c r="B96" s="2"/>
      <c r="C96" s="2"/>
      <c r="D96" s="2"/>
      <c r="E96" s="2"/>
      <c r="F96" s="2"/>
      <c r="G96" s="2"/>
      <c r="H96" s="2"/>
      <c r="I96" s="2"/>
      <c r="J96" s="2"/>
      <c r="K96" s="2"/>
      <c r="L96" s="2"/>
      <c r="M96" s="2"/>
      <c r="R96" s="3"/>
      <c r="S96" s="3"/>
      <c r="T96" s="3"/>
      <c r="W96" s="4"/>
      <c r="X96" s="4"/>
      <c r="Y96" s="2"/>
      <c r="Z96" s="3"/>
    </row>
    <row r="97" spans="1:26" ht="15.75" customHeight="1" x14ac:dyDescent="0.25">
      <c r="A97" s="2"/>
      <c r="B97" s="2"/>
      <c r="C97" s="2"/>
      <c r="D97" s="2"/>
      <c r="E97" s="2"/>
      <c r="F97" s="2"/>
      <c r="G97" s="2"/>
      <c r="H97" s="2"/>
      <c r="I97" s="2"/>
      <c r="J97" s="2"/>
      <c r="K97" s="2"/>
      <c r="L97" s="2"/>
      <c r="M97" s="2"/>
      <c r="R97" s="3"/>
      <c r="S97" s="3"/>
      <c r="T97" s="3"/>
      <c r="W97" s="4"/>
      <c r="X97" s="4"/>
      <c r="Y97" s="2"/>
      <c r="Z97" s="3"/>
    </row>
    <row r="98" spans="1:26" ht="15.75" customHeight="1" x14ac:dyDescent="0.25">
      <c r="A98" s="2"/>
      <c r="B98" s="2"/>
      <c r="C98" s="2"/>
      <c r="D98" s="2"/>
      <c r="E98" s="2"/>
      <c r="F98" s="2"/>
      <c r="G98" s="2"/>
      <c r="H98" s="2"/>
      <c r="I98" s="2"/>
      <c r="J98" s="2"/>
      <c r="K98" s="2"/>
      <c r="L98" s="2"/>
      <c r="M98" s="2"/>
      <c r="R98" s="3"/>
      <c r="S98" s="3"/>
      <c r="T98" s="3"/>
      <c r="W98" s="4"/>
      <c r="X98" s="4"/>
      <c r="Y98" s="2"/>
      <c r="Z98" s="3"/>
    </row>
    <row r="99" spans="1:26" ht="15.75" customHeight="1" x14ac:dyDescent="0.25">
      <c r="A99" s="2"/>
      <c r="B99" s="2"/>
      <c r="C99" s="2"/>
      <c r="D99" s="2"/>
      <c r="E99" s="2"/>
      <c r="F99" s="2"/>
      <c r="G99" s="2"/>
      <c r="H99" s="2"/>
      <c r="I99" s="2"/>
      <c r="J99" s="2"/>
      <c r="K99" s="2"/>
      <c r="L99" s="2"/>
      <c r="M99" s="2"/>
      <c r="R99" s="3"/>
      <c r="S99" s="3"/>
      <c r="T99" s="3"/>
      <c r="W99" s="4"/>
      <c r="X99" s="4"/>
      <c r="Y99" s="2"/>
      <c r="Z99" s="3"/>
    </row>
    <row r="100" spans="1:26" ht="15.75" customHeight="1" x14ac:dyDescent="0.25">
      <c r="A100" s="2"/>
      <c r="B100" s="2"/>
      <c r="C100" s="2"/>
      <c r="D100" s="2"/>
      <c r="E100" s="2"/>
      <c r="F100" s="2"/>
      <c r="G100" s="2"/>
      <c r="H100" s="2"/>
      <c r="I100" s="2"/>
      <c r="J100" s="2"/>
      <c r="K100" s="2"/>
      <c r="L100" s="2"/>
      <c r="M100" s="2"/>
      <c r="R100" s="3"/>
      <c r="S100" s="3"/>
      <c r="T100" s="3"/>
      <c r="W100" s="4"/>
      <c r="X100" s="4"/>
      <c r="Y100" s="2"/>
      <c r="Z100" s="3"/>
    </row>
    <row r="101" spans="1:26" ht="15.75" customHeight="1" x14ac:dyDescent="0.25">
      <c r="A101" s="2"/>
      <c r="B101" s="2"/>
      <c r="C101" s="2"/>
      <c r="D101" s="2"/>
      <c r="E101" s="2"/>
      <c r="F101" s="2"/>
      <c r="G101" s="2"/>
      <c r="H101" s="2"/>
      <c r="I101" s="2"/>
      <c r="J101" s="2"/>
      <c r="K101" s="2"/>
      <c r="L101" s="2"/>
      <c r="M101" s="2"/>
      <c r="R101" s="3"/>
      <c r="S101" s="3"/>
      <c r="T101" s="3"/>
      <c r="W101" s="4"/>
      <c r="X101" s="4"/>
      <c r="Y101" s="2"/>
      <c r="Z101" s="3"/>
    </row>
    <row r="102" spans="1:26" ht="15.75" customHeight="1" x14ac:dyDescent="0.25">
      <c r="A102" s="2"/>
      <c r="B102" s="2"/>
      <c r="C102" s="2"/>
      <c r="D102" s="2"/>
      <c r="E102" s="2"/>
      <c r="F102" s="2"/>
      <c r="G102" s="2"/>
      <c r="H102" s="2"/>
      <c r="I102" s="2"/>
      <c r="J102" s="2"/>
      <c r="K102" s="2"/>
      <c r="L102" s="2"/>
      <c r="M102" s="2"/>
      <c r="R102" s="3"/>
      <c r="S102" s="3"/>
      <c r="T102" s="3"/>
      <c r="W102" s="4"/>
      <c r="X102" s="4"/>
      <c r="Y102" s="2"/>
      <c r="Z102" s="3"/>
    </row>
    <row r="103" spans="1:26" ht="15.75" customHeight="1" x14ac:dyDescent="0.25">
      <c r="A103" s="2"/>
      <c r="B103" s="2"/>
      <c r="C103" s="2"/>
      <c r="D103" s="2"/>
      <c r="E103" s="2"/>
      <c r="F103" s="2"/>
      <c r="G103" s="2"/>
      <c r="H103" s="2"/>
      <c r="I103" s="2"/>
      <c r="J103" s="2"/>
      <c r="K103" s="2"/>
      <c r="L103" s="2"/>
      <c r="M103" s="2"/>
      <c r="R103" s="3"/>
      <c r="S103" s="3"/>
      <c r="T103" s="3"/>
      <c r="W103" s="4"/>
      <c r="X103" s="4"/>
      <c r="Y103" s="2"/>
      <c r="Z103" s="3"/>
    </row>
    <row r="104" spans="1:26" ht="15.75" customHeight="1" x14ac:dyDescent="0.25">
      <c r="A104" s="2"/>
      <c r="B104" s="2"/>
      <c r="C104" s="2"/>
      <c r="D104" s="2"/>
      <c r="E104" s="2"/>
      <c r="F104" s="2"/>
      <c r="G104" s="2"/>
      <c r="H104" s="2"/>
      <c r="I104" s="2"/>
      <c r="J104" s="2"/>
      <c r="K104" s="2"/>
      <c r="L104" s="2"/>
      <c r="M104" s="2"/>
      <c r="R104" s="3"/>
      <c r="S104" s="3"/>
      <c r="T104" s="3"/>
      <c r="W104" s="4"/>
      <c r="X104" s="4"/>
      <c r="Y104" s="2"/>
      <c r="Z104" s="3"/>
    </row>
    <row r="105" spans="1:26" ht="15.75" customHeight="1" x14ac:dyDescent="0.25">
      <c r="A105" s="2"/>
      <c r="B105" s="2"/>
      <c r="C105" s="2"/>
      <c r="D105" s="2"/>
      <c r="E105" s="2"/>
      <c r="F105" s="2"/>
      <c r="G105" s="2"/>
      <c r="H105" s="2"/>
      <c r="I105" s="2"/>
      <c r="J105" s="2"/>
      <c r="K105" s="2"/>
      <c r="L105" s="2"/>
      <c r="M105" s="2"/>
      <c r="R105" s="3"/>
      <c r="S105" s="3"/>
      <c r="T105" s="3"/>
      <c r="W105" s="4"/>
      <c r="X105" s="4"/>
      <c r="Y105" s="2"/>
      <c r="Z105" s="3"/>
    </row>
    <row r="106" spans="1:26" ht="15.75" customHeight="1" x14ac:dyDescent="0.25">
      <c r="A106" s="2"/>
      <c r="B106" s="2"/>
      <c r="C106" s="2"/>
      <c r="D106" s="2"/>
      <c r="E106" s="2"/>
      <c r="F106" s="2"/>
      <c r="G106" s="2"/>
      <c r="H106" s="2"/>
      <c r="I106" s="2"/>
      <c r="J106" s="2"/>
      <c r="K106" s="2"/>
      <c r="L106" s="2"/>
      <c r="M106" s="2"/>
      <c r="R106" s="3"/>
      <c r="S106" s="3"/>
      <c r="T106" s="3"/>
      <c r="W106" s="4"/>
      <c r="X106" s="4"/>
      <c r="Y106" s="2"/>
      <c r="Z106" s="3"/>
    </row>
    <row r="107" spans="1:26" ht="15.75" customHeight="1" x14ac:dyDescent="0.25">
      <c r="A107" s="2"/>
      <c r="B107" s="2"/>
      <c r="C107" s="2"/>
      <c r="D107" s="2"/>
      <c r="E107" s="2"/>
      <c r="F107" s="2"/>
      <c r="G107" s="2"/>
      <c r="H107" s="2"/>
      <c r="I107" s="2"/>
      <c r="J107" s="2"/>
      <c r="K107" s="2"/>
      <c r="L107" s="2"/>
      <c r="M107" s="2"/>
      <c r="R107" s="3"/>
      <c r="S107" s="3"/>
      <c r="T107" s="3"/>
      <c r="W107" s="4"/>
      <c r="X107" s="4"/>
      <c r="Y107" s="2"/>
      <c r="Z107" s="3"/>
    </row>
    <row r="108" spans="1:26" ht="15.75" customHeight="1" x14ac:dyDescent="0.25">
      <c r="A108" s="2"/>
      <c r="B108" s="2"/>
      <c r="C108" s="2"/>
      <c r="D108" s="2"/>
      <c r="E108" s="2"/>
      <c r="F108" s="2"/>
      <c r="G108" s="2"/>
      <c r="H108" s="2"/>
      <c r="I108" s="2"/>
      <c r="J108" s="2"/>
      <c r="K108" s="2"/>
      <c r="L108" s="2"/>
      <c r="M108" s="2"/>
      <c r="R108" s="3"/>
      <c r="S108" s="3"/>
      <c r="T108" s="3"/>
      <c r="W108" s="4"/>
      <c r="X108" s="4"/>
      <c r="Y108" s="2"/>
      <c r="Z108" s="3"/>
    </row>
    <row r="109" spans="1:26" ht="15.75" customHeight="1" x14ac:dyDescent="0.25">
      <c r="A109" s="2"/>
      <c r="B109" s="2"/>
      <c r="C109" s="2"/>
      <c r="D109" s="2"/>
      <c r="E109" s="2"/>
      <c r="F109" s="2"/>
      <c r="G109" s="2"/>
      <c r="H109" s="2"/>
      <c r="I109" s="2"/>
      <c r="J109" s="2"/>
      <c r="K109" s="2"/>
      <c r="L109" s="2"/>
      <c r="M109" s="2"/>
      <c r="R109" s="3"/>
      <c r="S109" s="3"/>
      <c r="T109" s="3"/>
      <c r="W109" s="4"/>
      <c r="X109" s="4"/>
      <c r="Y109" s="2"/>
      <c r="Z109" s="3"/>
    </row>
    <row r="110" spans="1:26" ht="15.75" customHeight="1" x14ac:dyDescent="0.25">
      <c r="A110" s="2"/>
      <c r="B110" s="2"/>
      <c r="C110" s="2"/>
      <c r="D110" s="2"/>
      <c r="E110" s="2"/>
      <c r="F110" s="2"/>
      <c r="G110" s="2"/>
      <c r="H110" s="2"/>
      <c r="I110" s="2"/>
      <c r="J110" s="2"/>
      <c r="K110" s="2"/>
      <c r="L110" s="2"/>
      <c r="M110" s="2"/>
      <c r="R110" s="3"/>
      <c r="S110" s="3"/>
      <c r="T110" s="3"/>
      <c r="W110" s="4"/>
      <c r="X110" s="4"/>
      <c r="Y110" s="2"/>
      <c r="Z110" s="3"/>
    </row>
    <row r="111" spans="1:26" ht="15.75" customHeight="1" x14ac:dyDescent="0.25">
      <c r="A111" s="2"/>
      <c r="B111" s="2"/>
      <c r="C111" s="2"/>
      <c r="D111" s="2"/>
      <c r="E111" s="2"/>
      <c r="F111" s="2"/>
      <c r="G111" s="2"/>
      <c r="H111" s="2"/>
      <c r="I111" s="2"/>
      <c r="J111" s="2"/>
      <c r="K111" s="2"/>
      <c r="L111" s="2"/>
      <c r="M111" s="2"/>
      <c r="R111" s="3"/>
      <c r="S111" s="3"/>
      <c r="T111" s="3"/>
      <c r="W111" s="4"/>
      <c r="X111" s="4"/>
      <c r="Y111" s="2"/>
      <c r="Z111" s="3"/>
    </row>
    <row r="112" spans="1:26" ht="15.75" customHeight="1" x14ac:dyDescent="0.25">
      <c r="A112" s="2"/>
      <c r="B112" s="2"/>
      <c r="C112" s="2"/>
      <c r="D112" s="2"/>
      <c r="E112" s="2"/>
      <c r="F112" s="2"/>
      <c r="G112" s="2"/>
      <c r="H112" s="2"/>
      <c r="I112" s="2"/>
      <c r="J112" s="2"/>
      <c r="K112" s="2"/>
      <c r="L112" s="2"/>
      <c r="M112" s="2"/>
      <c r="R112" s="3"/>
      <c r="S112" s="3"/>
      <c r="T112" s="3"/>
      <c r="W112" s="4"/>
      <c r="X112" s="4"/>
      <c r="Y112" s="2"/>
      <c r="Z112" s="3"/>
    </row>
    <row r="113" spans="1:26" ht="15.75" customHeight="1" x14ac:dyDescent="0.25">
      <c r="A113" s="2"/>
      <c r="B113" s="2"/>
      <c r="C113" s="2"/>
      <c r="D113" s="2"/>
      <c r="E113" s="2"/>
      <c r="F113" s="2"/>
      <c r="G113" s="2"/>
      <c r="H113" s="2"/>
      <c r="I113" s="2"/>
      <c r="J113" s="2"/>
      <c r="K113" s="2"/>
      <c r="L113" s="2"/>
      <c r="M113" s="2"/>
      <c r="R113" s="3"/>
      <c r="S113" s="3"/>
      <c r="T113" s="3"/>
      <c r="W113" s="4"/>
      <c r="X113" s="4"/>
      <c r="Y113" s="2"/>
      <c r="Z113" s="3"/>
    </row>
    <row r="114" spans="1:26" ht="15.75" customHeight="1" x14ac:dyDescent="0.25">
      <c r="A114" s="2"/>
      <c r="B114" s="2"/>
      <c r="C114" s="2"/>
      <c r="D114" s="2"/>
      <c r="E114" s="2"/>
      <c r="F114" s="2"/>
      <c r="G114" s="2"/>
      <c r="H114" s="2"/>
      <c r="I114" s="2"/>
      <c r="J114" s="2"/>
      <c r="K114" s="2"/>
      <c r="L114" s="2"/>
      <c r="M114" s="2"/>
      <c r="R114" s="3"/>
      <c r="S114" s="3"/>
      <c r="T114" s="3"/>
      <c r="W114" s="4"/>
      <c r="X114" s="4"/>
      <c r="Y114" s="2"/>
      <c r="Z114" s="3"/>
    </row>
    <row r="115" spans="1:26" ht="15.75" customHeight="1" x14ac:dyDescent="0.25">
      <c r="A115" s="2"/>
      <c r="B115" s="2"/>
      <c r="C115" s="2"/>
      <c r="D115" s="2"/>
      <c r="E115" s="2"/>
      <c r="F115" s="2"/>
      <c r="G115" s="2"/>
      <c r="H115" s="2"/>
      <c r="I115" s="2"/>
      <c r="J115" s="2"/>
      <c r="K115" s="2"/>
      <c r="L115" s="2"/>
      <c r="M115" s="2"/>
      <c r="R115" s="3"/>
      <c r="S115" s="3"/>
      <c r="T115" s="3"/>
      <c r="W115" s="4"/>
      <c r="X115" s="4"/>
      <c r="Y115" s="2"/>
      <c r="Z115" s="3"/>
    </row>
    <row r="116" spans="1:26" ht="15.75" customHeight="1" x14ac:dyDescent="0.25">
      <c r="A116" s="2"/>
      <c r="B116" s="2"/>
      <c r="C116" s="2"/>
      <c r="D116" s="2"/>
      <c r="E116" s="2"/>
      <c r="F116" s="2"/>
      <c r="G116" s="2"/>
      <c r="H116" s="2"/>
      <c r="I116" s="2"/>
      <c r="J116" s="2"/>
      <c r="K116" s="2"/>
      <c r="L116" s="2"/>
      <c r="M116" s="2"/>
      <c r="R116" s="3"/>
      <c r="S116" s="3"/>
      <c r="T116" s="3"/>
      <c r="W116" s="4"/>
      <c r="X116" s="4"/>
      <c r="Y116" s="2"/>
      <c r="Z116" s="3"/>
    </row>
    <row r="117" spans="1:26" ht="15.75" customHeight="1" x14ac:dyDescent="0.25">
      <c r="A117" s="2"/>
      <c r="B117" s="2"/>
      <c r="C117" s="2"/>
      <c r="D117" s="2"/>
      <c r="E117" s="2"/>
      <c r="F117" s="2"/>
      <c r="G117" s="2"/>
      <c r="H117" s="2"/>
      <c r="I117" s="2"/>
      <c r="J117" s="2"/>
      <c r="K117" s="2"/>
      <c r="L117" s="2"/>
      <c r="M117" s="2"/>
      <c r="R117" s="3"/>
      <c r="S117" s="3"/>
      <c r="T117" s="3"/>
      <c r="W117" s="4"/>
      <c r="X117" s="4"/>
      <c r="Y117" s="2"/>
      <c r="Z117" s="3"/>
    </row>
    <row r="118" spans="1:26" ht="15.75" customHeight="1" x14ac:dyDescent="0.25">
      <c r="A118" s="2"/>
      <c r="B118" s="2"/>
      <c r="C118" s="2"/>
      <c r="D118" s="2"/>
      <c r="E118" s="2"/>
      <c r="F118" s="2"/>
      <c r="G118" s="2"/>
      <c r="H118" s="2"/>
      <c r="I118" s="2"/>
      <c r="J118" s="2"/>
      <c r="K118" s="2"/>
      <c r="L118" s="2"/>
      <c r="M118" s="2"/>
      <c r="R118" s="3"/>
      <c r="S118" s="3"/>
      <c r="T118" s="3"/>
      <c r="W118" s="4"/>
      <c r="X118" s="4"/>
      <c r="Y118" s="2"/>
      <c r="Z118" s="3"/>
    </row>
    <row r="119" spans="1:26" ht="15.75" customHeight="1" x14ac:dyDescent="0.25">
      <c r="A119" s="2"/>
      <c r="B119" s="2"/>
      <c r="C119" s="2"/>
      <c r="D119" s="2"/>
      <c r="E119" s="2"/>
      <c r="F119" s="2"/>
      <c r="G119" s="2"/>
      <c r="H119" s="2"/>
      <c r="I119" s="2"/>
      <c r="J119" s="2"/>
      <c r="K119" s="2"/>
      <c r="L119" s="2"/>
      <c r="M119" s="2"/>
      <c r="R119" s="3"/>
      <c r="S119" s="3"/>
      <c r="T119" s="3"/>
      <c r="W119" s="4"/>
      <c r="X119" s="4"/>
      <c r="Y119" s="2"/>
      <c r="Z119" s="3"/>
    </row>
    <row r="120" spans="1:26" ht="15.75" customHeight="1" x14ac:dyDescent="0.25">
      <c r="A120" s="2"/>
      <c r="B120" s="2"/>
      <c r="C120" s="2"/>
      <c r="D120" s="2"/>
      <c r="E120" s="2"/>
      <c r="F120" s="2"/>
      <c r="G120" s="2"/>
      <c r="H120" s="2"/>
      <c r="I120" s="2"/>
      <c r="J120" s="2"/>
      <c r="K120" s="2"/>
      <c r="L120" s="2"/>
      <c r="M120" s="2"/>
      <c r="R120" s="3"/>
      <c r="S120" s="3"/>
      <c r="T120" s="3"/>
      <c r="W120" s="4"/>
      <c r="X120" s="4"/>
      <c r="Y120" s="2"/>
      <c r="Z120" s="3"/>
    </row>
    <row r="121" spans="1:26" ht="15.75" customHeight="1" x14ac:dyDescent="0.25">
      <c r="A121" s="2"/>
      <c r="B121" s="2"/>
      <c r="C121" s="2"/>
      <c r="D121" s="2"/>
      <c r="E121" s="2"/>
      <c r="F121" s="2"/>
      <c r="G121" s="2"/>
      <c r="H121" s="2"/>
      <c r="I121" s="2"/>
      <c r="J121" s="2"/>
      <c r="K121" s="2"/>
      <c r="L121" s="2"/>
      <c r="M121" s="2"/>
      <c r="R121" s="3"/>
      <c r="S121" s="3"/>
      <c r="T121" s="3"/>
      <c r="W121" s="4"/>
      <c r="X121" s="4"/>
      <c r="Y121" s="2"/>
      <c r="Z121" s="3"/>
    </row>
    <row r="122" spans="1:26" ht="15.75" customHeight="1" x14ac:dyDescent="0.25">
      <c r="A122" s="2"/>
      <c r="B122" s="2"/>
      <c r="C122" s="2"/>
      <c r="D122" s="2"/>
      <c r="E122" s="2"/>
      <c r="F122" s="2"/>
      <c r="G122" s="2"/>
      <c r="H122" s="2"/>
      <c r="I122" s="2"/>
      <c r="J122" s="2"/>
      <c r="K122" s="2"/>
      <c r="L122" s="2"/>
      <c r="M122" s="2"/>
      <c r="R122" s="3"/>
      <c r="S122" s="3"/>
      <c r="T122" s="3"/>
      <c r="W122" s="4"/>
      <c r="X122" s="4"/>
      <c r="Y122" s="2"/>
      <c r="Z122" s="3"/>
    </row>
    <row r="123" spans="1:26" ht="15.75" customHeight="1" x14ac:dyDescent="0.25">
      <c r="A123" s="2"/>
      <c r="B123" s="2"/>
      <c r="C123" s="2"/>
      <c r="D123" s="2"/>
      <c r="E123" s="2"/>
      <c r="F123" s="2"/>
      <c r="G123" s="2"/>
      <c r="H123" s="2"/>
      <c r="I123" s="2"/>
      <c r="J123" s="2"/>
      <c r="K123" s="2"/>
      <c r="L123" s="2"/>
      <c r="M123" s="2"/>
      <c r="R123" s="3"/>
      <c r="S123" s="3"/>
      <c r="T123" s="3"/>
      <c r="W123" s="4"/>
      <c r="X123" s="4"/>
      <c r="Y123" s="2"/>
      <c r="Z123" s="3"/>
    </row>
    <row r="124" spans="1:26" ht="15.75" customHeight="1" x14ac:dyDescent="0.25">
      <c r="A124" s="2"/>
      <c r="B124" s="2"/>
      <c r="C124" s="2"/>
      <c r="D124" s="2"/>
      <c r="E124" s="2"/>
      <c r="F124" s="2"/>
      <c r="G124" s="2"/>
      <c r="H124" s="2"/>
      <c r="I124" s="2"/>
      <c r="J124" s="2"/>
      <c r="K124" s="2"/>
      <c r="L124" s="2"/>
      <c r="M124" s="2"/>
      <c r="R124" s="3"/>
      <c r="S124" s="3"/>
      <c r="T124" s="3"/>
      <c r="W124" s="4"/>
      <c r="X124" s="4"/>
      <c r="Y124" s="2"/>
      <c r="Z124" s="3"/>
    </row>
    <row r="125" spans="1:26" ht="15.75" customHeight="1" x14ac:dyDescent="0.25">
      <c r="A125" s="2"/>
      <c r="B125" s="2"/>
      <c r="C125" s="2"/>
      <c r="D125" s="2"/>
      <c r="E125" s="2"/>
      <c r="F125" s="2"/>
      <c r="G125" s="2"/>
      <c r="H125" s="2"/>
      <c r="I125" s="2"/>
      <c r="J125" s="2"/>
      <c r="K125" s="2"/>
      <c r="L125" s="2"/>
      <c r="M125" s="2"/>
      <c r="R125" s="3"/>
      <c r="S125" s="3"/>
      <c r="T125" s="3"/>
      <c r="W125" s="4"/>
      <c r="X125" s="4"/>
      <c r="Y125" s="2"/>
      <c r="Z125" s="3"/>
    </row>
    <row r="126" spans="1:26" ht="15.75" customHeight="1" x14ac:dyDescent="0.25">
      <c r="A126" s="2"/>
      <c r="B126" s="2"/>
      <c r="C126" s="2"/>
      <c r="D126" s="2"/>
      <c r="E126" s="2"/>
      <c r="F126" s="2"/>
      <c r="G126" s="2"/>
      <c r="H126" s="2"/>
      <c r="I126" s="2"/>
      <c r="J126" s="2"/>
      <c r="K126" s="2"/>
      <c r="L126" s="2"/>
      <c r="M126" s="2"/>
      <c r="R126" s="3"/>
      <c r="S126" s="3"/>
      <c r="T126" s="3"/>
      <c r="W126" s="4"/>
      <c r="X126" s="4"/>
      <c r="Y126" s="2"/>
      <c r="Z126" s="3"/>
    </row>
    <row r="127" spans="1:26" ht="15.75" customHeight="1" x14ac:dyDescent="0.25">
      <c r="A127" s="2"/>
      <c r="B127" s="2"/>
      <c r="C127" s="2"/>
      <c r="D127" s="2"/>
      <c r="E127" s="2"/>
      <c r="F127" s="2"/>
      <c r="G127" s="2"/>
      <c r="H127" s="2"/>
      <c r="I127" s="2"/>
      <c r="J127" s="2"/>
      <c r="K127" s="2"/>
      <c r="L127" s="2"/>
      <c r="M127" s="2"/>
      <c r="R127" s="3"/>
      <c r="S127" s="3"/>
      <c r="T127" s="3"/>
      <c r="W127" s="4"/>
      <c r="X127" s="4"/>
      <c r="Y127" s="2"/>
      <c r="Z127" s="3"/>
    </row>
    <row r="128" spans="1:26" ht="15.75" customHeight="1" x14ac:dyDescent="0.25">
      <c r="A128" s="2"/>
      <c r="B128" s="2"/>
      <c r="C128" s="2"/>
      <c r="D128" s="2"/>
      <c r="E128" s="2"/>
      <c r="F128" s="2"/>
      <c r="G128" s="2"/>
      <c r="H128" s="2"/>
      <c r="I128" s="2"/>
      <c r="J128" s="2"/>
      <c r="K128" s="2"/>
      <c r="L128" s="2"/>
      <c r="M128" s="2"/>
      <c r="R128" s="3"/>
      <c r="S128" s="3"/>
      <c r="T128" s="3"/>
      <c r="W128" s="4"/>
      <c r="X128" s="4"/>
      <c r="Y128" s="2"/>
      <c r="Z128" s="3"/>
    </row>
    <row r="129" spans="1:26" ht="15.75" customHeight="1" x14ac:dyDescent="0.25">
      <c r="A129" s="2"/>
      <c r="B129" s="2"/>
      <c r="C129" s="2"/>
      <c r="D129" s="2"/>
      <c r="E129" s="2"/>
      <c r="F129" s="2"/>
      <c r="G129" s="2"/>
      <c r="H129" s="2"/>
      <c r="I129" s="2"/>
      <c r="J129" s="2"/>
      <c r="K129" s="2"/>
      <c r="L129" s="2"/>
      <c r="M129" s="2"/>
      <c r="R129" s="3"/>
      <c r="S129" s="3"/>
      <c r="T129" s="3"/>
      <c r="W129" s="4"/>
      <c r="X129" s="4"/>
      <c r="Y129" s="2"/>
      <c r="Z129" s="3"/>
    </row>
    <row r="130" spans="1:26" ht="15.75" customHeight="1" x14ac:dyDescent="0.25">
      <c r="A130" s="2"/>
      <c r="B130" s="2"/>
      <c r="C130" s="2"/>
      <c r="D130" s="2"/>
      <c r="E130" s="2"/>
      <c r="F130" s="2"/>
      <c r="G130" s="2"/>
      <c r="H130" s="2"/>
      <c r="I130" s="2"/>
      <c r="J130" s="2"/>
      <c r="K130" s="2"/>
      <c r="L130" s="2"/>
      <c r="M130" s="2"/>
      <c r="R130" s="3"/>
      <c r="S130" s="3"/>
      <c r="T130" s="3"/>
      <c r="W130" s="4"/>
      <c r="X130" s="4"/>
      <c r="Y130" s="2"/>
      <c r="Z130" s="3"/>
    </row>
    <row r="131" spans="1:26" ht="15.75" customHeight="1" x14ac:dyDescent="0.25">
      <c r="A131" s="2"/>
      <c r="B131" s="2"/>
      <c r="C131" s="2"/>
      <c r="D131" s="2"/>
      <c r="E131" s="2"/>
      <c r="F131" s="2"/>
      <c r="G131" s="2"/>
      <c r="H131" s="2"/>
      <c r="I131" s="2"/>
      <c r="J131" s="2"/>
      <c r="K131" s="2"/>
      <c r="L131" s="2"/>
      <c r="M131" s="2"/>
      <c r="R131" s="3"/>
      <c r="S131" s="3"/>
      <c r="T131" s="3"/>
      <c r="W131" s="4"/>
      <c r="X131" s="4"/>
      <c r="Y131" s="2"/>
      <c r="Z131" s="3"/>
    </row>
    <row r="132" spans="1:26" ht="15.75" customHeight="1" x14ac:dyDescent="0.25">
      <c r="A132" s="2"/>
      <c r="B132" s="2"/>
      <c r="C132" s="2"/>
      <c r="D132" s="2"/>
      <c r="E132" s="2"/>
      <c r="F132" s="2"/>
      <c r="G132" s="2"/>
      <c r="H132" s="2"/>
      <c r="I132" s="2"/>
      <c r="J132" s="2"/>
      <c r="K132" s="2"/>
      <c r="L132" s="2"/>
      <c r="M132" s="2"/>
      <c r="R132" s="3"/>
      <c r="S132" s="3"/>
      <c r="T132" s="3"/>
      <c r="W132" s="4"/>
      <c r="X132" s="4"/>
      <c r="Y132" s="2"/>
      <c r="Z132" s="3"/>
    </row>
    <row r="133" spans="1:26" ht="15.75" customHeight="1" x14ac:dyDescent="0.25">
      <c r="A133" s="2"/>
      <c r="B133" s="2"/>
      <c r="C133" s="2"/>
      <c r="D133" s="2"/>
      <c r="E133" s="2"/>
      <c r="F133" s="2"/>
      <c r="G133" s="2"/>
      <c r="H133" s="2"/>
      <c r="I133" s="2"/>
      <c r="J133" s="2"/>
      <c r="K133" s="2"/>
      <c r="L133" s="2"/>
      <c r="M133" s="2"/>
      <c r="R133" s="3"/>
      <c r="S133" s="3"/>
      <c r="T133" s="3"/>
      <c r="W133" s="4"/>
      <c r="X133" s="4"/>
      <c r="Y133" s="2"/>
      <c r="Z133" s="3"/>
    </row>
    <row r="134" spans="1:26" ht="15.75" customHeight="1" x14ac:dyDescent="0.25">
      <c r="A134" s="2"/>
      <c r="B134" s="2"/>
      <c r="C134" s="2"/>
      <c r="D134" s="2"/>
      <c r="E134" s="2"/>
      <c r="F134" s="2"/>
      <c r="G134" s="2"/>
      <c r="H134" s="2"/>
      <c r="I134" s="2"/>
      <c r="J134" s="2"/>
      <c r="K134" s="2"/>
      <c r="L134" s="2"/>
      <c r="M134" s="2"/>
      <c r="R134" s="3"/>
      <c r="S134" s="3"/>
      <c r="T134" s="3"/>
      <c r="W134" s="4"/>
      <c r="X134" s="4"/>
      <c r="Y134" s="2"/>
      <c r="Z134" s="3"/>
    </row>
    <row r="135" spans="1:26" ht="15.75" customHeight="1" x14ac:dyDescent="0.25">
      <c r="A135" s="2"/>
      <c r="B135" s="2"/>
      <c r="C135" s="2"/>
      <c r="D135" s="2"/>
      <c r="E135" s="2"/>
      <c r="F135" s="2"/>
      <c r="G135" s="2"/>
      <c r="H135" s="2"/>
      <c r="I135" s="2"/>
      <c r="J135" s="2"/>
      <c r="K135" s="2"/>
      <c r="L135" s="2"/>
      <c r="M135" s="2"/>
      <c r="R135" s="3"/>
      <c r="S135" s="3"/>
      <c r="T135" s="3"/>
      <c r="W135" s="4"/>
      <c r="X135" s="4"/>
      <c r="Y135" s="2"/>
      <c r="Z135" s="3"/>
    </row>
    <row r="136" spans="1:26" ht="15.75" customHeight="1" x14ac:dyDescent="0.25">
      <c r="A136" s="2"/>
      <c r="B136" s="2"/>
      <c r="C136" s="2"/>
      <c r="D136" s="2"/>
      <c r="E136" s="2"/>
      <c r="F136" s="2"/>
      <c r="G136" s="2"/>
      <c r="H136" s="2"/>
      <c r="I136" s="2"/>
      <c r="J136" s="2"/>
      <c r="K136" s="2"/>
      <c r="L136" s="2"/>
      <c r="M136" s="2"/>
      <c r="R136" s="3"/>
      <c r="S136" s="3"/>
      <c r="T136" s="3"/>
      <c r="W136" s="4"/>
      <c r="X136" s="4"/>
      <c r="Y136" s="2"/>
      <c r="Z136" s="3"/>
    </row>
    <row r="137" spans="1:26" ht="15.75" customHeight="1" x14ac:dyDescent="0.25">
      <c r="A137" s="2"/>
      <c r="B137" s="2"/>
      <c r="C137" s="2"/>
      <c r="D137" s="2"/>
      <c r="E137" s="2"/>
      <c r="F137" s="2"/>
      <c r="G137" s="2"/>
      <c r="H137" s="2"/>
      <c r="I137" s="2"/>
      <c r="J137" s="2"/>
      <c r="K137" s="2"/>
      <c r="L137" s="2"/>
      <c r="M137" s="2"/>
      <c r="R137" s="3"/>
      <c r="S137" s="3"/>
      <c r="T137" s="3"/>
      <c r="W137" s="4"/>
      <c r="X137" s="4"/>
      <c r="Y137" s="2"/>
      <c r="Z137" s="3"/>
    </row>
    <row r="138" spans="1:26" ht="15.75" customHeight="1" x14ac:dyDescent="0.25">
      <c r="A138" s="2"/>
      <c r="B138" s="2"/>
      <c r="C138" s="2"/>
      <c r="D138" s="2"/>
      <c r="E138" s="2"/>
      <c r="F138" s="2"/>
      <c r="G138" s="2"/>
      <c r="H138" s="2"/>
      <c r="I138" s="2"/>
      <c r="J138" s="2"/>
      <c r="K138" s="2"/>
      <c r="L138" s="2"/>
      <c r="M138" s="2"/>
      <c r="R138" s="3"/>
      <c r="S138" s="3"/>
      <c r="T138" s="3"/>
      <c r="W138" s="4"/>
      <c r="X138" s="4"/>
      <c r="Y138" s="2"/>
      <c r="Z138" s="3"/>
    </row>
    <row r="139" spans="1:26" ht="15.75" customHeight="1" x14ac:dyDescent="0.25">
      <c r="A139" s="2"/>
      <c r="B139" s="2"/>
      <c r="C139" s="2"/>
      <c r="D139" s="2"/>
      <c r="E139" s="2"/>
      <c r="F139" s="2"/>
      <c r="G139" s="2"/>
      <c r="H139" s="2"/>
      <c r="I139" s="2"/>
      <c r="J139" s="2"/>
      <c r="K139" s="2"/>
      <c r="L139" s="2"/>
      <c r="M139" s="2"/>
      <c r="R139" s="3"/>
      <c r="S139" s="3"/>
      <c r="T139" s="3"/>
      <c r="W139" s="4"/>
      <c r="X139" s="4"/>
      <c r="Y139" s="2"/>
      <c r="Z139" s="3"/>
    </row>
    <row r="140" spans="1:26" ht="15.75" customHeight="1" x14ac:dyDescent="0.25">
      <c r="A140" s="2"/>
      <c r="B140" s="2"/>
      <c r="C140" s="2"/>
      <c r="D140" s="2"/>
      <c r="E140" s="2"/>
      <c r="F140" s="2"/>
      <c r="G140" s="2"/>
      <c r="H140" s="2"/>
      <c r="I140" s="2"/>
      <c r="J140" s="2"/>
      <c r="K140" s="2"/>
      <c r="L140" s="2"/>
      <c r="M140" s="2"/>
      <c r="R140" s="3"/>
      <c r="S140" s="3"/>
      <c r="T140" s="3"/>
      <c r="W140" s="4"/>
      <c r="X140" s="4"/>
      <c r="Y140" s="2"/>
      <c r="Z140" s="3"/>
    </row>
    <row r="141" spans="1:26" ht="15.75" customHeight="1" x14ac:dyDescent="0.25">
      <c r="A141" s="2"/>
      <c r="B141" s="2"/>
      <c r="C141" s="2"/>
      <c r="D141" s="2"/>
      <c r="E141" s="2"/>
      <c r="F141" s="2"/>
      <c r="G141" s="2"/>
      <c r="H141" s="2"/>
      <c r="I141" s="2"/>
      <c r="J141" s="2"/>
      <c r="K141" s="2"/>
      <c r="L141" s="2"/>
      <c r="M141" s="2"/>
      <c r="R141" s="3"/>
      <c r="S141" s="3"/>
      <c r="T141" s="3"/>
      <c r="W141" s="4"/>
      <c r="X141" s="4"/>
      <c r="Y141" s="2"/>
      <c r="Z141" s="3"/>
    </row>
    <row r="142" spans="1:26" ht="15.75" customHeight="1" x14ac:dyDescent="0.25">
      <c r="A142" s="2"/>
      <c r="B142" s="2"/>
      <c r="C142" s="2"/>
      <c r="D142" s="2"/>
      <c r="E142" s="2"/>
      <c r="F142" s="2"/>
      <c r="G142" s="2"/>
      <c r="H142" s="2"/>
      <c r="I142" s="2"/>
      <c r="J142" s="2"/>
      <c r="K142" s="2"/>
      <c r="L142" s="2"/>
      <c r="M142" s="2"/>
      <c r="R142" s="3"/>
      <c r="S142" s="3"/>
      <c r="T142" s="3"/>
      <c r="W142" s="4"/>
      <c r="X142" s="4"/>
      <c r="Y142" s="2"/>
      <c r="Z142" s="3"/>
    </row>
    <row r="143" spans="1:26" ht="15.75" customHeight="1" x14ac:dyDescent="0.25">
      <c r="A143" s="2"/>
      <c r="B143" s="2"/>
      <c r="C143" s="2"/>
      <c r="D143" s="2"/>
      <c r="E143" s="2"/>
      <c r="F143" s="2"/>
      <c r="G143" s="2"/>
      <c r="H143" s="2"/>
      <c r="I143" s="2"/>
      <c r="J143" s="2"/>
      <c r="K143" s="2"/>
      <c r="L143" s="2"/>
      <c r="M143" s="2"/>
      <c r="R143" s="3"/>
      <c r="S143" s="3"/>
      <c r="T143" s="3"/>
      <c r="W143" s="4"/>
      <c r="X143" s="4"/>
      <c r="Y143" s="2"/>
      <c r="Z143" s="3"/>
    </row>
    <row r="144" spans="1:26" ht="15.75" customHeight="1" x14ac:dyDescent="0.25">
      <c r="A144" s="2"/>
      <c r="B144" s="2"/>
      <c r="C144" s="2"/>
      <c r="D144" s="2"/>
      <c r="E144" s="2"/>
      <c r="F144" s="2"/>
      <c r="G144" s="2"/>
      <c r="H144" s="2"/>
      <c r="I144" s="2"/>
      <c r="J144" s="2"/>
      <c r="K144" s="2"/>
      <c r="L144" s="2"/>
      <c r="M144" s="2"/>
      <c r="R144" s="3"/>
      <c r="S144" s="3"/>
      <c r="T144" s="3"/>
      <c r="W144" s="4"/>
      <c r="X144" s="4"/>
      <c r="Y144" s="2"/>
      <c r="Z144" s="3"/>
    </row>
    <row r="145" spans="1:26" ht="15.75" customHeight="1" x14ac:dyDescent="0.25">
      <c r="A145" s="2"/>
      <c r="B145" s="2"/>
      <c r="C145" s="2"/>
      <c r="D145" s="2"/>
      <c r="E145" s="2"/>
      <c r="F145" s="2"/>
      <c r="G145" s="2"/>
      <c r="H145" s="2"/>
      <c r="I145" s="2"/>
      <c r="J145" s="2"/>
      <c r="K145" s="2"/>
      <c r="L145" s="2"/>
      <c r="M145" s="2"/>
      <c r="R145" s="3"/>
      <c r="S145" s="3"/>
      <c r="T145" s="3"/>
      <c r="W145" s="4"/>
      <c r="X145" s="4"/>
      <c r="Y145" s="2"/>
      <c r="Z145" s="3"/>
    </row>
    <row r="146" spans="1:26" ht="15.75" customHeight="1" x14ac:dyDescent="0.25">
      <c r="A146" s="2"/>
      <c r="B146" s="2"/>
      <c r="C146" s="2"/>
      <c r="D146" s="2"/>
      <c r="E146" s="2"/>
      <c r="F146" s="2"/>
      <c r="G146" s="2"/>
      <c r="H146" s="2"/>
      <c r="I146" s="2"/>
      <c r="J146" s="2"/>
      <c r="K146" s="2"/>
      <c r="L146" s="2"/>
      <c r="M146" s="2"/>
      <c r="R146" s="3"/>
      <c r="S146" s="3"/>
      <c r="T146" s="3"/>
      <c r="W146" s="4"/>
      <c r="X146" s="4"/>
      <c r="Y146" s="2"/>
      <c r="Z146" s="3"/>
    </row>
    <row r="147" spans="1:26" ht="15.75" customHeight="1" x14ac:dyDescent="0.25">
      <c r="A147" s="2"/>
      <c r="B147" s="2"/>
      <c r="C147" s="2"/>
      <c r="D147" s="2"/>
      <c r="E147" s="2"/>
      <c r="F147" s="2"/>
      <c r="G147" s="2"/>
      <c r="H147" s="2"/>
      <c r="I147" s="2"/>
      <c r="J147" s="2"/>
      <c r="K147" s="2"/>
      <c r="L147" s="2"/>
      <c r="M147" s="2"/>
      <c r="R147" s="3"/>
      <c r="S147" s="3"/>
      <c r="T147" s="3"/>
      <c r="W147" s="4"/>
      <c r="X147" s="4"/>
      <c r="Y147" s="2"/>
      <c r="Z147" s="3"/>
    </row>
    <row r="148" spans="1:26" ht="15.75" customHeight="1" x14ac:dyDescent="0.25">
      <c r="A148" s="2"/>
      <c r="B148" s="2"/>
      <c r="C148" s="2"/>
      <c r="D148" s="2"/>
      <c r="E148" s="2"/>
      <c r="F148" s="2"/>
      <c r="G148" s="2"/>
      <c r="H148" s="2"/>
      <c r="I148" s="2"/>
      <c r="J148" s="2"/>
      <c r="K148" s="2"/>
      <c r="L148" s="2"/>
      <c r="M148" s="2"/>
      <c r="R148" s="3"/>
      <c r="S148" s="3"/>
      <c r="T148" s="3"/>
      <c r="W148" s="4"/>
      <c r="X148" s="4"/>
      <c r="Y148" s="2"/>
      <c r="Z148" s="3"/>
    </row>
    <row r="149" spans="1:26" ht="15.75" customHeight="1" x14ac:dyDescent="0.25">
      <c r="A149" s="2"/>
      <c r="B149" s="2"/>
      <c r="C149" s="2"/>
      <c r="D149" s="2"/>
      <c r="E149" s="2"/>
      <c r="F149" s="2"/>
      <c r="G149" s="2"/>
      <c r="H149" s="2"/>
      <c r="I149" s="2"/>
      <c r="J149" s="2"/>
      <c r="K149" s="2"/>
      <c r="L149" s="2"/>
      <c r="M149" s="2"/>
      <c r="R149" s="3"/>
      <c r="S149" s="3"/>
      <c r="T149" s="3"/>
      <c r="W149" s="4"/>
      <c r="X149" s="4"/>
      <c r="Y149" s="2"/>
      <c r="Z149" s="3"/>
    </row>
    <row r="150" spans="1:26" ht="15.75" customHeight="1" x14ac:dyDescent="0.25">
      <c r="A150" s="2"/>
      <c r="B150" s="2"/>
      <c r="C150" s="2"/>
      <c r="D150" s="2"/>
      <c r="E150" s="2"/>
      <c r="F150" s="2"/>
      <c r="G150" s="2"/>
      <c r="H150" s="2"/>
      <c r="I150" s="2"/>
      <c r="J150" s="2"/>
      <c r="K150" s="2"/>
      <c r="L150" s="2"/>
      <c r="M150" s="2"/>
      <c r="R150" s="3"/>
      <c r="S150" s="3"/>
      <c r="T150" s="3"/>
      <c r="W150" s="4"/>
      <c r="X150" s="4"/>
      <c r="Y150" s="2"/>
      <c r="Z150" s="3"/>
    </row>
    <row r="151" spans="1:26" ht="15.75" customHeight="1" x14ac:dyDescent="0.25">
      <c r="A151" s="2"/>
      <c r="B151" s="2"/>
      <c r="C151" s="2"/>
      <c r="D151" s="2"/>
      <c r="E151" s="2"/>
      <c r="F151" s="2"/>
      <c r="G151" s="2"/>
      <c r="H151" s="2"/>
      <c r="I151" s="2"/>
      <c r="J151" s="2"/>
      <c r="K151" s="2"/>
      <c r="L151" s="2"/>
      <c r="M151" s="2"/>
      <c r="R151" s="3"/>
      <c r="S151" s="3"/>
      <c r="T151" s="3"/>
      <c r="W151" s="4"/>
      <c r="X151" s="4"/>
      <c r="Y151" s="2"/>
      <c r="Z151" s="3"/>
    </row>
    <row r="152" spans="1:26" ht="15.75" customHeight="1" x14ac:dyDescent="0.25">
      <c r="A152" s="2"/>
      <c r="B152" s="2"/>
      <c r="C152" s="2"/>
      <c r="D152" s="2"/>
      <c r="E152" s="2"/>
      <c r="F152" s="2"/>
      <c r="G152" s="2"/>
      <c r="H152" s="2"/>
      <c r="I152" s="2"/>
      <c r="J152" s="2"/>
      <c r="K152" s="2"/>
      <c r="L152" s="2"/>
      <c r="M152" s="2"/>
      <c r="R152" s="3"/>
      <c r="S152" s="3"/>
      <c r="T152" s="3"/>
      <c r="W152" s="4"/>
      <c r="X152" s="4"/>
      <c r="Y152" s="2"/>
      <c r="Z152" s="3"/>
    </row>
    <row r="153" spans="1:26" ht="15.75" customHeight="1" x14ac:dyDescent="0.25">
      <c r="A153" s="2"/>
      <c r="B153" s="2"/>
      <c r="C153" s="2"/>
      <c r="D153" s="2"/>
      <c r="E153" s="2"/>
      <c r="F153" s="2"/>
      <c r="G153" s="2"/>
      <c r="H153" s="2"/>
      <c r="I153" s="2"/>
      <c r="J153" s="2"/>
      <c r="K153" s="2"/>
      <c r="L153" s="2"/>
      <c r="M153" s="2"/>
      <c r="R153" s="3"/>
      <c r="S153" s="3"/>
      <c r="T153" s="3"/>
      <c r="W153" s="4"/>
      <c r="X153" s="4"/>
      <c r="Y153" s="2"/>
      <c r="Z153" s="3"/>
    </row>
    <row r="154" spans="1:26" ht="15.75" customHeight="1" x14ac:dyDescent="0.25">
      <c r="A154" s="2"/>
      <c r="B154" s="2"/>
      <c r="C154" s="2"/>
      <c r="D154" s="2"/>
      <c r="E154" s="2"/>
      <c r="F154" s="2"/>
      <c r="G154" s="2"/>
      <c r="H154" s="2"/>
      <c r="I154" s="2"/>
      <c r="J154" s="2"/>
      <c r="K154" s="2"/>
      <c r="L154" s="2"/>
      <c r="M154" s="2"/>
      <c r="R154" s="3"/>
      <c r="S154" s="3"/>
      <c r="T154" s="3"/>
      <c r="W154" s="4"/>
      <c r="X154" s="4"/>
      <c r="Y154" s="2"/>
      <c r="Z154" s="3"/>
    </row>
    <row r="155" spans="1:26" ht="15.75" customHeight="1" x14ac:dyDescent="0.25">
      <c r="A155" s="2"/>
      <c r="B155" s="2"/>
      <c r="C155" s="2"/>
      <c r="D155" s="2"/>
      <c r="E155" s="2"/>
      <c r="F155" s="2"/>
      <c r="G155" s="2"/>
      <c r="H155" s="2"/>
      <c r="I155" s="2"/>
      <c r="J155" s="2"/>
      <c r="K155" s="2"/>
      <c r="L155" s="2"/>
      <c r="M155" s="2"/>
      <c r="R155" s="3"/>
      <c r="S155" s="3"/>
      <c r="T155" s="3"/>
      <c r="W155" s="4"/>
      <c r="X155" s="4"/>
      <c r="Y155" s="2"/>
      <c r="Z155" s="3"/>
    </row>
    <row r="156" spans="1:26" ht="15.75" customHeight="1" x14ac:dyDescent="0.25">
      <c r="A156" s="2"/>
      <c r="B156" s="2"/>
      <c r="C156" s="2"/>
      <c r="D156" s="2"/>
      <c r="E156" s="2"/>
      <c r="F156" s="2"/>
      <c r="G156" s="2"/>
      <c r="H156" s="2"/>
      <c r="I156" s="2"/>
      <c r="J156" s="2"/>
      <c r="K156" s="2"/>
      <c r="L156" s="2"/>
      <c r="M156" s="2"/>
      <c r="R156" s="3"/>
      <c r="S156" s="3"/>
      <c r="T156" s="3"/>
      <c r="W156" s="4"/>
      <c r="X156" s="4"/>
      <c r="Y156" s="2"/>
      <c r="Z156" s="3"/>
    </row>
    <row r="157" spans="1:26" ht="15.75" customHeight="1" x14ac:dyDescent="0.25">
      <c r="A157" s="2"/>
      <c r="B157" s="2"/>
      <c r="C157" s="2"/>
      <c r="D157" s="2"/>
      <c r="E157" s="2"/>
      <c r="F157" s="2"/>
      <c r="G157" s="2"/>
      <c r="H157" s="2"/>
      <c r="I157" s="2"/>
      <c r="J157" s="2"/>
      <c r="K157" s="2"/>
      <c r="L157" s="2"/>
      <c r="M157" s="2"/>
      <c r="R157" s="3"/>
      <c r="S157" s="3"/>
      <c r="T157" s="3"/>
      <c r="W157" s="4"/>
      <c r="X157" s="4"/>
      <c r="Y157" s="2"/>
      <c r="Z157" s="3"/>
    </row>
    <row r="158" spans="1:26" ht="15.75" customHeight="1" x14ac:dyDescent="0.25">
      <c r="A158" s="2"/>
      <c r="B158" s="2"/>
      <c r="C158" s="2"/>
      <c r="D158" s="2"/>
      <c r="E158" s="2"/>
      <c r="F158" s="2"/>
      <c r="G158" s="2"/>
      <c r="H158" s="2"/>
      <c r="I158" s="2"/>
      <c r="J158" s="2"/>
      <c r="K158" s="2"/>
      <c r="L158" s="2"/>
      <c r="M158" s="2"/>
      <c r="R158" s="3"/>
      <c r="S158" s="3"/>
      <c r="T158" s="3"/>
      <c r="W158" s="4"/>
      <c r="X158" s="4"/>
      <c r="Y158" s="2"/>
      <c r="Z158" s="3"/>
    </row>
    <row r="159" spans="1:26" ht="15.75" customHeight="1" x14ac:dyDescent="0.25">
      <c r="A159" s="2"/>
      <c r="B159" s="2"/>
      <c r="C159" s="2"/>
      <c r="D159" s="2"/>
      <c r="E159" s="2"/>
      <c r="F159" s="2"/>
      <c r="G159" s="2"/>
      <c r="H159" s="2"/>
      <c r="I159" s="2"/>
      <c r="J159" s="2"/>
      <c r="K159" s="2"/>
      <c r="L159" s="2"/>
      <c r="M159" s="2"/>
      <c r="R159" s="3"/>
      <c r="S159" s="3"/>
      <c r="T159" s="3"/>
      <c r="W159" s="4"/>
      <c r="X159" s="4"/>
      <c r="Y159" s="2"/>
      <c r="Z159" s="3"/>
    </row>
    <row r="160" spans="1:26" ht="15.75" customHeight="1" x14ac:dyDescent="0.25">
      <c r="A160" s="2"/>
      <c r="B160" s="2"/>
      <c r="C160" s="2"/>
      <c r="D160" s="2"/>
      <c r="E160" s="2"/>
      <c r="F160" s="2"/>
      <c r="G160" s="2"/>
      <c r="H160" s="2"/>
      <c r="I160" s="2"/>
      <c r="J160" s="2"/>
      <c r="K160" s="2"/>
      <c r="L160" s="2"/>
      <c r="M160" s="2"/>
      <c r="R160" s="3"/>
      <c r="S160" s="3"/>
      <c r="T160" s="3"/>
      <c r="W160" s="4"/>
      <c r="X160" s="4"/>
      <c r="Y160" s="2"/>
      <c r="Z160" s="3"/>
    </row>
    <row r="161" spans="1:26" ht="15.75" customHeight="1" x14ac:dyDescent="0.25">
      <c r="A161" s="2"/>
      <c r="B161" s="2"/>
      <c r="C161" s="2"/>
      <c r="D161" s="2"/>
      <c r="E161" s="2"/>
      <c r="F161" s="2"/>
      <c r="G161" s="2"/>
      <c r="H161" s="2"/>
      <c r="I161" s="2"/>
      <c r="J161" s="2"/>
      <c r="K161" s="2"/>
      <c r="L161" s="2"/>
      <c r="M161" s="2"/>
      <c r="R161" s="3"/>
      <c r="S161" s="3"/>
      <c r="T161" s="3"/>
      <c r="W161" s="4"/>
      <c r="X161" s="4"/>
      <c r="Y161" s="2"/>
      <c r="Z161" s="3"/>
    </row>
    <row r="162" spans="1:26" ht="15.75" customHeight="1" x14ac:dyDescent="0.25">
      <c r="A162" s="2"/>
      <c r="B162" s="2"/>
      <c r="C162" s="2"/>
      <c r="D162" s="2"/>
      <c r="E162" s="2"/>
      <c r="F162" s="2"/>
      <c r="G162" s="2"/>
      <c r="H162" s="2"/>
      <c r="I162" s="2"/>
      <c r="J162" s="2"/>
      <c r="K162" s="2"/>
      <c r="L162" s="2"/>
      <c r="M162" s="2"/>
      <c r="R162" s="3"/>
      <c r="S162" s="3"/>
      <c r="T162" s="3"/>
      <c r="W162" s="4"/>
      <c r="X162" s="4"/>
      <c r="Y162" s="2"/>
      <c r="Z162" s="3"/>
    </row>
    <row r="163" spans="1:26" ht="15.75" customHeight="1" x14ac:dyDescent="0.25">
      <c r="A163" s="2"/>
      <c r="B163" s="2"/>
      <c r="C163" s="2"/>
      <c r="D163" s="2"/>
      <c r="E163" s="2"/>
      <c r="F163" s="2"/>
      <c r="G163" s="2"/>
      <c r="H163" s="2"/>
      <c r="I163" s="2"/>
      <c r="J163" s="2"/>
      <c r="K163" s="2"/>
      <c r="L163" s="2"/>
      <c r="M163" s="2"/>
      <c r="R163" s="3"/>
      <c r="S163" s="3"/>
      <c r="T163" s="3"/>
      <c r="W163" s="4"/>
      <c r="X163" s="4"/>
      <c r="Y163" s="2"/>
      <c r="Z163" s="3"/>
    </row>
    <row r="164" spans="1:26" ht="15.75" customHeight="1" x14ac:dyDescent="0.25">
      <c r="A164" s="2"/>
      <c r="B164" s="2"/>
      <c r="C164" s="2"/>
      <c r="D164" s="2"/>
      <c r="E164" s="2"/>
      <c r="F164" s="2"/>
      <c r="G164" s="2"/>
      <c r="H164" s="2"/>
      <c r="I164" s="2"/>
      <c r="J164" s="2"/>
      <c r="K164" s="2"/>
      <c r="L164" s="2"/>
      <c r="M164" s="2"/>
      <c r="R164" s="3"/>
      <c r="S164" s="3"/>
      <c r="T164" s="3"/>
      <c r="W164" s="4"/>
      <c r="X164" s="4"/>
      <c r="Y164" s="2"/>
      <c r="Z164" s="3"/>
    </row>
    <row r="165" spans="1:26" ht="15.75" customHeight="1" x14ac:dyDescent="0.25">
      <c r="A165" s="2"/>
      <c r="B165" s="2"/>
      <c r="C165" s="2"/>
      <c r="D165" s="2"/>
      <c r="E165" s="2"/>
      <c r="F165" s="2"/>
      <c r="G165" s="2"/>
      <c r="H165" s="2"/>
      <c r="I165" s="2"/>
      <c r="J165" s="2"/>
      <c r="K165" s="2"/>
      <c r="L165" s="2"/>
      <c r="M165" s="2"/>
      <c r="R165" s="3"/>
      <c r="S165" s="3"/>
      <c r="T165" s="3"/>
      <c r="W165" s="4"/>
      <c r="X165" s="4"/>
      <c r="Y165" s="2"/>
      <c r="Z165" s="3"/>
    </row>
    <row r="166" spans="1:26" ht="15.75" customHeight="1" x14ac:dyDescent="0.25">
      <c r="A166" s="2"/>
      <c r="B166" s="2"/>
      <c r="C166" s="2"/>
      <c r="D166" s="2"/>
      <c r="E166" s="2"/>
      <c r="F166" s="2"/>
      <c r="G166" s="2"/>
      <c r="H166" s="2"/>
      <c r="I166" s="2"/>
      <c r="J166" s="2"/>
      <c r="K166" s="2"/>
      <c r="L166" s="2"/>
      <c r="M166" s="2"/>
      <c r="R166" s="3"/>
      <c r="S166" s="3"/>
      <c r="T166" s="3"/>
      <c r="W166" s="4"/>
      <c r="X166" s="4"/>
      <c r="Y166" s="2"/>
      <c r="Z166" s="3"/>
    </row>
    <row r="167" spans="1:26" ht="15.75" customHeight="1" x14ac:dyDescent="0.25">
      <c r="A167" s="2"/>
      <c r="B167" s="2"/>
      <c r="C167" s="2"/>
      <c r="D167" s="2"/>
      <c r="E167" s="2"/>
      <c r="F167" s="2"/>
      <c r="G167" s="2"/>
      <c r="H167" s="2"/>
      <c r="I167" s="2"/>
      <c r="J167" s="2"/>
      <c r="K167" s="2"/>
      <c r="L167" s="2"/>
      <c r="M167" s="2"/>
      <c r="R167" s="3"/>
      <c r="S167" s="3"/>
      <c r="T167" s="3"/>
      <c r="W167" s="4"/>
      <c r="X167" s="4"/>
      <c r="Y167" s="2"/>
      <c r="Z167" s="3"/>
    </row>
    <row r="168" spans="1:26" ht="15.75" customHeight="1" x14ac:dyDescent="0.25">
      <c r="A168" s="2"/>
      <c r="B168" s="2"/>
      <c r="C168" s="2"/>
      <c r="D168" s="2"/>
      <c r="E168" s="2"/>
      <c r="F168" s="2"/>
      <c r="G168" s="2"/>
      <c r="H168" s="2"/>
      <c r="I168" s="2"/>
      <c r="J168" s="2"/>
      <c r="K168" s="2"/>
      <c r="L168" s="2"/>
      <c r="M168" s="2"/>
      <c r="R168" s="3"/>
      <c r="S168" s="3"/>
      <c r="T168" s="3"/>
      <c r="W168" s="4"/>
      <c r="X168" s="4"/>
      <c r="Y168" s="2"/>
      <c r="Z168" s="3"/>
    </row>
    <row r="169" spans="1:26" ht="15.75" customHeight="1" x14ac:dyDescent="0.25">
      <c r="A169" s="2"/>
      <c r="B169" s="2"/>
      <c r="C169" s="2"/>
      <c r="D169" s="2"/>
      <c r="E169" s="2"/>
      <c r="F169" s="2"/>
      <c r="G169" s="2"/>
      <c r="H169" s="2"/>
      <c r="I169" s="2"/>
      <c r="J169" s="2"/>
      <c r="K169" s="2"/>
      <c r="L169" s="2"/>
      <c r="M169" s="2"/>
      <c r="R169" s="3"/>
      <c r="S169" s="3"/>
      <c r="T169" s="3"/>
      <c r="W169" s="4"/>
      <c r="X169" s="4"/>
      <c r="Y169" s="2"/>
      <c r="Z169" s="3"/>
    </row>
    <row r="170" spans="1:26" ht="15.75" customHeight="1" x14ac:dyDescent="0.25">
      <c r="A170" s="2"/>
      <c r="B170" s="2"/>
      <c r="C170" s="2"/>
      <c r="D170" s="2"/>
      <c r="E170" s="2"/>
      <c r="F170" s="2"/>
      <c r="G170" s="2"/>
      <c r="H170" s="2"/>
      <c r="I170" s="2"/>
      <c r="J170" s="2"/>
      <c r="K170" s="2"/>
      <c r="L170" s="2"/>
      <c r="M170" s="2"/>
      <c r="R170" s="3"/>
      <c r="S170" s="3"/>
      <c r="T170" s="3"/>
      <c r="W170" s="4"/>
      <c r="X170" s="4"/>
      <c r="Y170" s="2"/>
      <c r="Z170" s="3"/>
    </row>
    <row r="171" spans="1:26" ht="15.75" customHeight="1" x14ac:dyDescent="0.25">
      <c r="A171" s="2"/>
      <c r="B171" s="2"/>
      <c r="C171" s="2"/>
      <c r="D171" s="2"/>
      <c r="E171" s="2"/>
      <c r="F171" s="2"/>
      <c r="G171" s="2"/>
      <c r="H171" s="2"/>
      <c r="I171" s="2"/>
      <c r="J171" s="2"/>
      <c r="K171" s="2"/>
      <c r="L171" s="2"/>
      <c r="M171" s="2"/>
      <c r="R171" s="3"/>
      <c r="S171" s="3"/>
      <c r="T171" s="3"/>
      <c r="W171" s="4"/>
      <c r="X171" s="4"/>
      <c r="Y171" s="2"/>
      <c r="Z171" s="3"/>
    </row>
    <row r="172" spans="1:26" ht="15.75" customHeight="1" x14ac:dyDescent="0.25">
      <c r="A172" s="2"/>
      <c r="B172" s="2"/>
      <c r="C172" s="2"/>
      <c r="D172" s="2"/>
      <c r="E172" s="2"/>
      <c r="F172" s="2"/>
      <c r="G172" s="2"/>
      <c r="H172" s="2"/>
      <c r="I172" s="2"/>
      <c r="J172" s="2"/>
      <c r="K172" s="2"/>
      <c r="L172" s="2"/>
      <c r="M172" s="2"/>
      <c r="R172" s="3"/>
      <c r="S172" s="3"/>
      <c r="T172" s="3"/>
      <c r="W172" s="4"/>
      <c r="X172" s="4"/>
      <c r="Y172" s="2"/>
      <c r="Z172" s="3"/>
    </row>
    <row r="173" spans="1:26" ht="15.75" customHeight="1" x14ac:dyDescent="0.25">
      <c r="A173" s="2"/>
      <c r="B173" s="2"/>
      <c r="C173" s="2"/>
      <c r="D173" s="2"/>
      <c r="E173" s="2"/>
      <c r="F173" s="2"/>
      <c r="G173" s="2"/>
      <c r="H173" s="2"/>
      <c r="I173" s="2"/>
      <c r="J173" s="2"/>
      <c r="K173" s="2"/>
      <c r="L173" s="2"/>
      <c r="M173" s="2"/>
      <c r="R173" s="3"/>
      <c r="S173" s="3"/>
      <c r="T173" s="3"/>
      <c r="W173" s="4"/>
      <c r="X173" s="4"/>
      <c r="Y173" s="2"/>
      <c r="Z173" s="3"/>
    </row>
    <row r="174" spans="1:26" ht="15.75" customHeight="1" x14ac:dyDescent="0.25">
      <c r="A174" s="2"/>
      <c r="B174" s="2"/>
      <c r="C174" s="2"/>
      <c r="D174" s="2"/>
      <c r="E174" s="2"/>
      <c r="F174" s="2"/>
      <c r="G174" s="2"/>
      <c r="H174" s="2"/>
      <c r="I174" s="2"/>
      <c r="J174" s="2"/>
      <c r="K174" s="2"/>
      <c r="L174" s="2"/>
      <c r="M174" s="2"/>
      <c r="R174" s="3"/>
      <c r="S174" s="3"/>
      <c r="T174" s="3"/>
      <c r="W174" s="4"/>
      <c r="X174" s="4"/>
      <c r="Y174" s="2"/>
      <c r="Z174" s="3"/>
    </row>
    <row r="175" spans="1:26" ht="15.75" customHeight="1" x14ac:dyDescent="0.25">
      <c r="A175" s="2"/>
      <c r="B175" s="2"/>
      <c r="C175" s="2"/>
      <c r="D175" s="2"/>
      <c r="E175" s="2"/>
      <c r="F175" s="2"/>
      <c r="G175" s="2"/>
      <c r="H175" s="2"/>
      <c r="I175" s="2"/>
      <c r="J175" s="2"/>
      <c r="K175" s="2"/>
      <c r="L175" s="2"/>
      <c r="M175" s="2"/>
      <c r="R175" s="3"/>
      <c r="S175" s="3"/>
      <c r="T175" s="3"/>
      <c r="W175" s="4"/>
      <c r="X175" s="4"/>
      <c r="Y175" s="2"/>
      <c r="Z175" s="3"/>
    </row>
    <row r="176" spans="1:26" ht="15.75" customHeight="1" x14ac:dyDescent="0.25">
      <c r="A176" s="2"/>
      <c r="B176" s="2"/>
      <c r="C176" s="2"/>
      <c r="D176" s="2"/>
      <c r="E176" s="2"/>
      <c r="F176" s="2"/>
      <c r="G176" s="2"/>
      <c r="H176" s="2"/>
      <c r="I176" s="2"/>
      <c r="J176" s="2"/>
      <c r="K176" s="2"/>
      <c r="L176" s="2"/>
      <c r="M176" s="2"/>
      <c r="R176" s="3"/>
      <c r="S176" s="3"/>
      <c r="T176" s="3"/>
      <c r="W176" s="4"/>
      <c r="X176" s="4"/>
      <c r="Y176" s="2"/>
      <c r="Z176" s="3"/>
    </row>
    <row r="177" spans="1:26" ht="15.75" customHeight="1" x14ac:dyDescent="0.25">
      <c r="A177" s="2"/>
      <c r="B177" s="2"/>
      <c r="C177" s="2"/>
      <c r="D177" s="2"/>
      <c r="E177" s="2"/>
      <c r="F177" s="2"/>
      <c r="G177" s="2"/>
      <c r="H177" s="2"/>
      <c r="I177" s="2"/>
      <c r="J177" s="2"/>
      <c r="K177" s="2"/>
      <c r="L177" s="2"/>
      <c r="M177" s="2"/>
      <c r="R177" s="3"/>
      <c r="S177" s="3"/>
      <c r="T177" s="3"/>
      <c r="W177" s="4"/>
      <c r="X177" s="4"/>
      <c r="Y177" s="2"/>
      <c r="Z177" s="3"/>
    </row>
    <row r="178" spans="1:26" ht="15.75" customHeight="1" x14ac:dyDescent="0.25">
      <c r="A178" s="2"/>
      <c r="B178" s="2"/>
      <c r="C178" s="2"/>
      <c r="D178" s="2"/>
      <c r="E178" s="2"/>
      <c r="F178" s="2"/>
      <c r="G178" s="2"/>
      <c r="H178" s="2"/>
      <c r="I178" s="2"/>
      <c r="J178" s="2"/>
      <c r="K178" s="2"/>
      <c r="L178" s="2"/>
      <c r="M178" s="2"/>
      <c r="R178" s="3"/>
      <c r="S178" s="3"/>
      <c r="T178" s="3"/>
      <c r="W178" s="4"/>
      <c r="X178" s="4"/>
      <c r="Y178" s="2"/>
      <c r="Z178" s="3"/>
    </row>
    <row r="179" spans="1:26" ht="15.75" customHeight="1" x14ac:dyDescent="0.25">
      <c r="A179" s="2"/>
      <c r="B179" s="2"/>
      <c r="C179" s="2"/>
      <c r="D179" s="2"/>
      <c r="E179" s="2"/>
      <c r="F179" s="2"/>
      <c r="G179" s="2"/>
      <c r="H179" s="2"/>
      <c r="I179" s="2"/>
      <c r="J179" s="2"/>
      <c r="K179" s="2"/>
      <c r="L179" s="2"/>
      <c r="M179" s="2"/>
      <c r="R179" s="3"/>
      <c r="S179" s="3"/>
      <c r="T179" s="3"/>
      <c r="W179" s="4"/>
      <c r="X179" s="4"/>
      <c r="Y179" s="2"/>
      <c r="Z179" s="3"/>
    </row>
    <row r="180" spans="1:26" ht="15.75" customHeight="1" x14ac:dyDescent="0.25">
      <c r="A180" s="2"/>
      <c r="B180" s="2"/>
      <c r="C180" s="2"/>
      <c r="D180" s="2"/>
      <c r="E180" s="2"/>
      <c r="F180" s="2"/>
      <c r="G180" s="2"/>
      <c r="H180" s="2"/>
      <c r="I180" s="2"/>
      <c r="J180" s="2"/>
      <c r="K180" s="2"/>
      <c r="L180" s="2"/>
      <c r="M180" s="2"/>
      <c r="R180" s="3"/>
      <c r="S180" s="3"/>
      <c r="T180" s="3"/>
      <c r="W180" s="4"/>
      <c r="X180" s="4"/>
      <c r="Y180" s="2"/>
      <c r="Z180" s="3"/>
    </row>
    <row r="181" spans="1:26" ht="15.75" customHeight="1" x14ac:dyDescent="0.25">
      <c r="A181" s="2"/>
      <c r="B181" s="2"/>
      <c r="C181" s="2"/>
      <c r="D181" s="2"/>
      <c r="E181" s="2"/>
      <c r="F181" s="2"/>
      <c r="G181" s="2"/>
      <c r="H181" s="2"/>
      <c r="I181" s="2"/>
      <c r="J181" s="2"/>
      <c r="K181" s="2"/>
      <c r="L181" s="2"/>
      <c r="M181" s="2"/>
      <c r="R181" s="3"/>
      <c r="S181" s="3"/>
      <c r="T181" s="3"/>
      <c r="W181" s="4"/>
      <c r="X181" s="4"/>
      <c r="Y181" s="2"/>
      <c r="Z181" s="3"/>
    </row>
    <row r="182" spans="1:26" ht="15.75" customHeight="1" x14ac:dyDescent="0.25">
      <c r="A182" s="2"/>
      <c r="B182" s="2"/>
      <c r="C182" s="2"/>
      <c r="D182" s="2"/>
      <c r="E182" s="2"/>
      <c r="F182" s="2"/>
      <c r="G182" s="2"/>
      <c r="H182" s="2"/>
      <c r="I182" s="2"/>
      <c r="J182" s="2"/>
      <c r="K182" s="2"/>
      <c r="L182" s="2"/>
      <c r="M182" s="2"/>
      <c r="R182" s="3"/>
      <c r="S182" s="3"/>
      <c r="T182" s="3"/>
      <c r="W182" s="4"/>
      <c r="X182" s="4"/>
      <c r="Y182" s="2"/>
      <c r="Z182" s="3"/>
    </row>
    <row r="183" spans="1:26" ht="15.75" customHeight="1" x14ac:dyDescent="0.25">
      <c r="A183" s="2"/>
      <c r="B183" s="2"/>
      <c r="C183" s="2"/>
      <c r="D183" s="2"/>
      <c r="E183" s="2"/>
      <c r="F183" s="2"/>
      <c r="G183" s="2"/>
      <c r="H183" s="2"/>
      <c r="I183" s="2"/>
      <c r="J183" s="2"/>
      <c r="K183" s="2"/>
      <c r="L183" s="2"/>
      <c r="M183" s="2"/>
      <c r="R183" s="3"/>
      <c r="S183" s="3"/>
      <c r="T183" s="3"/>
      <c r="W183" s="4"/>
      <c r="X183" s="4"/>
      <c r="Y183" s="2"/>
      <c r="Z183" s="3"/>
    </row>
    <row r="184" spans="1:26" ht="15.75" customHeight="1" x14ac:dyDescent="0.25">
      <c r="A184" s="2"/>
      <c r="B184" s="2"/>
      <c r="C184" s="2"/>
      <c r="D184" s="2"/>
      <c r="E184" s="2"/>
      <c r="F184" s="2"/>
      <c r="G184" s="2"/>
      <c r="H184" s="2"/>
      <c r="I184" s="2"/>
      <c r="J184" s="2"/>
      <c r="K184" s="2"/>
      <c r="L184" s="2"/>
      <c r="M184" s="2"/>
      <c r="R184" s="3"/>
      <c r="S184" s="3"/>
      <c r="T184" s="3"/>
      <c r="W184" s="4"/>
      <c r="X184" s="4"/>
      <c r="Y184" s="2"/>
      <c r="Z184" s="3"/>
    </row>
    <row r="185" spans="1:26" ht="15.75" customHeight="1" x14ac:dyDescent="0.25">
      <c r="A185" s="2"/>
      <c r="B185" s="2"/>
      <c r="C185" s="2"/>
      <c r="D185" s="2"/>
      <c r="E185" s="2"/>
      <c r="F185" s="2"/>
      <c r="G185" s="2"/>
      <c r="H185" s="2"/>
      <c r="I185" s="2"/>
      <c r="J185" s="2"/>
      <c r="K185" s="2"/>
      <c r="L185" s="2"/>
      <c r="M185" s="2"/>
      <c r="R185" s="3"/>
      <c r="S185" s="3"/>
      <c r="T185" s="3"/>
      <c r="W185" s="4"/>
      <c r="X185" s="4"/>
      <c r="Y185" s="2"/>
      <c r="Z185" s="3"/>
    </row>
    <row r="186" spans="1:26" ht="15.75" customHeight="1" x14ac:dyDescent="0.25">
      <c r="A186" s="2"/>
      <c r="B186" s="2"/>
      <c r="C186" s="2"/>
      <c r="D186" s="2"/>
      <c r="E186" s="2"/>
      <c r="F186" s="2"/>
      <c r="G186" s="2"/>
      <c r="H186" s="2"/>
      <c r="I186" s="2"/>
      <c r="J186" s="2"/>
      <c r="K186" s="2"/>
      <c r="L186" s="2"/>
      <c r="M186" s="2"/>
      <c r="R186" s="3"/>
      <c r="S186" s="3"/>
      <c r="T186" s="3"/>
      <c r="W186" s="4"/>
      <c r="X186" s="4"/>
      <c r="Y186" s="2"/>
      <c r="Z186" s="3"/>
    </row>
    <row r="187" spans="1:26" ht="15.75" customHeight="1" x14ac:dyDescent="0.25">
      <c r="A187" s="2"/>
      <c r="B187" s="2"/>
      <c r="C187" s="2"/>
      <c r="D187" s="2"/>
      <c r="E187" s="2"/>
      <c r="F187" s="2"/>
      <c r="G187" s="2"/>
      <c r="H187" s="2"/>
      <c r="I187" s="2"/>
      <c r="J187" s="2"/>
      <c r="K187" s="2"/>
      <c r="L187" s="2"/>
      <c r="M187" s="2"/>
      <c r="R187" s="3"/>
      <c r="S187" s="3"/>
      <c r="T187" s="3"/>
      <c r="W187" s="4"/>
      <c r="X187" s="4"/>
      <c r="Y187" s="2"/>
      <c r="Z187" s="3"/>
    </row>
    <row r="188" spans="1:26" ht="15.75" customHeight="1" x14ac:dyDescent="0.25">
      <c r="A188" s="2"/>
      <c r="B188" s="2"/>
      <c r="C188" s="2"/>
      <c r="D188" s="2"/>
      <c r="E188" s="2"/>
      <c r="F188" s="2"/>
      <c r="G188" s="2"/>
      <c r="H188" s="2"/>
      <c r="I188" s="2"/>
      <c r="J188" s="2"/>
      <c r="K188" s="2"/>
      <c r="L188" s="2"/>
      <c r="M188" s="2"/>
      <c r="R188" s="3"/>
      <c r="S188" s="3"/>
      <c r="T188" s="3"/>
      <c r="W188" s="4"/>
      <c r="X188" s="4"/>
      <c r="Y188" s="2"/>
      <c r="Z188" s="3"/>
    </row>
    <row r="189" spans="1:26" ht="15.75" customHeight="1" x14ac:dyDescent="0.25">
      <c r="A189" s="2"/>
      <c r="B189" s="2"/>
      <c r="C189" s="2"/>
      <c r="D189" s="2"/>
      <c r="E189" s="2"/>
      <c r="F189" s="2"/>
      <c r="G189" s="2"/>
      <c r="H189" s="2"/>
      <c r="I189" s="2"/>
      <c r="J189" s="2"/>
      <c r="K189" s="2"/>
      <c r="L189" s="2"/>
      <c r="M189" s="2"/>
      <c r="R189" s="3"/>
      <c r="S189" s="3"/>
      <c r="T189" s="3"/>
      <c r="W189" s="4"/>
      <c r="X189" s="4"/>
      <c r="Y189" s="2"/>
      <c r="Z189" s="3"/>
    </row>
    <row r="190" spans="1:26" ht="15.75" customHeight="1" x14ac:dyDescent="0.25">
      <c r="A190" s="2"/>
      <c r="B190" s="2"/>
      <c r="C190" s="2"/>
      <c r="D190" s="2"/>
      <c r="E190" s="2"/>
      <c r="F190" s="2"/>
      <c r="G190" s="2"/>
      <c r="H190" s="2"/>
      <c r="I190" s="2"/>
      <c r="J190" s="2"/>
      <c r="K190" s="2"/>
      <c r="L190" s="2"/>
      <c r="M190" s="2"/>
      <c r="R190" s="3"/>
      <c r="S190" s="3"/>
      <c r="T190" s="3"/>
      <c r="W190" s="4"/>
      <c r="X190" s="4"/>
      <c r="Y190" s="2"/>
      <c r="Z190" s="3"/>
    </row>
    <row r="191" spans="1:26" ht="15.75" customHeight="1" x14ac:dyDescent="0.25">
      <c r="A191" s="2"/>
      <c r="B191" s="2"/>
      <c r="C191" s="2"/>
      <c r="D191" s="2"/>
      <c r="E191" s="2"/>
      <c r="F191" s="2"/>
      <c r="G191" s="2"/>
      <c r="H191" s="2"/>
      <c r="I191" s="2"/>
      <c r="J191" s="2"/>
      <c r="K191" s="2"/>
      <c r="L191" s="2"/>
      <c r="M191" s="2"/>
      <c r="R191" s="3"/>
      <c r="S191" s="3"/>
      <c r="T191" s="3"/>
      <c r="W191" s="4"/>
      <c r="X191" s="4"/>
      <c r="Y191" s="2"/>
      <c r="Z191" s="3"/>
    </row>
    <row r="192" spans="1:26" ht="15.75" customHeight="1" x14ac:dyDescent="0.25">
      <c r="A192" s="2"/>
      <c r="B192" s="2"/>
      <c r="C192" s="2"/>
      <c r="D192" s="2"/>
      <c r="E192" s="2"/>
      <c r="F192" s="2"/>
      <c r="G192" s="2"/>
      <c r="H192" s="2"/>
      <c r="I192" s="2"/>
      <c r="J192" s="2"/>
      <c r="K192" s="2"/>
      <c r="L192" s="2"/>
      <c r="M192" s="2"/>
      <c r="R192" s="3"/>
      <c r="S192" s="3"/>
      <c r="T192" s="3"/>
      <c r="W192" s="4"/>
      <c r="X192" s="4"/>
      <c r="Y192" s="2"/>
      <c r="Z192" s="3"/>
    </row>
    <row r="193" spans="1:26" ht="15.75" customHeight="1" x14ac:dyDescent="0.25">
      <c r="A193" s="2"/>
      <c r="B193" s="2"/>
      <c r="C193" s="2"/>
      <c r="D193" s="2"/>
      <c r="E193" s="2"/>
      <c r="F193" s="2"/>
      <c r="G193" s="2"/>
      <c r="H193" s="2"/>
      <c r="I193" s="2"/>
      <c r="J193" s="2"/>
      <c r="K193" s="2"/>
      <c r="L193" s="2"/>
      <c r="M193" s="2"/>
      <c r="R193" s="3"/>
      <c r="S193" s="3"/>
      <c r="T193" s="3"/>
      <c r="W193" s="4"/>
      <c r="X193" s="4"/>
      <c r="Y193" s="2"/>
      <c r="Z193" s="3"/>
    </row>
    <row r="194" spans="1:26" ht="15.75" customHeight="1" x14ac:dyDescent="0.25">
      <c r="A194" s="2"/>
      <c r="B194" s="2"/>
      <c r="C194" s="2"/>
      <c r="D194" s="2"/>
      <c r="E194" s="2"/>
      <c r="F194" s="2"/>
      <c r="G194" s="2"/>
      <c r="H194" s="2"/>
      <c r="I194" s="2"/>
      <c r="J194" s="2"/>
      <c r="K194" s="2"/>
      <c r="L194" s="2"/>
      <c r="M194" s="2"/>
      <c r="R194" s="3"/>
      <c r="S194" s="3"/>
      <c r="T194" s="3"/>
      <c r="W194" s="4"/>
      <c r="X194" s="4"/>
      <c r="Y194" s="2"/>
      <c r="Z194" s="3"/>
    </row>
    <row r="195" spans="1:26" ht="15.75" customHeight="1" x14ac:dyDescent="0.25">
      <c r="A195" s="2"/>
      <c r="B195" s="2"/>
      <c r="C195" s="2"/>
      <c r="D195" s="2"/>
      <c r="E195" s="2"/>
      <c r="F195" s="2"/>
      <c r="G195" s="2"/>
      <c r="H195" s="2"/>
      <c r="I195" s="2"/>
      <c r="J195" s="2"/>
      <c r="K195" s="2"/>
      <c r="L195" s="2"/>
      <c r="M195" s="2"/>
      <c r="R195" s="3"/>
      <c r="S195" s="3"/>
      <c r="T195" s="3"/>
      <c r="W195" s="4"/>
      <c r="X195" s="4"/>
      <c r="Y195" s="2"/>
      <c r="Z195" s="3"/>
    </row>
    <row r="196" spans="1:26" ht="15.75" customHeight="1" x14ac:dyDescent="0.25">
      <c r="A196" s="2"/>
      <c r="B196" s="2"/>
      <c r="C196" s="2"/>
      <c r="D196" s="2"/>
      <c r="E196" s="2"/>
      <c r="F196" s="2"/>
      <c r="G196" s="2"/>
      <c r="H196" s="2"/>
      <c r="I196" s="2"/>
      <c r="J196" s="2"/>
      <c r="K196" s="2"/>
      <c r="L196" s="2"/>
      <c r="M196" s="2"/>
      <c r="R196" s="3"/>
      <c r="S196" s="3"/>
      <c r="T196" s="3"/>
      <c r="W196" s="4"/>
      <c r="X196" s="4"/>
      <c r="Y196" s="2"/>
      <c r="Z196" s="3"/>
    </row>
    <row r="197" spans="1:26" ht="15.75" customHeight="1" x14ac:dyDescent="0.25">
      <c r="A197" s="2"/>
      <c r="B197" s="2"/>
      <c r="C197" s="2"/>
      <c r="D197" s="2"/>
      <c r="E197" s="2"/>
      <c r="F197" s="2"/>
      <c r="G197" s="2"/>
      <c r="H197" s="2"/>
      <c r="I197" s="2"/>
      <c r="J197" s="2"/>
      <c r="K197" s="2"/>
      <c r="L197" s="2"/>
      <c r="M197" s="2"/>
      <c r="R197" s="3"/>
      <c r="S197" s="3"/>
      <c r="T197" s="3"/>
      <c r="W197" s="4"/>
      <c r="X197" s="4"/>
      <c r="Y197" s="2"/>
      <c r="Z197" s="3"/>
    </row>
    <row r="198" spans="1:26" ht="15.75" customHeight="1" x14ac:dyDescent="0.25">
      <c r="A198" s="2"/>
      <c r="B198" s="2"/>
      <c r="C198" s="2"/>
      <c r="D198" s="2"/>
      <c r="E198" s="2"/>
      <c r="F198" s="2"/>
      <c r="G198" s="2"/>
      <c r="H198" s="2"/>
      <c r="I198" s="2"/>
      <c r="J198" s="2"/>
      <c r="K198" s="2"/>
      <c r="L198" s="2"/>
      <c r="M198" s="2"/>
      <c r="R198" s="3"/>
      <c r="S198" s="3"/>
      <c r="T198" s="3"/>
      <c r="W198" s="4"/>
      <c r="X198" s="4"/>
      <c r="Y198" s="2"/>
      <c r="Z198" s="3"/>
    </row>
    <row r="199" spans="1:26" ht="15.75" customHeight="1" x14ac:dyDescent="0.25">
      <c r="A199" s="2"/>
      <c r="B199" s="2"/>
      <c r="C199" s="2"/>
      <c r="D199" s="2"/>
      <c r="E199" s="2"/>
      <c r="F199" s="2"/>
      <c r="G199" s="2"/>
      <c r="H199" s="2"/>
      <c r="I199" s="2"/>
      <c r="J199" s="2"/>
      <c r="K199" s="2"/>
      <c r="L199" s="2"/>
      <c r="M199" s="2"/>
      <c r="R199" s="3"/>
      <c r="S199" s="3"/>
      <c r="T199" s="3"/>
      <c r="W199" s="4"/>
      <c r="X199" s="4"/>
      <c r="Y199" s="2"/>
      <c r="Z199" s="3"/>
    </row>
    <row r="200" spans="1:26" ht="15.75" customHeight="1" x14ac:dyDescent="0.25">
      <c r="A200" s="2"/>
      <c r="B200" s="2"/>
      <c r="C200" s="2"/>
      <c r="D200" s="2"/>
      <c r="E200" s="2"/>
      <c r="F200" s="2"/>
      <c r="G200" s="2"/>
      <c r="H200" s="2"/>
      <c r="I200" s="2"/>
      <c r="J200" s="2"/>
      <c r="K200" s="2"/>
      <c r="L200" s="2"/>
      <c r="M200" s="2"/>
      <c r="R200" s="3"/>
      <c r="S200" s="3"/>
      <c r="T200" s="3"/>
      <c r="W200" s="4"/>
      <c r="X200" s="4"/>
      <c r="Y200" s="2"/>
      <c r="Z200" s="3"/>
    </row>
    <row r="201" spans="1:26" ht="15.75" customHeight="1" x14ac:dyDescent="0.25">
      <c r="A201" s="2"/>
      <c r="B201" s="2"/>
      <c r="C201" s="2"/>
      <c r="D201" s="2"/>
      <c r="E201" s="2"/>
      <c r="F201" s="2"/>
      <c r="G201" s="2"/>
      <c r="H201" s="2"/>
      <c r="I201" s="2"/>
      <c r="J201" s="2"/>
      <c r="K201" s="2"/>
      <c r="L201" s="2"/>
      <c r="M201" s="2"/>
      <c r="R201" s="3"/>
      <c r="S201" s="3"/>
      <c r="T201" s="3"/>
      <c r="W201" s="4"/>
      <c r="X201" s="4"/>
      <c r="Y201" s="2"/>
      <c r="Z201" s="3"/>
    </row>
    <row r="202" spans="1:26" ht="15.75" customHeight="1" x14ac:dyDescent="0.25">
      <c r="A202" s="2"/>
      <c r="B202" s="2"/>
      <c r="C202" s="2"/>
      <c r="D202" s="2"/>
      <c r="E202" s="2"/>
      <c r="F202" s="2"/>
      <c r="G202" s="2"/>
      <c r="H202" s="2"/>
      <c r="I202" s="2"/>
      <c r="J202" s="2"/>
      <c r="K202" s="2"/>
      <c r="L202" s="2"/>
      <c r="M202" s="2"/>
      <c r="R202" s="3"/>
      <c r="S202" s="3"/>
      <c r="T202" s="3"/>
      <c r="W202" s="4"/>
      <c r="X202" s="4"/>
      <c r="Y202" s="2"/>
      <c r="Z202" s="3"/>
    </row>
    <row r="203" spans="1:26" ht="15.75" customHeight="1" x14ac:dyDescent="0.25">
      <c r="A203" s="2"/>
      <c r="B203" s="2"/>
      <c r="C203" s="2"/>
      <c r="D203" s="2"/>
      <c r="E203" s="2"/>
      <c r="F203" s="2"/>
      <c r="G203" s="2"/>
      <c r="H203" s="2"/>
      <c r="I203" s="2"/>
      <c r="J203" s="2"/>
      <c r="K203" s="2"/>
      <c r="L203" s="2"/>
      <c r="M203" s="2"/>
      <c r="R203" s="3"/>
      <c r="S203" s="3"/>
      <c r="T203" s="3"/>
      <c r="W203" s="4"/>
      <c r="X203" s="4"/>
      <c r="Y203" s="2"/>
      <c r="Z203" s="3"/>
    </row>
    <row r="204" spans="1:26" ht="15.75" customHeight="1" x14ac:dyDescent="0.25">
      <c r="A204" s="2"/>
      <c r="B204" s="2"/>
      <c r="C204" s="2"/>
      <c r="D204" s="2"/>
      <c r="E204" s="2"/>
      <c r="F204" s="2"/>
      <c r="G204" s="2"/>
      <c r="H204" s="2"/>
      <c r="I204" s="2"/>
      <c r="J204" s="2"/>
      <c r="K204" s="2"/>
      <c r="L204" s="2"/>
      <c r="M204" s="2"/>
      <c r="R204" s="3"/>
      <c r="S204" s="3"/>
      <c r="T204" s="3"/>
      <c r="W204" s="4"/>
      <c r="X204" s="4"/>
      <c r="Y204" s="2"/>
      <c r="Z204" s="3"/>
    </row>
    <row r="205" spans="1:26" ht="15.75" customHeight="1" x14ac:dyDescent="0.25">
      <c r="A205" s="2"/>
      <c r="B205" s="2"/>
      <c r="C205" s="2"/>
      <c r="D205" s="2"/>
      <c r="E205" s="2"/>
      <c r="F205" s="2"/>
      <c r="G205" s="2"/>
      <c r="H205" s="2"/>
      <c r="I205" s="2"/>
      <c r="J205" s="2"/>
      <c r="K205" s="2"/>
      <c r="L205" s="2"/>
      <c r="M205" s="2"/>
      <c r="R205" s="3"/>
      <c r="S205" s="3"/>
      <c r="T205" s="3"/>
      <c r="W205" s="4"/>
      <c r="X205" s="4"/>
      <c r="Y205" s="2"/>
      <c r="Z205" s="3"/>
    </row>
    <row r="206" spans="1:26" ht="15.75" customHeight="1" x14ac:dyDescent="0.25">
      <c r="A206" s="2"/>
      <c r="B206" s="2"/>
      <c r="C206" s="2"/>
      <c r="D206" s="2"/>
      <c r="E206" s="2"/>
      <c r="F206" s="2"/>
      <c r="G206" s="2"/>
      <c r="H206" s="2"/>
      <c r="I206" s="2"/>
      <c r="J206" s="2"/>
      <c r="K206" s="2"/>
      <c r="L206" s="2"/>
      <c r="M206" s="2"/>
      <c r="R206" s="3"/>
      <c r="S206" s="3"/>
      <c r="T206" s="3"/>
      <c r="W206" s="4"/>
      <c r="X206" s="4"/>
      <c r="Y206" s="2"/>
      <c r="Z206" s="3"/>
    </row>
    <row r="207" spans="1:26" ht="15.75" customHeight="1" x14ac:dyDescent="0.25">
      <c r="A207" s="2"/>
      <c r="B207" s="2"/>
      <c r="C207" s="2"/>
      <c r="D207" s="2"/>
      <c r="E207" s="2"/>
      <c r="F207" s="2"/>
      <c r="G207" s="2"/>
      <c r="H207" s="2"/>
      <c r="I207" s="2"/>
      <c r="J207" s="2"/>
      <c r="K207" s="2"/>
      <c r="L207" s="2"/>
      <c r="M207" s="2"/>
      <c r="R207" s="3"/>
      <c r="S207" s="3"/>
      <c r="T207" s="3"/>
      <c r="W207" s="4"/>
      <c r="X207" s="4"/>
      <c r="Y207" s="2"/>
      <c r="Z207" s="3"/>
    </row>
    <row r="208" spans="1:26" ht="15.75" customHeight="1" x14ac:dyDescent="0.25">
      <c r="A208" s="2"/>
      <c r="B208" s="2"/>
      <c r="C208" s="2"/>
      <c r="D208" s="2"/>
      <c r="E208" s="2"/>
      <c r="F208" s="2"/>
      <c r="G208" s="2"/>
      <c r="H208" s="2"/>
      <c r="I208" s="2"/>
      <c r="J208" s="2"/>
      <c r="K208" s="2"/>
      <c r="L208" s="2"/>
      <c r="M208" s="2"/>
      <c r="R208" s="3"/>
      <c r="S208" s="3"/>
      <c r="T208" s="3"/>
      <c r="W208" s="4"/>
      <c r="X208" s="4"/>
      <c r="Y208" s="2"/>
      <c r="Z208" s="3"/>
    </row>
    <row r="209" spans="1:26" ht="15.75" customHeight="1" x14ac:dyDescent="0.25">
      <c r="A209" s="2"/>
      <c r="B209" s="2"/>
      <c r="C209" s="2"/>
      <c r="D209" s="2"/>
      <c r="E209" s="2"/>
      <c r="F209" s="2"/>
      <c r="G209" s="2"/>
      <c r="H209" s="2"/>
      <c r="I209" s="2"/>
      <c r="J209" s="2"/>
      <c r="K209" s="2"/>
      <c r="L209" s="2"/>
      <c r="M209" s="2"/>
      <c r="R209" s="3"/>
      <c r="S209" s="3"/>
      <c r="T209" s="3"/>
      <c r="W209" s="4"/>
      <c r="X209" s="4"/>
      <c r="Y209" s="2"/>
      <c r="Z209" s="3"/>
    </row>
    <row r="210" spans="1:26" ht="15.75" customHeight="1" x14ac:dyDescent="0.25">
      <c r="A210" s="2"/>
      <c r="B210" s="2"/>
      <c r="C210" s="2"/>
      <c r="D210" s="2"/>
      <c r="E210" s="2"/>
      <c r="F210" s="2"/>
      <c r="G210" s="2"/>
      <c r="H210" s="2"/>
      <c r="I210" s="2"/>
      <c r="J210" s="2"/>
      <c r="K210" s="2"/>
      <c r="L210" s="2"/>
      <c r="M210" s="2"/>
      <c r="R210" s="3"/>
      <c r="S210" s="3"/>
      <c r="T210" s="3"/>
      <c r="W210" s="4"/>
      <c r="X210" s="4"/>
      <c r="Y210" s="2"/>
      <c r="Z210" s="3"/>
    </row>
    <row r="211" spans="1:26" ht="15.75" customHeight="1" x14ac:dyDescent="0.25">
      <c r="A211" s="2"/>
      <c r="B211" s="2"/>
      <c r="C211" s="2"/>
      <c r="D211" s="2"/>
      <c r="E211" s="2"/>
      <c r="F211" s="2"/>
      <c r="G211" s="2"/>
      <c r="H211" s="2"/>
      <c r="I211" s="2"/>
      <c r="J211" s="2"/>
      <c r="K211" s="2"/>
      <c r="L211" s="2"/>
      <c r="M211" s="2"/>
      <c r="R211" s="3"/>
      <c r="S211" s="3"/>
      <c r="T211" s="3"/>
      <c r="W211" s="4"/>
      <c r="X211" s="4"/>
      <c r="Y211" s="2"/>
      <c r="Z211" s="3"/>
    </row>
    <row r="212" spans="1:26" ht="15.75" customHeight="1" x14ac:dyDescent="0.25">
      <c r="A212" s="2"/>
      <c r="B212" s="2"/>
      <c r="C212" s="2"/>
      <c r="D212" s="2"/>
      <c r="E212" s="2"/>
      <c r="F212" s="2"/>
      <c r="G212" s="2"/>
      <c r="H212" s="2"/>
      <c r="I212" s="2"/>
      <c r="J212" s="2"/>
      <c r="K212" s="2"/>
      <c r="L212" s="2"/>
      <c r="M212" s="2"/>
      <c r="R212" s="3"/>
      <c r="S212" s="3"/>
      <c r="T212" s="3"/>
      <c r="W212" s="4"/>
      <c r="X212" s="4"/>
      <c r="Y212" s="2"/>
      <c r="Z212" s="3"/>
    </row>
    <row r="213" spans="1:26" ht="15.75" customHeight="1" x14ac:dyDescent="0.25">
      <c r="A213" s="2"/>
      <c r="B213" s="2"/>
      <c r="C213" s="2"/>
      <c r="D213" s="2"/>
      <c r="E213" s="2"/>
      <c r="F213" s="2"/>
      <c r="G213" s="2"/>
      <c r="H213" s="2"/>
      <c r="I213" s="2"/>
      <c r="J213" s="2"/>
      <c r="K213" s="2"/>
      <c r="L213" s="2"/>
      <c r="M213" s="2"/>
      <c r="R213" s="3"/>
      <c r="S213" s="3"/>
      <c r="T213" s="3"/>
      <c r="W213" s="4"/>
      <c r="X213" s="4"/>
      <c r="Y213" s="2"/>
      <c r="Z213" s="3"/>
    </row>
    <row r="214" spans="1:26" ht="15.75" customHeight="1" x14ac:dyDescent="0.25">
      <c r="A214" s="2"/>
      <c r="B214" s="2"/>
      <c r="C214" s="2"/>
      <c r="D214" s="2"/>
      <c r="E214" s="2"/>
      <c r="F214" s="2"/>
      <c r="G214" s="2"/>
      <c r="H214" s="2"/>
      <c r="I214" s="2"/>
      <c r="J214" s="2"/>
      <c r="K214" s="2"/>
      <c r="L214" s="2"/>
      <c r="M214" s="2"/>
      <c r="R214" s="3"/>
      <c r="S214" s="3"/>
      <c r="T214" s="3"/>
      <c r="W214" s="4"/>
      <c r="X214" s="4"/>
      <c r="Y214" s="2"/>
      <c r="Z214" s="3"/>
    </row>
    <row r="215" spans="1:26" ht="15.75" customHeight="1" x14ac:dyDescent="0.25">
      <c r="A215" s="2"/>
      <c r="B215" s="2"/>
      <c r="C215" s="2"/>
      <c r="D215" s="2"/>
      <c r="E215" s="2"/>
      <c r="F215" s="2"/>
      <c r="G215" s="2"/>
      <c r="H215" s="2"/>
      <c r="I215" s="2"/>
      <c r="J215" s="2"/>
      <c r="K215" s="2"/>
      <c r="L215" s="2"/>
      <c r="M215" s="2"/>
      <c r="R215" s="3"/>
      <c r="S215" s="3"/>
      <c r="T215" s="3"/>
      <c r="W215" s="4"/>
      <c r="X215" s="4"/>
      <c r="Y215" s="2"/>
      <c r="Z215" s="3"/>
    </row>
    <row r="216" spans="1:26" ht="15.75" customHeight="1" x14ac:dyDescent="0.25">
      <c r="A216" s="2"/>
      <c r="B216" s="2"/>
      <c r="C216" s="2"/>
      <c r="D216" s="2"/>
      <c r="E216" s="2"/>
      <c r="F216" s="2"/>
      <c r="G216" s="2"/>
      <c r="H216" s="2"/>
      <c r="I216" s="2"/>
      <c r="J216" s="2"/>
      <c r="K216" s="2"/>
      <c r="L216" s="2"/>
      <c r="M216" s="2"/>
      <c r="R216" s="3"/>
      <c r="S216" s="3"/>
      <c r="T216" s="3"/>
      <c r="W216" s="4"/>
      <c r="X216" s="4"/>
      <c r="Y216" s="2"/>
      <c r="Z216" s="3"/>
    </row>
    <row r="217" spans="1:26" ht="15.75" customHeight="1" x14ac:dyDescent="0.25">
      <c r="A217" s="2"/>
      <c r="B217" s="2"/>
      <c r="C217" s="2"/>
      <c r="D217" s="2"/>
      <c r="E217" s="2"/>
      <c r="F217" s="2"/>
      <c r="G217" s="2"/>
      <c r="H217" s="2"/>
      <c r="I217" s="2"/>
      <c r="J217" s="2"/>
      <c r="K217" s="2"/>
      <c r="L217" s="2"/>
      <c r="M217" s="2"/>
      <c r="R217" s="3"/>
      <c r="S217" s="3"/>
      <c r="T217" s="3"/>
      <c r="W217" s="4"/>
      <c r="X217" s="4"/>
      <c r="Y217" s="2"/>
      <c r="Z217" s="3"/>
    </row>
    <row r="218" spans="1:26" ht="15.75" customHeight="1" x14ac:dyDescent="0.25">
      <c r="A218" s="2"/>
      <c r="B218" s="2"/>
      <c r="C218" s="2"/>
      <c r="D218" s="2"/>
      <c r="E218" s="2"/>
      <c r="F218" s="2"/>
      <c r="G218" s="2"/>
      <c r="H218" s="2"/>
      <c r="I218" s="2"/>
      <c r="J218" s="2"/>
      <c r="K218" s="2"/>
      <c r="L218" s="2"/>
      <c r="M218" s="2"/>
      <c r="R218" s="3"/>
      <c r="S218" s="3"/>
      <c r="T218" s="3"/>
      <c r="W218" s="4"/>
      <c r="X218" s="4"/>
      <c r="Y218" s="2"/>
      <c r="Z218" s="3"/>
    </row>
    <row r="219" spans="1:26" ht="15.75" customHeight="1" x14ac:dyDescent="0.25">
      <c r="A219" s="2"/>
      <c r="B219" s="2"/>
      <c r="C219" s="2"/>
      <c r="D219" s="2"/>
      <c r="E219" s="2"/>
      <c r="F219" s="2"/>
      <c r="G219" s="2"/>
      <c r="H219" s="2"/>
      <c r="I219" s="2"/>
      <c r="J219" s="2"/>
      <c r="K219" s="2"/>
      <c r="L219" s="2"/>
      <c r="M219" s="2"/>
      <c r="R219" s="3"/>
      <c r="S219" s="3"/>
      <c r="T219" s="3"/>
      <c r="W219" s="4"/>
      <c r="X219" s="4"/>
      <c r="Y219" s="2"/>
      <c r="Z219" s="3"/>
    </row>
    <row r="220" spans="1:26" ht="15.75" customHeight="1" x14ac:dyDescent="0.25">
      <c r="A220" s="2"/>
      <c r="B220" s="2"/>
      <c r="C220" s="2"/>
      <c r="D220" s="2"/>
      <c r="E220" s="2"/>
      <c r="F220" s="2"/>
      <c r="G220" s="2"/>
      <c r="H220" s="2"/>
      <c r="I220" s="2"/>
      <c r="J220" s="2"/>
      <c r="K220" s="2"/>
      <c r="L220" s="2"/>
      <c r="M220" s="2"/>
      <c r="R220" s="3"/>
      <c r="S220" s="3"/>
      <c r="T220" s="3"/>
      <c r="W220" s="4"/>
      <c r="X220" s="4"/>
      <c r="Y220" s="2"/>
      <c r="Z220" s="3"/>
    </row>
    <row r="221" spans="1:26" ht="15.75" customHeight="1" x14ac:dyDescent="0.25">
      <c r="A221" s="2"/>
      <c r="B221" s="2"/>
      <c r="C221" s="2"/>
      <c r="D221" s="2"/>
      <c r="E221" s="2"/>
      <c r="F221" s="2"/>
      <c r="G221" s="2"/>
      <c r="H221" s="2"/>
      <c r="I221" s="2"/>
      <c r="J221" s="2"/>
      <c r="K221" s="2"/>
      <c r="L221" s="2"/>
      <c r="M221" s="2"/>
      <c r="R221" s="3"/>
      <c r="S221" s="3"/>
      <c r="T221" s="3"/>
      <c r="W221" s="4"/>
      <c r="X221" s="4"/>
      <c r="Y221" s="2"/>
      <c r="Z221" s="3"/>
    </row>
    <row r="222" spans="1:26" ht="15.75" customHeight="1" x14ac:dyDescent="0.25">
      <c r="A222" s="2"/>
      <c r="B222" s="2"/>
      <c r="C222" s="2"/>
      <c r="D222" s="2"/>
      <c r="E222" s="2"/>
      <c r="F222" s="2"/>
      <c r="G222" s="2"/>
      <c r="H222" s="2"/>
      <c r="I222" s="2"/>
      <c r="J222" s="2"/>
      <c r="K222" s="2"/>
      <c r="L222" s="2"/>
      <c r="M222" s="2"/>
      <c r="R222" s="3"/>
      <c r="S222" s="3"/>
      <c r="T222" s="3"/>
      <c r="W222" s="4"/>
      <c r="X222" s="4"/>
      <c r="Y222" s="2"/>
      <c r="Z222" s="3"/>
    </row>
    <row r="223" spans="1:26" ht="15.75" customHeight="1" x14ac:dyDescent="0.25">
      <c r="A223" s="2"/>
      <c r="B223" s="2"/>
      <c r="C223" s="2"/>
      <c r="D223" s="2"/>
      <c r="E223" s="2"/>
      <c r="F223" s="2"/>
      <c r="G223" s="2"/>
      <c r="H223" s="2"/>
      <c r="I223" s="2"/>
      <c r="J223" s="2"/>
      <c r="K223" s="2"/>
      <c r="L223" s="2"/>
      <c r="M223" s="2"/>
      <c r="R223" s="3"/>
      <c r="S223" s="3"/>
      <c r="T223" s="3"/>
      <c r="W223" s="4"/>
      <c r="X223" s="4"/>
      <c r="Y223" s="2"/>
      <c r="Z223" s="3"/>
    </row>
    <row r="224" spans="1:26" ht="15.75" customHeight="1" x14ac:dyDescent="0.25">
      <c r="A224" s="2"/>
      <c r="B224" s="2"/>
      <c r="C224" s="2"/>
      <c r="D224" s="2"/>
      <c r="E224" s="2"/>
      <c r="F224" s="2"/>
      <c r="G224" s="2"/>
      <c r="H224" s="2"/>
      <c r="I224" s="2"/>
      <c r="J224" s="2"/>
      <c r="K224" s="2"/>
      <c r="L224" s="2"/>
      <c r="M224" s="2"/>
      <c r="R224" s="3"/>
      <c r="S224" s="3"/>
      <c r="T224" s="3"/>
      <c r="W224" s="4"/>
      <c r="X224" s="4"/>
      <c r="Y224" s="2"/>
      <c r="Z224" s="3"/>
    </row>
    <row r="225" spans="1:26" ht="15.75" customHeight="1" x14ac:dyDescent="0.25">
      <c r="A225" s="2"/>
      <c r="B225" s="2"/>
      <c r="C225" s="2"/>
      <c r="D225" s="2"/>
      <c r="E225" s="2"/>
      <c r="F225" s="2"/>
      <c r="G225" s="2"/>
      <c r="H225" s="2"/>
      <c r="I225" s="2"/>
      <c r="J225" s="2"/>
      <c r="K225" s="2"/>
      <c r="L225" s="2"/>
      <c r="M225" s="2"/>
      <c r="R225" s="3"/>
      <c r="S225" s="3"/>
      <c r="T225" s="3"/>
      <c r="W225" s="4"/>
      <c r="X225" s="4"/>
      <c r="Y225" s="2"/>
      <c r="Z225" s="3"/>
    </row>
    <row r="226" spans="1:26" ht="15.75" customHeight="1" x14ac:dyDescent="0.25">
      <c r="A226" s="2"/>
      <c r="B226" s="2"/>
      <c r="C226" s="2"/>
      <c r="D226" s="2"/>
      <c r="E226" s="2"/>
      <c r="F226" s="2"/>
      <c r="G226" s="2"/>
      <c r="H226" s="2"/>
      <c r="I226" s="2"/>
      <c r="J226" s="2"/>
      <c r="K226" s="2"/>
      <c r="L226" s="2"/>
      <c r="M226" s="2"/>
      <c r="R226" s="3"/>
      <c r="S226" s="3"/>
      <c r="T226" s="3"/>
      <c r="W226" s="4"/>
      <c r="X226" s="4"/>
      <c r="Y226" s="2"/>
      <c r="Z226" s="3"/>
    </row>
    <row r="227" spans="1:26" ht="15.75" customHeight="1" x14ac:dyDescent="0.25">
      <c r="A227" s="2"/>
      <c r="B227" s="2"/>
      <c r="C227" s="2"/>
      <c r="D227" s="2"/>
      <c r="E227" s="2"/>
      <c r="F227" s="2"/>
      <c r="G227" s="2"/>
      <c r="H227" s="2"/>
      <c r="I227" s="2"/>
      <c r="J227" s="2"/>
      <c r="K227" s="2"/>
      <c r="L227" s="2"/>
      <c r="M227" s="2"/>
      <c r="R227" s="3"/>
      <c r="S227" s="3"/>
      <c r="T227" s="3"/>
      <c r="W227" s="4"/>
      <c r="X227" s="4"/>
      <c r="Y227" s="2"/>
      <c r="Z227" s="3"/>
    </row>
    <row r="228" spans="1:26" ht="15.75" customHeight="1" x14ac:dyDescent="0.25">
      <c r="A228" s="2"/>
      <c r="B228" s="2"/>
      <c r="C228" s="2"/>
      <c r="D228" s="2"/>
      <c r="E228" s="2"/>
      <c r="F228" s="2"/>
      <c r="G228" s="2"/>
      <c r="H228" s="2"/>
      <c r="I228" s="2"/>
      <c r="J228" s="2"/>
      <c r="K228" s="2"/>
      <c r="L228" s="2"/>
      <c r="M228" s="2"/>
      <c r="R228" s="3"/>
      <c r="S228" s="3"/>
      <c r="T228" s="3"/>
      <c r="W228" s="4"/>
      <c r="X228" s="4"/>
      <c r="Y228" s="2"/>
      <c r="Z228" s="3"/>
    </row>
    <row r="229" spans="1:26" ht="15.75" customHeight="1" x14ac:dyDescent="0.25">
      <c r="A229" s="2"/>
      <c r="B229" s="2"/>
      <c r="C229" s="2"/>
      <c r="D229" s="2"/>
      <c r="E229" s="2"/>
      <c r="F229" s="2"/>
      <c r="G229" s="2"/>
      <c r="H229" s="2"/>
      <c r="I229" s="2"/>
      <c r="J229" s="2"/>
      <c r="K229" s="2"/>
      <c r="L229" s="2"/>
      <c r="M229" s="2"/>
      <c r="R229" s="3"/>
      <c r="S229" s="3"/>
      <c r="T229" s="3"/>
      <c r="W229" s="4"/>
      <c r="X229" s="4"/>
      <c r="Y229" s="2"/>
      <c r="Z229" s="3"/>
    </row>
    <row r="230" spans="1:26" ht="15.75" customHeight="1" x14ac:dyDescent="0.25">
      <c r="A230" s="2"/>
      <c r="B230" s="2"/>
      <c r="C230" s="2"/>
      <c r="D230" s="2"/>
      <c r="E230" s="2"/>
      <c r="F230" s="2"/>
      <c r="G230" s="2"/>
      <c r="H230" s="2"/>
      <c r="I230" s="2"/>
      <c r="J230" s="2"/>
      <c r="K230" s="2"/>
      <c r="L230" s="2"/>
      <c r="M230" s="2"/>
      <c r="R230" s="3"/>
      <c r="S230" s="3"/>
      <c r="T230" s="3"/>
      <c r="W230" s="4"/>
      <c r="X230" s="4"/>
      <c r="Y230" s="2"/>
      <c r="Z230" s="3"/>
    </row>
    <row r="231" spans="1:26" ht="15.75" customHeight="1" x14ac:dyDescent="0.25">
      <c r="A231" s="2"/>
      <c r="B231" s="2"/>
      <c r="C231" s="2"/>
      <c r="D231" s="2"/>
      <c r="E231" s="2"/>
      <c r="F231" s="2"/>
      <c r="G231" s="2"/>
      <c r="H231" s="2"/>
      <c r="I231" s="2"/>
      <c r="J231" s="2"/>
      <c r="K231" s="2"/>
      <c r="L231" s="2"/>
      <c r="M231" s="2"/>
      <c r="R231" s="3"/>
      <c r="S231" s="3"/>
      <c r="T231" s="3"/>
      <c r="W231" s="4"/>
      <c r="X231" s="4"/>
      <c r="Y231" s="2"/>
      <c r="Z231" s="3"/>
    </row>
    <row r="232" spans="1:26" ht="15.75" customHeight="1" x14ac:dyDescent="0.25">
      <c r="A232" s="2"/>
      <c r="B232" s="2"/>
      <c r="C232" s="2"/>
      <c r="D232" s="2"/>
      <c r="E232" s="2"/>
      <c r="F232" s="2"/>
      <c r="G232" s="2"/>
      <c r="H232" s="2"/>
      <c r="I232" s="2"/>
      <c r="J232" s="2"/>
      <c r="K232" s="2"/>
      <c r="L232" s="2"/>
      <c r="M232" s="2"/>
      <c r="R232" s="3"/>
      <c r="S232" s="3"/>
      <c r="T232" s="3"/>
      <c r="W232" s="4"/>
      <c r="X232" s="4"/>
      <c r="Y232" s="2"/>
      <c r="Z232" s="3"/>
    </row>
    <row r="233" spans="1:26" ht="15.75" customHeight="1" x14ac:dyDescent="0.25">
      <c r="A233" s="2"/>
      <c r="B233" s="2"/>
      <c r="C233" s="2"/>
      <c r="D233" s="2"/>
      <c r="E233" s="2"/>
      <c r="F233" s="2"/>
      <c r="G233" s="2"/>
      <c r="H233" s="2"/>
      <c r="I233" s="2"/>
      <c r="J233" s="2"/>
      <c r="K233" s="2"/>
      <c r="L233" s="2"/>
      <c r="M233" s="2"/>
      <c r="R233" s="3"/>
      <c r="S233" s="3"/>
      <c r="T233" s="3"/>
      <c r="W233" s="4"/>
      <c r="X233" s="4"/>
      <c r="Y233" s="2"/>
      <c r="Z233" s="3"/>
    </row>
    <row r="234" spans="1:26" ht="15.75" customHeight="1" x14ac:dyDescent="0.25">
      <c r="A234" s="2"/>
      <c r="B234" s="2"/>
      <c r="C234" s="2"/>
      <c r="D234" s="2"/>
      <c r="E234" s="2"/>
      <c r="F234" s="2"/>
      <c r="G234" s="2"/>
      <c r="H234" s="2"/>
      <c r="I234" s="2"/>
      <c r="J234" s="2"/>
      <c r="K234" s="2"/>
      <c r="L234" s="2"/>
      <c r="M234" s="2"/>
      <c r="R234" s="3"/>
      <c r="S234" s="3"/>
      <c r="T234" s="3"/>
      <c r="W234" s="4"/>
      <c r="X234" s="4"/>
      <c r="Y234" s="2"/>
      <c r="Z234" s="3"/>
    </row>
    <row r="235" spans="1:26" ht="15.75" customHeight="1" x14ac:dyDescent="0.25">
      <c r="A235" s="2"/>
      <c r="B235" s="2"/>
      <c r="C235" s="2"/>
      <c r="D235" s="2"/>
      <c r="E235" s="2"/>
      <c r="F235" s="2"/>
      <c r="G235" s="2"/>
      <c r="H235" s="2"/>
      <c r="I235" s="2"/>
      <c r="J235" s="2"/>
      <c r="K235" s="2"/>
      <c r="L235" s="2"/>
      <c r="M235" s="2"/>
      <c r="R235" s="3"/>
      <c r="S235" s="3"/>
      <c r="T235" s="3"/>
      <c r="W235" s="4"/>
      <c r="X235" s="4"/>
      <c r="Y235" s="2"/>
      <c r="Z235" s="3"/>
    </row>
    <row r="236" spans="1:26" ht="15.75" customHeight="1" x14ac:dyDescent="0.25">
      <c r="A236" s="2"/>
      <c r="B236" s="2"/>
      <c r="C236" s="2"/>
      <c r="D236" s="2"/>
      <c r="E236" s="2"/>
      <c r="F236" s="2"/>
      <c r="G236" s="2"/>
      <c r="H236" s="2"/>
      <c r="I236" s="2"/>
      <c r="J236" s="2"/>
      <c r="K236" s="2"/>
      <c r="L236" s="2"/>
      <c r="M236" s="2"/>
      <c r="R236" s="3"/>
      <c r="S236" s="3"/>
      <c r="T236" s="3"/>
      <c r="W236" s="4"/>
      <c r="X236" s="4"/>
      <c r="Y236" s="2"/>
      <c r="Z236" s="3"/>
    </row>
    <row r="237" spans="1:26" ht="15.75" customHeight="1" x14ac:dyDescent="0.25">
      <c r="A237" s="2"/>
      <c r="B237" s="2"/>
      <c r="C237" s="2"/>
      <c r="D237" s="2"/>
      <c r="E237" s="2"/>
      <c r="F237" s="2"/>
      <c r="G237" s="2"/>
      <c r="H237" s="2"/>
      <c r="I237" s="2"/>
      <c r="J237" s="2"/>
      <c r="K237" s="2"/>
      <c r="L237" s="2"/>
      <c r="M237" s="2"/>
      <c r="R237" s="3"/>
      <c r="S237" s="3"/>
      <c r="T237" s="3"/>
      <c r="W237" s="4"/>
      <c r="X237" s="4"/>
      <c r="Y237" s="2"/>
      <c r="Z237" s="3"/>
    </row>
    <row r="238" spans="1:26" ht="15.75" customHeight="1" x14ac:dyDescent="0.25">
      <c r="A238" s="2"/>
      <c r="B238" s="2"/>
      <c r="C238" s="2"/>
      <c r="D238" s="2"/>
      <c r="E238" s="2"/>
      <c r="F238" s="2"/>
      <c r="G238" s="2"/>
      <c r="H238" s="2"/>
      <c r="I238" s="2"/>
      <c r="J238" s="2"/>
      <c r="K238" s="2"/>
      <c r="L238" s="2"/>
      <c r="M238" s="2"/>
      <c r="R238" s="3"/>
      <c r="S238" s="3"/>
      <c r="T238" s="3"/>
      <c r="W238" s="4"/>
      <c r="X238" s="4"/>
      <c r="Y238" s="2"/>
      <c r="Z238" s="3"/>
    </row>
    <row r="239" spans="1:26" ht="15.75" customHeight="1" x14ac:dyDescent="0.25">
      <c r="A239" s="2"/>
      <c r="B239" s="2"/>
      <c r="C239" s="2"/>
      <c r="D239" s="2"/>
      <c r="E239" s="2"/>
      <c r="F239" s="2"/>
      <c r="G239" s="2"/>
      <c r="H239" s="2"/>
      <c r="I239" s="2"/>
      <c r="J239" s="2"/>
      <c r="K239" s="2"/>
      <c r="L239" s="2"/>
      <c r="M239" s="2"/>
      <c r="R239" s="3"/>
      <c r="S239" s="3"/>
      <c r="T239" s="3"/>
      <c r="W239" s="4"/>
      <c r="X239" s="4"/>
      <c r="Y239" s="2"/>
      <c r="Z239" s="3"/>
    </row>
    <row r="240" spans="1:26" ht="15.75" customHeight="1" x14ac:dyDescent="0.25">
      <c r="A240" s="2"/>
      <c r="B240" s="2"/>
      <c r="C240" s="2"/>
      <c r="D240" s="2"/>
      <c r="E240" s="2"/>
      <c r="F240" s="2"/>
      <c r="G240" s="2"/>
      <c r="H240" s="2"/>
      <c r="I240" s="2"/>
      <c r="J240" s="2"/>
      <c r="K240" s="2"/>
      <c r="L240" s="2"/>
      <c r="M240" s="2"/>
      <c r="R240" s="3"/>
      <c r="S240" s="3"/>
      <c r="T240" s="3"/>
      <c r="W240" s="4"/>
      <c r="X240" s="4"/>
      <c r="Y240" s="2"/>
      <c r="Z240" s="3"/>
    </row>
    <row r="241" spans="1:26" ht="15.75" customHeight="1" x14ac:dyDescent="0.25">
      <c r="A241" s="2"/>
      <c r="B241" s="2"/>
      <c r="C241" s="2"/>
      <c r="D241" s="2"/>
      <c r="E241" s="2"/>
      <c r="F241" s="2"/>
      <c r="G241" s="2"/>
      <c r="H241" s="2"/>
      <c r="I241" s="2"/>
      <c r="J241" s="2"/>
      <c r="K241" s="2"/>
      <c r="L241" s="2"/>
      <c r="M241" s="2"/>
      <c r="R241" s="3"/>
      <c r="S241" s="3"/>
      <c r="T241" s="3"/>
      <c r="W241" s="4"/>
      <c r="X241" s="4"/>
      <c r="Y241" s="2"/>
      <c r="Z241" s="3"/>
    </row>
    <row r="242" spans="1:26" ht="15.75" customHeight="1" x14ac:dyDescent="0.25">
      <c r="A242" s="2"/>
      <c r="B242" s="2"/>
      <c r="C242" s="2"/>
      <c r="D242" s="2"/>
      <c r="E242" s="2"/>
      <c r="F242" s="2"/>
      <c r="G242" s="2"/>
      <c r="H242" s="2"/>
      <c r="I242" s="2"/>
      <c r="J242" s="2"/>
      <c r="K242" s="2"/>
      <c r="L242" s="2"/>
      <c r="M242" s="2"/>
      <c r="R242" s="3"/>
      <c r="S242" s="3"/>
      <c r="T242" s="3"/>
      <c r="W242" s="4"/>
      <c r="X242" s="4"/>
      <c r="Y242" s="2"/>
      <c r="Z242" s="3"/>
    </row>
    <row r="243" spans="1:26" ht="15.75" customHeight="1" x14ac:dyDescent="0.25">
      <c r="A243" s="2"/>
      <c r="B243" s="2"/>
      <c r="C243" s="2"/>
      <c r="D243" s="2"/>
      <c r="E243" s="2"/>
      <c r="F243" s="2"/>
      <c r="G243" s="2"/>
      <c r="H243" s="2"/>
      <c r="I243" s="2"/>
      <c r="J243" s="2"/>
      <c r="K243" s="2"/>
      <c r="L243" s="2"/>
      <c r="M243" s="2"/>
      <c r="R243" s="3"/>
      <c r="S243" s="3"/>
      <c r="T243" s="3"/>
      <c r="W243" s="4"/>
      <c r="X243" s="4"/>
      <c r="Y243" s="2"/>
      <c r="Z243" s="3"/>
    </row>
    <row r="244" spans="1:26" ht="15.75" customHeight="1" x14ac:dyDescent="0.25">
      <c r="A244" s="2"/>
      <c r="B244" s="2"/>
      <c r="C244" s="2"/>
      <c r="D244" s="2"/>
      <c r="E244" s="2"/>
      <c r="F244" s="2"/>
      <c r="G244" s="2"/>
      <c r="H244" s="2"/>
      <c r="I244" s="2"/>
      <c r="J244" s="2"/>
      <c r="K244" s="2"/>
      <c r="L244" s="2"/>
      <c r="M244" s="2"/>
      <c r="R244" s="3"/>
      <c r="S244" s="3"/>
      <c r="T244" s="3"/>
      <c r="W244" s="4"/>
      <c r="X244" s="4"/>
      <c r="Y244" s="2"/>
      <c r="Z244" s="3"/>
    </row>
    <row r="245" spans="1:26" ht="15.75" customHeight="1" x14ac:dyDescent="0.25">
      <c r="A245" s="2"/>
      <c r="B245" s="2"/>
      <c r="C245" s="2"/>
      <c r="D245" s="2"/>
      <c r="E245" s="2"/>
      <c r="F245" s="2"/>
      <c r="G245" s="2"/>
      <c r="H245" s="2"/>
      <c r="I245" s="2"/>
      <c r="J245" s="2"/>
      <c r="K245" s="2"/>
      <c r="L245" s="2"/>
      <c r="M245" s="2"/>
      <c r="R245" s="3"/>
      <c r="S245" s="3"/>
      <c r="T245" s="3"/>
      <c r="W245" s="4"/>
      <c r="X245" s="4"/>
      <c r="Y245" s="2"/>
      <c r="Z245" s="3"/>
    </row>
    <row r="246" spans="1:26" ht="15.75" customHeight="1" x14ac:dyDescent="0.25">
      <c r="A246" s="2"/>
      <c r="B246" s="2"/>
      <c r="C246" s="2"/>
      <c r="D246" s="2"/>
      <c r="E246" s="2"/>
      <c r="F246" s="2"/>
      <c r="G246" s="2"/>
      <c r="H246" s="2"/>
      <c r="I246" s="2"/>
      <c r="J246" s="2"/>
      <c r="K246" s="2"/>
      <c r="L246" s="2"/>
      <c r="M246" s="2"/>
      <c r="R246" s="3"/>
      <c r="S246" s="3"/>
      <c r="T246" s="3"/>
      <c r="W246" s="4"/>
      <c r="X246" s="4"/>
      <c r="Y246" s="2"/>
      <c r="Z246" s="3"/>
    </row>
    <row r="247" spans="1:26" ht="15.75" customHeight="1" x14ac:dyDescent="0.25">
      <c r="A247" s="2"/>
      <c r="B247" s="2"/>
      <c r="C247" s="2"/>
      <c r="D247" s="2"/>
      <c r="E247" s="2"/>
      <c r="F247" s="2"/>
      <c r="G247" s="2"/>
      <c r="H247" s="2"/>
      <c r="I247" s="2"/>
      <c r="J247" s="2"/>
      <c r="K247" s="2"/>
      <c r="L247" s="2"/>
      <c r="M247" s="2"/>
      <c r="R247" s="3"/>
      <c r="S247" s="3"/>
      <c r="T247" s="3"/>
      <c r="W247" s="4"/>
      <c r="X247" s="4"/>
      <c r="Y247" s="2"/>
      <c r="Z247" s="3"/>
    </row>
    <row r="248" spans="1:26" ht="15.75" customHeight="1" x14ac:dyDescent="0.25">
      <c r="A248" s="2"/>
      <c r="B248" s="2"/>
      <c r="C248" s="2"/>
      <c r="D248" s="2"/>
      <c r="E248" s="2"/>
      <c r="F248" s="2"/>
      <c r="G248" s="2"/>
      <c r="H248" s="2"/>
      <c r="I248" s="2"/>
      <c r="J248" s="2"/>
      <c r="K248" s="2"/>
      <c r="L248" s="2"/>
      <c r="M248" s="2"/>
      <c r="R248" s="3"/>
      <c r="S248" s="3"/>
      <c r="T248" s="3"/>
      <c r="W248" s="4"/>
      <c r="X248" s="4"/>
      <c r="Y248" s="2"/>
      <c r="Z248" s="3"/>
    </row>
    <row r="249" spans="1:26" ht="15.75" customHeight="1" x14ac:dyDescent="0.25">
      <c r="A249" s="2"/>
      <c r="B249" s="2"/>
      <c r="C249" s="2"/>
      <c r="D249" s="2"/>
      <c r="E249" s="2"/>
      <c r="F249" s="2"/>
      <c r="G249" s="2"/>
      <c r="H249" s="2"/>
      <c r="I249" s="2"/>
      <c r="J249" s="2"/>
      <c r="K249" s="2"/>
      <c r="L249" s="2"/>
      <c r="M249" s="2"/>
      <c r="R249" s="3"/>
      <c r="S249" s="3"/>
      <c r="T249" s="3"/>
      <c r="W249" s="4"/>
      <c r="X249" s="4"/>
      <c r="Y249" s="2"/>
      <c r="Z249" s="3"/>
    </row>
    <row r="250" spans="1:26" ht="15.75" customHeight="1" x14ac:dyDescent="0.25">
      <c r="A250" s="2"/>
      <c r="B250" s="2"/>
      <c r="C250" s="2"/>
      <c r="D250" s="2"/>
      <c r="E250" s="2"/>
      <c r="F250" s="2"/>
      <c r="G250" s="2"/>
      <c r="H250" s="2"/>
      <c r="I250" s="2"/>
      <c r="J250" s="2"/>
      <c r="K250" s="2"/>
      <c r="L250" s="2"/>
      <c r="M250" s="2"/>
      <c r="R250" s="3"/>
      <c r="S250" s="3"/>
      <c r="T250" s="3"/>
      <c r="W250" s="4"/>
      <c r="X250" s="4"/>
      <c r="Y250" s="2"/>
      <c r="Z250" s="3"/>
    </row>
    <row r="251" spans="1:26" ht="15.75" customHeight="1" x14ac:dyDescent="0.25">
      <c r="A251" s="2"/>
      <c r="B251" s="2"/>
      <c r="C251" s="2"/>
      <c r="D251" s="2"/>
      <c r="E251" s="2"/>
      <c r="F251" s="2"/>
      <c r="G251" s="2"/>
      <c r="H251" s="2"/>
      <c r="I251" s="2"/>
      <c r="J251" s="2"/>
      <c r="K251" s="2"/>
      <c r="L251" s="2"/>
      <c r="M251" s="2"/>
      <c r="R251" s="3"/>
      <c r="S251" s="3"/>
      <c r="T251" s="3"/>
      <c r="W251" s="4"/>
      <c r="X251" s="4"/>
      <c r="Y251" s="2"/>
      <c r="Z251" s="3"/>
    </row>
    <row r="252" spans="1:26" ht="15.75" customHeight="1" x14ac:dyDescent="0.25">
      <c r="A252" s="2"/>
      <c r="B252" s="2"/>
      <c r="C252" s="2"/>
      <c r="D252" s="2"/>
      <c r="E252" s="2"/>
      <c r="F252" s="2"/>
      <c r="G252" s="2"/>
      <c r="H252" s="2"/>
      <c r="I252" s="2"/>
      <c r="J252" s="2"/>
      <c r="K252" s="2"/>
      <c r="L252" s="2"/>
      <c r="M252" s="2"/>
      <c r="R252" s="3"/>
      <c r="S252" s="3"/>
      <c r="T252" s="3"/>
      <c r="W252" s="4"/>
      <c r="X252" s="4"/>
      <c r="Y252" s="2"/>
      <c r="Z252" s="3"/>
    </row>
    <row r="253" spans="1:26" ht="15.75" customHeight="1" x14ac:dyDescent="0.25">
      <c r="A253" s="2"/>
      <c r="B253" s="2"/>
      <c r="C253" s="2"/>
      <c r="D253" s="2"/>
      <c r="E253" s="2"/>
      <c r="F253" s="2"/>
      <c r="G253" s="2"/>
      <c r="H253" s="2"/>
      <c r="I253" s="2"/>
      <c r="J253" s="2"/>
      <c r="K253" s="2"/>
      <c r="L253" s="2"/>
      <c r="M253" s="2"/>
      <c r="R253" s="3"/>
      <c r="S253" s="3"/>
      <c r="T253" s="3"/>
      <c r="W253" s="4"/>
      <c r="X253" s="4"/>
      <c r="Y253" s="2"/>
      <c r="Z253" s="3"/>
    </row>
    <row r="254" spans="1:26" ht="15.75" customHeight="1" x14ac:dyDescent="0.25">
      <c r="A254" s="2"/>
      <c r="B254" s="2"/>
      <c r="C254" s="2"/>
      <c r="D254" s="2"/>
      <c r="E254" s="2"/>
      <c r="F254" s="2"/>
      <c r="G254" s="2"/>
      <c r="H254" s="2"/>
      <c r="I254" s="2"/>
      <c r="J254" s="2"/>
      <c r="K254" s="2"/>
      <c r="L254" s="2"/>
      <c r="M254" s="2"/>
      <c r="R254" s="3"/>
      <c r="S254" s="3"/>
      <c r="T254" s="3"/>
      <c r="W254" s="4"/>
      <c r="X254" s="4"/>
      <c r="Y254" s="2"/>
      <c r="Z254" s="3"/>
    </row>
    <row r="255" spans="1:26" ht="15.75" customHeight="1" x14ac:dyDescent="0.25">
      <c r="A255" s="2"/>
      <c r="B255" s="2"/>
      <c r="C255" s="2"/>
      <c r="D255" s="2"/>
      <c r="E255" s="2"/>
      <c r="F255" s="2"/>
      <c r="G255" s="2"/>
      <c r="H255" s="2"/>
      <c r="I255" s="2"/>
      <c r="J255" s="2"/>
      <c r="K255" s="2"/>
      <c r="L255" s="2"/>
      <c r="M255" s="2"/>
      <c r="R255" s="3"/>
      <c r="S255" s="3"/>
      <c r="T255" s="3"/>
      <c r="W255" s="4"/>
      <c r="X255" s="4"/>
      <c r="Y255" s="2"/>
      <c r="Z255" s="3"/>
    </row>
    <row r="256" spans="1:26" ht="15.75" customHeight="1" x14ac:dyDescent="0.25">
      <c r="A256" s="2"/>
      <c r="B256" s="2"/>
      <c r="C256" s="2"/>
      <c r="D256" s="2"/>
      <c r="E256" s="2"/>
      <c r="F256" s="2"/>
      <c r="G256" s="2"/>
      <c r="H256" s="2"/>
      <c r="I256" s="2"/>
      <c r="J256" s="2"/>
      <c r="K256" s="2"/>
      <c r="L256" s="2"/>
      <c r="M256" s="2"/>
      <c r="R256" s="3"/>
      <c r="S256" s="3"/>
      <c r="T256" s="3"/>
      <c r="W256" s="4"/>
      <c r="X256" s="4"/>
      <c r="Y256" s="2"/>
      <c r="Z256" s="3"/>
    </row>
    <row r="257" spans="1:26" ht="15.75" customHeight="1" x14ac:dyDescent="0.25">
      <c r="A257" s="2"/>
      <c r="B257" s="2"/>
      <c r="C257" s="2"/>
      <c r="D257" s="2"/>
      <c r="E257" s="2"/>
      <c r="F257" s="2"/>
      <c r="G257" s="2"/>
      <c r="H257" s="2"/>
      <c r="I257" s="2"/>
      <c r="J257" s="2"/>
      <c r="K257" s="2"/>
      <c r="L257" s="2"/>
      <c r="M257" s="2"/>
      <c r="R257" s="3"/>
      <c r="S257" s="3"/>
      <c r="T257" s="3"/>
      <c r="W257" s="4"/>
      <c r="X257" s="4"/>
      <c r="Y257" s="2"/>
      <c r="Z257" s="3"/>
    </row>
    <row r="258" spans="1:26" ht="15.75" customHeight="1" x14ac:dyDescent="0.25">
      <c r="A258" s="2"/>
      <c r="B258" s="2"/>
      <c r="C258" s="2"/>
      <c r="D258" s="2"/>
      <c r="E258" s="2"/>
      <c r="F258" s="2"/>
      <c r="G258" s="2"/>
      <c r="H258" s="2"/>
      <c r="I258" s="2"/>
      <c r="J258" s="2"/>
      <c r="K258" s="2"/>
      <c r="L258" s="2"/>
      <c r="M258" s="2"/>
      <c r="R258" s="3"/>
      <c r="S258" s="3"/>
      <c r="T258" s="3"/>
      <c r="W258" s="4"/>
      <c r="X258" s="4"/>
      <c r="Y258" s="2"/>
      <c r="Z258" s="3"/>
    </row>
    <row r="259" spans="1:26" ht="15.75" customHeight="1" x14ac:dyDescent="0.25">
      <c r="A259" s="2"/>
      <c r="B259" s="2"/>
      <c r="C259" s="2"/>
      <c r="D259" s="2"/>
      <c r="E259" s="2"/>
      <c r="F259" s="2"/>
      <c r="G259" s="2"/>
      <c r="H259" s="2"/>
      <c r="I259" s="2"/>
      <c r="J259" s="2"/>
      <c r="K259" s="2"/>
      <c r="L259" s="2"/>
      <c r="M259" s="2"/>
      <c r="R259" s="3"/>
      <c r="S259" s="3"/>
      <c r="T259" s="3"/>
      <c r="W259" s="4"/>
      <c r="X259" s="4"/>
      <c r="Y259" s="2"/>
      <c r="Z259" s="3"/>
    </row>
    <row r="260" spans="1:26" ht="15.75" customHeight="1" x14ac:dyDescent="0.25">
      <c r="A260" s="2"/>
      <c r="B260" s="2"/>
      <c r="C260" s="2"/>
      <c r="D260" s="2"/>
      <c r="E260" s="2"/>
      <c r="F260" s="2"/>
      <c r="G260" s="2"/>
      <c r="H260" s="2"/>
      <c r="I260" s="2"/>
      <c r="J260" s="2"/>
      <c r="K260" s="2"/>
      <c r="L260" s="2"/>
      <c r="M260" s="2"/>
      <c r="R260" s="3"/>
      <c r="S260" s="3"/>
      <c r="T260" s="3"/>
      <c r="W260" s="4"/>
      <c r="X260" s="4"/>
      <c r="Y260" s="2"/>
      <c r="Z260" s="3"/>
    </row>
    <row r="261" spans="1:26" ht="15.75" customHeight="1" x14ac:dyDescent="0.25">
      <c r="A261" s="2"/>
      <c r="B261" s="2"/>
      <c r="C261" s="2"/>
      <c r="D261" s="2"/>
      <c r="E261" s="2"/>
      <c r="F261" s="2"/>
      <c r="G261" s="2"/>
      <c r="H261" s="2"/>
      <c r="I261" s="2"/>
      <c r="J261" s="2"/>
      <c r="K261" s="2"/>
      <c r="L261" s="2"/>
      <c r="M261" s="2"/>
      <c r="R261" s="3"/>
      <c r="S261" s="3"/>
      <c r="T261" s="3"/>
      <c r="W261" s="4"/>
      <c r="X261" s="4"/>
      <c r="Y261" s="2"/>
      <c r="Z261" s="3"/>
    </row>
    <row r="262" spans="1:26" ht="15.75" customHeight="1" x14ac:dyDescent="0.25">
      <c r="A262" s="2"/>
      <c r="B262" s="2"/>
      <c r="C262" s="2"/>
      <c r="D262" s="2"/>
      <c r="E262" s="2"/>
      <c r="F262" s="2"/>
      <c r="G262" s="2"/>
      <c r="H262" s="2"/>
      <c r="I262" s="2"/>
      <c r="J262" s="2"/>
      <c r="K262" s="2"/>
      <c r="L262" s="2"/>
      <c r="M262" s="2"/>
      <c r="R262" s="3"/>
      <c r="S262" s="3"/>
      <c r="T262" s="3"/>
      <c r="W262" s="4"/>
      <c r="X262" s="4"/>
      <c r="Y262" s="2"/>
      <c r="Z262" s="3"/>
    </row>
    <row r="263" spans="1:26" ht="15.75" customHeight="1" x14ac:dyDescent="0.25">
      <c r="A263" s="2"/>
      <c r="B263" s="2"/>
      <c r="C263" s="2"/>
      <c r="D263" s="2"/>
      <c r="E263" s="2"/>
      <c r="F263" s="2"/>
      <c r="G263" s="2"/>
      <c r="H263" s="2"/>
      <c r="I263" s="2"/>
      <c r="J263" s="2"/>
      <c r="K263" s="2"/>
      <c r="L263" s="2"/>
      <c r="M263" s="2"/>
      <c r="R263" s="3"/>
      <c r="S263" s="3"/>
      <c r="T263" s="3"/>
      <c r="W263" s="4"/>
      <c r="X263" s="4"/>
      <c r="Y263" s="2"/>
      <c r="Z263" s="3"/>
    </row>
    <row r="264" spans="1:26" ht="15.75" customHeight="1" x14ac:dyDescent="0.25">
      <c r="A264" s="2"/>
      <c r="B264" s="2"/>
      <c r="C264" s="2"/>
      <c r="D264" s="2"/>
      <c r="E264" s="2"/>
      <c r="F264" s="2"/>
      <c r="G264" s="2"/>
      <c r="H264" s="2"/>
      <c r="I264" s="2"/>
      <c r="J264" s="2"/>
      <c r="K264" s="2"/>
      <c r="L264" s="2"/>
      <c r="M264" s="2"/>
      <c r="R264" s="3"/>
      <c r="S264" s="3"/>
      <c r="T264" s="3"/>
      <c r="W264" s="4"/>
      <c r="X264" s="4"/>
      <c r="Y264" s="2"/>
      <c r="Z264" s="3"/>
    </row>
    <row r="265" spans="1:26" ht="15.75" customHeight="1" x14ac:dyDescent="0.25">
      <c r="A265" s="2"/>
      <c r="B265" s="2"/>
      <c r="C265" s="2"/>
      <c r="D265" s="2"/>
      <c r="E265" s="2"/>
      <c r="F265" s="2"/>
      <c r="G265" s="2"/>
      <c r="H265" s="2"/>
      <c r="I265" s="2"/>
      <c r="J265" s="2"/>
      <c r="K265" s="2"/>
      <c r="L265" s="2"/>
      <c r="M265" s="2"/>
      <c r="R265" s="3"/>
      <c r="S265" s="3"/>
      <c r="T265" s="3"/>
      <c r="W265" s="4"/>
      <c r="X265" s="4"/>
      <c r="Y265" s="2"/>
      <c r="Z265" s="3"/>
    </row>
    <row r="266" spans="1:26" ht="15.75" customHeight="1" x14ac:dyDescent="0.2">
      <c r="Z266" s="102"/>
    </row>
    <row r="267" spans="1:26" ht="15.75" customHeight="1" x14ac:dyDescent="0.2">
      <c r="Z267" s="102"/>
    </row>
    <row r="268" spans="1:26" ht="15.75" customHeight="1" x14ac:dyDescent="0.2">
      <c r="Z268" s="102"/>
    </row>
    <row r="269" spans="1:26" ht="15.75" customHeight="1" x14ac:dyDescent="0.2">
      <c r="Z269" s="102"/>
    </row>
    <row r="270" spans="1:26" ht="15.75" customHeight="1" x14ac:dyDescent="0.2">
      <c r="Z270" s="102"/>
    </row>
    <row r="271" spans="1:26" ht="15.75" customHeight="1" x14ac:dyDescent="0.2">
      <c r="Z271" s="102"/>
    </row>
    <row r="272" spans="1:26" ht="15.75" customHeight="1" x14ac:dyDescent="0.2">
      <c r="Z272" s="102"/>
    </row>
    <row r="273" spans="26:26" ht="15.75" customHeight="1" x14ac:dyDescent="0.2">
      <c r="Z273" s="102"/>
    </row>
    <row r="274" spans="26:26" ht="15.75" customHeight="1" x14ac:dyDescent="0.2">
      <c r="Z274" s="102"/>
    </row>
    <row r="275" spans="26:26" ht="15.75" customHeight="1" x14ac:dyDescent="0.2">
      <c r="Z275" s="102"/>
    </row>
    <row r="276" spans="26:26" ht="15.75" customHeight="1" x14ac:dyDescent="0.2">
      <c r="Z276" s="102"/>
    </row>
    <row r="277" spans="26:26" ht="15.75" customHeight="1" x14ac:dyDescent="0.2">
      <c r="Z277" s="102"/>
    </row>
    <row r="278" spans="26:26" ht="15.75" customHeight="1" x14ac:dyDescent="0.2">
      <c r="Z278" s="102"/>
    </row>
    <row r="279" spans="26:26" ht="15.75" customHeight="1" x14ac:dyDescent="0.2">
      <c r="Z279" s="102"/>
    </row>
    <row r="280" spans="26:26" ht="15.75" customHeight="1" x14ac:dyDescent="0.2">
      <c r="Z280" s="102"/>
    </row>
    <row r="281" spans="26:26" ht="15.75" customHeight="1" x14ac:dyDescent="0.2">
      <c r="Z281" s="102"/>
    </row>
    <row r="282" spans="26:26" ht="15.75" customHeight="1" x14ac:dyDescent="0.2">
      <c r="Z282" s="102"/>
    </row>
    <row r="283" spans="26:26" ht="15.75" customHeight="1" x14ac:dyDescent="0.2">
      <c r="Z283" s="102"/>
    </row>
    <row r="284" spans="26:26" ht="15.75" customHeight="1" x14ac:dyDescent="0.2">
      <c r="Z284" s="102"/>
    </row>
    <row r="285" spans="26:26" ht="15.75" customHeight="1" x14ac:dyDescent="0.2">
      <c r="Z285" s="102"/>
    </row>
    <row r="286" spans="26:26" ht="15.75" customHeight="1" x14ac:dyDescent="0.2">
      <c r="Z286" s="102"/>
    </row>
    <row r="287" spans="26:26" ht="15.75" customHeight="1" x14ac:dyDescent="0.2">
      <c r="Z287" s="102"/>
    </row>
    <row r="288" spans="26:26" ht="15.75" customHeight="1" x14ac:dyDescent="0.2">
      <c r="Z288" s="102"/>
    </row>
    <row r="289" spans="26:26" ht="15.75" customHeight="1" x14ac:dyDescent="0.2">
      <c r="Z289" s="102"/>
    </row>
    <row r="290" spans="26:26" ht="15.75" customHeight="1" x14ac:dyDescent="0.2">
      <c r="Z290" s="102"/>
    </row>
    <row r="291" spans="26:26" ht="15.75" customHeight="1" x14ac:dyDescent="0.2">
      <c r="Z291" s="102"/>
    </row>
    <row r="292" spans="26:26" ht="15.75" customHeight="1" x14ac:dyDescent="0.2">
      <c r="Z292" s="102"/>
    </row>
    <row r="293" spans="26:26" ht="15.75" customHeight="1" x14ac:dyDescent="0.2">
      <c r="Z293" s="102"/>
    </row>
    <row r="294" spans="26:26" ht="15.75" customHeight="1" x14ac:dyDescent="0.2">
      <c r="Z294" s="102"/>
    </row>
    <row r="295" spans="26:26" ht="15.75" customHeight="1" x14ac:dyDescent="0.2">
      <c r="Z295" s="102"/>
    </row>
    <row r="296" spans="26:26" ht="15.75" customHeight="1" x14ac:dyDescent="0.2">
      <c r="Z296" s="102"/>
    </row>
    <row r="297" spans="26:26" ht="15.75" customHeight="1" x14ac:dyDescent="0.2">
      <c r="Z297" s="102"/>
    </row>
    <row r="298" spans="26:26" ht="15.75" customHeight="1" x14ac:dyDescent="0.2">
      <c r="Z298" s="102"/>
    </row>
    <row r="299" spans="26:26" ht="15.75" customHeight="1" x14ac:dyDescent="0.2">
      <c r="Z299" s="102"/>
    </row>
    <row r="300" spans="26:26" ht="15.75" customHeight="1" x14ac:dyDescent="0.2">
      <c r="Z300" s="102"/>
    </row>
    <row r="301" spans="26:26" ht="15.75" customHeight="1" x14ac:dyDescent="0.2">
      <c r="Z301" s="102"/>
    </row>
    <row r="302" spans="26:26" ht="15.75" customHeight="1" x14ac:dyDescent="0.2">
      <c r="Z302" s="102"/>
    </row>
    <row r="303" spans="26:26" ht="15.75" customHeight="1" x14ac:dyDescent="0.2">
      <c r="Z303" s="102"/>
    </row>
    <row r="304" spans="26:26" ht="15.75" customHeight="1" x14ac:dyDescent="0.2">
      <c r="Z304" s="102"/>
    </row>
    <row r="305" spans="26:26" ht="15.75" customHeight="1" x14ac:dyDescent="0.2">
      <c r="Z305" s="102"/>
    </row>
    <row r="306" spans="26:26" ht="15.75" customHeight="1" x14ac:dyDescent="0.2">
      <c r="Z306" s="102"/>
    </row>
    <row r="307" spans="26:26" ht="15.75" customHeight="1" x14ac:dyDescent="0.2">
      <c r="Z307" s="102"/>
    </row>
    <row r="308" spans="26:26" ht="15.75" customHeight="1" x14ac:dyDescent="0.2">
      <c r="Z308" s="102"/>
    </row>
    <row r="309" spans="26:26" ht="15.75" customHeight="1" x14ac:dyDescent="0.2">
      <c r="Z309" s="102"/>
    </row>
    <row r="310" spans="26:26" ht="15.75" customHeight="1" x14ac:dyDescent="0.2">
      <c r="Z310" s="102"/>
    </row>
    <row r="311" spans="26:26" ht="15.75" customHeight="1" x14ac:dyDescent="0.2">
      <c r="Z311" s="102"/>
    </row>
    <row r="312" spans="26:26" ht="15.75" customHeight="1" x14ac:dyDescent="0.2">
      <c r="Z312" s="102"/>
    </row>
    <row r="313" spans="26:26" ht="15.75" customHeight="1" x14ac:dyDescent="0.2">
      <c r="Z313" s="102"/>
    </row>
    <row r="314" spans="26:26" ht="15.75" customHeight="1" x14ac:dyDescent="0.2">
      <c r="Z314" s="102"/>
    </row>
    <row r="315" spans="26:26" ht="15.75" customHeight="1" x14ac:dyDescent="0.2">
      <c r="Z315" s="102"/>
    </row>
    <row r="316" spans="26:26" ht="15.75" customHeight="1" x14ac:dyDescent="0.2">
      <c r="Z316" s="102"/>
    </row>
    <row r="317" spans="26:26" ht="15.75" customHeight="1" x14ac:dyDescent="0.2">
      <c r="Z317" s="102"/>
    </row>
    <row r="318" spans="26:26" ht="15.75" customHeight="1" x14ac:dyDescent="0.2">
      <c r="Z318" s="102"/>
    </row>
    <row r="319" spans="26:26" ht="15.75" customHeight="1" x14ac:dyDescent="0.2">
      <c r="Z319" s="102"/>
    </row>
    <row r="320" spans="26:26" ht="15.75" customHeight="1" x14ac:dyDescent="0.2">
      <c r="Z320" s="102"/>
    </row>
    <row r="321" spans="26:26" ht="15.75" customHeight="1" x14ac:dyDescent="0.2">
      <c r="Z321" s="102"/>
    </row>
    <row r="322" spans="26:26" ht="15.75" customHeight="1" x14ac:dyDescent="0.2">
      <c r="Z322" s="102"/>
    </row>
    <row r="323" spans="26:26" ht="15.75" customHeight="1" x14ac:dyDescent="0.2">
      <c r="Z323" s="102"/>
    </row>
    <row r="324" spans="26:26" ht="15.75" customHeight="1" x14ac:dyDescent="0.2">
      <c r="Z324" s="102"/>
    </row>
    <row r="325" spans="26:26" ht="15.75" customHeight="1" x14ac:dyDescent="0.2">
      <c r="Z325" s="102"/>
    </row>
    <row r="326" spans="26:26" ht="15.75" customHeight="1" x14ac:dyDescent="0.2">
      <c r="Z326" s="102"/>
    </row>
    <row r="327" spans="26:26" ht="15.75" customHeight="1" x14ac:dyDescent="0.2">
      <c r="Z327" s="102"/>
    </row>
    <row r="328" spans="26:26" ht="15.75" customHeight="1" x14ac:dyDescent="0.2">
      <c r="Z328" s="102"/>
    </row>
    <row r="329" spans="26:26" ht="15.75" customHeight="1" x14ac:dyDescent="0.2">
      <c r="Z329" s="102"/>
    </row>
    <row r="330" spans="26:26" ht="15.75" customHeight="1" x14ac:dyDescent="0.2">
      <c r="Z330" s="102"/>
    </row>
    <row r="331" spans="26:26" ht="15.75" customHeight="1" x14ac:dyDescent="0.2">
      <c r="Z331" s="102"/>
    </row>
    <row r="332" spans="26:26" ht="15.75" customHeight="1" x14ac:dyDescent="0.2">
      <c r="Z332" s="102"/>
    </row>
    <row r="333" spans="26:26" ht="15.75" customHeight="1" x14ac:dyDescent="0.2">
      <c r="Z333" s="102"/>
    </row>
    <row r="334" spans="26:26" ht="15.75" customHeight="1" x14ac:dyDescent="0.2">
      <c r="Z334" s="102"/>
    </row>
    <row r="335" spans="26:26" ht="15.75" customHeight="1" x14ac:dyDescent="0.2">
      <c r="Z335" s="102"/>
    </row>
    <row r="336" spans="26:26" ht="15.75" customHeight="1" x14ac:dyDescent="0.2">
      <c r="Z336" s="102"/>
    </row>
    <row r="337" spans="26:26" ht="15.75" customHeight="1" x14ac:dyDescent="0.2">
      <c r="Z337" s="102"/>
    </row>
    <row r="338" spans="26:26" ht="15.75" customHeight="1" x14ac:dyDescent="0.2">
      <c r="Z338" s="102"/>
    </row>
    <row r="339" spans="26:26" ht="15.75" customHeight="1" x14ac:dyDescent="0.2">
      <c r="Z339" s="102"/>
    </row>
    <row r="340" spans="26:26" ht="15.75" customHeight="1" x14ac:dyDescent="0.2">
      <c r="Z340" s="102"/>
    </row>
    <row r="341" spans="26:26" ht="15.75" customHeight="1" x14ac:dyDescent="0.2">
      <c r="Z341" s="102"/>
    </row>
    <row r="342" spans="26:26" ht="15.75" customHeight="1" x14ac:dyDescent="0.2">
      <c r="Z342" s="102"/>
    </row>
    <row r="343" spans="26:26" ht="15.75" customHeight="1" x14ac:dyDescent="0.2">
      <c r="Z343" s="102"/>
    </row>
    <row r="344" spans="26:26" ht="15.75" customHeight="1" x14ac:dyDescent="0.2">
      <c r="Z344" s="102"/>
    </row>
    <row r="345" spans="26:26" ht="15.75" customHeight="1" x14ac:dyDescent="0.2">
      <c r="Z345" s="102"/>
    </row>
    <row r="346" spans="26:26" ht="15.75" customHeight="1" x14ac:dyDescent="0.2">
      <c r="Z346" s="102"/>
    </row>
    <row r="347" spans="26:26" ht="15.75" customHeight="1" x14ac:dyDescent="0.2">
      <c r="Z347" s="102"/>
    </row>
    <row r="348" spans="26:26" ht="15.75" customHeight="1" x14ac:dyDescent="0.2">
      <c r="Z348" s="102"/>
    </row>
    <row r="349" spans="26:26" ht="15.75" customHeight="1" x14ac:dyDescent="0.2">
      <c r="Z349" s="102"/>
    </row>
    <row r="350" spans="26:26" ht="15.75" customHeight="1" x14ac:dyDescent="0.2">
      <c r="Z350" s="102"/>
    </row>
    <row r="351" spans="26:26" ht="15.75" customHeight="1" x14ac:dyDescent="0.2">
      <c r="Z351" s="102"/>
    </row>
    <row r="352" spans="26:26" ht="15.75" customHeight="1" x14ac:dyDescent="0.2">
      <c r="Z352" s="102"/>
    </row>
    <row r="353" spans="26:26" ht="15.75" customHeight="1" x14ac:dyDescent="0.2">
      <c r="Z353" s="102"/>
    </row>
    <row r="354" spans="26:26" ht="15.75" customHeight="1" x14ac:dyDescent="0.2">
      <c r="Z354" s="102"/>
    </row>
    <row r="355" spans="26:26" ht="15.75" customHeight="1" x14ac:dyDescent="0.2">
      <c r="Z355" s="102"/>
    </row>
    <row r="356" spans="26:26" ht="15.75" customHeight="1" x14ac:dyDescent="0.2">
      <c r="Z356" s="102"/>
    </row>
    <row r="357" spans="26:26" ht="15.75" customHeight="1" x14ac:dyDescent="0.2">
      <c r="Z357" s="102"/>
    </row>
    <row r="358" spans="26:26" ht="15.75" customHeight="1" x14ac:dyDescent="0.2">
      <c r="Z358" s="102"/>
    </row>
    <row r="359" spans="26:26" ht="15.75" customHeight="1" x14ac:dyDescent="0.2">
      <c r="Z359" s="102"/>
    </row>
    <row r="360" spans="26:26" ht="15.75" customHeight="1" x14ac:dyDescent="0.2">
      <c r="Z360" s="102"/>
    </row>
    <row r="361" spans="26:26" ht="15.75" customHeight="1" x14ac:dyDescent="0.2">
      <c r="Z361" s="102"/>
    </row>
    <row r="362" spans="26:26" ht="15.75" customHeight="1" x14ac:dyDescent="0.2">
      <c r="Z362" s="102"/>
    </row>
    <row r="363" spans="26:26" ht="15.75" customHeight="1" x14ac:dyDescent="0.2">
      <c r="Z363" s="102"/>
    </row>
    <row r="364" spans="26:26" ht="15.75" customHeight="1" x14ac:dyDescent="0.2">
      <c r="Z364" s="102"/>
    </row>
    <row r="365" spans="26:26" ht="15.75" customHeight="1" x14ac:dyDescent="0.2">
      <c r="Z365" s="102"/>
    </row>
    <row r="366" spans="26:26" ht="15.75" customHeight="1" x14ac:dyDescent="0.2">
      <c r="Z366" s="102"/>
    </row>
    <row r="367" spans="26:26" ht="15.75" customHeight="1" x14ac:dyDescent="0.2">
      <c r="Z367" s="102"/>
    </row>
    <row r="368" spans="26:26" ht="15.75" customHeight="1" x14ac:dyDescent="0.2">
      <c r="Z368" s="102"/>
    </row>
    <row r="369" spans="26:26" ht="15.75" customHeight="1" x14ac:dyDescent="0.2">
      <c r="Z369" s="102"/>
    </row>
    <row r="370" spans="26:26" ht="15.75" customHeight="1" x14ac:dyDescent="0.2">
      <c r="Z370" s="102"/>
    </row>
    <row r="371" spans="26:26" ht="15.75" customHeight="1" x14ac:dyDescent="0.2">
      <c r="Z371" s="102"/>
    </row>
    <row r="372" spans="26:26" ht="15.75" customHeight="1" x14ac:dyDescent="0.2">
      <c r="Z372" s="102"/>
    </row>
    <row r="373" spans="26:26" ht="15.75" customHeight="1" x14ac:dyDescent="0.2">
      <c r="Z373" s="102"/>
    </row>
    <row r="374" spans="26:26" ht="15.75" customHeight="1" x14ac:dyDescent="0.2">
      <c r="Z374" s="102"/>
    </row>
    <row r="375" spans="26:26" ht="15.75" customHeight="1" x14ac:dyDescent="0.2">
      <c r="Z375" s="102"/>
    </row>
    <row r="376" spans="26:26" ht="15.75" customHeight="1" x14ac:dyDescent="0.2">
      <c r="Z376" s="102"/>
    </row>
    <row r="377" spans="26:26" ht="15.75" customHeight="1" x14ac:dyDescent="0.2">
      <c r="Z377" s="102"/>
    </row>
    <row r="378" spans="26:26" ht="15.75" customHeight="1" x14ac:dyDescent="0.2">
      <c r="Z378" s="102"/>
    </row>
    <row r="379" spans="26:26" ht="15.75" customHeight="1" x14ac:dyDescent="0.2">
      <c r="Z379" s="102"/>
    </row>
    <row r="380" spans="26:26" ht="15.75" customHeight="1" x14ac:dyDescent="0.2">
      <c r="Z380" s="102"/>
    </row>
    <row r="381" spans="26:26" ht="15.75" customHeight="1" x14ac:dyDescent="0.2">
      <c r="Z381" s="102"/>
    </row>
    <row r="382" spans="26:26" ht="15.75" customHeight="1" x14ac:dyDescent="0.2">
      <c r="Z382" s="102"/>
    </row>
    <row r="383" spans="26:26" ht="15.75" customHeight="1" x14ac:dyDescent="0.2">
      <c r="Z383" s="102"/>
    </row>
    <row r="384" spans="26:26" ht="15.75" customHeight="1" x14ac:dyDescent="0.2">
      <c r="Z384" s="102"/>
    </row>
    <row r="385" spans="26:26" ht="15.75" customHeight="1" x14ac:dyDescent="0.2">
      <c r="Z385" s="102"/>
    </row>
    <row r="386" spans="26:26" ht="15.75" customHeight="1" x14ac:dyDescent="0.2">
      <c r="Z386" s="102"/>
    </row>
    <row r="387" spans="26:26" ht="15.75" customHeight="1" x14ac:dyDescent="0.2">
      <c r="Z387" s="102"/>
    </row>
    <row r="388" spans="26:26" ht="15.75" customHeight="1" x14ac:dyDescent="0.2">
      <c r="Z388" s="102"/>
    </row>
    <row r="389" spans="26:26" ht="15.75" customHeight="1" x14ac:dyDescent="0.2">
      <c r="Z389" s="102"/>
    </row>
    <row r="390" spans="26:26" ht="15.75" customHeight="1" x14ac:dyDescent="0.2">
      <c r="Z390" s="102"/>
    </row>
    <row r="391" spans="26:26" ht="15.75" customHeight="1" x14ac:dyDescent="0.2">
      <c r="Z391" s="102"/>
    </row>
    <row r="392" spans="26:26" ht="15.75" customHeight="1" x14ac:dyDescent="0.2">
      <c r="Z392" s="102"/>
    </row>
    <row r="393" spans="26:26" ht="15.75" customHeight="1" x14ac:dyDescent="0.2">
      <c r="Z393" s="102"/>
    </row>
    <row r="394" spans="26:26" ht="15.75" customHeight="1" x14ac:dyDescent="0.2">
      <c r="Z394" s="102"/>
    </row>
    <row r="395" spans="26:26" ht="15.75" customHeight="1" x14ac:dyDescent="0.2">
      <c r="Z395" s="102"/>
    </row>
    <row r="396" spans="26:26" ht="15.75" customHeight="1" x14ac:dyDescent="0.2">
      <c r="Z396" s="102"/>
    </row>
    <row r="397" spans="26:26" ht="15.75" customHeight="1" x14ac:dyDescent="0.2">
      <c r="Z397" s="102"/>
    </row>
    <row r="398" spans="26:26" ht="15.75" customHeight="1" x14ac:dyDescent="0.2">
      <c r="Z398" s="102"/>
    </row>
    <row r="399" spans="26:26" ht="15.75" customHeight="1" x14ac:dyDescent="0.2">
      <c r="Z399" s="102"/>
    </row>
    <row r="400" spans="26:26" ht="15.75" customHeight="1" x14ac:dyDescent="0.2">
      <c r="Z400" s="102"/>
    </row>
    <row r="401" spans="26:26" ht="15.75" customHeight="1" x14ac:dyDescent="0.2">
      <c r="Z401" s="102"/>
    </row>
    <row r="402" spans="26:26" ht="15.75" customHeight="1" x14ac:dyDescent="0.2">
      <c r="Z402" s="102"/>
    </row>
    <row r="403" spans="26:26" ht="15.75" customHeight="1" x14ac:dyDescent="0.2">
      <c r="Z403" s="102"/>
    </row>
    <row r="404" spans="26:26" ht="15.75" customHeight="1" x14ac:dyDescent="0.2">
      <c r="Z404" s="102"/>
    </row>
    <row r="405" spans="26:26" ht="15.75" customHeight="1" x14ac:dyDescent="0.2">
      <c r="Z405" s="102"/>
    </row>
    <row r="406" spans="26:26" ht="15.75" customHeight="1" x14ac:dyDescent="0.2">
      <c r="Z406" s="102"/>
    </row>
    <row r="407" spans="26:26" ht="15.75" customHeight="1" x14ac:dyDescent="0.2">
      <c r="Z407" s="102"/>
    </row>
    <row r="408" spans="26:26" ht="15.75" customHeight="1" x14ac:dyDescent="0.2">
      <c r="Z408" s="102"/>
    </row>
    <row r="409" spans="26:26" ht="15.75" customHeight="1" x14ac:dyDescent="0.2">
      <c r="Z409" s="102"/>
    </row>
    <row r="410" spans="26:26" ht="15.75" customHeight="1" x14ac:dyDescent="0.2">
      <c r="Z410" s="102"/>
    </row>
    <row r="411" spans="26:26" ht="15.75" customHeight="1" x14ac:dyDescent="0.2">
      <c r="Z411" s="102"/>
    </row>
    <row r="412" spans="26:26" ht="15.75" customHeight="1" x14ac:dyDescent="0.2">
      <c r="Z412" s="102"/>
    </row>
    <row r="413" spans="26:26" ht="15.75" customHeight="1" x14ac:dyDescent="0.2">
      <c r="Z413" s="102"/>
    </row>
    <row r="414" spans="26:26" ht="15.75" customHeight="1" x14ac:dyDescent="0.2">
      <c r="Z414" s="102"/>
    </row>
    <row r="415" spans="26:26" ht="15.75" customHeight="1" x14ac:dyDescent="0.2">
      <c r="Z415" s="102"/>
    </row>
    <row r="416" spans="26:26" ht="15.75" customHeight="1" x14ac:dyDescent="0.2">
      <c r="Z416" s="102"/>
    </row>
    <row r="417" spans="26:26" ht="15.75" customHeight="1" x14ac:dyDescent="0.2">
      <c r="Z417" s="102"/>
    </row>
    <row r="418" spans="26:26" ht="15.75" customHeight="1" x14ac:dyDescent="0.2">
      <c r="Z418" s="102"/>
    </row>
    <row r="419" spans="26:26" ht="15.75" customHeight="1" x14ac:dyDescent="0.2">
      <c r="Z419" s="102"/>
    </row>
    <row r="420" spans="26:26" ht="15.75" customHeight="1" x14ac:dyDescent="0.2">
      <c r="Z420" s="102"/>
    </row>
    <row r="421" spans="26:26" ht="15.75" customHeight="1" x14ac:dyDescent="0.2">
      <c r="Z421" s="102"/>
    </row>
    <row r="422" spans="26:26" ht="15.75" customHeight="1" x14ac:dyDescent="0.2">
      <c r="Z422" s="102"/>
    </row>
    <row r="423" spans="26:26" ht="15.75" customHeight="1" x14ac:dyDescent="0.2">
      <c r="Z423" s="102"/>
    </row>
    <row r="424" spans="26:26" ht="15.75" customHeight="1" x14ac:dyDescent="0.2">
      <c r="Z424" s="102"/>
    </row>
    <row r="425" spans="26:26" ht="15.75" customHeight="1" x14ac:dyDescent="0.2">
      <c r="Z425" s="102"/>
    </row>
    <row r="426" spans="26:26" ht="15.75" customHeight="1" x14ac:dyDescent="0.2">
      <c r="Z426" s="102"/>
    </row>
    <row r="427" spans="26:26" ht="15.75" customHeight="1" x14ac:dyDescent="0.2">
      <c r="Z427" s="102"/>
    </row>
    <row r="428" spans="26:26" ht="15.75" customHeight="1" x14ac:dyDescent="0.2">
      <c r="Z428" s="102"/>
    </row>
    <row r="429" spans="26:26" ht="15.75" customHeight="1" x14ac:dyDescent="0.2">
      <c r="Z429" s="102"/>
    </row>
    <row r="430" spans="26:26" ht="15.75" customHeight="1" x14ac:dyDescent="0.2">
      <c r="Z430" s="102"/>
    </row>
    <row r="431" spans="26:26" ht="15.75" customHeight="1" x14ac:dyDescent="0.2">
      <c r="Z431" s="102"/>
    </row>
    <row r="432" spans="26:26" ht="15.75" customHeight="1" x14ac:dyDescent="0.2">
      <c r="Z432" s="102"/>
    </row>
    <row r="433" spans="26:26" ht="15.75" customHeight="1" x14ac:dyDescent="0.2">
      <c r="Z433" s="102"/>
    </row>
    <row r="434" spans="26:26" ht="15.75" customHeight="1" x14ac:dyDescent="0.2">
      <c r="Z434" s="102"/>
    </row>
    <row r="435" spans="26:26" ht="15.75" customHeight="1" x14ac:dyDescent="0.2">
      <c r="Z435" s="102"/>
    </row>
    <row r="436" spans="26:26" ht="15.75" customHeight="1" x14ac:dyDescent="0.2">
      <c r="Z436" s="102"/>
    </row>
    <row r="437" spans="26:26" ht="15.75" customHeight="1" x14ac:dyDescent="0.2">
      <c r="Z437" s="102"/>
    </row>
    <row r="438" spans="26:26" ht="15.75" customHeight="1" x14ac:dyDescent="0.2">
      <c r="Z438" s="102"/>
    </row>
    <row r="439" spans="26:26" ht="15.75" customHeight="1" x14ac:dyDescent="0.2">
      <c r="Z439" s="102"/>
    </row>
    <row r="440" spans="26:26" ht="15.75" customHeight="1" x14ac:dyDescent="0.2">
      <c r="Z440" s="102"/>
    </row>
    <row r="441" spans="26:26" ht="15.75" customHeight="1" x14ac:dyDescent="0.2">
      <c r="Z441" s="102"/>
    </row>
    <row r="442" spans="26:26" ht="15.75" customHeight="1" x14ac:dyDescent="0.2">
      <c r="Z442" s="102"/>
    </row>
    <row r="443" spans="26:26" ht="15.75" customHeight="1" x14ac:dyDescent="0.2">
      <c r="Z443" s="102"/>
    </row>
    <row r="444" spans="26:26" ht="15.75" customHeight="1" x14ac:dyDescent="0.2">
      <c r="Z444" s="102"/>
    </row>
    <row r="445" spans="26:26" ht="15.75" customHeight="1" x14ac:dyDescent="0.2">
      <c r="Z445" s="102"/>
    </row>
    <row r="446" spans="26:26" ht="15.75" customHeight="1" x14ac:dyDescent="0.2">
      <c r="Z446" s="102"/>
    </row>
    <row r="447" spans="26:26" ht="15.75" customHeight="1" x14ac:dyDescent="0.2">
      <c r="Z447" s="102"/>
    </row>
    <row r="448" spans="26:26" ht="15.75" customHeight="1" x14ac:dyDescent="0.2">
      <c r="Z448" s="102"/>
    </row>
    <row r="449" spans="26:26" ht="15.75" customHeight="1" x14ac:dyDescent="0.2">
      <c r="Z449" s="102"/>
    </row>
    <row r="450" spans="26:26" ht="15.75" customHeight="1" x14ac:dyDescent="0.2">
      <c r="Z450" s="102"/>
    </row>
    <row r="451" spans="26:26" ht="15.75" customHeight="1" x14ac:dyDescent="0.2">
      <c r="Z451" s="102"/>
    </row>
    <row r="452" spans="26:26" ht="15.75" customHeight="1" x14ac:dyDescent="0.2">
      <c r="Z452" s="102"/>
    </row>
    <row r="453" spans="26:26" ht="15.75" customHeight="1" x14ac:dyDescent="0.2">
      <c r="Z453" s="102"/>
    </row>
    <row r="454" spans="26:26" ht="15.75" customHeight="1" x14ac:dyDescent="0.2">
      <c r="Z454" s="102"/>
    </row>
    <row r="455" spans="26:26" ht="15.75" customHeight="1" x14ac:dyDescent="0.2">
      <c r="Z455" s="102"/>
    </row>
    <row r="456" spans="26:26" ht="15.75" customHeight="1" x14ac:dyDescent="0.2">
      <c r="Z456" s="102"/>
    </row>
    <row r="457" spans="26:26" ht="15.75" customHeight="1" x14ac:dyDescent="0.2">
      <c r="Z457" s="102"/>
    </row>
    <row r="458" spans="26:26" ht="15.75" customHeight="1" x14ac:dyDescent="0.2">
      <c r="Z458" s="102"/>
    </row>
    <row r="459" spans="26:26" ht="15.75" customHeight="1" x14ac:dyDescent="0.2">
      <c r="Z459" s="102"/>
    </row>
    <row r="460" spans="26:26" ht="15.75" customHeight="1" x14ac:dyDescent="0.2">
      <c r="Z460" s="102"/>
    </row>
    <row r="461" spans="26:26" ht="15.75" customHeight="1" x14ac:dyDescent="0.2">
      <c r="Z461" s="102"/>
    </row>
    <row r="462" spans="26:26" ht="15.75" customHeight="1" x14ac:dyDescent="0.2">
      <c r="Z462" s="102"/>
    </row>
    <row r="463" spans="26:26" ht="15.75" customHeight="1" x14ac:dyDescent="0.2">
      <c r="Z463" s="102"/>
    </row>
    <row r="464" spans="26:26" ht="15.75" customHeight="1" x14ac:dyDescent="0.2">
      <c r="Z464" s="102"/>
    </row>
    <row r="465" spans="26:26" ht="15.75" customHeight="1" x14ac:dyDescent="0.2">
      <c r="Z465" s="102"/>
    </row>
    <row r="466" spans="26:26" ht="15.75" customHeight="1" x14ac:dyDescent="0.2">
      <c r="Z466" s="102"/>
    </row>
    <row r="467" spans="26:26" ht="15.75" customHeight="1" x14ac:dyDescent="0.2">
      <c r="Z467" s="102"/>
    </row>
    <row r="468" spans="26:26" ht="15.75" customHeight="1" x14ac:dyDescent="0.2">
      <c r="Z468" s="102"/>
    </row>
    <row r="469" spans="26:26" ht="15.75" customHeight="1" x14ac:dyDescent="0.2">
      <c r="Z469" s="102"/>
    </row>
    <row r="470" spans="26:26" ht="15.75" customHeight="1" x14ac:dyDescent="0.2">
      <c r="Z470" s="102"/>
    </row>
    <row r="471" spans="26:26" ht="15.75" customHeight="1" x14ac:dyDescent="0.2">
      <c r="Z471" s="102"/>
    </row>
    <row r="472" spans="26:26" ht="15.75" customHeight="1" x14ac:dyDescent="0.2">
      <c r="Z472" s="102"/>
    </row>
    <row r="473" spans="26:26" ht="15.75" customHeight="1" x14ac:dyDescent="0.2">
      <c r="Z473" s="102"/>
    </row>
    <row r="474" spans="26:26" ht="15.75" customHeight="1" x14ac:dyDescent="0.2">
      <c r="Z474" s="102"/>
    </row>
    <row r="475" spans="26:26" ht="15.75" customHeight="1" x14ac:dyDescent="0.2">
      <c r="Z475" s="102"/>
    </row>
    <row r="476" spans="26:26" ht="15.75" customHeight="1" x14ac:dyDescent="0.2">
      <c r="Z476" s="102"/>
    </row>
    <row r="477" spans="26:26" ht="15.75" customHeight="1" x14ac:dyDescent="0.2">
      <c r="Z477" s="102"/>
    </row>
    <row r="478" spans="26:26" ht="15.75" customHeight="1" x14ac:dyDescent="0.2">
      <c r="Z478" s="102"/>
    </row>
    <row r="479" spans="26:26" ht="15.75" customHeight="1" x14ac:dyDescent="0.2">
      <c r="Z479" s="102"/>
    </row>
    <row r="480" spans="26:26" ht="15.75" customHeight="1" x14ac:dyDescent="0.2">
      <c r="Z480" s="102"/>
    </row>
    <row r="481" spans="26:26" ht="15.75" customHeight="1" x14ac:dyDescent="0.2">
      <c r="Z481" s="102"/>
    </row>
    <row r="482" spans="26:26" ht="15.75" customHeight="1" x14ac:dyDescent="0.2">
      <c r="Z482" s="102"/>
    </row>
    <row r="483" spans="26:26" ht="15.75" customHeight="1" x14ac:dyDescent="0.2">
      <c r="Z483" s="102"/>
    </row>
    <row r="484" spans="26:26" ht="15.75" customHeight="1" x14ac:dyDescent="0.2">
      <c r="Z484" s="102"/>
    </row>
    <row r="485" spans="26:26" ht="15.75" customHeight="1" x14ac:dyDescent="0.2">
      <c r="Z485" s="102"/>
    </row>
    <row r="486" spans="26:26" ht="15.75" customHeight="1" x14ac:dyDescent="0.2">
      <c r="Z486" s="102"/>
    </row>
    <row r="487" spans="26:26" ht="15.75" customHeight="1" x14ac:dyDescent="0.2">
      <c r="Z487" s="102"/>
    </row>
    <row r="488" spans="26:26" ht="15.75" customHeight="1" x14ac:dyDescent="0.2">
      <c r="Z488" s="102"/>
    </row>
    <row r="489" spans="26:26" ht="15.75" customHeight="1" x14ac:dyDescent="0.2">
      <c r="Z489" s="102"/>
    </row>
    <row r="490" spans="26:26" ht="15.75" customHeight="1" x14ac:dyDescent="0.2">
      <c r="Z490" s="102"/>
    </row>
    <row r="491" spans="26:26" ht="15.75" customHeight="1" x14ac:dyDescent="0.2">
      <c r="Z491" s="102"/>
    </row>
    <row r="492" spans="26:26" ht="15.75" customHeight="1" x14ac:dyDescent="0.2">
      <c r="Z492" s="102"/>
    </row>
    <row r="493" spans="26:26" ht="15.75" customHeight="1" x14ac:dyDescent="0.2">
      <c r="Z493" s="102"/>
    </row>
    <row r="494" spans="26:26" ht="15.75" customHeight="1" x14ac:dyDescent="0.2">
      <c r="Z494" s="102"/>
    </row>
    <row r="495" spans="26:26" ht="15.75" customHeight="1" x14ac:dyDescent="0.2">
      <c r="Z495" s="102"/>
    </row>
    <row r="496" spans="26:26" ht="15.75" customHeight="1" x14ac:dyDescent="0.2">
      <c r="Z496" s="102"/>
    </row>
    <row r="497" spans="26:26" ht="15.75" customHeight="1" x14ac:dyDescent="0.2">
      <c r="Z497" s="102"/>
    </row>
    <row r="498" spans="26:26" ht="15.75" customHeight="1" x14ac:dyDescent="0.2">
      <c r="Z498" s="102"/>
    </row>
    <row r="499" spans="26:26" ht="15.75" customHeight="1" x14ac:dyDescent="0.2">
      <c r="Z499" s="102"/>
    </row>
    <row r="500" spans="26:26" ht="15.75" customHeight="1" x14ac:dyDescent="0.2">
      <c r="Z500" s="102"/>
    </row>
    <row r="501" spans="26:26" ht="15.75" customHeight="1" x14ac:dyDescent="0.2">
      <c r="Z501" s="102"/>
    </row>
    <row r="502" spans="26:26" ht="15.75" customHeight="1" x14ac:dyDescent="0.2">
      <c r="Z502" s="102"/>
    </row>
    <row r="503" spans="26:26" ht="15.75" customHeight="1" x14ac:dyDescent="0.2">
      <c r="Z503" s="102"/>
    </row>
    <row r="504" spans="26:26" ht="15.75" customHeight="1" x14ac:dyDescent="0.2">
      <c r="Z504" s="102"/>
    </row>
    <row r="505" spans="26:26" ht="15.75" customHeight="1" x14ac:dyDescent="0.2">
      <c r="Z505" s="102"/>
    </row>
    <row r="506" spans="26:26" ht="15.75" customHeight="1" x14ac:dyDescent="0.2">
      <c r="Z506" s="102"/>
    </row>
    <row r="507" spans="26:26" ht="15.75" customHeight="1" x14ac:dyDescent="0.2">
      <c r="Z507" s="102"/>
    </row>
    <row r="508" spans="26:26" ht="15.75" customHeight="1" x14ac:dyDescent="0.2">
      <c r="Z508" s="102"/>
    </row>
    <row r="509" spans="26:26" ht="15.75" customHeight="1" x14ac:dyDescent="0.2">
      <c r="Z509" s="102"/>
    </row>
    <row r="510" spans="26:26" ht="15.75" customHeight="1" x14ac:dyDescent="0.2">
      <c r="Z510" s="102"/>
    </row>
    <row r="511" spans="26:26" ht="15.75" customHeight="1" x14ac:dyDescent="0.2">
      <c r="Z511" s="102"/>
    </row>
    <row r="512" spans="26:26" ht="15.75" customHeight="1" x14ac:dyDescent="0.2">
      <c r="Z512" s="102"/>
    </row>
    <row r="513" spans="26:26" ht="15.75" customHeight="1" x14ac:dyDescent="0.2">
      <c r="Z513" s="102"/>
    </row>
    <row r="514" spans="26:26" ht="15.75" customHeight="1" x14ac:dyDescent="0.2">
      <c r="Z514" s="102"/>
    </row>
    <row r="515" spans="26:26" ht="15.75" customHeight="1" x14ac:dyDescent="0.2">
      <c r="Z515" s="102"/>
    </row>
    <row r="516" spans="26:26" ht="15.75" customHeight="1" x14ac:dyDescent="0.2">
      <c r="Z516" s="102"/>
    </row>
    <row r="517" spans="26:26" ht="15.75" customHeight="1" x14ac:dyDescent="0.2">
      <c r="Z517" s="102"/>
    </row>
    <row r="518" spans="26:26" ht="15.75" customHeight="1" x14ac:dyDescent="0.2">
      <c r="Z518" s="102"/>
    </row>
    <row r="519" spans="26:26" ht="15.75" customHeight="1" x14ac:dyDescent="0.2">
      <c r="Z519" s="102"/>
    </row>
    <row r="520" spans="26:26" ht="15.75" customHeight="1" x14ac:dyDescent="0.2">
      <c r="Z520" s="102"/>
    </row>
    <row r="521" spans="26:26" ht="15.75" customHeight="1" x14ac:dyDescent="0.2">
      <c r="Z521" s="102"/>
    </row>
    <row r="522" spans="26:26" ht="15.75" customHeight="1" x14ac:dyDescent="0.2">
      <c r="Z522" s="102"/>
    </row>
    <row r="523" spans="26:26" ht="15.75" customHeight="1" x14ac:dyDescent="0.2">
      <c r="Z523" s="102"/>
    </row>
    <row r="524" spans="26:26" ht="15.75" customHeight="1" x14ac:dyDescent="0.2">
      <c r="Z524" s="102"/>
    </row>
    <row r="525" spans="26:26" ht="15.75" customHeight="1" x14ac:dyDescent="0.2">
      <c r="Z525" s="102"/>
    </row>
    <row r="526" spans="26:26" ht="15.75" customHeight="1" x14ac:dyDescent="0.2">
      <c r="Z526" s="102"/>
    </row>
    <row r="527" spans="26:26" ht="15.75" customHeight="1" x14ac:dyDescent="0.2">
      <c r="Z527" s="102"/>
    </row>
    <row r="528" spans="26:26" ht="15.75" customHeight="1" x14ac:dyDescent="0.2">
      <c r="Z528" s="102"/>
    </row>
    <row r="529" spans="26:26" ht="15.75" customHeight="1" x14ac:dyDescent="0.2">
      <c r="Z529" s="102"/>
    </row>
    <row r="530" spans="26:26" ht="15.75" customHeight="1" x14ac:dyDescent="0.2">
      <c r="Z530" s="102"/>
    </row>
    <row r="531" spans="26:26" ht="15.75" customHeight="1" x14ac:dyDescent="0.2">
      <c r="Z531" s="102"/>
    </row>
    <row r="532" spans="26:26" ht="15.75" customHeight="1" x14ac:dyDescent="0.2">
      <c r="Z532" s="102"/>
    </row>
    <row r="533" spans="26:26" ht="15.75" customHeight="1" x14ac:dyDescent="0.2">
      <c r="Z533" s="102"/>
    </row>
    <row r="534" spans="26:26" ht="15.75" customHeight="1" x14ac:dyDescent="0.2">
      <c r="Z534" s="102"/>
    </row>
    <row r="535" spans="26:26" ht="15.75" customHeight="1" x14ac:dyDescent="0.2">
      <c r="Z535" s="102"/>
    </row>
    <row r="536" spans="26:26" ht="15.75" customHeight="1" x14ac:dyDescent="0.2">
      <c r="Z536" s="102"/>
    </row>
    <row r="537" spans="26:26" ht="15.75" customHeight="1" x14ac:dyDescent="0.2">
      <c r="Z537" s="102"/>
    </row>
    <row r="538" spans="26:26" ht="15.75" customHeight="1" x14ac:dyDescent="0.2">
      <c r="Z538" s="102"/>
    </row>
    <row r="539" spans="26:26" ht="15.75" customHeight="1" x14ac:dyDescent="0.2">
      <c r="Z539" s="102"/>
    </row>
    <row r="540" spans="26:26" ht="15.75" customHeight="1" x14ac:dyDescent="0.2">
      <c r="Z540" s="102"/>
    </row>
    <row r="541" spans="26:26" ht="15.75" customHeight="1" x14ac:dyDescent="0.2">
      <c r="Z541" s="102"/>
    </row>
    <row r="542" spans="26:26" ht="15.75" customHeight="1" x14ac:dyDescent="0.2">
      <c r="Z542" s="102"/>
    </row>
    <row r="543" spans="26:26" ht="15.75" customHeight="1" x14ac:dyDescent="0.2">
      <c r="Z543" s="102"/>
    </row>
    <row r="544" spans="26:26" ht="15.75" customHeight="1" x14ac:dyDescent="0.2">
      <c r="Z544" s="102"/>
    </row>
    <row r="545" spans="26:26" ht="15.75" customHeight="1" x14ac:dyDescent="0.2">
      <c r="Z545" s="102"/>
    </row>
    <row r="546" spans="26:26" ht="15.75" customHeight="1" x14ac:dyDescent="0.2">
      <c r="Z546" s="102"/>
    </row>
    <row r="547" spans="26:26" ht="15.75" customHeight="1" x14ac:dyDescent="0.2">
      <c r="Z547" s="102"/>
    </row>
    <row r="548" spans="26:26" ht="15.75" customHeight="1" x14ac:dyDescent="0.2">
      <c r="Z548" s="102"/>
    </row>
    <row r="549" spans="26:26" ht="15.75" customHeight="1" x14ac:dyDescent="0.2">
      <c r="Z549" s="102"/>
    </row>
    <row r="550" spans="26:26" ht="15.75" customHeight="1" x14ac:dyDescent="0.2">
      <c r="Z550" s="102"/>
    </row>
    <row r="551" spans="26:26" ht="15.75" customHeight="1" x14ac:dyDescent="0.2">
      <c r="Z551" s="102"/>
    </row>
    <row r="552" spans="26:26" ht="15.75" customHeight="1" x14ac:dyDescent="0.2">
      <c r="Z552" s="102"/>
    </row>
    <row r="553" spans="26:26" ht="15.75" customHeight="1" x14ac:dyDescent="0.2">
      <c r="Z553" s="102"/>
    </row>
    <row r="554" spans="26:26" ht="15.75" customHeight="1" x14ac:dyDescent="0.2">
      <c r="Z554" s="102"/>
    </row>
    <row r="555" spans="26:26" ht="15.75" customHeight="1" x14ac:dyDescent="0.2">
      <c r="Z555" s="102"/>
    </row>
    <row r="556" spans="26:26" ht="15.75" customHeight="1" x14ac:dyDescent="0.2">
      <c r="Z556" s="102"/>
    </row>
    <row r="557" spans="26:26" ht="15.75" customHeight="1" x14ac:dyDescent="0.2">
      <c r="Z557" s="102"/>
    </row>
    <row r="558" spans="26:26" ht="15.75" customHeight="1" x14ac:dyDescent="0.2">
      <c r="Z558" s="102"/>
    </row>
    <row r="559" spans="26:26" ht="15.75" customHeight="1" x14ac:dyDescent="0.2">
      <c r="Z559" s="102"/>
    </row>
    <row r="560" spans="26:26" ht="15.75" customHeight="1" x14ac:dyDescent="0.2">
      <c r="Z560" s="102"/>
    </row>
    <row r="561" spans="26:26" ht="15.75" customHeight="1" x14ac:dyDescent="0.2">
      <c r="Z561" s="102"/>
    </row>
    <row r="562" spans="26:26" ht="15.75" customHeight="1" x14ac:dyDescent="0.2">
      <c r="Z562" s="102"/>
    </row>
    <row r="563" spans="26:26" ht="15.75" customHeight="1" x14ac:dyDescent="0.2">
      <c r="Z563" s="102"/>
    </row>
    <row r="564" spans="26:26" ht="15.75" customHeight="1" x14ac:dyDescent="0.2">
      <c r="Z564" s="102"/>
    </row>
    <row r="565" spans="26:26" ht="15.75" customHeight="1" x14ac:dyDescent="0.2">
      <c r="Z565" s="102"/>
    </row>
    <row r="566" spans="26:26" ht="15.75" customHeight="1" x14ac:dyDescent="0.2">
      <c r="Z566" s="102"/>
    </row>
    <row r="567" spans="26:26" ht="15.75" customHeight="1" x14ac:dyDescent="0.2">
      <c r="Z567" s="102"/>
    </row>
    <row r="568" spans="26:26" ht="15.75" customHeight="1" x14ac:dyDescent="0.2">
      <c r="Z568" s="102"/>
    </row>
    <row r="569" spans="26:26" ht="15.75" customHeight="1" x14ac:dyDescent="0.2">
      <c r="Z569" s="102"/>
    </row>
    <row r="570" spans="26:26" ht="15.75" customHeight="1" x14ac:dyDescent="0.2">
      <c r="Z570" s="102"/>
    </row>
    <row r="571" spans="26:26" ht="15.75" customHeight="1" x14ac:dyDescent="0.2">
      <c r="Z571" s="102"/>
    </row>
    <row r="572" spans="26:26" ht="15.75" customHeight="1" x14ac:dyDescent="0.2">
      <c r="Z572" s="102"/>
    </row>
    <row r="573" spans="26:26" ht="15.75" customHeight="1" x14ac:dyDescent="0.2">
      <c r="Z573" s="102"/>
    </row>
    <row r="574" spans="26:26" ht="15.75" customHeight="1" x14ac:dyDescent="0.2">
      <c r="Z574" s="102"/>
    </row>
    <row r="575" spans="26:26" ht="15.75" customHeight="1" x14ac:dyDescent="0.2">
      <c r="Z575" s="102"/>
    </row>
    <row r="576" spans="26:26" ht="15.75" customHeight="1" x14ac:dyDescent="0.2">
      <c r="Z576" s="102"/>
    </row>
    <row r="577" spans="26:26" ht="15.75" customHeight="1" x14ac:dyDescent="0.2">
      <c r="Z577" s="102"/>
    </row>
    <row r="578" spans="26:26" ht="15.75" customHeight="1" x14ac:dyDescent="0.2">
      <c r="Z578" s="102"/>
    </row>
    <row r="579" spans="26:26" ht="15.75" customHeight="1" x14ac:dyDescent="0.2">
      <c r="Z579" s="102"/>
    </row>
    <row r="580" spans="26:26" ht="15.75" customHeight="1" x14ac:dyDescent="0.2">
      <c r="Z580" s="102"/>
    </row>
    <row r="581" spans="26:26" ht="15.75" customHeight="1" x14ac:dyDescent="0.2">
      <c r="Z581" s="102"/>
    </row>
    <row r="582" spans="26:26" ht="15.75" customHeight="1" x14ac:dyDescent="0.2">
      <c r="Z582" s="102"/>
    </row>
    <row r="583" spans="26:26" ht="15.75" customHeight="1" x14ac:dyDescent="0.2">
      <c r="Z583" s="102"/>
    </row>
    <row r="584" spans="26:26" ht="15.75" customHeight="1" x14ac:dyDescent="0.2">
      <c r="Z584" s="102"/>
    </row>
    <row r="585" spans="26:26" ht="15.75" customHeight="1" x14ac:dyDescent="0.2">
      <c r="Z585" s="102"/>
    </row>
    <row r="586" spans="26:26" ht="15.75" customHeight="1" x14ac:dyDescent="0.2">
      <c r="Z586" s="102"/>
    </row>
    <row r="587" spans="26:26" ht="15.75" customHeight="1" x14ac:dyDescent="0.2">
      <c r="Z587" s="102"/>
    </row>
    <row r="588" spans="26:26" ht="15.75" customHeight="1" x14ac:dyDescent="0.2">
      <c r="Z588" s="102"/>
    </row>
    <row r="589" spans="26:26" ht="15.75" customHeight="1" x14ac:dyDescent="0.2">
      <c r="Z589" s="102"/>
    </row>
    <row r="590" spans="26:26" ht="15.75" customHeight="1" x14ac:dyDescent="0.2">
      <c r="Z590" s="102"/>
    </row>
    <row r="591" spans="26:26" ht="15.75" customHeight="1" x14ac:dyDescent="0.2">
      <c r="Z591" s="102"/>
    </row>
    <row r="592" spans="26:26" ht="15.75" customHeight="1" x14ac:dyDescent="0.2">
      <c r="Z592" s="102"/>
    </row>
    <row r="593" spans="26:26" ht="15.75" customHeight="1" x14ac:dyDescent="0.2">
      <c r="Z593" s="102"/>
    </row>
    <row r="594" spans="26:26" ht="15.75" customHeight="1" x14ac:dyDescent="0.2">
      <c r="Z594" s="102"/>
    </row>
    <row r="595" spans="26:26" ht="15.75" customHeight="1" x14ac:dyDescent="0.2">
      <c r="Z595" s="102"/>
    </row>
    <row r="596" spans="26:26" ht="15.75" customHeight="1" x14ac:dyDescent="0.2">
      <c r="Z596" s="102"/>
    </row>
    <row r="597" spans="26:26" ht="15.75" customHeight="1" x14ac:dyDescent="0.2">
      <c r="Z597" s="102"/>
    </row>
    <row r="598" spans="26:26" ht="15.75" customHeight="1" x14ac:dyDescent="0.2">
      <c r="Z598" s="102"/>
    </row>
    <row r="599" spans="26:26" ht="15.75" customHeight="1" x14ac:dyDescent="0.2">
      <c r="Z599" s="102"/>
    </row>
    <row r="600" spans="26:26" ht="15.75" customHeight="1" x14ac:dyDescent="0.2">
      <c r="Z600" s="102"/>
    </row>
    <row r="601" spans="26:26" ht="15.75" customHeight="1" x14ac:dyDescent="0.2">
      <c r="Z601" s="102"/>
    </row>
    <row r="602" spans="26:26" ht="15.75" customHeight="1" x14ac:dyDescent="0.2">
      <c r="Z602" s="102"/>
    </row>
    <row r="603" spans="26:26" ht="15.75" customHeight="1" x14ac:dyDescent="0.2">
      <c r="Z603" s="102"/>
    </row>
    <row r="604" spans="26:26" ht="15.75" customHeight="1" x14ac:dyDescent="0.2">
      <c r="Z604" s="102"/>
    </row>
    <row r="605" spans="26:26" ht="15.75" customHeight="1" x14ac:dyDescent="0.2">
      <c r="Z605" s="102"/>
    </row>
    <row r="606" spans="26:26" ht="15.75" customHeight="1" x14ac:dyDescent="0.2">
      <c r="Z606" s="102"/>
    </row>
    <row r="607" spans="26:26" ht="15.75" customHeight="1" x14ac:dyDescent="0.2">
      <c r="Z607" s="102"/>
    </row>
    <row r="608" spans="26:26" ht="15.75" customHeight="1" x14ac:dyDescent="0.2">
      <c r="Z608" s="102"/>
    </row>
    <row r="609" spans="26:26" ht="15.75" customHeight="1" x14ac:dyDescent="0.2">
      <c r="Z609" s="102"/>
    </row>
    <row r="610" spans="26:26" ht="15.75" customHeight="1" x14ac:dyDescent="0.2">
      <c r="Z610" s="102"/>
    </row>
    <row r="611" spans="26:26" ht="15.75" customHeight="1" x14ac:dyDescent="0.2">
      <c r="Z611" s="102"/>
    </row>
    <row r="612" spans="26:26" ht="15.75" customHeight="1" x14ac:dyDescent="0.2">
      <c r="Z612" s="102"/>
    </row>
    <row r="613" spans="26:26" ht="15.75" customHeight="1" x14ac:dyDescent="0.2">
      <c r="Z613" s="102"/>
    </row>
    <row r="614" spans="26:26" ht="15.75" customHeight="1" x14ac:dyDescent="0.2">
      <c r="Z614" s="102"/>
    </row>
    <row r="615" spans="26:26" ht="15.75" customHeight="1" x14ac:dyDescent="0.2">
      <c r="Z615" s="102"/>
    </row>
    <row r="616" spans="26:26" ht="15.75" customHeight="1" x14ac:dyDescent="0.2">
      <c r="Z616" s="102"/>
    </row>
    <row r="617" spans="26:26" ht="15.75" customHeight="1" x14ac:dyDescent="0.2">
      <c r="Z617" s="102"/>
    </row>
    <row r="618" spans="26:26" ht="15.75" customHeight="1" x14ac:dyDescent="0.2">
      <c r="Z618" s="102"/>
    </row>
    <row r="619" spans="26:26" ht="15.75" customHeight="1" x14ac:dyDescent="0.2">
      <c r="Z619" s="102"/>
    </row>
    <row r="620" spans="26:26" ht="15.75" customHeight="1" x14ac:dyDescent="0.2">
      <c r="Z620" s="102"/>
    </row>
    <row r="621" spans="26:26" ht="15.75" customHeight="1" x14ac:dyDescent="0.2">
      <c r="Z621" s="102"/>
    </row>
    <row r="622" spans="26:26" ht="15.75" customHeight="1" x14ac:dyDescent="0.2">
      <c r="Z622" s="102"/>
    </row>
    <row r="623" spans="26:26" ht="15.75" customHeight="1" x14ac:dyDescent="0.2">
      <c r="Z623" s="102"/>
    </row>
    <row r="624" spans="26:26" ht="15.75" customHeight="1" x14ac:dyDescent="0.2">
      <c r="Z624" s="102"/>
    </row>
    <row r="625" spans="26:26" ht="15.75" customHeight="1" x14ac:dyDescent="0.2">
      <c r="Z625" s="102"/>
    </row>
    <row r="626" spans="26:26" ht="15.75" customHeight="1" x14ac:dyDescent="0.2">
      <c r="Z626" s="102"/>
    </row>
    <row r="627" spans="26:26" ht="15.75" customHeight="1" x14ac:dyDescent="0.2">
      <c r="Z627" s="102"/>
    </row>
    <row r="628" spans="26:26" ht="15.75" customHeight="1" x14ac:dyDescent="0.2">
      <c r="Z628" s="102"/>
    </row>
    <row r="629" spans="26:26" ht="15.75" customHeight="1" x14ac:dyDescent="0.2">
      <c r="Z629" s="102"/>
    </row>
    <row r="630" spans="26:26" ht="15.75" customHeight="1" x14ac:dyDescent="0.2">
      <c r="Z630" s="102"/>
    </row>
    <row r="631" spans="26:26" ht="15.75" customHeight="1" x14ac:dyDescent="0.2">
      <c r="Z631" s="102"/>
    </row>
    <row r="632" spans="26:26" ht="15.75" customHeight="1" x14ac:dyDescent="0.2">
      <c r="Z632" s="102"/>
    </row>
    <row r="633" spans="26:26" ht="15.75" customHeight="1" x14ac:dyDescent="0.2">
      <c r="Z633" s="102"/>
    </row>
    <row r="634" spans="26:26" ht="15.75" customHeight="1" x14ac:dyDescent="0.2">
      <c r="Z634" s="102"/>
    </row>
    <row r="635" spans="26:26" ht="15.75" customHeight="1" x14ac:dyDescent="0.2">
      <c r="Z635" s="102"/>
    </row>
    <row r="636" spans="26:26" ht="15.75" customHeight="1" x14ac:dyDescent="0.2">
      <c r="Z636" s="102"/>
    </row>
    <row r="637" spans="26:26" ht="15.75" customHeight="1" x14ac:dyDescent="0.2">
      <c r="Z637" s="102"/>
    </row>
    <row r="638" spans="26:26" ht="15.75" customHeight="1" x14ac:dyDescent="0.2">
      <c r="Z638" s="102"/>
    </row>
    <row r="639" spans="26:26" ht="15.75" customHeight="1" x14ac:dyDescent="0.2">
      <c r="Z639" s="102"/>
    </row>
    <row r="640" spans="26:26" ht="15.75" customHeight="1" x14ac:dyDescent="0.2">
      <c r="Z640" s="102"/>
    </row>
    <row r="641" spans="26:26" ht="15.75" customHeight="1" x14ac:dyDescent="0.2">
      <c r="Z641" s="102"/>
    </row>
    <row r="642" spans="26:26" ht="15.75" customHeight="1" x14ac:dyDescent="0.2">
      <c r="Z642" s="102"/>
    </row>
    <row r="643" spans="26:26" ht="15.75" customHeight="1" x14ac:dyDescent="0.2">
      <c r="Z643" s="102"/>
    </row>
    <row r="644" spans="26:26" ht="15.75" customHeight="1" x14ac:dyDescent="0.2">
      <c r="Z644" s="102"/>
    </row>
    <row r="645" spans="26:26" ht="15.75" customHeight="1" x14ac:dyDescent="0.2">
      <c r="Z645" s="102"/>
    </row>
    <row r="646" spans="26:26" ht="15.75" customHeight="1" x14ac:dyDescent="0.2">
      <c r="Z646" s="102"/>
    </row>
    <row r="647" spans="26:26" ht="15.75" customHeight="1" x14ac:dyDescent="0.2">
      <c r="Z647" s="102"/>
    </row>
    <row r="648" spans="26:26" ht="15.75" customHeight="1" x14ac:dyDescent="0.2">
      <c r="Z648" s="102"/>
    </row>
    <row r="649" spans="26:26" ht="15.75" customHeight="1" x14ac:dyDescent="0.2">
      <c r="Z649" s="102"/>
    </row>
    <row r="650" spans="26:26" ht="15.75" customHeight="1" x14ac:dyDescent="0.2">
      <c r="Z650" s="102"/>
    </row>
    <row r="651" spans="26:26" ht="15.75" customHeight="1" x14ac:dyDescent="0.2">
      <c r="Z651" s="102"/>
    </row>
    <row r="652" spans="26:26" ht="15.75" customHeight="1" x14ac:dyDescent="0.2">
      <c r="Z652" s="102"/>
    </row>
    <row r="653" spans="26:26" ht="15.75" customHeight="1" x14ac:dyDescent="0.2">
      <c r="Z653" s="102"/>
    </row>
    <row r="654" spans="26:26" ht="15.75" customHeight="1" x14ac:dyDescent="0.2">
      <c r="Z654" s="102"/>
    </row>
    <row r="655" spans="26:26" ht="15.75" customHeight="1" x14ac:dyDescent="0.2">
      <c r="Z655" s="102"/>
    </row>
    <row r="656" spans="26:26" ht="15.75" customHeight="1" x14ac:dyDescent="0.2">
      <c r="Z656" s="102"/>
    </row>
    <row r="657" spans="26:26" ht="15.75" customHeight="1" x14ac:dyDescent="0.2">
      <c r="Z657" s="102"/>
    </row>
    <row r="658" spans="26:26" ht="15.75" customHeight="1" x14ac:dyDescent="0.2">
      <c r="Z658" s="102"/>
    </row>
    <row r="659" spans="26:26" ht="15.75" customHeight="1" x14ac:dyDescent="0.2">
      <c r="Z659" s="102"/>
    </row>
    <row r="660" spans="26:26" ht="15.75" customHeight="1" x14ac:dyDescent="0.2">
      <c r="Z660" s="102"/>
    </row>
    <row r="661" spans="26:26" ht="15.75" customHeight="1" x14ac:dyDescent="0.2">
      <c r="Z661" s="102"/>
    </row>
    <row r="662" spans="26:26" ht="15.75" customHeight="1" x14ac:dyDescent="0.2">
      <c r="Z662" s="102"/>
    </row>
    <row r="663" spans="26:26" ht="15.75" customHeight="1" x14ac:dyDescent="0.2">
      <c r="Z663" s="102"/>
    </row>
    <row r="664" spans="26:26" ht="15.75" customHeight="1" x14ac:dyDescent="0.2">
      <c r="Z664" s="102"/>
    </row>
    <row r="665" spans="26:26" ht="15.75" customHeight="1" x14ac:dyDescent="0.2">
      <c r="Z665" s="102"/>
    </row>
    <row r="666" spans="26:26" ht="15.75" customHeight="1" x14ac:dyDescent="0.2">
      <c r="Z666" s="102"/>
    </row>
    <row r="667" spans="26:26" ht="15.75" customHeight="1" x14ac:dyDescent="0.2">
      <c r="Z667" s="102"/>
    </row>
    <row r="668" spans="26:26" ht="15.75" customHeight="1" x14ac:dyDescent="0.2">
      <c r="Z668" s="102"/>
    </row>
    <row r="669" spans="26:26" ht="15.75" customHeight="1" x14ac:dyDescent="0.2">
      <c r="Z669" s="102"/>
    </row>
    <row r="670" spans="26:26" ht="15.75" customHeight="1" x14ac:dyDescent="0.2">
      <c r="Z670" s="102"/>
    </row>
    <row r="671" spans="26:26" ht="15.75" customHeight="1" x14ac:dyDescent="0.2">
      <c r="Z671" s="102"/>
    </row>
    <row r="672" spans="26:26" ht="15.75" customHeight="1" x14ac:dyDescent="0.2">
      <c r="Z672" s="102"/>
    </row>
    <row r="673" spans="26:26" ht="15.75" customHeight="1" x14ac:dyDescent="0.2">
      <c r="Z673" s="102"/>
    </row>
    <row r="674" spans="26:26" ht="15.75" customHeight="1" x14ac:dyDescent="0.2">
      <c r="Z674" s="102"/>
    </row>
    <row r="675" spans="26:26" ht="15.75" customHeight="1" x14ac:dyDescent="0.2">
      <c r="Z675" s="102"/>
    </row>
    <row r="676" spans="26:26" ht="15.75" customHeight="1" x14ac:dyDescent="0.2">
      <c r="Z676" s="102"/>
    </row>
    <row r="677" spans="26:26" ht="15.75" customHeight="1" x14ac:dyDescent="0.2">
      <c r="Z677" s="102"/>
    </row>
    <row r="678" spans="26:26" ht="15.75" customHeight="1" x14ac:dyDescent="0.2">
      <c r="Z678" s="102"/>
    </row>
    <row r="679" spans="26:26" ht="15.75" customHeight="1" x14ac:dyDescent="0.2">
      <c r="Z679" s="102"/>
    </row>
    <row r="680" spans="26:26" ht="15.75" customHeight="1" x14ac:dyDescent="0.2">
      <c r="Z680" s="102"/>
    </row>
    <row r="681" spans="26:26" ht="15.75" customHeight="1" x14ac:dyDescent="0.2">
      <c r="Z681" s="102"/>
    </row>
    <row r="682" spans="26:26" ht="15.75" customHeight="1" x14ac:dyDescent="0.2">
      <c r="Z682" s="102"/>
    </row>
    <row r="683" spans="26:26" ht="15.75" customHeight="1" x14ac:dyDescent="0.2">
      <c r="Z683" s="102"/>
    </row>
    <row r="684" spans="26:26" ht="15.75" customHeight="1" x14ac:dyDescent="0.2">
      <c r="Z684" s="102"/>
    </row>
    <row r="685" spans="26:26" ht="15.75" customHeight="1" x14ac:dyDescent="0.2">
      <c r="Z685" s="102"/>
    </row>
    <row r="686" spans="26:26" ht="15.75" customHeight="1" x14ac:dyDescent="0.2">
      <c r="Z686" s="102"/>
    </row>
    <row r="687" spans="26:26" ht="15.75" customHeight="1" x14ac:dyDescent="0.2">
      <c r="Z687" s="102"/>
    </row>
    <row r="688" spans="26:26" ht="15.75" customHeight="1" x14ac:dyDescent="0.2">
      <c r="Z688" s="102"/>
    </row>
    <row r="689" spans="26:26" ht="15.75" customHeight="1" x14ac:dyDescent="0.2">
      <c r="Z689" s="102"/>
    </row>
    <row r="690" spans="26:26" ht="15.75" customHeight="1" x14ac:dyDescent="0.2">
      <c r="Z690" s="102"/>
    </row>
    <row r="691" spans="26:26" ht="15.75" customHeight="1" x14ac:dyDescent="0.2">
      <c r="Z691" s="102"/>
    </row>
    <row r="692" spans="26:26" ht="15.75" customHeight="1" x14ac:dyDescent="0.2">
      <c r="Z692" s="102"/>
    </row>
    <row r="693" spans="26:26" ht="15.75" customHeight="1" x14ac:dyDescent="0.2">
      <c r="Z693" s="102"/>
    </row>
    <row r="694" spans="26:26" ht="15.75" customHeight="1" x14ac:dyDescent="0.2">
      <c r="Z694" s="102"/>
    </row>
    <row r="695" spans="26:26" ht="15.75" customHeight="1" x14ac:dyDescent="0.2">
      <c r="Z695" s="102"/>
    </row>
    <row r="696" spans="26:26" ht="15.75" customHeight="1" x14ac:dyDescent="0.2">
      <c r="Z696" s="102"/>
    </row>
    <row r="697" spans="26:26" ht="15.75" customHeight="1" x14ac:dyDescent="0.2">
      <c r="Z697" s="102"/>
    </row>
    <row r="698" spans="26:26" ht="15.75" customHeight="1" x14ac:dyDescent="0.2">
      <c r="Z698" s="102"/>
    </row>
    <row r="699" spans="26:26" ht="15.75" customHeight="1" x14ac:dyDescent="0.2">
      <c r="Z699" s="102"/>
    </row>
    <row r="700" spans="26:26" ht="15.75" customHeight="1" x14ac:dyDescent="0.2">
      <c r="Z700" s="102"/>
    </row>
    <row r="701" spans="26:26" ht="15.75" customHeight="1" x14ac:dyDescent="0.2">
      <c r="Z701" s="102"/>
    </row>
    <row r="702" spans="26:26" ht="15.75" customHeight="1" x14ac:dyDescent="0.2">
      <c r="Z702" s="102"/>
    </row>
    <row r="703" spans="26:26" ht="15.75" customHeight="1" x14ac:dyDescent="0.2">
      <c r="Z703" s="102"/>
    </row>
    <row r="704" spans="26:26" ht="15.75" customHeight="1" x14ac:dyDescent="0.2">
      <c r="Z704" s="102"/>
    </row>
    <row r="705" spans="26:26" ht="15.75" customHeight="1" x14ac:dyDescent="0.2">
      <c r="Z705" s="102"/>
    </row>
    <row r="706" spans="26:26" ht="15.75" customHeight="1" x14ac:dyDescent="0.2">
      <c r="Z706" s="102"/>
    </row>
    <row r="707" spans="26:26" ht="15.75" customHeight="1" x14ac:dyDescent="0.2">
      <c r="Z707" s="102"/>
    </row>
    <row r="708" spans="26:26" ht="15.75" customHeight="1" x14ac:dyDescent="0.2">
      <c r="Z708" s="102"/>
    </row>
    <row r="709" spans="26:26" ht="15.75" customHeight="1" x14ac:dyDescent="0.2">
      <c r="Z709" s="102"/>
    </row>
    <row r="710" spans="26:26" ht="15.75" customHeight="1" x14ac:dyDescent="0.2">
      <c r="Z710" s="102"/>
    </row>
    <row r="711" spans="26:26" ht="15.75" customHeight="1" x14ac:dyDescent="0.2">
      <c r="Z711" s="102"/>
    </row>
    <row r="712" spans="26:26" ht="15.75" customHeight="1" x14ac:dyDescent="0.2">
      <c r="Z712" s="102"/>
    </row>
    <row r="713" spans="26:26" ht="15.75" customHeight="1" x14ac:dyDescent="0.2">
      <c r="Z713" s="102"/>
    </row>
    <row r="714" spans="26:26" ht="15.75" customHeight="1" x14ac:dyDescent="0.2">
      <c r="Z714" s="102"/>
    </row>
    <row r="715" spans="26:26" ht="15.75" customHeight="1" x14ac:dyDescent="0.2">
      <c r="Z715" s="102"/>
    </row>
    <row r="716" spans="26:26" ht="15.75" customHeight="1" x14ac:dyDescent="0.2">
      <c r="Z716" s="102"/>
    </row>
    <row r="717" spans="26:26" ht="15.75" customHeight="1" x14ac:dyDescent="0.2">
      <c r="Z717" s="102"/>
    </row>
    <row r="718" spans="26:26" ht="15.75" customHeight="1" x14ac:dyDescent="0.2">
      <c r="Z718" s="102"/>
    </row>
    <row r="719" spans="26:26" ht="15.75" customHeight="1" x14ac:dyDescent="0.2">
      <c r="Z719" s="102"/>
    </row>
    <row r="720" spans="26:26" ht="15.75" customHeight="1" x14ac:dyDescent="0.2">
      <c r="Z720" s="102"/>
    </row>
    <row r="721" spans="26:26" ht="15.75" customHeight="1" x14ac:dyDescent="0.2">
      <c r="Z721" s="102"/>
    </row>
    <row r="722" spans="26:26" ht="15.75" customHeight="1" x14ac:dyDescent="0.2">
      <c r="Z722" s="102"/>
    </row>
    <row r="723" spans="26:26" ht="15.75" customHeight="1" x14ac:dyDescent="0.2">
      <c r="Z723" s="102"/>
    </row>
    <row r="724" spans="26:26" ht="15.75" customHeight="1" x14ac:dyDescent="0.2">
      <c r="Z724" s="102"/>
    </row>
    <row r="725" spans="26:26" ht="15.75" customHeight="1" x14ac:dyDescent="0.2">
      <c r="Z725" s="102"/>
    </row>
    <row r="726" spans="26:26" ht="15.75" customHeight="1" x14ac:dyDescent="0.2">
      <c r="Z726" s="102"/>
    </row>
    <row r="727" spans="26:26" ht="15.75" customHeight="1" x14ac:dyDescent="0.2">
      <c r="Z727" s="102"/>
    </row>
    <row r="728" spans="26:26" ht="15.75" customHeight="1" x14ac:dyDescent="0.2">
      <c r="Z728" s="102"/>
    </row>
    <row r="729" spans="26:26" ht="15.75" customHeight="1" x14ac:dyDescent="0.2">
      <c r="Z729" s="102"/>
    </row>
    <row r="730" spans="26:26" ht="15.75" customHeight="1" x14ac:dyDescent="0.2">
      <c r="Z730" s="102"/>
    </row>
    <row r="731" spans="26:26" ht="15.75" customHeight="1" x14ac:dyDescent="0.2">
      <c r="Z731" s="102"/>
    </row>
    <row r="732" spans="26:26" ht="15.75" customHeight="1" x14ac:dyDescent="0.2">
      <c r="Z732" s="102"/>
    </row>
    <row r="733" spans="26:26" ht="15.75" customHeight="1" x14ac:dyDescent="0.2">
      <c r="Z733" s="102"/>
    </row>
    <row r="734" spans="26:26" ht="15.75" customHeight="1" x14ac:dyDescent="0.2">
      <c r="Z734" s="102"/>
    </row>
    <row r="735" spans="26:26" ht="15.75" customHeight="1" x14ac:dyDescent="0.2">
      <c r="Z735" s="102"/>
    </row>
    <row r="736" spans="26:26" ht="15.75" customHeight="1" x14ac:dyDescent="0.2">
      <c r="Z736" s="102"/>
    </row>
    <row r="737" spans="26:26" ht="15.75" customHeight="1" x14ac:dyDescent="0.2">
      <c r="Z737" s="102"/>
    </row>
    <row r="738" spans="26:26" ht="15.75" customHeight="1" x14ac:dyDescent="0.2">
      <c r="Z738" s="102"/>
    </row>
    <row r="739" spans="26:26" ht="15.75" customHeight="1" x14ac:dyDescent="0.2">
      <c r="Z739" s="102"/>
    </row>
    <row r="740" spans="26:26" ht="15.75" customHeight="1" x14ac:dyDescent="0.2">
      <c r="Z740" s="102"/>
    </row>
    <row r="741" spans="26:26" ht="15.75" customHeight="1" x14ac:dyDescent="0.2">
      <c r="Z741" s="102"/>
    </row>
    <row r="742" spans="26:26" ht="15.75" customHeight="1" x14ac:dyDescent="0.2">
      <c r="Z742" s="102"/>
    </row>
    <row r="743" spans="26:26" ht="15.75" customHeight="1" x14ac:dyDescent="0.2">
      <c r="Z743" s="102"/>
    </row>
    <row r="744" spans="26:26" ht="15.75" customHeight="1" x14ac:dyDescent="0.2">
      <c r="Z744" s="102"/>
    </row>
    <row r="745" spans="26:26" ht="15.75" customHeight="1" x14ac:dyDescent="0.2">
      <c r="Z745" s="102"/>
    </row>
    <row r="746" spans="26:26" ht="15.75" customHeight="1" x14ac:dyDescent="0.2">
      <c r="Z746" s="102"/>
    </row>
    <row r="747" spans="26:26" ht="15.75" customHeight="1" x14ac:dyDescent="0.2">
      <c r="Z747" s="102"/>
    </row>
    <row r="748" spans="26:26" ht="15.75" customHeight="1" x14ac:dyDescent="0.2">
      <c r="Z748" s="102"/>
    </row>
    <row r="749" spans="26:26" ht="15.75" customHeight="1" x14ac:dyDescent="0.2">
      <c r="Z749" s="102"/>
    </row>
    <row r="750" spans="26:26" ht="15.75" customHeight="1" x14ac:dyDescent="0.2">
      <c r="Z750" s="102"/>
    </row>
    <row r="751" spans="26:26" ht="15.75" customHeight="1" x14ac:dyDescent="0.2">
      <c r="Z751" s="102"/>
    </row>
    <row r="752" spans="26:26" ht="15.75" customHeight="1" x14ac:dyDescent="0.2">
      <c r="Z752" s="102"/>
    </row>
    <row r="753" spans="26:26" ht="15.75" customHeight="1" x14ac:dyDescent="0.2">
      <c r="Z753" s="102"/>
    </row>
    <row r="754" spans="26:26" ht="15.75" customHeight="1" x14ac:dyDescent="0.2">
      <c r="Z754" s="102"/>
    </row>
    <row r="755" spans="26:26" ht="15.75" customHeight="1" x14ac:dyDescent="0.2">
      <c r="Z755" s="102"/>
    </row>
    <row r="756" spans="26:26" ht="15.75" customHeight="1" x14ac:dyDescent="0.2">
      <c r="Z756" s="102"/>
    </row>
    <row r="757" spans="26:26" ht="15.75" customHeight="1" x14ac:dyDescent="0.2">
      <c r="Z757" s="102"/>
    </row>
    <row r="758" spans="26:26" ht="15.75" customHeight="1" x14ac:dyDescent="0.2">
      <c r="Z758" s="102"/>
    </row>
    <row r="759" spans="26:26" ht="15.75" customHeight="1" x14ac:dyDescent="0.2">
      <c r="Z759" s="102"/>
    </row>
    <row r="760" spans="26:26" ht="15.75" customHeight="1" x14ac:dyDescent="0.2">
      <c r="Z760" s="102"/>
    </row>
    <row r="761" spans="26:26" ht="15.75" customHeight="1" x14ac:dyDescent="0.2">
      <c r="Z761" s="102"/>
    </row>
    <row r="762" spans="26:26" ht="15.75" customHeight="1" x14ac:dyDescent="0.2">
      <c r="Z762" s="102"/>
    </row>
    <row r="763" spans="26:26" ht="15.75" customHeight="1" x14ac:dyDescent="0.2">
      <c r="Z763" s="102"/>
    </row>
    <row r="764" spans="26:26" ht="15.75" customHeight="1" x14ac:dyDescent="0.2">
      <c r="Z764" s="102"/>
    </row>
    <row r="765" spans="26:26" ht="15.75" customHeight="1" x14ac:dyDescent="0.2">
      <c r="Z765" s="102"/>
    </row>
    <row r="766" spans="26:26" ht="15.75" customHeight="1" x14ac:dyDescent="0.2">
      <c r="Z766" s="102"/>
    </row>
    <row r="767" spans="26:26" ht="15.75" customHeight="1" x14ac:dyDescent="0.2">
      <c r="Z767" s="102"/>
    </row>
    <row r="768" spans="26:26" ht="15.75" customHeight="1" x14ac:dyDescent="0.2">
      <c r="Z768" s="102"/>
    </row>
    <row r="769" spans="26:26" ht="15.75" customHeight="1" x14ac:dyDescent="0.2">
      <c r="Z769" s="102"/>
    </row>
    <row r="770" spans="26:26" ht="15.75" customHeight="1" x14ac:dyDescent="0.2">
      <c r="Z770" s="102"/>
    </row>
    <row r="771" spans="26:26" ht="15.75" customHeight="1" x14ac:dyDescent="0.2">
      <c r="Z771" s="102"/>
    </row>
    <row r="772" spans="26:26" ht="15.75" customHeight="1" x14ac:dyDescent="0.2">
      <c r="Z772" s="102"/>
    </row>
    <row r="773" spans="26:26" ht="15.75" customHeight="1" x14ac:dyDescent="0.2">
      <c r="Z773" s="102"/>
    </row>
    <row r="774" spans="26:26" ht="15.75" customHeight="1" x14ac:dyDescent="0.2">
      <c r="Z774" s="102"/>
    </row>
    <row r="775" spans="26:26" ht="15.75" customHeight="1" x14ac:dyDescent="0.2">
      <c r="Z775" s="102"/>
    </row>
    <row r="776" spans="26:26" ht="15.75" customHeight="1" x14ac:dyDescent="0.2">
      <c r="Z776" s="102"/>
    </row>
    <row r="777" spans="26:26" ht="15.75" customHeight="1" x14ac:dyDescent="0.2">
      <c r="Z777" s="102"/>
    </row>
    <row r="778" spans="26:26" ht="15.75" customHeight="1" x14ac:dyDescent="0.2">
      <c r="Z778" s="102"/>
    </row>
    <row r="779" spans="26:26" ht="15.75" customHeight="1" x14ac:dyDescent="0.2">
      <c r="Z779" s="102"/>
    </row>
    <row r="780" spans="26:26" ht="15.75" customHeight="1" x14ac:dyDescent="0.2">
      <c r="Z780" s="102"/>
    </row>
    <row r="781" spans="26:26" ht="15.75" customHeight="1" x14ac:dyDescent="0.2">
      <c r="Z781" s="102"/>
    </row>
    <row r="782" spans="26:26" ht="15.75" customHeight="1" x14ac:dyDescent="0.2">
      <c r="Z782" s="102"/>
    </row>
    <row r="783" spans="26:26" ht="15.75" customHeight="1" x14ac:dyDescent="0.2">
      <c r="Z783" s="102"/>
    </row>
    <row r="784" spans="26:26" ht="15.75" customHeight="1" x14ac:dyDescent="0.2">
      <c r="Z784" s="102"/>
    </row>
    <row r="785" spans="26:26" ht="15.75" customHeight="1" x14ac:dyDescent="0.2">
      <c r="Z785" s="102"/>
    </row>
    <row r="786" spans="26:26" ht="15.75" customHeight="1" x14ac:dyDescent="0.2">
      <c r="Z786" s="102"/>
    </row>
    <row r="787" spans="26:26" ht="15.75" customHeight="1" x14ac:dyDescent="0.2">
      <c r="Z787" s="102"/>
    </row>
    <row r="788" spans="26:26" ht="15.75" customHeight="1" x14ac:dyDescent="0.2">
      <c r="Z788" s="102"/>
    </row>
    <row r="789" spans="26:26" ht="15.75" customHeight="1" x14ac:dyDescent="0.2">
      <c r="Z789" s="102"/>
    </row>
    <row r="790" spans="26:26" ht="15.75" customHeight="1" x14ac:dyDescent="0.2">
      <c r="Z790" s="102"/>
    </row>
    <row r="791" spans="26:26" ht="15.75" customHeight="1" x14ac:dyDescent="0.2">
      <c r="Z791" s="102"/>
    </row>
    <row r="792" spans="26:26" ht="15.75" customHeight="1" x14ac:dyDescent="0.2">
      <c r="Z792" s="102"/>
    </row>
    <row r="793" spans="26:26" ht="15.75" customHeight="1" x14ac:dyDescent="0.2">
      <c r="Z793" s="102"/>
    </row>
    <row r="794" spans="26:26" ht="15.75" customHeight="1" x14ac:dyDescent="0.2">
      <c r="Z794" s="102"/>
    </row>
    <row r="795" spans="26:26" ht="15.75" customHeight="1" x14ac:dyDescent="0.2">
      <c r="Z795" s="102"/>
    </row>
    <row r="796" spans="26:26" ht="15.75" customHeight="1" x14ac:dyDescent="0.2">
      <c r="Z796" s="102"/>
    </row>
    <row r="797" spans="26:26" ht="15.75" customHeight="1" x14ac:dyDescent="0.2">
      <c r="Z797" s="102"/>
    </row>
    <row r="798" spans="26:26" ht="15.75" customHeight="1" x14ac:dyDescent="0.2">
      <c r="Z798" s="102"/>
    </row>
    <row r="799" spans="26:26" ht="15.75" customHeight="1" x14ac:dyDescent="0.2">
      <c r="Z799" s="102"/>
    </row>
    <row r="800" spans="26:26" ht="15.75" customHeight="1" x14ac:dyDescent="0.2">
      <c r="Z800" s="102"/>
    </row>
    <row r="801" spans="26:26" ht="15.75" customHeight="1" x14ac:dyDescent="0.2">
      <c r="Z801" s="102"/>
    </row>
    <row r="802" spans="26:26" ht="15.75" customHeight="1" x14ac:dyDescent="0.2">
      <c r="Z802" s="102"/>
    </row>
    <row r="803" spans="26:26" ht="15.75" customHeight="1" x14ac:dyDescent="0.2">
      <c r="Z803" s="102"/>
    </row>
    <row r="804" spans="26:26" ht="15.75" customHeight="1" x14ac:dyDescent="0.2">
      <c r="Z804" s="102"/>
    </row>
    <row r="805" spans="26:26" ht="15.75" customHeight="1" x14ac:dyDescent="0.2">
      <c r="Z805" s="102"/>
    </row>
    <row r="806" spans="26:26" ht="15.75" customHeight="1" x14ac:dyDescent="0.2">
      <c r="Z806" s="102"/>
    </row>
    <row r="807" spans="26:26" ht="15.75" customHeight="1" x14ac:dyDescent="0.2">
      <c r="Z807" s="102"/>
    </row>
    <row r="808" spans="26:26" ht="15.75" customHeight="1" x14ac:dyDescent="0.2">
      <c r="Z808" s="102"/>
    </row>
    <row r="809" spans="26:26" ht="15.75" customHeight="1" x14ac:dyDescent="0.2">
      <c r="Z809" s="102"/>
    </row>
    <row r="810" spans="26:26" ht="15.75" customHeight="1" x14ac:dyDescent="0.2">
      <c r="Z810" s="102"/>
    </row>
    <row r="811" spans="26:26" ht="15.75" customHeight="1" x14ac:dyDescent="0.2">
      <c r="Z811" s="102"/>
    </row>
    <row r="812" spans="26:26" ht="15.75" customHeight="1" x14ac:dyDescent="0.2">
      <c r="Z812" s="102"/>
    </row>
    <row r="813" spans="26:26" ht="15.75" customHeight="1" x14ac:dyDescent="0.2">
      <c r="Z813" s="102"/>
    </row>
    <row r="814" spans="26:26" ht="15.75" customHeight="1" x14ac:dyDescent="0.2">
      <c r="Z814" s="102"/>
    </row>
    <row r="815" spans="26:26" ht="15.75" customHeight="1" x14ac:dyDescent="0.2">
      <c r="Z815" s="102"/>
    </row>
    <row r="816" spans="26:26" ht="15.75" customHeight="1" x14ac:dyDescent="0.2">
      <c r="Z816" s="102"/>
    </row>
    <row r="817" spans="26:26" ht="15.75" customHeight="1" x14ac:dyDescent="0.2">
      <c r="Z817" s="102"/>
    </row>
    <row r="818" spans="26:26" ht="15.75" customHeight="1" x14ac:dyDescent="0.2">
      <c r="Z818" s="102"/>
    </row>
    <row r="819" spans="26:26" ht="15.75" customHeight="1" x14ac:dyDescent="0.2">
      <c r="Z819" s="102"/>
    </row>
    <row r="820" spans="26:26" ht="15.75" customHeight="1" x14ac:dyDescent="0.2">
      <c r="Z820" s="102"/>
    </row>
    <row r="821" spans="26:26" ht="15.75" customHeight="1" x14ac:dyDescent="0.2">
      <c r="Z821" s="102"/>
    </row>
    <row r="822" spans="26:26" ht="15.75" customHeight="1" x14ac:dyDescent="0.2">
      <c r="Z822" s="102"/>
    </row>
    <row r="823" spans="26:26" ht="15.75" customHeight="1" x14ac:dyDescent="0.2">
      <c r="Z823" s="102"/>
    </row>
    <row r="824" spans="26:26" ht="15.75" customHeight="1" x14ac:dyDescent="0.2">
      <c r="Z824" s="102"/>
    </row>
    <row r="825" spans="26:26" ht="15.75" customHeight="1" x14ac:dyDescent="0.2">
      <c r="Z825" s="102"/>
    </row>
    <row r="826" spans="26:26" ht="15.75" customHeight="1" x14ac:dyDescent="0.2">
      <c r="Z826" s="102"/>
    </row>
    <row r="827" spans="26:26" ht="15.75" customHeight="1" x14ac:dyDescent="0.2">
      <c r="Z827" s="102"/>
    </row>
    <row r="828" spans="26:26" ht="15.75" customHeight="1" x14ac:dyDescent="0.2">
      <c r="Z828" s="102"/>
    </row>
    <row r="829" spans="26:26" ht="15.75" customHeight="1" x14ac:dyDescent="0.2">
      <c r="Z829" s="102"/>
    </row>
    <row r="830" spans="26:26" ht="15.75" customHeight="1" x14ac:dyDescent="0.2">
      <c r="Z830" s="102"/>
    </row>
    <row r="831" spans="26:26" ht="15.75" customHeight="1" x14ac:dyDescent="0.2">
      <c r="Z831" s="102"/>
    </row>
    <row r="832" spans="26:26" ht="15.75" customHeight="1" x14ac:dyDescent="0.2">
      <c r="Z832" s="102"/>
    </row>
    <row r="833" spans="26:26" ht="15.75" customHeight="1" x14ac:dyDescent="0.2">
      <c r="Z833" s="102"/>
    </row>
    <row r="834" spans="26:26" ht="15.75" customHeight="1" x14ac:dyDescent="0.2">
      <c r="Z834" s="102"/>
    </row>
    <row r="835" spans="26:26" ht="15.75" customHeight="1" x14ac:dyDescent="0.2">
      <c r="Z835" s="102"/>
    </row>
    <row r="836" spans="26:26" ht="15.75" customHeight="1" x14ac:dyDescent="0.2">
      <c r="Z836" s="102"/>
    </row>
    <row r="837" spans="26:26" ht="15.75" customHeight="1" x14ac:dyDescent="0.2">
      <c r="Z837" s="102"/>
    </row>
    <row r="838" spans="26:26" ht="15.75" customHeight="1" x14ac:dyDescent="0.2">
      <c r="Z838" s="102"/>
    </row>
    <row r="839" spans="26:26" ht="15.75" customHeight="1" x14ac:dyDescent="0.2">
      <c r="Z839" s="102"/>
    </row>
    <row r="840" spans="26:26" ht="15.75" customHeight="1" x14ac:dyDescent="0.2">
      <c r="Z840" s="102"/>
    </row>
    <row r="841" spans="26:26" ht="15.75" customHeight="1" x14ac:dyDescent="0.2">
      <c r="Z841" s="102"/>
    </row>
    <row r="842" spans="26:26" ht="15.75" customHeight="1" x14ac:dyDescent="0.2">
      <c r="Z842" s="102"/>
    </row>
    <row r="843" spans="26:26" ht="15.75" customHeight="1" x14ac:dyDescent="0.2">
      <c r="Z843" s="102"/>
    </row>
    <row r="844" spans="26:26" ht="15.75" customHeight="1" x14ac:dyDescent="0.2">
      <c r="Z844" s="102"/>
    </row>
    <row r="845" spans="26:26" ht="15.75" customHeight="1" x14ac:dyDescent="0.2">
      <c r="Z845" s="102"/>
    </row>
    <row r="846" spans="26:26" ht="15.75" customHeight="1" x14ac:dyDescent="0.2">
      <c r="Z846" s="102"/>
    </row>
    <row r="847" spans="26:26" ht="15.75" customHeight="1" x14ac:dyDescent="0.2">
      <c r="Z847" s="102"/>
    </row>
    <row r="848" spans="26:26" ht="15.75" customHeight="1" x14ac:dyDescent="0.2">
      <c r="Z848" s="102"/>
    </row>
    <row r="849" spans="26:26" ht="15.75" customHeight="1" x14ac:dyDescent="0.2">
      <c r="Z849" s="102"/>
    </row>
    <row r="850" spans="26:26" ht="15.75" customHeight="1" x14ac:dyDescent="0.2">
      <c r="Z850" s="102"/>
    </row>
    <row r="851" spans="26:26" ht="15.75" customHeight="1" x14ac:dyDescent="0.2">
      <c r="Z851" s="102"/>
    </row>
    <row r="852" spans="26:26" ht="15.75" customHeight="1" x14ac:dyDescent="0.2">
      <c r="Z852" s="102"/>
    </row>
    <row r="853" spans="26:26" ht="15.75" customHeight="1" x14ac:dyDescent="0.2">
      <c r="Z853" s="102"/>
    </row>
    <row r="854" spans="26:26" ht="15.75" customHeight="1" x14ac:dyDescent="0.2">
      <c r="Z854" s="102"/>
    </row>
    <row r="855" spans="26:26" ht="15.75" customHeight="1" x14ac:dyDescent="0.2">
      <c r="Z855" s="102"/>
    </row>
    <row r="856" spans="26:26" ht="15.75" customHeight="1" x14ac:dyDescent="0.2">
      <c r="Z856" s="102"/>
    </row>
    <row r="857" spans="26:26" ht="15.75" customHeight="1" x14ac:dyDescent="0.2">
      <c r="Z857" s="102"/>
    </row>
    <row r="858" spans="26:26" ht="15.75" customHeight="1" x14ac:dyDescent="0.2">
      <c r="Z858" s="102"/>
    </row>
    <row r="859" spans="26:26" ht="15.75" customHeight="1" x14ac:dyDescent="0.2">
      <c r="Z859" s="102"/>
    </row>
    <row r="860" spans="26:26" ht="15.75" customHeight="1" x14ac:dyDescent="0.2">
      <c r="Z860" s="102"/>
    </row>
    <row r="861" spans="26:26" ht="15.75" customHeight="1" x14ac:dyDescent="0.2">
      <c r="Z861" s="102"/>
    </row>
    <row r="862" spans="26:26" ht="15.75" customHeight="1" x14ac:dyDescent="0.2">
      <c r="Z862" s="102"/>
    </row>
    <row r="863" spans="26:26" ht="15.75" customHeight="1" x14ac:dyDescent="0.2">
      <c r="Z863" s="102"/>
    </row>
    <row r="864" spans="26:26" ht="15.75" customHeight="1" x14ac:dyDescent="0.2">
      <c r="Z864" s="102"/>
    </row>
    <row r="865" spans="26:26" ht="15.75" customHeight="1" x14ac:dyDescent="0.2">
      <c r="Z865" s="102"/>
    </row>
    <row r="866" spans="26:26" ht="15.75" customHeight="1" x14ac:dyDescent="0.2">
      <c r="Z866" s="102"/>
    </row>
    <row r="867" spans="26:26" ht="15.75" customHeight="1" x14ac:dyDescent="0.2">
      <c r="Z867" s="102"/>
    </row>
    <row r="868" spans="26:26" ht="15.75" customHeight="1" x14ac:dyDescent="0.2">
      <c r="Z868" s="102"/>
    </row>
    <row r="869" spans="26:26" ht="15.75" customHeight="1" x14ac:dyDescent="0.2">
      <c r="Z869" s="102"/>
    </row>
    <row r="870" spans="26:26" ht="15.75" customHeight="1" x14ac:dyDescent="0.2">
      <c r="Z870" s="102"/>
    </row>
    <row r="871" spans="26:26" ht="15.75" customHeight="1" x14ac:dyDescent="0.2">
      <c r="Z871" s="102"/>
    </row>
    <row r="872" spans="26:26" ht="15.75" customHeight="1" x14ac:dyDescent="0.2">
      <c r="Z872" s="102"/>
    </row>
    <row r="873" spans="26:26" ht="15.75" customHeight="1" x14ac:dyDescent="0.2">
      <c r="Z873" s="102"/>
    </row>
    <row r="874" spans="26:26" ht="15.75" customHeight="1" x14ac:dyDescent="0.2">
      <c r="Z874" s="102"/>
    </row>
    <row r="875" spans="26:26" ht="15.75" customHeight="1" x14ac:dyDescent="0.2">
      <c r="Z875" s="102"/>
    </row>
    <row r="876" spans="26:26" ht="15.75" customHeight="1" x14ac:dyDescent="0.2">
      <c r="Z876" s="102"/>
    </row>
    <row r="877" spans="26:26" ht="15.75" customHeight="1" x14ac:dyDescent="0.2">
      <c r="Z877" s="102"/>
    </row>
    <row r="878" spans="26:26" ht="15.75" customHeight="1" x14ac:dyDescent="0.2">
      <c r="Z878" s="102"/>
    </row>
    <row r="879" spans="26:26" ht="15.75" customHeight="1" x14ac:dyDescent="0.2">
      <c r="Z879" s="102"/>
    </row>
    <row r="880" spans="26:26" ht="15.75" customHeight="1" x14ac:dyDescent="0.2">
      <c r="Z880" s="102"/>
    </row>
    <row r="881" spans="26:26" ht="15.75" customHeight="1" x14ac:dyDescent="0.2">
      <c r="Z881" s="102"/>
    </row>
    <row r="882" spans="26:26" ht="15.75" customHeight="1" x14ac:dyDescent="0.2">
      <c r="Z882" s="102"/>
    </row>
    <row r="883" spans="26:26" ht="15.75" customHeight="1" x14ac:dyDescent="0.2">
      <c r="Z883" s="102"/>
    </row>
    <row r="884" spans="26:26" ht="15.75" customHeight="1" x14ac:dyDescent="0.2">
      <c r="Z884" s="102"/>
    </row>
    <row r="885" spans="26:26" ht="15.75" customHeight="1" x14ac:dyDescent="0.2">
      <c r="Z885" s="102"/>
    </row>
    <row r="886" spans="26:26" ht="15.75" customHeight="1" x14ac:dyDescent="0.2">
      <c r="Z886" s="102"/>
    </row>
    <row r="887" spans="26:26" ht="15.75" customHeight="1" x14ac:dyDescent="0.2">
      <c r="Z887" s="102"/>
    </row>
    <row r="888" spans="26:26" ht="15.75" customHeight="1" x14ac:dyDescent="0.2">
      <c r="Z888" s="102"/>
    </row>
    <row r="889" spans="26:26" ht="15.75" customHeight="1" x14ac:dyDescent="0.2">
      <c r="Z889" s="102"/>
    </row>
    <row r="890" spans="26:26" ht="15.75" customHeight="1" x14ac:dyDescent="0.2">
      <c r="Z890" s="102"/>
    </row>
    <row r="891" spans="26:26" ht="15.75" customHeight="1" x14ac:dyDescent="0.2">
      <c r="Z891" s="102"/>
    </row>
    <row r="892" spans="26:26" ht="15.75" customHeight="1" x14ac:dyDescent="0.2">
      <c r="Z892" s="102"/>
    </row>
    <row r="893" spans="26:26" ht="15.75" customHeight="1" x14ac:dyDescent="0.2">
      <c r="Z893" s="102"/>
    </row>
    <row r="894" spans="26:26" ht="15.75" customHeight="1" x14ac:dyDescent="0.2">
      <c r="Z894" s="102"/>
    </row>
    <row r="895" spans="26:26" ht="15.75" customHeight="1" x14ac:dyDescent="0.2">
      <c r="Z895" s="102"/>
    </row>
    <row r="896" spans="26:26" ht="15.75" customHeight="1" x14ac:dyDescent="0.2">
      <c r="Z896" s="102"/>
    </row>
    <row r="897" spans="26:26" ht="15.75" customHeight="1" x14ac:dyDescent="0.2">
      <c r="Z897" s="102"/>
    </row>
    <row r="898" spans="26:26" ht="15.75" customHeight="1" x14ac:dyDescent="0.2">
      <c r="Z898" s="102"/>
    </row>
    <row r="899" spans="26:26" ht="15.75" customHeight="1" x14ac:dyDescent="0.2">
      <c r="Z899" s="102"/>
    </row>
    <row r="900" spans="26:26" ht="15.75" customHeight="1" x14ac:dyDescent="0.2">
      <c r="Z900" s="102"/>
    </row>
    <row r="901" spans="26:26" ht="15.75" customHeight="1" x14ac:dyDescent="0.2">
      <c r="Z901" s="102"/>
    </row>
    <row r="902" spans="26:26" ht="15.75" customHeight="1" x14ac:dyDescent="0.2">
      <c r="Z902" s="102"/>
    </row>
    <row r="903" spans="26:26" ht="15.75" customHeight="1" x14ac:dyDescent="0.2">
      <c r="Z903" s="102"/>
    </row>
    <row r="904" spans="26:26" ht="15.75" customHeight="1" x14ac:dyDescent="0.2">
      <c r="Z904" s="102"/>
    </row>
    <row r="905" spans="26:26" ht="15.75" customHeight="1" x14ac:dyDescent="0.2">
      <c r="Z905" s="102"/>
    </row>
    <row r="906" spans="26:26" ht="15.75" customHeight="1" x14ac:dyDescent="0.2">
      <c r="Z906" s="102"/>
    </row>
    <row r="907" spans="26:26" ht="15.75" customHeight="1" x14ac:dyDescent="0.2">
      <c r="Z907" s="102"/>
    </row>
    <row r="908" spans="26:26" ht="15.75" customHeight="1" x14ac:dyDescent="0.2">
      <c r="Z908" s="102"/>
    </row>
    <row r="909" spans="26:26" ht="15.75" customHeight="1" x14ac:dyDescent="0.2">
      <c r="Z909" s="102"/>
    </row>
    <row r="910" spans="26:26" ht="15.75" customHeight="1" x14ac:dyDescent="0.2">
      <c r="Z910" s="102"/>
    </row>
    <row r="911" spans="26:26" ht="15.75" customHeight="1" x14ac:dyDescent="0.2">
      <c r="Z911" s="102"/>
    </row>
    <row r="912" spans="26:26" ht="15.75" customHeight="1" x14ac:dyDescent="0.2">
      <c r="Z912" s="102"/>
    </row>
    <row r="913" spans="26:26" ht="15.75" customHeight="1" x14ac:dyDescent="0.2">
      <c r="Z913" s="102"/>
    </row>
    <row r="914" spans="26:26" ht="15.75" customHeight="1" x14ac:dyDescent="0.2">
      <c r="Z914" s="102"/>
    </row>
    <row r="915" spans="26:26" ht="15.75" customHeight="1" x14ac:dyDescent="0.2">
      <c r="Z915" s="102"/>
    </row>
    <row r="916" spans="26:26" ht="15.75" customHeight="1" x14ac:dyDescent="0.2">
      <c r="Z916" s="102"/>
    </row>
    <row r="917" spans="26:26" ht="15.75" customHeight="1" x14ac:dyDescent="0.2">
      <c r="Z917" s="102"/>
    </row>
    <row r="918" spans="26:26" ht="15.75" customHeight="1" x14ac:dyDescent="0.2">
      <c r="Z918" s="102"/>
    </row>
    <row r="919" spans="26:26" ht="15.75" customHeight="1" x14ac:dyDescent="0.2">
      <c r="Z919" s="102"/>
    </row>
    <row r="920" spans="26:26" ht="15.75" customHeight="1" x14ac:dyDescent="0.2">
      <c r="Z920" s="102"/>
    </row>
    <row r="921" spans="26:26" ht="15.75" customHeight="1" x14ac:dyDescent="0.2">
      <c r="Z921" s="102"/>
    </row>
    <row r="922" spans="26:26" ht="15.75" customHeight="1" x14ac:dyDescent="0.2">
      <c r="Z922" s="102"/>
    </row>
    <row r="923" spans="26:26" ht="15.75" customHeight="1" x14ac:dyDescent="0.2">
      <c r="Z923" s="102"/>
    </row>
    <row r="924" spans="26:26" ht="15.75" customHeight="1" x14ac:dyDescent="0.2">
      <c r="Z924" s="102"/>
    </row>
    <row r="925" spans="26:26" ht="15.75" customHeight="1" x14ac:dyDescent="0.2">
      <c r="Z925" s="102"/>
    </row>
    <row r="926" spans="26:26" ht="15.75" customHeight="1" x14ac:dyDescent="0.2">
      <c r="Z926" s="102"/>
    </row>
    <row r="927" spans="26:26" ht="15.75" customHeight="1" x14ac:dyDescent="0.2">
      <c r="Z927" s="102"/>
    </row>
    <row r="928" spans="26:26" ht="15.75" customHeight="1" x14ac:dyDescent="0.2">
      <c r="Z928" s="102"/>
    </row>
    <row r="929" spans="26:26" ht="15.75" customHeight="1" x14ac:dyDescent="0.2">
      <c r="Z929" s="102"/>
    </row>
    <row r="930" spans="26:26" ht="15.75" customHeight="1" x14ac:dyDescent="0.2">
      <c r="Z930" s="102"/>
    </row>
    <row r="931" spans="26:26" ht="15.75" customHeight="1" x14ac:dyDescent="0.2">
      <c r="Z931" s="102"/>
    </row>
    <row r="932" spans="26:26" ht="15.75" customHeight="1" x14ac:dyDescent="0.2">
      <c r="Z932" s="102"/>
    </row>
    <row r="933" spans="26:26" ht="15.75" customHeight="1" x14ac:dyDescent="0.2">
      <c r="Z933" s="102"/>
    </row>
    <row r="934" spans="26:26" ht="15.75" customHeight="1" x14ac:dyDescent="0.2">
      <c r="Z934" s="102"/>
    </row>
    <row r="935" spans="26:26" ht="15.75" customHeight="1" x14ac:dyDescent="0.2">
      <c r="Z935" s="102"/>
    </row>
    <row r="936" spans="26:26" ht="15.75" customHeight="1" x14ac:dyDescent="0.2">
      <c r="Z936" s="102"/>
    </row>
    <row r="937" spans="26:26" ht="15.75" customHeight="1" x14ac:dyDescent="0.2">
      <c r="Z937" s="102"/>
    </row>
    <row r="938" spans="26:26" ht="15.75" customHeight="1" x14ac:dyDescent="0.2">
      <c r="Z938" s="102"/>
    </row>
    <row r="939" spans="26:26" ht="15.75" customHeight="1" x14ac:dyDescent="0.2">
      <c r="Z939" s="102"/>
    </row>
    <row r="940" spans="26:26" ht="15.75" customHeight="1" x14ac:dyDescent="0.2">
      <c r="Z940" s="102"/>
    </row>
    <row r="941" spans="26:26" ht="15.75" customHeight="1" x14ac:dyDescent="0.2">
      <c r="Z941" s="102"/>
    </row>
    <row r="942" spans="26:26" ht="15.75" customHeight="1" x14ac:dyDescent="0.2">
      <c r="Z942" s="102"/>
    </row>
    <row r="943" spans="26:26" ht="15.75" customHeight="1" x14ac:dyDescent="0.2">
      <c r="Z943" s="102"/>
    </row>
    <row r="944" spans="26:26" ht="15.75" customHeight="1" x14ac:dyDescent="0.2">
      <c r="Z944" s="102"/>
    </row>
    <row r="945" spans="26:26" ht="15.75" customHeight="1" x14ac:dyDescent="0.2">
      <c r="Z945" s="102"/>
    </row>
    <row r="946" spans="26:26" ht="15.75" customHeight="1" x14ac:dyDescent="0.2">
      <c r="Z946" s="102"/>
    </row>
    <row r="947" spans="26:26" ht="15.75" customHeight="1" x14ac:dyDescent="0.2">
      <c r="Z947" s="102"/>
    </row>
    <row r="948" spans="26:26" ht="15.75" customHeight="1" x14ac:dyDescent="0.2">
      <c r="Z948" s="102"/>
    </row>
    <row r="949" spans="26:26" ht="15.75" customHeight="1" x14ac:dyDescent="0.2">
      <c r="Z949" s="102"/>
    </row>
    <row r="950" spans="26:26" ht="15.75" customHeight="1" x14ac:dyDescent="0.2">
      <c r="Z950" s="102"/>
    </row>
    <row r="951" spans="26:26" ht="15.75" customHeight="1" x14ac:dyDescent="0.2">
      <c r="Z951" s="102"/>
    </row>
    <row r="952" spans="26:26" ht="15.75" customHeight="1" x14ac:dyDescent="0.2">
      <c r="Z952" s="102"/>
    </row>
    <row r="953" spans="26:26" ht="15.75" customHeight="1" x14ac:dyDescent="0.2">
      <c r="Z953" s="102"/>
    </row>
    <row r="954" spans="26:26" ht="15.75" customHeight="1" x14ac:dyDescent="0.2">
      <c r="Z954" s="102"/>
    </row>
    <row r="955" spans="26:26" ht="15.75" customHeight="1" x14ac:dyDescent="0.2">
      <c r="Z955" s="102"/>
    </row>
    <row r="956" spans="26:26" ht="15.75" customHeight="1" x14ac:dyDescent="0.2">
      <c r="Z956" s="102"/>
    </row>
    <row r="957" spans="26:26" ht="15.75" customHeight="1" x14ac:dyDescent="0.2">
      <c r="Z957" s="102"/>
    </row>
    <row r="958" spans="26:26" ht="15.75" customHeight="1" x14ac:dyDescent="0.2">
      <c r="Z958" s="102"/>
    </row>
    <row r="959" spans="26:26" ht="15.75" customHeight="1" x14ac:dyDescent="0.2">
      <c r="Z959" s="102"/>
    </row>
    <row r="960" spans="26:26" ht="15.75" customHeight="1" x14ac:dyDescent="0.2">
      <c r="Z960" s="102"/>
    </row>
    <row r="961" spans="26:26" ht="15.75" customHeight="1" x14ac:dyDescent="0.2">
      <c r="Z961" s="102"/>
    </row>
    <row r="962" spans="26:26" ht="15.75" customHeight="1" x14ac:dyDescent="0.2">
      <c r="Z962" s="102"/>
    </row>
    <row r="963" spans="26:26" ht="15.75" customHeight="1" x14ac:dyDescent="0.2">
      <c r="Z963" s="102"/>
    </row>
    <row r="964" spans="26:26" ht="15.75" customHeight="1" x14ac:dyDescent="0.2">
      <c r="Z964" s="102"/>
    </row>
    <row r="965" spans="26:26" ht="15.75" customHeight="1" x14ac:dyDescent="0.2">
      <c r="Z965" s="102"/>
    </row>
    <row r="966" spans="26:26" ht="15.75" customHeight="1" x14ac:dyDescent="0.2">
      <c r="Z966" s="102"/>
    </row>
    <row r="967" spans="26:26" ht="15.75" customHeight="1" x14ac:dyDescent="0.2">
      <c r="Z967" s="102"/>
    </row>
    <row r="968" spans="26:26" ht="15.75" customHeight="1" x14ac:dyDescent="0.2">
      <c r="Z968" s="102"/>
    </row>
    <row r="969" spans="26:26" ht="15.75" customHeight="1" x14ac:dyDescent="0.2">
      <c r="Z969" s="102"/>
    </row>
    <row r="970" spans="26:26" ht="15.75" customHeight="1" x14ac:dyDescent="0.2">
      <c r="Z970" s="102"/>
    </row>
    <row r="971" spans="26:26" ht="15.75" customHeight="1" x14ac:dyDescent="0.2">
      <c r="Z971" s="102"/>
    </row>
    <row r="972" spans="26:26" ht="15.75" customHeight="1" x14ac:dyDescent="0.2">
      <c r="Z972" s="102"/>
    </row>
    <row r="973" spans="26:26" ht="15.75" customHeight="1" x14ac:dyDescent="0.2">
      <c r="Z973" s="102"/>
    </row>
    <row r="974" spans="26:26" ht="15.75" customHeight="1" x14ac:dyDescent="0.2">
      <c r="Z974" s="102"/>
    </row>
    <row r="975" spans="26:26" ht="15.75" customHeight="1" x14ac:dyDescent="0.2">
      <c r="Z975" s="102"/>
    </row>
    <row r="976" spans="26:26" ht="15.75" customHeight="1" x14ac:dyDescent="0.2">
      <c r="Z976" s="102"/>
    </row>
    <row r="977" spans="26:26" ht="15.75" customHeight="1" x14ac:dyDescent="0.2">
      <c r="Z977" s="102"/>
    </row>
    <row r="978" spans="26:26" ht="15.75" customHeight="1" x14ac:dyDescent="0.2">
      <c r="Z978" s="102"/>
    </row>
    <row r="979" spans="26:26" ht="15.75" customHeight="1" x14ac:dyDescent="0.2">
      <c r="Z979" s="102"/>
    </row>
    <row r="980" spans="26:26" ht="15.75" customHeight="1" x14ac:dyDescent="0.2">
      <c r="Z980" s="102"/>
    </row>
    <row r="981" spans="26:26" ht="15.75" customHeight="1" x14ac:dyDescent="0.2">
      <c r="Z981" s="102"/>
    </row>
    <row r="982" spans="26:26" ht="15.75" customHeight="1" x14ac:dyDescent="0.2">
      <c r="Z982" s="102"/>
    </row>
    <row r="983" spans="26:26" ht="15.75" customHeight="1" x14ac:dyDescent="0.2">
      <c r="Z983" s="102"/>
    </row>
    <row r="984" spans="26:26" ht="15.75" customHeight="1" x14ac:dyDescent="0.2">
      <c r="Z984" s="102"/>
    </row>
    <row r="985" spans="26:26" ht="15.75" customHeight="1" x14ac:dyDescent="0.2">
      <c r="Z985" s="102"/>
    </row>
    <row r="986" spans="26:26" ht="15.75" customHeight="1" x14ac:dyDescent="0.2">
      <c r="Z986" s="102"/>
    </row>
    <row r="987" spans="26:26" ht="15.75" customHeight="1" x14ac:dyDescent="0.2">
      <c r="Z987" s="102"/>
    </row>
    <row r="988" spans="26:26" ht="15.75" customHeight="1" x14ac:dyDescent="0.2">
      <c r="Z988" s="102"/>
    </row>
    <row r="989" spans="26:26" ht="15.75" customHeight="1" x14ac:dyDescent="0.2">
      <c r="Z989" s="102"/>
    </row>
    <row r="990" spans="26:26" ht="15.75" customHeight="1" x14ac:dyDescent="0.2">
      <c r="Z990" s="102"/>
    </row>
    <row r="991" spans="26:26" ht="15.75" customHeight="1" x14ac:dyDescent="0.2">
      <c r="Z991" s="102"/>
    </row>
    <row r="992" spans="26:26" ht="15.75" customHeight="1" x14ac:dyDescent="0.2">
      <c r="Z992" s="102"/>
    </row>
    <row r="993" spans="26:26" ht="15.75" customHeight="1" x14ac:dyDescent="0.2">
      <c r="Z993" s="102"/>
    </row>
    <row r="994" spans="26:26" ht="15.75" customHeight="1" x14ac:dyDescent="0.2">
      <c r="Z994" s="102"/>
    </row>
    <row r="995" spans="26:26" ht="15.75" customHeight="1" x14ac:dyDescent="0.2">
      <c r="Z995" s="102"/>
    </row>
    <row r="996" spans="26:26" ht="15.75" customHeight="1" x14ac:dyDescent="0.2">
      <c r="Z996" s="102"/>
    </row>
    <row r="997" spans="26:26" ht="15.75" customHeight="1" x14ac:dyDescent="0.2">
      <c r="Z997" s="102"/>
    </row>
    <row r="998" spans="26:26" ht="15.75" customHeight="1" x14ac:dyDescent="0.2">
      <c r="Z998" s="102"/>
    </row>
    <row r="999" spans="26:26" ht="15.75" customHeight="1" x14ac:dyDescent="0.2">
      <c r="Z999" s="102"/>
    </row>
    <row r="1000" spans="26:26" ht="15.75" customHeight="1" x14ac:dyDescent="0.2">
      <c r="Z1000" s="102"/>
    </row>
    <row r="1001" spans="26:26" ht="15.75" customHeight="1" x14ac:dyDescent="0.2">
      <c r="Z1001" s="102"/>
    </row>
  </sheetData>
  <mergeCells count="142">
    <mergeCell ref="D6:Z6"/>
    <mergeCell ref="D7:Z7"/>
    <mergeCell ref="A8:Z8"/>
    <mergeCell ref="G9:M9"/>
    <mergeCell ref="A1:C1"/>
    <mergeCell ref="D1:Z1"/>
    <mergeCell ref="A3:C3"/>
    <mergeCell ref="D3:Z3"/>
    <mergeCell ref="A4:C4"/>
    <mergeCell ref="D4:Z4"/>
    <mergeCell ref="D5:Z5"/>
    <mergeCell ref="A5:C5"/>
    <mergeCell ref="A6:C6"/>
    <mergeCell ref="A7:C7"/>
    <mergeCell ref="A10:A12"/>
    <mergeCell ref="B10:B12"/>
    <mergeCell ref="C10:C12"/>
    <mergeCell ref="D10:D12"/>
    <mergeCell ref="R10:R12"/>
    <mergeCell ref="S10:S12"/>
    <mergeCell ref="T10:T12"/>
    <mergeCell ref="U10:U12"/>
    <mergeCell ref="V10:V12"/>
    <mergeCell ref="W10:W12"/>
    <mergeCell ref="X10:X12"/>
    <mergeCell ref="G11:G12"/>
    <mergeCell ref="H11:H12"/>
    <mergeCell ref="I11:I12"/>
    <mergeCell ref="J11:J12"/>
    <mergeCell ref="Y26:Y27"/>
    <mergeCell ref="Y28:Y29"/>
    <mergeCell ref="Y30:Y31"/>
    <mergeCell ref="Y10:Y12"/>
    <mergeCell ref="J20:J21"/>
    <mergeCell ref="K20:K21"/>
    <mergeCell ref="G22:G23"/>
    <mergeCell ref="M24:M25"/>
    <mergeCell ref="K11:K12"/>
    <mergeCell ref="L11:L12"/>
    <mergeCell ref="M26:M27"/>
    <mergeCell ref="M28:M29"/>
    <mergeCell ref="M30:M31"/>
    <mergeCell ref="H22:H23"/>
    <mergeCell ref="I22:I23"/>
    <mergeCell ref="H24:H25"/>
    <mergeCell ref="I24:I25"/>
    <mergeCell ref="J22:J23"/>
    <mergeCell ref="Z10:Z12"/>
    <mergeCell ref="Y13:Y15"/>
    <mergeCell ref="Y17:Y18"/>
    <mergeCell ref="Y20:Y21"/>
    <mergeCell ref="Y22:Y23"/>
    <mergeCell ref="Y24:Y25"/>
    <mergeCell ref="E10:E12"/>
    <mergeCell ref="F10:F12"/>
    <mergeCell ref="G10:M10"/>
    <mergeCell ref="N10:N12"/>
    <mergeCell ref="O10:O12"/>
    <mergeCell ref="P10:P12"/>
    <mergeCell ref="Q10:Q12"/>
    <mergeCell ref="M11:M12"/>
    <mergeCell ref="G13:G15"/>
    <mergeCell ref="H13:H15"/>
    <mergeCell ref="I13:I15"/>
    <mergeCell ref="J13:J15"/>
    <mergeCell ref="M13:M15"/>
    <mergeCell ref="M20:M21"/>
    <mergeCell ref="M22:M23"/>
    <mergeCell ref="G20:G21"/>
    <mergeCell ref="H20:H21"/>
    <mergeCell ref="I20:I21"/>
    <mergeCell ref="B13:B16"/>
    <mergeCell ref="B17:B19"/>
    <mergeCell ref="C17:C19"/>
    <mergeCell ref="D17:D18"/>
    <mergeCell ref="E17:E18"/>
    <mergeCell ref="F17:F19"/>
    <mergeCell ref="B20:B23"/>
    <mergeCell ref="C20:C23"/>
    <mergeCell ref="F20:F21"/>
    <mergeCell ref="F22:F23"/>
    <mergeCell ref="D20:D23"/>
    <mergeCell ref="E20:E21"/>
    <mergeCell ref="E22:E23"/>
    <mergeCell ref="E14:E15"/>
    <mergeCell ref="W41:X41"/>
    <mergeCell ref="G42:K42"/>
    <mergeCell ref="G43:K43"/>
    <mergeCell ref="A13:A23"/>
    <mergeCell ref="C13:C16"/>
    <mergeCell ref="D13:D15"/>
    <mergeCell ref="F13:F15"/>
    <mergeCell ref="K13:K15"/>
    <mergeCell ref="H30:H31"/>
    <mergeCell ref="I30:I31"/>
    <mergeCell ref="J30:J31"/>
    <mergeCell ref="K30:K31"/>
    <mergeCell ref="C28:C31"/>
    <mergeCell ref="F28:F29"/>
    <mergeCell ref="G28:G29"/>
    <mergeCell ref="H28:H29"/>
    <mergeCell ref="I28:I29"/>
    <mergeCell ref="J28:J29"/>
    <mergeCell ref="K28:K29"/>
    <mergeCell ref="K26:K27"/>
    <mergeCell ref="D24:D25"/>
    <mergeCell ref="D26:D27"/>
    <mergeCell ref="F26:F27"/>
    <mergeCell ref="G26:G27"/>
    <mergeCell ref="Q44:R44"/>
    <mergeCell ref="T44:U44"/>
    <mergeCell ref="G38:K38"/>
    <mergeCell ref="G39:K39"/>
    <mergeCell ref="G40:K40"/>
    <mergeCell ref="G41:K41"/>
    <mergeCell ref="H26:H27"/>
    <mergeCell ref="I26:I27"/>
    <mergeCell ref="J26:J27"/>
    <mergeCell ref="G35:K35"/>
    <mergeCell ref="G36:K36"/>
    <mergeCell ref="G37:K37"/>
    <mergeCell ref="K22:K23"/>
    <mergeCell ref="J24:J25"/>
    <mergeCell ref="K24:K25"/>
    <mergeCell ref="G44:K44"/>
    <mergeCell ref="A24:A31"/>
    <mergeCell ref="C24:C27"/>
    <mergeCell ref="E24:E25"/>
    <mergeCell ref="E26:E27"/>
    <mergeCell ref="A32:D32"/>
    <mergeCell ref="F30:F31"/>
    <mergeCell ref="G30:G31"/>
    <mergeCell ref="G32:M32"/>
    <mergeCell ref="G34:K34"/>
    <mergeCell ref="B24:B27"/>
    <mergeCell ref="B28:B31"/>
    <mergeCell ref="D28:D29"/>
    <mergeCell ref="D30:D31"/>
    <mergeCell ref="E28:E29"/>
    <mergeCell ref="E30:E31"/>
    <mergeCell ref="F24:F25"/>
    <mergeCell ref="G24:G25"/>
  </mergeCells>
  <conditionalFormatting sqref="G32:G33 N32:N33">
    <cfRule type="containsText" dxfId="3" priority="1" operator="containsText" text="x">
      <formula>NOT(ISERROR(SEARCH(("x"),(G32))))</formula>
    </cfRule>
    <cfRule type="expression" dxfId="2" priority="2">
      <formula>ISERROR(G32)</formula>
    </cfRule>
  </conditionalFormatting>
  <conditionalFormatting sqref="G13:M16 G20:M20 G22:M22 G24:M24 G26:M26 G28:M28 G30:M30">
    <cfRule type="containsText" dxfId="1" priority="3" operator="containsText" text="x">
      <formula>NOT(ISERROR(SEARCH(("x"),(G13))))</formula>
    </cfRule>
  </conditionalFormatting>
  <conditionalFormatting sqref="T13:T31">
    <cfRule type="cellIs" dxfId="0" priority="4" operator="equal">
      <formula>0</formula>
    </cfRule>
  </conditionalFormatting>
  <dataValidations disablePrompts="1" count="1">
    <dataValidation type="list" allowBlank="1" showErrorMessage="1" sqref="P10" xr:uid="{00000000-0002-0000-0000-000002000000}">
      <formula1>$A$2:$A$63</formula1>
    </dataValidation>
  </dataValidations>
  <pageMargins left="0.70866141732283472" right="0.70866141732283472" top="0.74803149606299213" bottom="0.74803149606299213" header="0" footer="0"/>
  <pageSetup fitToHeight="0" orientation="landscape" r:id="rId1"/>
  <drawing r:id="rId2"/>
  <extLst>
    <ext xmlns:x14="http://schemas.microsoft.com/office/spreadsheetml/2009/9/main" uri="{CCE6A557-97BC-4b89-ADB6-D9C93CAAB3DF}">
      <x14:dataValidations xmlns:xm="http://schemas.microsoft.com/office/excel/2006/main" disablePrompts="1" count="3">
        <x14:dataValidation type="list" allowBlank="1" showErrorMessage="1" xr:uid="{00000000-0002-0000-0000-000000000000}">
          <x14:formula1>
            <xm:f>Hoja2!$J$21:$J$26</xm:f>
          </x14:formula1>
          <xm:sqref>N13:N31</xm:sqref>
        </x14:dataValidation>
        <x14:dataValidation type="list" allowBlank="1" showErrorMessage="1" xr:uid="{00000000-0002-0000-0000-000001000000}">
          <x14:formula1>
            <xm:f>Hoja2!$I$2:$I$17</xm:f>
          </x14:formula1>
          <xm:sqref>Q13:Q31</xm:sqref>
        </x14:dataValidation>
        <x14:dataValidation type="list" allowBlank="1" showErrorMessage="1" xr:uid="{00000000-0002-0000-0000-000003000000}">
          <x14:formula1>
            <xm:f>Hoja2!$A$2:$A$48</xm:f>
          </x14:formula1>
          <xm:sqref>O13:O31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
  <sheetViews>
    <sheetView workbookViewId="0"/>
  </sheetViews>
  <sheetFormatPr baseColWidth="10" defaultColWidth="12.625" defaultRowHeight="15" customHeight="1"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000"/>
  <sheetViews>
    <sheetView workbookViewId="0"/>
  </sheetViews>
  <sheetFormatPr baseColWidth="10" defaultColWidth="12.625" defaultRowHeight="15" customHeight="1" outlineLevelRow="1" outlineLevelCol="3" x14ac:dyDescent="0.2"/>
  <cols>
    <col min="1" max="1" width="65.375" customWidth="1" outlineLevel="3"/>
    <col min="2" max="2" width="32" customWidth="1" outlineLevel="3"/>
    <col min="3" max="3" width="28.875" hidden="1" customWidth="1"/>
    <col min="4" max="4" width="28.875" customWidth="1"/>
    <col min="5" max="8" width="9.375" customWidth="1"/>
    <col min="9" max="9" width="22.125" customWidth="1"/>
    <col min="10" max="10" width="52.875" customWidth="1"/>
    <col min="11" max="11" width="9.375" customWidth="1"/>
    <col min="12" max="12" width="40.375" customWidth="1"/>
  </cols>
  <sheetData>
    <row r="1" spans="1:10" ht="29.25" customHeight="1" x14ac:dyDescent="0.25">
      <c r="A1" s="5" t="s">
        <v>19</v>
      </c>
      <c r="B1" s="5" t="s">
        <v>123</v>
      </c>
      <c r="C1" s="5" t="s">
        <v>124</v>
      </c>
      <c r="D1" s="5" t="s">
        <v>125</v>
      </c>
      <c r="E1" s="2"/>
      <c r="F1" s="2"/>
      <c r="G1" s="2"/>
      <c r="H1" s="2"/>
      <c r="I1" s="103" t="s">
        <v>126</v>
      </c>
      <c r="J1" s="104" t="s">
        <v>127</v>
      </c>
    </row>
    <row r="2" spans="1:10" ht="15.75" outlineLevel="1" x14ac:dyDescent="0.25">
      <c r="A2" s="105" t="s">
        <v>128</v>
      </c>
      <c r="B2" s="106" t="s">
        <v>86</v>
      </c>
      <c r="C2" s="107"/>
      <c r="D2" s="107" t="s">
        <v>45</v>
      </c>
      <c r="E2" s="2"/>
      <c r="F2" s="2"/>
      <c r="G2" s="2"/>
      <c r="H2" s="2"/>
      <c r="I2" s="108" t="s">
        <v>129</v>
      </c>
      <c r="J2" s="109" t="s">
        <v>130</v>
      </c>
    </row>
    <row r="3" spans="1:10" ht="15.75" x14ac:dyDescent="0.25">
      <c r="A3" s="105" t="s">
        <v>131</v>
      </c>
      <c r="B3" s="106" t="s">
        <v>86</v>
      </c>
      <c r="C3" s="107"/>
      <c r="D3" s="107" t="s">
        <v>132</v>
      </c>
      <c r="E3" s="2"/>
      <c r="F3" s="2"/>
      <c r="G3" s="2"/>
      <c r="H3" s="2"/>
      <c r="I3" s="108" t="s">
        <v>133</v>
      </c>
      <c r="J3" s="109"/>
    </row>
    <row r="4" spans="1:10" ht="18.75" customHeight="1" x14ac:dyDescent="0.25">
      <c r="A4" s="105" t="s">
        <v>134</v>
      </c>
      <c r="B4" s="106" t="s">
        <v>86</v>
      </c>
      <c r="C4" s="107"/>
      <c r="D4" s="107" t="s">
        <v>135</v>
      </c>
      <c r="E4" s="2"/>
      <c r="F4" s="2"/>
      <c r="G4" s="2"/>
      <c r="H4" s="2"/>
      <c r="I4" s="108" t="s">
        <v>136</v>
      </c>
      <c r="J4" s="109" t="s">
        <v>137</v>
      </c>
    </row>
    <row r="5" spans="1:10" ht="15.75" customHeight="1" x14ac:dyDescent="0.25">
      <c r="A5" s="105" t="s">
        <v>138</v>
      </c>
      <c r="B5" s="106" t="s">
        <v>86</v>
      </c>
      <c r="C5" s="107"/>
      <c r="D5" s="107" t="s">
        <v>135</v>
      </c>
      <c r="E5" s="2"/>
      <c r="F5" s="2"/>
      <c r="G5" s="2"/>
      <c r="H5" s="2"/>
      <c r="I5" s="108" t="s">
        <v>52</v>
      </c>
      <c r="J5" s="110" t="s">
        <v>139</v>
      </c>
    </row>
    <row r="6" spans="1:10" ht="15.75" x14ac:dyDescent="0.25">
      <c r="A6" s="105" t="s">
        <v>140</v>
      </c>
      <c r="B6" s="106" t="s">
        <v>86</v>
      </c>
      <c r="C6" s="107"/>
      <c r="D6" s="107" t="s">
        <v>45</v>
      </c>
      <c r="E6" s="2"/>
      <c r="F6" s="2"/>
      <c r="G6" s="2"/>
      <c r="H6" s="2"/>
      <c r="I6" s="108" t="s">
        <v>141</v>
      </c>
      <c r="J6" s="109" t="s">
        <v>142</v>
      </c>
    </row>
    <row r="7" spans="1:10" ht="30.75" x14ac:dyDescent="0.25">
      <c r="A7" s="111" t="s">
        <v>143</v>
      </c>
      <c r="B7" s="106" t="s">
        <v>86</v>
      </c>
      <c r="C7" s="107"/>
      <c r="D7" s="107" t="s">
        <v>45</v>
      </c>
      <c r="E7" s="2"/>
      <c r="F7" s="2"/>
      <c r="G7" s="2"/>
      <c r="H7" s="2"/>
      <c r="I7" s="108" t="s">
        <v>144</v>
      </c>
      <c r="J7" s="109" t="s">
        <v>142</v>
      </c>
    </row>
    <row r="8" spans="1:10" ht="30.75" x14ac:dyDescent="0.25">
      <c r="A8" s="111" t="s">
        <v>145</v>
      </c>
      <c r="B8" s="106" t="s">
        <v>146</v>
      </c>
      <c r="C8" s="107"/>
      <c r="D8" s="107" t="s">
        <v>45</v>
      </c>
      <c r="E8" s="2"/>
      <c r="F8" s="2"/>
      <c r="G8" s="2"/>
      <c r="H8" s="2"/>
      <c r="I8" s="82" t="s">
        <v>147</v>
      </c>
      <c r="J8" s="2"/>
    </row>
    <row r="9" spans="1:10" ht="30.75" x14ac:dyDescent="0.25">
      <c r="A9" s="111" t="s">
        <v>148</v>
      </c>
      <c r="B9" s="106" t="s">
        <v>146</v>
      </c>
      <c r="C9" s="107"/>
      <c r="D9" s="107" t="s">
        <v>45</v>
      </c>
      <c r="E9" s="2"/>
      <c r="F9" s="2"/>
      <c r="G9" s="2"/>
      <c r="H9" s="2"/>
      <c r="I9" s="82" t="s">
        <v>149</v>
      </c>
      <c r="J9" s="2"/>
    </row>
    <row r="10" spans="1:10" ht="30.75" customHeight="1" x14ac:dyDescent="0.25">
      <c r="A10" s="111" t="s">
        <v>48</v>
      </c>
      <c r="B10" s="112" t="s">
        <v>88</v>
      </c>
      <c r="C10" s="107"/>
      <c r="D10" s="107" t="s">
        <v>45</v>
      </c>
      <c r="E10" s="2"/>
      <c r="F10" s="2"/>
      <c r="G10" s="2"/>
      <c r="H10" s="2"/>
      <c r="I10" s="82" t="s">
        <v>150</v>
      </c>
      <c r="J10" s="2"/>
    </row>
    <row r="11" spans="1:10" ht="15.75" x14ac:dyDescent="0.25">
      <c r="A11" s="111" t="s">
        <v>44</v>
      </c>
      <c r="B11" s="112" t="s">
        <v>88</v>
      </c>
      <c r="C11" s="107"/>
      <c r="D11" s="107" t="s">
        <v>45</v>
      </c>
      <c r="E11" s="2"/>
      <c r="F11" s="2"/>
      <c r="G11" s="2"/>
      <c r="H11" s="2"/>
      <c r="I11" s="82" t="s">
        <v>151</v>
      </c>
      <c r="J11" s="2"/>
    </row>
    <row r="12" spans="1:10" ht="15.75" x14ac:dyDescent="0.25">
      <c r="A12" s="111" t="s">
        <v>152</v>
      </c>
      <c r="B12" s="112" t="s">
        <v>88</v>
      </c>
      <c r="C12" s="107"/>
      <c r="D12" s="107" t="s">
        <v>45</v>
      </c>
      <c r="E12" s="2"/>
      <c r="F12" s="2"/>
      <c r="G12" s="2"/>
      <c r="H12" s="2"/>
      <c r="I12" s="82" t="s">
        <v>153</v>
      </c>
      <c r="J12" s="2"/>
    </row>
    <row r="13" spans="1:10" ht="15.75" x14ac:dyDescent="0.25">
      <c r="A13" s="105" t="s">
        <v>154</v>
      </c>
      <c r="B13" s="112" t="s">
        <v>91</v>
      </c>
      <c r="C13" s="107"/>
      <c r="D13" s="107"/>
      <c r="E13" s="2"/>
      <c r="F13" s="2"/>
      <c r="G13" s="2"/>
      <c r="H13" s="2"/>
      <c r="I13" s="82" t="s">
        <v>155</v>
      </c>
      <c r="J13" s="2"/>
    </row>
    <row r="14" spans="1:10" ht="15.75" x14ac:dyDescent="0.25">
      <c r="A14" s="105" t="s">
        <v>156</v>
      </c>
      <c r="B14" s="112" t="s">
        <v>88</v>
      </c>
      <c r="C14" s="107"/>
      <c r="D14" s="107" t="s">
        <v>157</v>
      </c>
      <c r="E14" s="2"/>
      <c r="F14" s="2"/>
      <c r="G14" s="2"/>
      <c r="H14" s="2"/>
      <c r="I14" s="82" t="s">
        <v>158</v>
      </c>
      <c r="J14" s="2"/>
    </row>
    <row r="15" spans="1:10" ht="15.75" x14ac:dyDescent="0.25">
      <c r="A15" s="105" t="s">
        <v>51</v>
      </c>
      <c r="B15" s="112" t="s">
        <v>94</v>
      </c>
      <c r="C15" s="107"/>
      <c r="D15" s="107" t="s">
        <v>52</v>
      </c>
      <c r="E15" s="2"/>
      <c r="F15" s="2"/>
      <c r="G15" s="2"/>
      <c r="H15" s="2"/>
      <c r="I15" s="82" t="s">
        <v>159</v>
      </c>
      <c r="J15" s="2"/>
    </row>
    <row r="16" spans="1:10" ht="15.75" x14ac:dyDescent="0.25">
      <c r="A16" s="105" t="s">
        <v>62</v>
      </c>
      <c r="B16" s="112" t="s">
        <v>94</v>
      </c>
      <c r="C16" s="107"/>
      <c r="D16" s="107" t="s">
        <v>52</v>
      </c>
      <c r="E16" s="2"/>
      <c r="F16" s="2"/>
      <c r="G16" s="2"/>
      <c r="H16" s="2"/>
      <c r="I16" s="82" t="s">
        <v>160</v>
      </c>
      <c r="J16" s="2"/>
    </row>
    <row r="17" spans="1:12" ht="15.75" x14ac:dyDescent="0.25">
      <c r="A17" s="111" t="s">
        <v>161</v>
      </c>
      <c r="B17" s="112" t="s">
        <v>162</v>
      </c>
      <c r="C17" s="107"/>
      <c r="D17" s="107" t="s">
        <v>52</v>
      </c>
      <c r="E17" s="2"/>
      <c r="F17" s="2"/>
      <c r="G17" s="2"/>
      <c r="H17" s="2"/>
      <c r="I17" s="82" t="s">
        <v>45</v>
      </c>
      <c r="J17" s="2"/>
    </row>
    <row r="18" spans="1:12" ht="45.75" x14ac:dyDescent="0.25">
      <c r="A18" s="113" t="s">
        <v>163</v>
      </c>
      <c r="B18" s="112" t="s">
        <v>162</v>
      </c>
      <c r="C18" s="107"/>
      <c r="D18" s="107" t="s">
        <v>52</v>
      </c>
      <c r="E18" s="2"/>
      <c r="F18" s="2"/>
      <c r="G18" s="2"/>
      <c r="H18" s="2"/>
      <c r="I18" s="2"/>
      <c r="J18" s="2"/>
      <c r="K18" s="2"/>
      <c r="L18" s="2"/>
    </row>
    <row r="19" spans="1:12" ht="30.75" x14ac:dyDescent="0.25">
      <c r="A19" s="111" t="s">
        <v>164</v>
      </c>
      <c r="B19" s="112" t="s">
        <v>162</v>
      </c>
      <c r="C19" s="107"/>
      <c r="D19" s="107" t="s">
        <v>45</v>
      </c>
      <c r="E19" s="2"/>
      <c r="F19" s="2"/>
      <c r="G19" s="2"/>
      <c r="H19" s="2"/>
      <c r="I19" s="2"/>
      <c r="J19" s="2"/>
      <c r="K19" s="2"/>
      <c r="L19" s="2"/>
    </row>
    <row r="20" spans="1:12" ht="15.75" x14ac:dyDescent="0.25">
      <c r="A20" s="105" t="s">
        <v>165</v>
      </c>
      <c r="B20" s="112" t="s">
        <v>162</v>
      </c>
      <c r="C20" s="107"/>
      <c r="D20" s="107" t="s">
        <v>132</v>
      </c>
      <c r="E20" s="2"/>
      <c r="F20" s="2"/>
      <c r="G20" s="2"/>
      <c r="H20" s="2"/>
      <c r="I20" s="2"/>
      <c r="J20" s="2"/>
      <c r="K20" s="2"/>
      <c r="L20" s="2"/>
    </row>
    <row r="21" spans="1:12" ht="15.75" customHeight="1" x14ac:dyDescent="0.25">
      <c r="A21" s="105" t="s">
        <v>166</v>
      </c>
      <c r="B21" s="112" t="s">
        <v>162</v>
      </c>
      <c r="C21" s="107"/>
      <c r="D21" s="107"/>
      <c r="E21" s="2"/>
      <c r="F21" s="2"/>
      <c r="G21" s="2"/>
      <c r="H21" s="2"/>
      <c r="I21" s="2"/>
      <c r="J21" s="114" t="s">
        <v>167</v>
      </c>
      <c r="K21" s="2"/>
      <c r="L21" s="114" t="s">
        <v>168</v>
      </c>
    </row>
    <row r="22" spans="1:12" ht="15.75" customHeight="1" x14ac:dyDescent="0.25">
      <c r="A22" s="105" t="s">
        <v>169</v>
      </c>
      <c r="B22" s="112" t="s">
        <v>162</v>
      </c>
      <c r="C22" s="107"/>
      <c r="D22" s="107" t="s">
        <v>45</v>
      </c>
      <c r="E22" s="2"/>
      <c r="F22" s="2"/>
      <c r="G22" s="2"/>
      <c r="H22" s="2"/>
      <c r="I22" s="2"/>
      <c r="J22" s="115" t="s">
        <v>170</v>
      </c>
      <c r="K22" s="2"/>
      <c r="L22" s="115" t="s">
        <v>171</v>
      </c>
    </row>
    <row r="23" spans="1:12" ht="15.75" customHeight="1" x14ac:dyDescent="0.25">
      <c r="A23" s="105" t="s">
        <v>172</v>
      </c>
      <c r="B23" s="112" t="s">
        <v>162</v>
      </c>
      <c r="C23" s="107"/>
      <c r="D23" s="107" t="s">
        <v>45</v>
      </c>
      <c r="E23" s="2"/>
      <c r="F23" s="2"/>
      <c r="G23" s="2"/>
      <c r="H23" s="2"/>
      <c r="I23" s="2"/>
      <c r="J23" s="115" t="s">
        <v>173</v>
      </c>
      <c r="K23" s="2"/>
      <c r="L23" s="115" t="s">
        <v>174</v>
      </c>
    </row>
    <row r="24" spans="1:12" ht="15.75" customHeight="1" x14ac:dyDescent="0.25">
      <c r="A24" s="105" t="s">
        <v>175</v>
      </c>
      <c r="B24" s="112" t="s">
        <v>162</v>
      </c>
      <c r="C24" s="107"/>
      <c r="D24" s="107"/>
      <c r="E24" s="2"/>
      <c r="F24" s="2"/>
      <c r="G24" s="2"/>
      <c r="H24" s="2"/>
      <c r="I24" s="2"/>
      <c r="J24" s="115" t="s">
        <v>176</v>
      </c>
      <c r="K24" s="2"/>
      <c r="L24" s="115" t="s">
        <v>177</v>
      </c>
    </row>
    <row r="25" spans="1:12" ht="15.75" customHeight="1" x14ac:dyDescent="0.25">
      <c r="A25" s="111" t="s">
        <v>178</v>
      </c>
      <c r="B25" s="112" t="s">
        <v>162</v>
      </c>
      <c r="C25" s="107"/>
      <c r="D25" s="107"/>
      <c r="E25" s="2"/>
      <c r="F25" s="2"/>
      <c r="G25" s="2"/>
      <c r="H25" s="2"/>
      <c r="I25" s="2"/>
      <c r="J25" s="115" t="s">
        <v>179</v>
      </c>
      <c r="K25" s="2"/>
      <c r="L25" s="116" t="s">
        <v>180</v>
      </c>
    </row>
    <row r="26" spans="1:12" ht="15.75" customHeight="1" x14ac:dyDescent="0.25">
      <c r="A26" s="111" t="s">
        <v>181</v>
      </c>
      <c r="B26" s="112" t="s">
        <v>162</v>
      </c>
      <c r="C26" s="107"/>
      <c r="D26" s="107"/>
      <c r="E26" s="2"/>
      <c r="F26" s="2"/>
      <c r="G26" s="2"/>
      <c r="H26" s="2"/>
      <c r="I26" s="2"/>
      <c r="J26" s="115"/>
      <c r="K26" s="2"/>
      <c r="L26" s="2"/>
    </row>
    <row r="27" spans="1:12" ht="15.75" customHeight="1" x14ac:dyDescent="0.25">
      <c r="A27" s="111" t="s">
        <v>182</v>
      </c>
      <c r="B27" s="112" t="s">
        <v>162</v>
      </c>
      <c r="C27" s="107"/>
      <c r="D27" s="107"/>
      <c r="E27" s="2"/>
      <c r="F27" s="2"/>
      <c r="G27" s="2"/>
      <c r="H27" s="2"/>
      <c r="I27" s="2"/>
      <c r="J27" s="116"/>
      <c r="K27" s="2"/>
      <c r="L27" s="2"/>
    </row>
    <row r="28" spans="1:12" ht="15.75" customHeight="1" x14ac:dyDescent="0.25">
      <c r="A28" s="111" t="s">
        <v>183</v>
      </c>
      <c r="B28" s="112" t="s">
        <v>162</v>
      </c>
      <c r="C28" s="107"/>
      <c r="D28" s="107" t="s">
        <v>45</v>
      </c>
      <c r="E28" s="2"/>
      <c r="F28" s="2"/>
      <c r="G28" s="2"/>
      <c r="H28" s="2"/>
      <c r="I28" s="2"/>
      <c r="J28" s="2"/>
      <c r="K28" s="2"/>
      <c r="L28" s="2"/>
    </row>
    <row r="29" spans="1:12" ht="15.75" customHeight="1" x14ac:dyDescent="0.25">
      <c r="A29" s="105" t="s">
        <v>184</v>
      </c>
      <c r="B29" s="112" t="s">
        <v>162</v>
      </c>
      <c r="C29" s="107"/>
      <c r="D29" s="107" t="s">
        <v>45</v>
      </c>
      <c r="E29" s="2"/>
      <c r="F29" s="2"/>
      <c r="G29" s="2"/>
      <c r="H29" s="2"/>
      <c r="I29" s="2"/>
      <c r="J29" s="2"/>
      <c r="K29" s="2"/>
      <c r="L29" s="2"/>
    </row>
    <row r="30" spans="1:12" ht="15.75" customHeight="1" x14ac:dyDescent="0.25">
      <c r="A30" s="105" t="s">
        <v>185</v>
      </c>
      <c r="B30" s="112" t="s">
        <v>162</v>
      </c>
      <c r="C30" s="107"/>
      <c r="D30" s="107"/>
      <c r="E30" s="2"/>
      <c r="F30" s="2"/>
      <c r="G30" s="2"/>
      <c r="H30" s="2"/>
      <c r="I30" s="2"/>
      <c r="J30" s="2"/>
      <c r="K30" s="2"/>
      <c r="L30" s="2"/>
    </row>
    <row r="31" spans="1:12" ht="15.75" customHeight="1" x14ac:dyDescent="0.25">
      <c r="A31" s="111" t="s">
        <v>186</v>
      </c>
      <c r="B31" s="112" t="s">
        <v>162</v>
      </c>
      <c r="C31" s="107"/>
      <c r="D31" s="107"/>
      <c r="E31" s="2"/>
      <c r="F31" s="2"/>
      <c r="G31" s="2"/>
      <c r="H31" s="2"/>
      <c r="I31" s="2"/>
      <c r="J31" s="2"/>
      <c r="K31" s="2"/>
      <c r="L31" s="2"/>
    </row>
    <row r="32" spans="1:12" ht="15.75" customHeight="1" x14ac:dyDescent="0.25">
      <c r="A32" s="111" t="s">
        <v>187</v>
      </c>
      <c r="B32" s="112" t="s">
        <v>162</v>
      </c>
      <c r="C32" s="107"/>
      <c r="D32" s="107"/>
      <c r="E32" s="2"/>
      <c r="F32" s="2"/>
      <c r="G32" s="2"/>
      <c r="H32" s="2"/>
      <c r="I32" s="2"/>
      <c r="J32" s="2"/>
      <c r="K32" s="2"/>
      <c r="L32" s="2"/>
    </row>
    <row r="33" spans="1:12" ht="15.75" customHeight="1" x14ac:dyDescent="0.25">
      <c r="A33" s="111" t="s">
        <v>188</v>
      </c>
      <c r="B33" s="112" t="s">
        <v>162</v>
      </c>
      <c r="C33" s="107" t="s">
        <v>189</v>
      </c>
      <c r="D33" s="107"/>
      <c r="E33" s="2"/>
      <c r="F33" s="2"/>
      <c r="G33" s="2"/>
      <c r="H33" s="2"/>
      <c r="I33" s="2"/>
      <c r="J33" s="117" t="s">
        <v>190</v>
      </c>
      <c r="K33" s="2"/>
      <c r="L33" s="2"/>
    </row>
    <row r="34" spans="1:12" ht="54" customHeight="1" x14ac:dyDescent="0.25">
      <c r="A34" s="111" t="s">
        <v>191</v>
      </c>
      <c r="B34" s="112" t="s">
        <v>162</v>
      </c>
      <c r="C34" s="107"/>
      <c r="D34" s="107"/>
      <c r="E34" s="2"/>
      <c r="F34" s="2"/>
      <c r="G34" s="2"/>
      <c r="H34" s="2"/>
      <c r="I34" s="2"/>
      <c r="J34" s="118"/>
    </row>
    <row r="35" spans="1:12" ht="15.75" customHeight="1" x14ac:dyDescent="0.25">
      <c r="A35" s="105" t="s">
        <v>192</v>
      </c>
      <c r="B35" s="112" t="s">
        <v>162</v>
      </c>
      <c r="C35" s="107"/>
      <c r="D35" s="107"/>
      <c r="E35" s="2"/>
      <c r="F35" s="2"/>
      <c r="G35" s="2"/>
      <c r="H35" s="2"/>
      <c r="I35" s="2"/>
      <c r="J35" s="118" t="s">
        <v>193</v>
      </c>
    </row>
    <row r="36" spans="1:12" ht="15.75" customHeight="1" x14ac:dyDescent="0.25">
      <c r="A36" s="111" t="s">
        <v>194</v>
      </c>
      <c r="B36" s="112" t="s">
        <v>162</v>
      </c>
      <c r="C36" s="107"/>
      <c r="D36" s="107"/>
      <c r="E36" s="2"/>
      <c r="F36" s="2"/>
      <c r="G36" s="2"/>
      <c r="H36" s="2"/>
      <c r="I36" s="2"/>
      <c r="J36" s="118" t="s">
        <v>195</v>
      </c>
    </row>
    <row r="37" spans="1:12" ht="55.5" customHeight="1" x14ac:dyDescent="0.25">
      <c r="A37" s="111" t="s">
        <v>196</v>
      </c>
      <c r="B37" s="112" t="s">
        <v>162</v>
      </c>
      <c r="C37" s="107"/>
      <c r="D37" s="107"/>
      <c r="E37" s="2"/>
      <c r="F37" s="2"/>
      <c r="G37" s="2"/>
      <c r="H37" s="2"/>
      <c r="I37" s="2"/>
      <c r="J37" s="119" t="s">
        <v>197</v>
      </c>
    </row>
    <row r="38" spans="1:12" ht="15.75" customHeight="1" x14ac:dyDescent="0.25">
      <c r="A38" s="111" t="s">
        <v>198</v>
      </c>
      <c r="B38" s="112" t="s">
        <v>162</v>
      </c>
      <c r="C38" s="107"/>
      <c r="D38" s="107"/>
      <c r="E38" s="2"/>
      <c r="F38" s="2"/>
      <c r="G38" s="2"/>
      <c r="H38" s="2"/>
      <c r="I38" s="2"/>
      <c r="J38" s="96"/>
    </row>
    <row r="39" spans="1:12" ht="15.75" customHeight="1" x14ac:dyDescent="0.25">
      <c r="A39" s="111" t="s">
        <v>199</v>
      </c>
      <c r="B39" s="112" t="s">
        <v>162</v>
      </c>
      <c r="C39" s="107"/>
      <c r="D39" s="107"/>
      <c r="E39" s="2"/>
      <c r="F39" s="2"/>
      <c r="G39" s="2"/>
      <c r="H39" s="2"/>
      <c r="I39" s="2"/>
      <c r="J39" s="96"/>
    </row>
    <row r="40" spans="1:12" ht="15.75" customHeight="1" x14ac:dyDescent="0.25">
      <c r="A40" s="111" t="s">
        <v>200</v>
      </c>
      <c r="B40" s="112" t="s">
        <v>162</v>
      </c>
      <c r="C40" s="107" t="s">
        <v>189</v>
      </c>
      <c r="D40" s="107"/>
      <c r="E40" s="2"/>
      <c r="F40" s="2"/>
      <c r="G40" s="2"/>
      <c r="H40" s="2"/>
      <c r="I40" s="2"/>
      <c r="J40" s="96"/>
    </row>
    <row r="41" spans="1:12" ht="15.75" customHeight="1" x14ac:dyDescent="0.25">
      <c r="A41" s="111" t="s">
        <v>201</v>
      </c>
      <c r="B41" s="112" t="s">
        <v>162</v>
      </c>
      <c r="C41" s="107"/>
      <c r="D41" s="107"/>
      <c r="E41" s="2"/>
      <c r="F41" s="2"/>
      <c r="G41" s="2"/>
      <c r="H41" s="2"/>
      <c r="I41" s="2"/>
      <c r="J41" s="96"/>
    </row>
    <row r="42" spans="1:12" ht="15.75" customHeight="1" x14ac:dyDescent="0.25">
      <c r="A42" s="111" t="s">
        <v>202</v>
      </c>
      <c r="B42" s="112" t="s">
        <v>162</v>
      </c>
      <c r="C42" s="107" t="s">
        <v>189</v>
      </c>
      <c r="D42" s="107"/>
      <c r="E42" s="2"/>
      <c r="F42" s="2"/>
      <c r="G42" s="2"/>
      <c r="H42" s="2"/>
      <c r="I42" s="2"/>
      <c r="J42" s="96"/>
    </row>
    <row r="43" spans="1:12" ht="15.75" customHeight="1" x14ac:dyDescent="0.25">
      <c r="A43" s="105" t="s">
        <v>203</v>
      </c>
      <c r="B43" s="112" t="s">
        <v>162</v>
      </c>
      <c r="C43" s="107" t="s">
        <v>189</v>
      </c>
      <c r="D43" s="107"/>
      <c r="E43" s="2"/>
      <c r="F43" s="2"/>
      <c r="G43" s="2"/>
      <c r="H43" s="2"/>
      <c r="I43" s="2"/>
      <c r="J43" s="2"/>
    </row>
    <row r="44" spans="1:12" ht="24.75" customHeight="1" x14ac:dyDescent="0.25">
      <c r="A44" s="120" t="s">
        <v>204</v>
      </c>
      <c r="B44" s="121" t="s">
        <v>162</v>
      </c>
      <c r="C44" s="122" t="s">
        <v>189</v>
      </c>
      <c r="D44" s="107"/>
      <c r="E44" s="2"/>
      <c r="F44" s="2"/>
      <c r="G44" s="2"/>
      <c r="H44" s="2"/>
      <c r="I44" s="2"/>
      <c r="J44" s="2"/>
    </row>
    <row r="45" spans="1:12" ht="27.75" customHeight="1" x14ac:dyDescent="0.25">
      <c r="A45" s="111" t="s">
        <v>205</v>
      </c>
      <c r="B45" s="112" t="s">
        <v>162</v>
      </c>
      <c r="C45" s="107" t="s">
        <v>189</v>
      </c>
      <c r="D45" s="107"/>
      <c r="E45" s="2"/>
      <c r="F45" s="2"/>
      <c r="G45" s="2"/>
      <c r="H45" s="2"/>
      <c r="I45" s="2"/>
      <c r="J45" s="2"/>
    </row>
    <row r="46" spans="1:12" ht="30" customHeight="1" x14ac:dyDescent="0.25">
      <c r="A46" s="111" t="s">
        <v>206</v>
      </c>
      <c r="B46" s="112" t="s">
        <v>162</v>
      </c>
      <c r="C46" s="107" t="s">
        <v>189</v>
      </c>
      <c r="D46" s="107"/>
      <c r="E46" s="2"/>
      <c r="F46" s="2"/>
      <c r="G46" s="2"/>
      <c r="H46" s="2"/>
      <c r="I46" s="2"/>
      <c r="J46" s="2"/>
    </row>
    <row r="47" spans="1:12" ht="15.75" customHeight="1" x14ac:dyDescent="0.25">
      <c r="A47" s="105" t="s">
        <v>207</v>
      </c>
      <c r="B47" s="112" t="s">
        <v>162</v>
      </c>
      <c r="C47" s="107" t="s">
        <v>189</v>
      </c>
      <c r="D47" s="107"/>
      <c r="E47" s="2"/>
      <c r="F47" s="2"/>
      <c r="G47" s="2"/>
      <c r="H47" s="2"/>
      <c r="I47" s="2"/>
      <c r="J47" s="2"/>
    </row>
    <row r="48" spans="1:12" ht="31.5" customHeight="1" x14ac:dyDescent="0.25">
      <c r="A48" s="111" t="s">
        <v>208</v>
      </c>
      <c r="B48" s="112" t="s">
        <v>162</v>
      </c>
      <c r="C48" s="107" t="s">
        <v>189</v>
      </c>
      <c r="D48" s="107"/>
      <c r="E48" s="2"/>
      <c r="F48" s="2"/>
      <c r="G48" s="2"/>
      <c r="H48" s="2"/>
      <c r="I48" s="2"/>
      <c r="J48" s="2"/>
    </row>
    <row r="49" spans="1:10" ht="15.75" customHeight="1" x14ac:dyDescent="0.25">
      <c r="A49" s="105" t="s">
        <v>209</v>
      </c>
      <c r="B49" s="112" t="s">
        <v>162</v>
      </c>
      <c r="C49" s="107"/>
      <c r="D49" s="107"/>
      <c r="E49" s="2"/>
      <c r="F49" s="2"/>
      <c r="G49" s="2"/>
      <c r="H49" s="2"/>
      <c r="I49" s="2"/>
      <c r="J49" s="2"/>
    </row>
    <row r="50" spans="1:10" ht="15.75" customHeight="1" x14ac:dyDescent="0.25">
      <c r="A50" s="112"/>
      <c r="B50" s="112"/>
      <c r="C50" s="107"/>
      <c r="D50" s="107"/>
      <c r="E50" s="2"/>
      <c r="F50" s="2"/>
      <c r="G50" s="2"/>
      <c r="H50" s="2"/>
      <c r="I50" s="2"/>
    </row>
    <row r="51" spans="1:10" ht="15.75" customHeight="1" x14ac:dyDescent="0.25">
      <c r="A51" s="112"/>
      <c r="B51" s="112"/>
      <c r="C51" s="107"/>
      <c r="D51" s="107"/>
      <c r="E51" s="2"/>
      <c r="F51" s="2"/>
      <c r="G51" s="2"/>
      <c r="H51" s="2"/>
      <c r="I51" s="2"/>
    </row>
    <row r="52" spans="1:10" ht="15.75" customHeight="1" x14ac:dyDescent="0.25">
      <c r="A52" s="112"/>
      <c r="B52" s="112"/>
      <c r="C52" s="107"/>
      <c r="D52" s="107"/>
      <c r="E52" s="2"/>
      <c r="F52" s="2"/>
      <c r="G52" s="2"/>
      <c r="H52" s="2"/>
      <c r="I52" s="2"/>
    </row>
    <row r="53" spans="1:10" ht="15.75" customHeight="1" x14ac:dyDescent="0.25">
      <c r="A53" s="112"/>
      <c r="B53" s="112"/>
      <c r="C53" s="107"/>
      <c r="D53" s="107"/>
      <c r="E53" s="2"/>
      <c r="F53" s="2"/>
      <c r="G53" s="2"/>
      <c r="H53" s="2"/>
      <c r="I53" s="2"/>
    </row>
    <row r="54" spans="1:10" ht="15.75" customHeight="1" x14ac:dyDescent="0.25">
      <c r="A54" s="106"/>
      <c r="B54" s="112"/>
      <c r="C54" s="107"/>
      <c r="D54" s="107"/>
      <c r="E54" s="2"/>
      <c r="F54" s="2"/>
      <c r="G54" s="2"/>
      <c r="H54" s="2"/>
      <c r="I54" s="2"/>
    </row>
    <row r="55" spans="1:10" ht="15.75" customHeight="1" x14ac:dyDescent="0.25">
      <c r="A55" s="106"/>
      <c r="B55" s="112"/>
      <c r="C55" s="107"/>
      <c r="D55" s="107"/>
      <c r="E55" s="2"/>
      <c r="F55" s="2"/>
      <c r="G55" s="2"/>
      <c r="H55" s="2"/>
      <c r="I55" s="2"/>
    </row>
    <row r="56" spans="1:10" ht="15.75" customHeight="1" x14ac:dyDescent="0.25">
      <c r="A56" s="106"/>
      <c r="B56" s="112"/>
      <c r="C56" s="107"/>
      <c r="D56" s="107"/>
      <c r="E56" s="2"/>
      <c r="F56" s="2"/>
      <c r="G56" s="2"/>
      <c r="H56" s="2"/>
      <c r="I56" s="2"/>
    </row>
    <row r="57" spans="1:10" ht="15.75" customHeight="1" x14ac:dyDescent="0.25">
      <c r="A57" s="106"/>
      <c r="B57" s="112"/>
      <c r="C57" s="107"/>
      <c r="D57" s="107"/>
      <c r="E57" s="2"/>
      <c r="F57" s="2"/>
      <c r="G57" s="2"/>
      <c r="H57" s="2"/>
      <c r="I57" s="2"/>
    </row>
    <row r="58" spans="1:10" ht="15.75" customHeight="1" x14ac:dyDescent="0.25">
      <c r="A58" s="106"/>
      <c r="B58" s="112"/>
      <c r="C58" s="107"/>
      <c r="D58" s="107"/>
      <c r="E58" s="2"/>
      <c r="F58" s="2"/>
      <c r="G58" s="2"/>
      <c r="H58" s="2"/>
      <c r="I58" s="2"/>
    </row>
    <row r="59" spans="1:10" ht="15.75" customHeight="1" x14ac:dyDescent="0.25">
      <c r="A59" s="106"/>
      <c r="B59" s="112"/>
      <c r="C59" s="107"/>
      <c r="D59" s="107"/>
      <c r="E59" s="2"/>
      <c r="F59" s="2"/>
      <c r="G59" s="2"/>
      <c r="H59" s="2"/>
      <c r="I59" s="2"/>
    </row>
    <row r="60" spans="1:10" ht="15.75" customHeight="1" x14ac:dyDescent="0.25">
      <c r="A60" s="106"/>
      <c r="B60" s="112"/>
      <c r="C60" s="107"/>
      <c r="D60" s="107"/>
      <c r="E60" s="2"/>
      <c r="F60" s="2"/>
      <c r="G60" s="2"/>
      <c r="H60" s="2"/>
      <c r="I60" s="2"/>
    </row>
    <row r="61" spans="1:10" ht="15.75" customHeight="1" x14ac:dyDescent="0.25">
      <c r="A61" s="2"/>
      <c r="B61" s="2"/>
      <c r="C61" s="107"/>
      <c r="D61" s="107"/>
      <c r="E61" s="2"/>
      <c r="F61" s="2"/>
      <c r="G61" s="2"/>
      <c r="H61" s="2"/>
      <c r="I61" s="2"/>
    </row>
    <row r="62" spans="1:10" ht="15.75" customHeight="1" x14ac:dyDescent="0.25">
      <c r="A62" s="106"/>
      <c r="B62" s="112"/>
      <c r="C62" s="107"/>
      <c r="D62" s="107"/>
    </row>
    <row r="63" spans="1:10" ht="15.75" customHeight="1" x14ac:dyDescent="0.25">
      <c r="A63" s="2"/>
      <c r="C63" s="107"/>
      <c r="D63" s="107"/>
    </row>
    <row r="64" spans="1:10" ht="15.75" customHeight="1" x14ac:dyDescent="0.25">
      <c r="A64" s="2"/>
      <c r="C64" s="82"/>
      <c r="D64" s="82"/>
      <c r="I64" s="82"/>
    </row>
    <row r="65" spans="1:9" ht="15.75" customHeight="1" x14ac:dyDescent="0.25">
      <c r="A65" s="2"/>
      <c r="C65" s="82"/>
      <c r="D65" s="82"/>
      <c r="I65" s="82"/>
    </row>
    <row r="66" spans="1:9" ht="15.75" customHeight="1" x14ac:dyDescent="0.25">
      <c r="A66" s="2"/>
      <c r="C66" s="82"/>
      <c r="D66" s="82"/>
      <c r="I66" s="82"/>
    </row>
    <row r="67" spans="1:9" ht="15.75" customHeight="1" x14ac:dyDescent="0.25">
      <c r="A67" s="2"/>
      <c r="C67" s="82"/>
      <c r="D67" s="82"/>
      <c r="I67" s="82"/>
    </row>
    <row r="68" spans="1:9" ht="15.75" customHeight="1" x14ac:dyDescent="0.25">
      <c r="A68" s="2"/>
      <c r="C68" s="82"/>
      <c r="D68" s="82"/>
      <c r="I68" s="82"/>
    </row>
    <row r="69" spans="1:9" ht="15.75" customHeight="1" x14ac:dyDescent="0.25">
      <c r="A69" s="2"/>
      <c r="C69" s="82"/>
      <c r="D69" s="82"/>
      <c r="I69" s="82"/>
    </row>
    <row r="70" spans="1:9" ht="15.75" customHeight="1" x14ac:dyDescent="0.25">
      <c r="A70" s="2"/>
      <c r="C70" s="82"/>
      <c r="D70" s="82"/>
      <c r="I70" s="82"/>
    </row>
    <row r="71" spans="1:9" ht="15.75" customHeight="1" x14ac:dyDescent="0.25">
      <c r="A71" s="2"/>
      <c r="C71" s="82"/>
      <c r="D71" s="82"/>
      <c r="I71" s="82"/>
    </row>
    <row r="72" spans="1:9" ht="15.75" customHeight="1" x14ac:dyDescent="0.25">
      <c r="A72" s="2"/>
      <c r="C72" s="82"/>
      <c r="D72" s="82"/>
      <c r="I72" s="82"/>
    </row>
    <row r="73" spans="1:9" ht="15.75" customHeight="1" x14ac:dyDescent="0.25">
      <c r="A73" s="2"/>
      <c r="C73" s="82"/>
      <c r="D73" s="82"/>
      <c r="I73" s="82"/>
    </row>
    <row r="74" spans="1:9" ht="15.75" customHeight="1" x14ac:dyDescent="0.25">
      <c r="A74" s="2"/>
      <c r="C74" s="82"/>
      <c r="D74" s="82"/>
      <c r="I74" s="82"/>
    </row>
    <row r="75" spans="1:9" ht="15.75" customHeight="1" x14ac:dyDescent="0.25">
      <c r="A75" s="2"/>
      <c r="C75" s="82"/>
      <c r="D75" s="82"/>
      <c r="I75" s="82"/>
    </row>
    <row r="76" spans="1:9" ht="15.75" customHeight="1" x14ac:dyDescent="0.25">
      <c r="A76" s="2"/>
      <c r="C76" s="82"/>
      <c r="D76" s="82"/>
      <c r="I76" s="82"/>
    </row>
    <row r="77" spans="1:9" ht="15.75" customHeight="1" x14ac:dyDescent="0.25">
      <c r="A77" s="2"/>
      <c r="C77" s="82"/>
      <c r="D77" s="82"/>
      <c r="I77" s="82"/>
    </row>
    <row r="78" spans="1:9" ht="15.75" customHeight="1" x14ac:dyDescent="0.25">
      <c r="A78" s="2"/>
      <c r="C78" s="82"/>
      <c r="D78" s="82"/>
      <c r="I78" s="82"/>
    </row>
    <row r="79" spans="1:9" ht="15.75" customHeight="1" x14ac:dyDescent="0.25">
      <c r="A79" s="2"/>
      <c r="C79" s="82"/>
      <c r="D79" s="82"/>
      <c r="I79" s="82"/>
    </row>
    <row r="80" spans="1:9" ht="15.75" customHeight="1" x14ac:dyDescent="0.25">
      <c r="A80" s="2"/>
      <c r="C80" s="82"/>
      <c r="D80" s="82"/>
      <c r="I80" s="82"/>
    </row>
    <row r="81" spans="1:9" ht="15.75" customHeight="1" x14ac:dyDescent="0.25">
      <c r="A81" s="2"/>
      <c r="C81" s="82"/>
      <c r="D81" s="82"/>
      <c r="I81" s="82"/>
    </row>
    <row r="82" spans="1:9" ht="15.75" customHeight="1" x14ac:dyDescent="0.25">
      <c r="A82" s="2"/>
      <c r="C82" s="82"/>
      <c r="D82" s="82"/>
      <c r="I82" s="82"/>
    </row>
    <row r="83" spans="1:9" ht="15.75" customHeight="1" x14ac:dyDescent="0.25">
      <c r="A83" s="2"/>
      <c r="C83" s="82"/>
      <c r="D83" s="82"/>
      <c r="I83" s="82"/>
    </row>
    <row r="84" spans="1:9" ht="15.75" customHeight="1" x14ac:dyDescent="0.25">
      <c r="A84" s="2"/>
      <c r="C84" s="82"/>
      <c r="D84" s="82"/>
      <c r="I84" s="82"/>
    </row>
    <row r="85" spans="1:9" ht="15.75" customHeight="1" x14ac:dyDescent="0.25">
      <c r="A85" s="2"/>
      <c r="C85" s="82"/>
      <c r="D85" s="82"/>
      <c r="I85" s="82"/>
    </row>
    <row r="86" spans="1:9" ht="15.75" customHeight="1" x14ac:dyDescent="0.25">
      <c r="A86" s="2"/>
      <c r="C86" s="82"/>
      <c r="D86" s="82"/>
      <c r="I86" s="82"/>
    </row>
    <row r="87" spans="1:9" ht="15.75" customHeight="1" x14ac:dyDescent="0.25">
      <c r="A87" s="2"/>
      <c r="C87" s="82"/>
      <c r="D87" s="82"/>
      <c r="I87" s="82"/>
    </row>
    <row r="88" spans="1:9" ht="15.75" customHeight="1" x14ac:dyDescent="0.25">
      <c r="A88" s="2"/>
      <c r="C88" s="82"/>
      <c r="D88" s="82"/>
      <c r="I88" s="82"/>
    </row>
    <row r="89" spans="1:9" ht="15.75" customHeight="1" x14ac:dyDescent="0.25">
      <c r="A89" s="2"/>
      <c r="C89" s="82"/>
      <c r="D89" s="82"/>
      <c r="I89" s="82"/>
    </row>
    <row r="90" spans="1:9" ht="15.75" customHeight="1" x14ac:dyDescent="0.25">
      <c r="A90" s="2"/>
      <c r="C90" s="82"/>
      <c r="D90" s="82"/>
      <c r="I90" s="82"/>
    </row>
    <row r="91" spans="1:9" ht="15.75" customHeight="1" x14ac:dyDescent="0.25">
      <c r="A91" s="2"/>
      <c r="C91" s="82"/>
      <c r="D91" s="82"/>
      <c r="I91" s="82"/>
    </row>
    <row r="92" spans="1:9" ht="15.75" customHeight="1" x14ac:dyDescent="0.25">
      <c r="A92" s="2"/>
      <c r="C92" s="82"/>
      <c r="D92" s="82"/>
      <c r="I92" s="82"/>
    </row>
    <row r="93" spans="1:9" ht="15.75" customHeight="1" x14ac:dyDescent="0.25">
      <c r="A93" s="2"/>
      <c r="C93" s="82"/>
      <c r="D93" s="82"/>
      <c r="I93" s="82"/>
    </row>
    <row r="94" spans="1:9" ht="15.75" customHeight="1" x14ac:dyDescent="0.25">
      <c r="A94" s="2"/>
      <c r="C94" s="82"/>
      <c r="D94" s="82"/>
      <c r="I94" s="82"/>
    </row>
    <row r="95" spans="1:9" ht="15.75" customHeight="1" x14ac:dyDescent="0.25">
      <c r="A95" s="2"/>
      <c r="C95" s="82"/>
      <c r="D95" s="82"/>
      <c r="I95" s="82"/>
    </row>
    <row r="96" spans="1:9" ht="15.75" customHeight="1" x14ac:dyDescent="0.25">
      <c r="A96" s="2"/>
      <c r="C96" s="82"/>
      <c r="D96" s="82"/>
      <c r="I96" s="82"/>
    </row>
    <row r="97" spans="1:9" ht="15.75" customHeight="1" x14ac:dyDescent="0.25">
      <c r="A97" s="2"/>
      <c r="C97" s="82"/>
      <c r="D97" s="82"/>
      <c r="I97" s="82"/>
    </row>
    <row r="98" spans="1:9" ht="15.75" customHeight="1" x14ac:dyDescent="0.25">
      <c r="A98" s="2"/>
      <c r="C98" s="82"/>
      <c r="D98" s="82"/>
      <c r="I98" s="82"/>
    </row>
    <row r="99" spans="1:9" ht="15.75" customHeight="1" x14ac:dyDescent="0.25">
      <c r="A99" s="2"/>
      <c r="C99" s="82"/>
      <c r="D99" s="82"/>
      <c r="I99" s="82"/>
    </row>
    <row r="100" spans="1:9" ht="15.75" customHeight="1" x14ac:dyDescent="0.25">
      <c r="A100" s="2"/>
      <c r="C100" s="82"/>
      <c r="D100" s="82"/>
      <c r="I100" s="82"/>
    </row>
    <row r="101" spans="1:9" ht="15.75" customHeight="1" x14ac:dyDescent="0.25">
      <c r="A101" s="2"/>
      <c r="C101" s="82"/>
      <c r="D101" s="82"/>
      <c r="I101" s="82"/>
    </row>
    <row r="102" spans="1:9" ht="15.75" customHeight="1" x14ac:dyDescent="0.25">
      <c r="A102" s="2"/>
      <c r="C102" s="82"/>
      <c r="D102" s="82"/>
      <c r="I102" s="82"/>
    </row>
    <row r="103" spans="1:9" ht="15.75" customHeight="1" x14ac:dyDescent="0.25">
      <c r="A103" s="2"/>
      <c r="C103" s="82"/>
      <c r="D103" s="82"/>
      <c r="I103" s="82"/>
    </row>
    <row r="104" spans="1:9" ht="15.75" customHeight="1" x14ac:dyDescent="0.25">
      <c r="A104" s="2"/>
      <c r="C104" s="82"/>
      <c r="D104" s="82"/>
      <c r="I104" s="82"/>
    </row>
    <row r="105" spans="1:9" ht="15.75" customHeight="1" x14ac:dyDescent="0.25">
      <c r="A105" s="2"/>
      <c r="C105" s="82"/>
      <c r="D105" s="82"/>
      <c r="I105" s="82"/>
    </row>
    <row r="106" spans="1:9" ht="15.75" customHeight="1" x14ac:dyDescent="0.25">
      <c r="A106" s="2"/>
      <c r="C106" s="82"/>
      <c r="D106" s="82"/>
      <c r="I106" s="82"/>
    </row>
    <row r="107" spans="1:9" ht="15.75" customHeight="1" x14ac:dyDescent="0.25">
      <c r="A107" s="2"/>
      <c r="C107" s="82"/>
      <c r="D107" s="82"/>
      <c r="I107" s="82"/>
    </row>
    <row r="108" spans="1:9" ht="15.75" customHeight="1" x14ac:dyDescent="0.25">
      <c r="A108" s="2"/>
      <c r="C108" s="82"/>
      <c r="D108" s="82"/>
      <c r="I108" s="82"/>
    </row>
    <row r="109" spans="1:9" ht="15.75" customHeight="1" x14ac:dyDescent="0.25">
      <c r="A109" s="2"/>
      <c r="C109" s="82"/>
      <c r="D109" s="82"/>
      <c r="I109" s="82"/>
    </row>
    <row r="110" spans="1:9" ht="15.75" customHeight="1" x14ac:dyDescent="0.25">
      <c r="A110" s="2"/>
      <c r="C110" s="82"/>
      <c r="D110" s="82"/>
      <c r="I110" s="82"/>
    </row>
    <row r="111" spans="1:9" ht="15.75" customHeight="1" x14ac:dyDescent="0.25">
      <c r="A111" s="2"/>
      <c r="C111" s="82"/>
      <c r="D111" s="82"/>
      <c r="I111" s="82"/>
    </row>
    <row r="112" spans="1:9" ht="15.75" customHeight="1" x14ac:dyDescent="0.25">
      <c r="A112" s="2"/>
      <c r="C112" s="82"/>
      <c r="D112" s="82"/>
      <c r="I112" s="82"/>
    </row>
    <row r="113" spans="1:9" ht="15.75" customHeight="1" x14ac:dyDescent="0.25">
      <c r="A113" s="2"/>
      <c r="C113" s="82"/>
      <c r="D113" s="82"/>
      <c r="I113" s="82"/>
    </row>
    <row r="114" spans="1:9" ht="15.75" customHeight="1" x14ac:dyDescent="0.25">
      <c r="A114" s="2"/>
      <c r="C114" s="82"/>
      <c r="D114" s="82"/>
      <c r="I114" s="82"/>
    </row>
    <row r="115" spans="1:9" ht="15.75" customHeight="1" x14ac:dyDescent="0.25">
      <c r="A115" s="2"/>
      <c r="C115" s="82"/>
      <c r="D115" s="82"/>
      <c r="I115" s="82"/>
    </row>
    <row r="116" spans="1:9" ht="15.75" customHeight="1" x14ac:dyDescent="0.25">
      <c r="A116" s="2"/>
      <c r="C116" s="82"/>
      <c r="D116" s="82"/>
      <c r="I116" s="82"/>
    </row>
    <row r="117" spans="1:9" ht="15.75" customHeight="1" x14ac:dyDescent="0.25">
      <c r="A117" s="2"/>
      <c r="C117" s="82"/>
      <c r="D117" s="82"/>
      <c r="I117" s="82"/>
    </row>
    <row r="118" spans="1:9" ht="15.75" customHeight="1" x14ac:dyDescent="0.25">
      <c r="A118" s="2"/>
      <c r="C118" s="82"/>
      <c r="D118" s="82"/>
      <c r="I118" s="82"/>
    </row>
    <row r="119" spans="1:9" ht="15.75" customHeight="1" x14ac:dyDescent="0.25">
      <c r="A119" s="2"/>
      <c r="C119" s="82"/>
      <c r="D119" s="82"/>
      <c r="I119" s="82"/>
    </row>
    <row r="120" spans="1:9" ht="15.75" customHeight="1" x14ac:dyDescent="0.25">
      <c r="A120" s="2"/>
      <c r="C120" s="82"/>
      <c r="D120" s="82"/>
      <c r="I120" s="82"/>
    </row>
    <row r="121" spans="1:9" ht="15.75" customHeight="1" x14ac:dyDescent="0.25">
      <c r="A121" s="2"/>
      <c r="C121" s="82"/>
      <c r="D121" s="82"/>
      <c r="I121" s="82"/>
    </row>
    <row r="122" spans="1:9" ht="15.75" customHeight="1" x14ac:dyDescent="0.25">
      <c r="A122" s="2"/>
      <c r="C122" s="82"/>
      <c r="D122" s="82"/>
      <c r="I122" s="82"/>
    </row>
    <row r="123" spans="1:9" ht="15.75" customHeight="1" x14ac:dyDescent="0.25">
      <c r="A123" s="2"/>
      <c r="C123" s="82"/>
      <c r="D123" s="82"/>
      <c r="I123" s="82"/>
    </row>
    <row r="124" spans="1:9" ht="15.75" customHeight="1" x14ac:dyDescent="0.25">
      <c r="A124" s="2"/>
      <c r="C124" s="82"/>
      <c r="D124" s="82"/>
      <c r="I124" s="82"/>
    </row>
    <row r="125" spans="1:9" ht="15.75" customHeight="1" x14ac:dyDescent="0.25">
      <c r="A125" s="2"/>
      <c r="C125" s="82"/>
      <c r="D125" s="82"/>
      <c r="I125" s="82"/>
    </row>
    <row r="126" spans="1:9" ht="15.75" customHeight="1" x14ac:dyDescent="0.25">
      <c r="A126" s="2"/>
      <c r="C126" s="82"/>
      <c r="D126" s="82"/>
      <c r="I126" s="82"/>
    </row>
    <row r="127" spans="1:9" ht="15.75" customHeight="1" x14ac:dyDescent="0.25">
      <c r="A127" s="2"/>
      <c r="C127" s="82"/>
      <c r="D127" s="82"/>
      <c r="I127" s="82"/>
    </row>
    <row r="128" spans="1:9" ht="15.75" customHeight="1" x14ac:dyDescent="0.25">
      <c r="A128" s="2"/>
      <c r="C128" s="82"/>
      <c r="D128" s="82"/>
      <c r="I128" s="82"/>
    </row>
    <row r="129" spans="1:9" ht="15.75" customHeight="1" x14ac:dyDescent="0.25">
      <c r="A129" s="2"/>
      <c r="C129" s="82"/>
      <c r="D129" s="82"/>
      <c r="I129" s="82"/>
    </row>
    <row r="130" spans="1:9" ht="15.75" customHeight="1" x14ac:dyDescent="0.25">
      <c r="A130" s="2"/>
      <c r="C130" s="82"/>
      <c r="D130" s="82"/>
      <c r="I130" s="82"/>
    </row>
    <row r="131" spans="1:9" ht="15.75" customHeight="1" x14ac:dyDescent="0.25">
      <c r="A131" s="2"/>
      <c r="C131" s="82"/>
      <c r="D131" s="82"/>
      <c r="I131" s="82"/>
    </row>
    <row r="132" spans="1:9" ht="15.75" customHeight="1" x14ac:dyDescent="0.25">
      <c r="A132" s="2"/>
      <c r="C132" s="82"/>
      <c r="D132" s="82"/>
      <c r="I132" s="82"/>
    </row>
    <row r="133" spans="1:9" ht="15.75" customHeight="1" x14ac:dyDescent="0.25">
      <c r="A133" s="2"/>
      <c r="C133" s="82"/>
      <c r="D133" s="82"/>
      <c r="I133" s="82"/>
    </row>
    <row r="134" spans="1:9" ht="15.75" customHeight="1" x14ac:dyDescent="0.25">
      <c r="A134" s="2"/>
      <c r="C134" s="82"/>
      <c r="D134" s="82"/>
      <c r="I134" s="82"/>
    </row>
    <row r="135" spans="1:9" ht="15.75" customHeight="1" x14ac:dyDescent="0.25">
      <c r="A135" s="2"/>
      <c r="C135" s="82"/>
      <c r="D135" s="82"/>
      <c r="I135" s="82"/>
    </row>
    <row r="136" spans="1:9" ht="15.75" customHeight="1" x14ac:dyDescent="0.25">
      <c r="A136" s="2"/>
      <c r="C136" s="82"/>
      <c r="D136" s="82"/>
      <c r="I136" s="82"/>
    </row>
    <row r="137" spans="1:9" ht="15.75" customHeight="1" x14ac:dyDescent="0.25">
      <c r="A137" s="2"/>
      <c r="C137" s="82"/>
      <c r="D137" s="82"/>
      <c r="I137" s="82"/>
    </row>
    <row r="138" spans="1:9" ht="15.75" customHeight="1" x14ac:dyDescent="0.25">
      <c r="A138" s="2"/>
      <c r="C138" s="82"/>
      <c r="D138" s="82"/>
      <c r="I138" s="82"/>
    </row>
    <row r="139" spans="1:9" ht="15.75" customHeight="1" x14ac:dyDescent="0.25">
      <c r="A139" s="2"/>
      <c r="C139" s="82"/>
      <c r="D139" s="82"/>
      <c r="I139" s="82"/>
    </row>
    <row r="140" spans="1:9" ht="15.75" customHeight="1" x14ac:dyDescent="0.25">
      <c r="A140" s="2"/>
      <c r="C140" s="82"/>
      <c r="D140" s="82"/>
      <c r="I140" s="82"/>
    </row>
    <row r="141" spans="1:9" ht="15.75" customHeight="1" x14ac:dyDescent="0.25">
      <c r="A141" s="2"/>
      <c r="C141" s="82"/>
      <c r="D141" s="82"/>
      <c r="I141" s="82"/>
    </row>
    <row r="142" spans="1:9" ht="15.75" customHeight="1" x14ac:dyDescent="0.25">
      <c r="A142" s="2"/>
      <c r="C142" s="82"/>
      <c r="D142" s="82"/>
      <c r="I142" s="82"/>
    </row>
    <row r="143" spans="1:9" ht="15.75" customHeight="1" x14ac:dyDescent="0.25">
      <c r="A143" s="2"/>
      <c r="C143" s="82"/>
      <c r="D143" s="82"/>
      <c r="I143" s="82"/>
    </row>
    <row r="144" spans="1:9" ht="15.75" customHeight="1" x14ac:dyDescent="0.25">
      <c r="A144" s="2"/>
      <c r="C144" s="82"/>
      <c r="D144" s="82"/>
      <c r="I144" s="82"/>
    </row>
    <row r="145" spans="1:9" ht="15.75" customHeight="1" x14ac:dyDescent="0.25">
      <c r="A145" s="2"/>
      <c r="C145" s="82"/>
      <c r="D145" s="82"/>
      <c r="I145" s="82"/>
    </row>
    <row r="146" spans="1:9" ht="15.75" customHeight="1" x14ac:dyDescent="0.25">
      <c r="A146" s="2"/>
      <c r="C146" s="82"/>
      <c r="D146" s="82"/>
      <c r="I146" s="82"/>
    </row>
    <row r="147" spans="1:9" ht="15.75" customHeight="1" x14ac:dyDescent="0.25">
      <c r="A147" s="2"/>
      <c r="C147" s="82"/>
      <c r="D147" s="82"/>
      <c r="I147" s="82"/>
    </row>
    <row r="148" spans="1:9" ht="15.75" customHeight="1" x14ac:dyDescent="0.25">
      <c r="A148" s="2"/>
      <c r="C148" s="82"/>
      <c r="D148" s="82"/>
      <c r="I148" s="82"/>
    </row>
    <row r="149" spans="1:9" ht="15.75" customHeight="1" x14ac:dyDescent="0.25">
      <c r="A149" s="2"/>
      <c r="C149" s="82"/>
      <c r="D149" s="82"/>
      <c r="I149" s="82"/>
    </row>
    <row r="150" spans="1:9" ht="15.75" customHeight="1" x14ac:dyDescent="0.25">
      <c r="A150" s="2"/>
      <c r="C150" s="82"/>
      <c r="D150" s="82"/>
      <c r="I150" s="82"/>
    </row>
    <row r="151" spans="1:9" ht="15.75" customHeight="1" x14ac:dyDescent="0.25">
      <c r="A151" s="2"/>
      <c r="C151" s="82"/>
      <c r="D151" s="82"/>
      <c r="I151" s="82"/>
    </row>
    <row r="152" spans="1:9" ht="15.75" customHeight="1" x14ac:dyDescent="0.25">
      <c r="A152" s="2"/>
      <c r="C152" s="82"/>
      <c r="D152" s="82"/>
      <c r="I152" s="82"/>
    </row>
    <row r="153" spans="1:9" ht="15.75" customHeight="1" x14ac:dyDescent="0.25">
      <c r="A153" s="2"/>
      <c r="C153" s="82"/>
      <c r="D153" s="82"/>
      <c r="I153" s="82"/>
    </row>
    <row r="154" spans="1:9" ht="15.75" customHeight="1" x14ac:dyDescent="0.25">
      <c r="A154" s="2"/>
      <c r="C154" s="82"/>
      <c r="D154" s="82"/>
      <c r="I154" s="82"/>
    </row>
    <row r="155" spans="1:9" ht="15.75" customHeight="1" x14ac:dyDescent="0.25">
      <c r="A155" s="2"/>
      <c r="C155" s="82"/>
      <c r="D155" s="82"/>
      <c r="I155" s="82"/>
    </row>
    <row r="156" spans="1:9" ht="15.75" customHeight="1" x14ac:dyDescent="0.25">
      <c r="A156" s="2"/>
      <c r="C156" s="82"/>
      <c r="D156" s="82"/>
      <c r="I156" s="82"/>
    </row>
    <row r="157" spans="1:9" ht="15.75" customHeight="1" x14ac:dyDescent="0.25">
      <c r="A157" s="2"/>
      <c r="C157" s="82"/>
      <c r="D157" s="82"/>
      <c r="I157" s="82"/>
    </row>
    <row r="158" spans="1:9" ht="15.75" customHeight="1" x14ac:dyDescent="0.25">
      <c r="A158" s="2"/>
      <c r="C158" s="82"/>
      <c r="D158" s="82"/>
      <c r="I158" s="82"/>
    </row>
    <row r="159" spans="1:9" ht="15.75" customHeight="1" x14ac:dyDescent="0.25">
      <c r="A159" s="2"/>
      <c r="C159" s="82"/>
      <c r="D159" s="82"/>
      <c r="I159" s="82"/>
    </row>
    <row r="160" spans="1:9" ht="15.75" customHeight="1" x14ac:dyDescent="0.25">
      <c r="A160" s="2"/>
      <c r="C160" s="82"/>
      <c r="D160" s="82"/>
      <c r="I160" s="82"/>
    </row>
    <row r="161" spans="1:9" ht="15.75" customHeight="1" x14ac:dyDescent="0.25">
      <c r="A161" s="2"/>
      <c r="C161" s="82"/>
      <c r="D161" s="82"/>
      <c r="I161" s="82"/>
    </row>
    <row r="162" spans="1:9" ht="15.75" customHeight="1" x14ac:dyDescent="0.25">
      <c r="A162" s="2"/>
      <c r="C162" s="82"/>
      <c r="D162" s="82"/>
      <c r="I162" s="82"/>
    </row>
    <row r="163" spans="1:9" ht="15.75" customHeight="1" x14ac:dyDescent="0.25">
      <c r="A163" s="2"/>
      <c r="C163" s="82"/>
      <c r="D163" s="82"/>
      <c r="I163" s="82"/>
    </row>
    <row r="164" spans="1:9" ht="15.75" customHeight="1" x14ac:dyDescent="0.25">
      <c r="A164" s="2"/>
      <c r="C164" s="82"/>
      <c r="D164" s="82"/>
      <c r="I164" s="82"/>
    </row>
    <row r="165" spans="1:9" ht="15.75" customHeight="1" x14ac:dyDescent="0.25">
      <c r="A165" s="2"/>
      <c r="C165" s="82"/>
      <c r="D165" s="82"/>
      <c r="I165" s="82"/>
    </row>
    <row r="166" spans="1:9" ht="15.75" customHeight="1" x14ac:dyDescent="0.25">
      <c r="A166" s="2"/>
      <c r="C166" s="82"/>
      <c r="D166" s="82"/>
      <c r="I166" s="82"/>
    </row>
    <row r="167" spans="1:9" ht="15.75" customHeight="1" x14ac:dyDescent="0.25">
      <c r="A167" s="2"/>
      <c r="C167" s="82"/>
      <c r="D167" s="82"/>
      <c r="I167" s="82"/>
    </row>
    <row r="168" spans="1:9" ht="15.75" customHeight="1" x14ac:dyDescent="0.25">
      <c r="A168" s="2"/>
      <c r="C168" s="82"/>
      <c r="D168" s="82"/>
      <c r="I168" s="82"/>
    </row>
    <row r="169" spans="1:9" ht="15.75" customHeight="1" x14ac:dyDescent="0.25">
      <c r="A169" s="2"/>
      <c r="C169" s="82"/>
      <c r="D169" s="82"/>
      <c r="I169" s="82"/>
    </row>
    <row r="170" spans="1:9" ht="15.75" customHeight="1" x14ac:dyDescent="0.25">
      <c r="A170" s="2"/>
      <c r="C170" s="82"/>
      <c r="D170" s="82"/>
      <c r="I170" s="82"/>
    </row>
    <row r="171" spans="1:9" ht="15.75" customHeight="1" x14ac:dyDescent="0.25">
      <c r="A171" s="2"/>
      <c r="C171" s="82"/>
      <c r="D171" s="82"/>
      <c r="I171" s="82"/>
    </row>
    <row r="172" spans="1:9" ht="15.75" customHeight="1" x14ac:dyDescent="0.25">
      <c r="A172" s="2"/>
      <c r="C172" s="82"/>
      <c r="D172" s="82"/>
      <c r="I172" s="82"/>
    </row>
    <row r="173" spans="1:9" ht="15.75" customHeight="1" x14ac:dyDescent="0.25">
      <c r="A173" s="2"/>
      <c r="C173" s="82"/>
      <c r="D173" s="82"/>
      <c r="I173" s="82"/>
    </row>
    <row r="174" spans="1:9" ht="15.75" customHeight="1" x14ac:dyDescent="0.25">
      <c r="A174" s="2"/>
      <c r="C174" s="82"/>
      <c r="D174" s="82"/>
      <c r="I174" s="82"/>
    </row>
    <row r="175" spans="1:9" ht="15.75" customHeight="1" x14ac:dyDescent="0.25">
      <c r="A175" s="2"/>
      <c r="C175" s="82"/>
      <c r="D175" s="82"/>
      <c r="I175" s="82"/>
    </row>
    <row r="176" spans="1:9" ht="15.75" customHeight="1" x14ac:dyDescent="0.25">
      <c r="A176" s="2"/>
      <c r="C176" s="82"/>
      <c r="D176" s="82"/>
      <c r="I176" s="82"/>
    </row>
    <row r="177" spans="1:9" ht="15.75" customHeight="1" x14ac:dyDescent="0.25">
      <c r="A177" s="2"/>
      <c r="C177" s="82"/>
      <c r="D177" s="82"/>
      <c r="I177" s="82"/>
    </row>
    <row r="178" spans="1:9" ht="15.75" customHeight="1" x14ac:dyDescent="0.25">
      <c r="A178" s="2"/>
      <c r="C178" s="82"/>
      <c r="D178" s="82"/>
      <c r="I178" s="82"/>
    </row>
    <row r="179" spans="1:9" ht="15.75" customHeight="1" x14ac:dyDescent="0.25">
      <c r="A179" s="2"/>
      <c r="C179" s="82"/>
      <c r="D179" s="82"/>
      <c r="I179" s="82"/>
    </row>
    <row r="180" spans="1:9" ht="15.75" customHeight="1" x14ac:dyDescent="0.25">
      <c r="A180" s="2"/>
      <c r="C180" s="82"/>
      <c r="D180" s="82"/>
      <c r="I180" s="82"/>
    </row>
    <row r="181" spans="1:9" ht="15.75" customHeight="1" x14ac:dyDescent="0.25">
      <c r="A181" s="2"/>
      <c r="C181" s="82"/>
      <c r="D181" s="82"/>
      <c r="I181" s="82"/>
    </row>
    <row r="182" spans="1:9" ht="15.75" customHeight="1" x14ac:dyDescent="0.25">
      <c r="A182" s="2"/>
      <c r="C182" s="82"/>
      <c r="D182" s="82"/>
      <c r="I182" s="82"/>
    </row>
    <row r="183" spans="1:9" ht="15.75" customHeight="1" x14ac:dyDescent="0.25">
      <c r="A183" s="2"/>
      <c r="C183" s="82"/>
      <c r="D183" s="82"/>
      <c r="I183" s="82"/>
    </row>
    <row r="184" spans="1:9" ht="15.75" customHeight="1" x14ac:dyDescent="0.25">
      <c r="A184" s="2"/>
      <c r="C184" s="82"/>
      <c r="D184" s="82"/>
      <c r="I184" s="82"/>
    </row>
    <row r="185" spans="1:9" ht="15.75" customHeight="1" x14ac:dyDescent="0.25">
      <c r="A185" s="2"/>
      <c r="C185" s="82"/>
      <c r="D185" s="82"/>
      <c r="I185" s="82"/>
    </row>
    <row r="186" spans="1:9" ht="15.75" customHeight="1" x14ac:dyDescent="0.25">
      <c r="A186" s="2"/>
      <c r="C186" s="82"/>
      <c r="D186" s="82"/>
      <c r="I186" s="82"/>
    </row>
    <row r="187" spans="1:9" ht="15.75" customHeight="1" x14ac:dyDescent="0.25">
      <c r="A187" s="2"/>
      <c r="C187" s="82"/>
      <c r="D187" s="82"/>
      <c r="I187" s="82"/>
    </row>
    <row r="188" spans="1:9" ht="15.75" customHeight="1" x14ac:dyDescent="0.25">
      <c r="A188" s="2"/>
      <c r="C188" s="82"/>
      <c r="D188" s="82"/>
      <c r="I188" s="82"/>
    </row>
    <row r="189" spans="1:9" ht="15.75" customHeight="1" x14ac:dyDescent="0.25">
      <c r="A189" s="2"/>
      <c r="C189" s="82"/>
      <c r="D189" s="82"/>
      <c r="I189" s="82"/>
    </row>
    <row r="190" spans="1:9" ht="15.75" customHeight="1" x14ac:dyDescent="0.25">
      <c r="A190" s="2"/>
      <c r="C190" s="82"/>
      <c r="D190" s="82"/>
      <c r="I190" s="82"/>
    </row>
    <row r="191" spans="1:9" ht="15.75" customHeight="1" x14ac:dyDescent="0.25">
      <c r="A191" s="2"/>
      <c r="C191" s="82"/>
      <c r="D191" s="82"/>
      <c r="I191" s="82"/>
    </row>
    <row r="192" spans="1:9" ht="15.75" customHeight="1" x14ac:dyDescent="0.25">
      <c r="A192" s="2"/>
      <c r="C192" s="82"/>
      <c r="D192" s="82"/>
      <c r="I192" s="82"/>
    </row>
    <row r="193" spans="1:9" ht="15.75" customHeight="1" x14ac:dyDescent="0.25">
      <c r="A193" s="2"/>
      <c r="C193" s="82"/>
      <c r="D193" s="82"/>
      <c r="I193" s="82"/>
    </row>
    <row r="194" spans="1:9" ht="15.75" customHeight="1" x14ac:dyDescent="0.25">
      <c r="A194" s="2"/>
      <c r="C194" s="82"/>
      <c r="D194" s="82"/>
      <c r="I194" s="82"/>
    </row>
    <row r="195" spans="1:9" ht="15.75" customHeight="1" x14ac:dyDescent="0.25">
      <c r="A195" s="2"/>
      <c r="C195" s="82"/>
      <c r="D195" s="82"/>
      <c r="I195" s="82"/>
    </row>
    <row r="196" spans="1:9" ht="15.75" customHeight="1" x14ac:dyDescent="0.25">
      <c r="A196" s="2"/>
      <c r="C196" s="82"/>
      <c r="D196" s="82"/>
      <c r="I196" s="82"/>
    </row>
    <row r="197" spans="1:9" ht="15.75" customHeight="1" x14ac:dyDescent="0.25">
      <c r="A197" s="2"/>
      <c r="C197" s="82"/>
      <c r="D197" s="82"/>
      <c r="I197" s="82"/>
    </row>
    <row r="198" spans="1:9" ht="15.75" customHeight="1" x14ac:dyDescent="0.25">
      <c r="A198" s="2"/>
      <c r="C198" s="82"/>
      <c r="D198" s="82"/>
      <c r="I198" s="82"/>
    </row>
    <row r="199" spans="1:9" ht="15.75" customHeight="1" x14ac:dyDescent="0.25">
      <c r="A199" s="2"/>
      <c r="C199" s="82"/>
      <c r="D199" s="82"/>
      <c r="I199" s="82"/>
    </row>
    <row r="200" spans="1:9" ht="15.75" customHeight="1" x14ac:dyDescent="0.25">
      <c r="A200" s="2"/>
      <c r="C200" s="82"/>
      <c r="D200" s="82"/>
      <c r="I200" s="82"/>
    </row>
    <row r="201" spans="1:9" ht="15.75" customHeight="1" x14ac:dyDescent="0.25">
      <c r="A201" s="2"/>
      <c r="C201" s="82"/>
      <c r="D201" s="82"/>
      <c r="I201" s="82"/>
    </row>
    <row r="202" spans="1:9" ht="15.75" customHeight="1" x14ac:dyDescent="0.25">
      <c r="A202" s="2"/>
      <c r="C202" s="82"/>
      <c r="D202" s="82"/>
      <c r="I202" s="82"/>
    </row>
    <row r="203" spans="1:9" ht="15.75" customHeight="1" x14ac:dyDescent="0.25">
      <c r="A203" s="2"/>
      <c r="C203" s="82"/>
      <c r="D203" s="82"/>
      <c r="I203" s="82"/>
    </row>
    <row r="204" spans="1:9" ht="15.75" customHeight="1" x14ac:dyDescent="0.25">
      <c r="A204" s="2"/>
      <c r="C204" s="82"/>
      <c r="D204" s="82"/>
      <c r="I204" s="82"/>
    </row>
    <row r="205" spans="1:9" ht="15.75" customHeight="1" x14ac:dyDescent="0.25">
      <c r="A205" s="2"/>
      <c r="C205" s="82"/>
      <c r="D205" s="82"/>
      <c r="I205" s="82"/>
    </row>
    <row r="206" spans="1:9" ht="15.75" customHeight="1" x14ac:dyDescent="0.25">
      <c r="A206" s="2"/>
      <c r="C206" s="82"/>
      <c r="D206" s="82"/>
      <c r="I206" s="82"/>
    </row>
    <row r="207" spans="1:9" ht="15.75" customHeight="1" x14ac:dyDescent="0.25">
      <c r="A207" s="2"/>
      <c r="C207" s="82"/>
      <c r="D207" s="82"/>
      <c r="I207" s="82"/>
    </row>
    <row r="208" spans="1:9" ht="15.75" customHeight="1" x14ac:dyDescent="0.25">
      <c r="A208" s="2"/>
      <c r="C208" s="82"/>
      <c r="D208" s="82"/>
      <c r="I208" s="82"/>
    </row>
    <row r="209" spans="1:9" ht="15.75" customHeight="1" x14ac:dyDescent="0.25">
      <c r="A209" s="2"/>
      <c r="C209" s="82"/>
      <c r="D209" s="82"/>
      <c r="I209" s="82"/>
    </row>
    <row r="210" spans="1:9" ht="15.75" customHeight="1" x14ac:dyDescent="0.25">
      <c r="A210" s="2"/>
      <c r="C210" s="82"/>
      <c r="D210" s="82"/>
      <c r="I210" s="82"/>
    </row>
    <row r="211" spans="1:9" ht="15.75" customHeight="1" x14ac:dyDescent="0.25">
      <c r="A211" s="2"/>
      <c r="C211" s="82"/>
      <c r="D211" s="82"/>
      <c r="I211" s="82"/>
    </row>
    <row r="212" spans="1:9" ht="15.75" customHeight="1" x14ac:dyDescent="0.25">
      <c r="A212" s="2"/>
      <c r="C212" s="82"/>
      <c r="D212" s="82"/>
      <c r="I212" s="82"/>
    </row>
    <row r="213" spans="1:9" ht="15.75" customHeight="1" x14ac:dyDescent="0.25">
      <c r="A213" s="2"/>
      <c r="C213" s="82"/>
      <c r="D213" s="82"/>
      <c r="I213" s="82"/>
    </row>
    <row r="214" spans="1:9" ht="15.75" customHeight="1" x14ac:dyDescent="0.25">
      <c r="A214" s="2"/>
      <c r="C214" s="82"/>
      <c r="D214" s="82"/>
      <c r="I214" s="82"/>
    </row>
    <row r="215" spans="1:9" ht="15.75" customHeight="1" x14ac:dyDescent="0.25">
      <c r="A215" s="2"/>
      <c r="C215" s="82"/>
      <c r="D215" s="82"/>
      <c r="I215" s="82"/>
    </row>
    <row r="216" spans="1:9" ht="15.75" customHeight="1" x14ac:dyDescent="0.25">
      <c r="A216" s="2"/>
      <c r="C216" s="82"/>
      <c r="D216" s="82"/>
      <c r="I216" s="82"/>
    </row>
    <row r="217" spans="1:9" ht="15.75" customHeight="1" x14ac:dyDescent="0.25">
      <c r="A217" s="2"/>
      <c r="C217" s="82"/>
      <c r="D217" s="82"/>
      <c r="I217" s="82"/>
    </row>
    <row r="218" spans="1:9" ht="15.75" customHeight="1" x14ac:dyDescent="0.25">
      <c r="A218" s="2"/>
      <c r="C218" s="82"/>
      <c r="D218" s="82"/>
      <c r="I218" s="82"/>
    </row>
    <row r="219" spans="1:9" ht="15.75" customHeight="1" x14ac:dyDescent="0.25">
      <c r="A219" s="2"/>
      <c r="C219" s="82"/>
      <c r="D219" s="82"/>
      <c r="I219" s="82"/>
    </row>
    <row r="220" spans="1:9" ht="15.75" customHeight="1" x14ac:dyDescent="0.25">
      <c r="A220" s="2"/>
      <c r="C220" s="82"/>
      <c r="D220" s="82"/>
      <c r="I220" s="82"/>
    </row>
    <row r="221" spans="1:9" ht="15.75" customHeight="1" x14ac:dyDescent="0.25">
      <c r="A221" s="2"/>
      <c r="C221" s="82"/>
      <c r="D221" s="82"/>
      <c r="I221" s="82"/>
    </row>
    <row r="222" spans="1:9" ht="15.75" customHeight="1" x14ac:dyDescent="0.25">
      <c r="A222" s="2"/>
      <c r="C222" s="82"/>
      <c r="D222" s="82"/>
      <c r="I222" s="82"/>
    </row>
    <row r="223" spans="1:9" ht="15.75" customHeight="1" x14ac:dyDescent="0.25">
      <c r="A223" s="2"/>
      <c r="C223" s="82"/>
      <c r="D223" s="82"/>
      <c r="I223" s="82"/>
    </row>
    <row r="224" spans="1:9" ht="15.75" customHeight="1" x14ac:dyDescent="0.25">
      <c r="A224" s="2"/>
      <c r="C224" s="82"/>
      <c r="D224" s="82"/>
      <c r="I224" s="82"/>
    </row>
    <row r="225" spans="1:9" ht="15.75" customHeight="1" x14ac:dyDescent="0.25">
      <c r="A225" s="2"/>
      <c r="C225" s="82"/>
      <c r="D225" s="82"/>
      <c r="I225" s="82"/>
    </row>
    <row r="226" spans="1:9" ht="15.75" customHeight="1" x14ac:dyDescent="0.25">
      <c r="A226" s="2"/>
      <c r="C226" s="82"/>
      <c r="D226" s="82"/>
      <c r="I226" s="82"/>
    </row>
    <row r="227" spans="1:9" ht="15.75" customHeight="1" x14ac:dyDescent="0.25">
      <c r="A227" s="2"/>
      <c r="C227" s="82"/>
      <c r="D227" s="82"/>
      <c r="I227" s="82"/>
    </row>
    <row r="228" spans="1:9" ht="15.75" customHeight="1" x14ac:dyDescent="0.25">
      <c r="A228" s="2"/>
      <c r="C228" s="82"/>
      <c r="D228" s="82"/>
      <c r="I228" s="82"/>
    </row>
    <row r="229" spans="1:9" ht="15.75" customHeight="1" x14ac:dyDescent="0.25">
      <c r="A229" s="2"/>
      <c r="C229" s="82"/>
      <c r="D229" s="82"/>
      <c r="I229" s="82"/>
    </row>
    <row r="230" spans="1:9" ht="15.75" customHeight="1" x14ac:dyDescent="0.25">
      <c r="A230" s="2"/>
      <c r="C230" s="82"/>
      <c r="D230" s="82"/>
      <c r="I230" s="82"/>
    </row>
    <row r="231" spans="1:9" ht="15.75" customHeight="1" x14ac:dyDescent="0.25">
      <c r="A231" s="2"/>
      <c r="C231" s="82"/>
      <c r="D231" s="82"/>
      <c r="I231" s="82"/>
    </row>
    <row r="232" spans="1:9" ht="15.75" customHeight="1" x14ac:dyDescent="0.25">
      <c r="A232" s="2"/>
      <c r="C232" s="82"/>
      <c r="D232" s="82"/>
      <c r="I232" s="82"/>
    </row>
    <row r="233" spans="1:9" ht="15.75" customHeight="1" x14ac:dyDescent="0.25">
      <c r="A233" s="2"/>
      <c r="C233" s="82"/>
      <c r="D233" s="82"/>
      <c r="I233" s="82"/>
    </row>
    <row r="234" spans="1:9" ht="15.75" customHeight="1" x14ac:dyDescent="0.25">
      <c r="A234" s="2"/>
      <c r="C234" s="82"/>
      <c r="D234" s="82"/>
      <c r="I234" s="82"/>
    </row>
    <row r="235" spans="1:9" ht="15.75" customHeight="1" x14ac:dyDescent="0.25">
      <c r="A235" s="2"/>
      <c r="C235" s="82"/>
      <c r="D235" s="82"/>
      <c r="I235" s="82"/>
    </row>
    <row r="236" spans="1:9" ht="15.75" customHeight="1" x14ac:dyDescent="0.25">
      <c r="A236" s="2"/>
      <c r="C236" s="82"/>
      <c r="D236" s="82"/>
      <c r="I236" s="82"/>
    </row>
    <row r="237" spans="1:9" ht="15.75" customHeight="1" x14ac:dyDescent="0.25">
      <c r="A237" s="2"/>
      <c r="C237" s="82"/>
      <c r="D237" s="82"/>
      <c r="I237" s="82"/>
    </row>
    <row r="238" spans="1:9" ht="15.75" customHeight="1" x14ac:dyDescent="0.25">
      <c r="A238" s="2"/>
      <c r="C238" s="82"/>
      <c r="D238" s="82"/>
      <c r="I238" s="82"/>
    </row>
    <row r="239" spans="1:9" ht="15.75" customHeight="1" x14ac:dyDescent="0.25">
      <c r="A239" s="2"/>
      <c r="C239" s="82"/>
      <c r="D239" s="82"/>
      <c r="I239" s="82"/>
    </row>
    <row r="240" spans="1:9" ht="15.75" customHeight="1" x14ac:dyDescent="0.25">
      <c r="A240" s="2"/>
      <c r="C240" s="82"/>
      <c r="D240" s="82"/>
      <c r="I240" s="82"/>
    </row>
    <row r="241" spans="1:9" ht="15.75" customHeight="1" x14ac:dyDescent="0.25">
      <c r="A241" s="2"/>
      <c r="C241" s="82"/>
      <c r="D241" s="82"/>
      <c r="I241" s="82"/>
    </row>
    <row r="242" spans="1:9" ht="15.75" customHeight="1" x14ac:dyDescent="0.25">
      <c r="A242" s="2"/>
      <c r="C242" s="82"/>
      <c r="D242" s="82"/>
      <c r="I242" s="82"/>
    </row>
    <row r="243" spans="1:9" ht="15.75" customHeight="1" x14ac:dyDescent="0.25">
      <c r="A243" s="2"/>
      <c r="C243" s="82"/>
      <c r="D243" s="82"/>
      <c r="I243" s="82"/>
    </row>
    <row r="244" spans="1:9" ht="15.75" customHeight="1" x14ac:dyDescent="0.25">
      <c r="A244" s="2"/>
      <c r="C244" s="82"/>
      <c r="D244" s="82"/>
      <c r="I244" s="82"/>
    </row>
    <row r="245" spans="1:9" ht="15.75" customHeight="1" x14ac:dyDescent="0.25">
      <c r="A245" s="2"/>
      <c r="C245" s="82"/>
      <c r="D245" s="82"/>
      <c r="I245" s="82"/>
    </row>
    <row r="246" spans="1:9" ht="15.75" customHeight="1" x14ac:dyDescent="0.25">
      <c r="A246" s="2"/>
      <c r="C246" s="82"/>
      <c r="D246" s="82"/>
      <c r="I246" s="82"/>
    </row>
    <row r="247" spans="1:9" ht="15.75" customHeight="1" x14ac:dyDescent="0.25">
      <c r="A247" s="2"/>
      <c r="C247" s="82"/>
      <c r="D247" s="82"/>
      <c r="I247" s="82"/>
    </row>
    <row r="248" spans="1:9" ht="15.75" customHeight="1" x14ac:dyDescent="0.25">
      <c r="A248" s="2"/>
      <c r="C248" s="82"/>
      <c r="D248" s="82"/>
      <c r="I248" s="82"/>
    </row>
    <row r="249" spans="1:9" ht="15.75" customHeight="1" x14ac:dyDescent="0.25">
      <c r="A249" s="2"/>
      <c r="C249" s="82"/>
      <c r="D249" s="82"/>
      <c r="I249" s="82"/>
    </row>
    <row r="250" spans="1:9" ht="15.75" customHeight="1" x14ac:dyDescent="0.2"/>
    <row r="251" spans="1:9" ht="15.75" customHeight="1" x14ac:dyDescent="0.2"/>
    <row r="252" spans="1:9" ht="15.75" customHeight="1" x14ac:dyDescent="0.2"/>
    <row r="253" spans="1:9" ht="15.75" customHeight="1" x14ac:dyDescent="0.2"/>
    <row r="254" spans="1:9" ht="15.75" customHeight="1" x14ac:dyDescent="0.2"/>
    <row r="255" spans="1:9" ht="15.75" customHeight="1" x14ac:dyDescent="0.2"/>
    <row r="256" spans="1:9"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autoFilter ref="A1:D63" xr:uid="{00000000-0009-0000-0000-000002000000}"/>
  <dataValidations count="2">
    <dataValidation type="list" allowBlank="1" showErrorMessage="1" sqref="B1" xr:uid="{00000000-0002-0000-0200-000000000000}">
      <formula1>$B$2:$B$61</formula1>
    </dataValidation>
    <dataValidation type="list" allowBlank="1" showErrorMessage="1" sqref="A1" xr:uid="{00000000-0002-0000-0200-000001000000}">
      <formula1>$A$2:$A$61</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 DE INVERSION</vt:lpstr>
      <vt:lpstr>Hoja 1</vt:lpstr>
      <vt:lpstr>Hoja2</vt:lpstr>
      <vt:lpstr>'PLAN DE INVERSION'!Print_Area</vt:lpstr>
      <vt:lpstr>'PLAN DE INVERSION'!x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Miriam Pantoja Otero</dc:creator>
  <cp:lastModifiedBy>Adriana Corena</cp:lastModifiedBy>
  <dcterms:created xsi:type="dcterms:W3CDTF">2020-01-31T14:36:03Z</dcterms:created>
  <dcterms:modified xsi:type="dcterms:W3CDTF">2024-09-19T14:06:17Z</dcterms:modified>
</cp:coreProperties>
</file>