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1. FBSCGR\1. 2024\1. Tramites Contractuales\10. Octubre\Aseo y Cafetería V2 - Mínima Cuantía\CONTRACTUAL\"/>
    </mc:Choice>
  </mc:AlternateContent>
  <xr:revisionPtr revIDLastSave="0" documentId="13_ncr:1_{41A544D2-9C89-4C0C-B8D4-3E25674436E5}" xr6:coauthVersionLast="47" xr6:coauthVersionMax="47" xr10:uidLastSave="{00000000-0000-0000-0000-000000000000}"/>
  <bookViews>
    <workbookView xWindow="-120" yWindow="-120" windowWidth="29040" windowHeight="15720" xr2:uid="{00000000-000D-0000-FFFF-FFFF00000000}"/>
  </bookViews>
  <sheets>
    <sheet name="OFERTA ECONOMICA" sheetId="1" r:id="rId1"/>
    <sheet name="Hoja1" sheetId="2" r:id="rId2"/>
  </sheets>
  <definedNames>
    <definedName name="_GoBack" localSheetId="0">'OFERTA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5" i="1" l="1"/>
  <c r="I26" i="1"/>
  <c r="I27" i="1"/>
  <c r="I37" i="1"/>
  <c r="I38" i="1"/>
  <c r="I45" i="1"/>
  <c r="I46" i="1"/>
  <c r="I47" i="1"/>
  <c r="I65" i="1"/>
  <c r="I66" i="1"/>
  <c r="I67" i="1"/>
  <c r="I19" i="1"/>
  <c r="J76" i="1"/>
  <c r="J75" i="1"/>
  <c r="J74" i="1"/>
  <c r="J73" i="1"/>
  <c r="K73" i="1"/>
  <c r="I20" i="1"/>
  <c r="I21" i="1"/>
  <c r="I22" i="1"/>
  <c r="I23" i="1"/>
  <c r="I24" i="1"/>
  <c r="I28" i="1"/>
  <c r="I29" i="1"/>
  <c r="I30" i="1"/>
  <c r="I31" i="1"/>
  <c r="I32" i="1"/>
  <c r="I33" i="1"/>
  <c r="I34" i="1"/>
  <c r="I35" i="1"/>
  <c r="I36" i="1"/>
  <c r="I39" i="1"/>
  <c r="I40" i="1"/>
  <c r="I41" i="1"/>
  <c r="I42" i="1"/>
  <c r="I43" i="1"/>
  <c r="I44" i="1"/>
  <c r="I48" i="1"/>
  <c r="I49" i="1"/>
  <c r="I50" i="1"/>
  <c r="I51" i="1"/>
  <c r="I52" i="1"/>
  <c r="I53" i="1"/>
  <c r="I54" i="1"/>
  <c r="I55" i="1"/>
  <c r="I56" i="1"/>
  <c r="I57" i="1"/>
  <c r="I58" i="1"/>
  <c r="I59" i="1"/>
  <c r="I60" i="1"/>
  <c r="I61" i="1"/>
  <c r="I62" i="1"/>
  <c r="I63" i="1"/>
  <c r="I64" i="1"/>
  <c r="I68" i="1"/>
  <c r="I69" i="1"/>
  <c r="I70" i="1"/>
  <c r="I71" i="1"/>
  <c r="I72" i="1"/>
  <c r="I18" i="1"/>
  <c r="J12" i="1"/>
  <c r="J13" i="1" s="1"/>
  <c r="K12" i="1"/>
  <c r="I11" i="1"/>
  <c r="I10" i="1"/>
  <c r="I12" i="1" s="1"/>
  <c r="L12" i="1"/>
  <c r="K74" i="1" l="1"/>
  <c r="K75" i="1" s="1"/>
  <c r="I73" i="1"/>
  <c r="I74" i="1" s="1"/>
  <c r="I75" i="1" s="1"/>
  <c r="I13" i="1"/>
  <c r="I14" i="1" s="1"/>
  <c r="J14" i="1"/>
  <c r="J15" i="1" s="1"/>
  <c r="K13" i="1"/>
  <c r="K14" i="1" s="1"/>
  <c r="L13" i="1"/>
  <c r="L14" i="1" s="1"/>
  <c r="K76" i="1" l="1"/>
  <c r="I76" i="1"/>
  <c r="I15" i="1"/>
  <c r="K15" i="1"/>
  <c r="L15" i="1"/>
  <c r="I7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Sebastian Sosa Silva</author>
  </authors>
  <commentList>
    <comment ref="H10" authorId="0" shapeId="0" xr:uid="{F41326CF-1172-4468-9A05-1C9F6284130A}">
      <text>
        <r>
          <rPr>
            <b/>
            <sz val="9"/>
            <color indexed="81"/>
            <rFont val="Tahoma"/>
            <family val="2"/>
          </rPr>
          <t>Juan Sebastian Sosa Silva:</t>
        </r>
        <r>
          <rPr>
            <sz val="9"/>
            <color indexed="81"/>
            <rFont val="Tahoma"/>
            <family val="2"/>
          </rPr>
          <t xml:space="preserve">
DILIGENCIAR
Oferta no puede superar (2,481,900)</t>
        </r>
      </text>
    </comment>
    <comment ref="H11" authorId="0" shapeId="0" xr:uid="{324AEDD0-7B4C-4012-A36F-6DC664543A7B}">
      <text>
        <r>
          <rPr>
            <b/>
            <sz val="9"/>
            <color indexed="81"/>
            <rFont val="Tahoma"/>
            <family val="2"/>
          </rPr>
          <t>Juan Sebastian Sosa Silva:</t>
        </r>
        <r>
          <rPr>
            <sz val="9"/>
            <color indexed="81"/>
            <rFont val="Tahoma"/>
            <family val="2"/>
          </rPr>
          <t xml:space="preserve">
DILIGENCIAR
Oferta no deber superar $2.628,333</t>
        </r>
      </text>
    </comment>
    <comment ref="I15" authorId="0" shapeId="0" xr:uid="{089D6300-CF3B-4CEF-B9EE-162603E15AD7}">
      <text>
        <r>
          <rPr>
            <b/>
            <sz val="9"/>
            <color indexed="81"/>
            <rFont val="Tahoma"/>
            <family val="2"/>
          </rPr>
          <t>Juan Sebastian Sosa Silva:</t>
        </r>
        <r>
          <rPr>
            <sz val="9"/>
            <color indexed="81"/>
            <rFont val="Tahoma"/>
            <family val="2"/>
          </rPr>
          <t xml:space="preserve">
Este valor es el que debe ser consignado en el espacio correspondiente en SECOP II</t>
        </r>
      </text>
    </comment>
    <comment ref="H17" authorId="0" shapeId="0" xr:uid="{C035CF08-2D6C-4EF6-849B-1125EE388E6A}">
      <text>
        <r>
          <rPr>
            <b/>
            <sz val="9"/>
            <color indexed="81"/>
            <rFont val="Tahoma"/>
            <family val="2"/>
          </rPr>
          <t>Juan Sebastian Sosa Silva:</t>
        </r>
        <r>
          <rPr>
            <sz val="9"/>
            <color indexed="81"/>
            <rFont val="Tahoma"/>
            <family val="2"/>
          </rPr>
          <t xml:space="preserve">
DILIGENCIE EL VALOR UNITARIO. RECUERDE QUE NO PUEDE SUPERAR EL PRECIO TECHO</t>
        </r>
      </text>
    </comment>
  </commentList>
</comments>
</file>

<file path=xl/sharedStrings.xml><?xml version="1.0" encoding="utf-8"?>
<sst xmlns="http://schemas.openxmlformats.org/spreadsheetml/2006/main" count="224" uniqueCount="171">
  <si>
    <t xml:space="preserve">VALOR UNITARIO </t>
  </si>
  <si>
    <t>NOMBRE E IDENTIFICACIÓN DEL PROPONENTE</t>
  </si>
  <si>
    <t xml:space="preserve">OFERTA ECONOMICA. </t>
  </si>
  <si>
    <t>FIRMA</t>
  </si>
  <si>
    <t>NOMBRE</t>
  </si>
  <si>
    <t>IDENTIFICACIÓN</t>
  </si>
  <si>
    <t>NOMBRE PROPONENTE</t>
  </si>
  <si>
    <t>DIRECCIÓN</t>
  </si>
  <si>
    <t xml:space="preserve">CORREO ELECTRONICO. </t>
  </si>
  <si>
    <t xml:space="preserve">
______________________________________________________________________________________</t>
  </si>
  <si>
    <t>______________________________________________________________________________________</t>
  </si>
  <si>
    <t xml:space="preserve">La recepción de ofertas se realizará ÚNICAMENTE a través de la Plataforma del SECOP II, de conformidad con el procedimiento establecido por Colombia Compra Eficiente, hasta la fecha y hora señalada en la configuración del proceso, y se entenderá como tal la información que sea ingresada por el proponente en el respectivo cuestionario del SECOP II. En caso de diferencia entre el valor ingresado en el campo correspondiente dentro de la plataforma y la consignada en cualquier documento anexo, prevalecerá la registrada en el sistema.
El proponente deberá diligenciar y cargar junto con su oferta el FORMATO No. 12 – Oferta Económica, en el cual señale el valor para cada uno de los ítems obrantes en la ficha Técnica. EL VALOR TOTAL ESTABLECIDO EN EL FORMATO DE OFERTA ECONOMICA, DEBE COINCIDIR CON EL VALOR TOTAL OFERTADO POR EL PROPONENTE Y QUE CONSTE EN LA PLATAFORMA SECOP II, SO PENA DE RECHAZO DE LA OFERTA. 
El valor total establecido tanto en el Formato No. 12 – Oferta Económica, así como en el espacio correspondiente en el cuestionario del SECOP II, NO PODRA SUPERAR EL VALOR ESTABLECIDO COMO PRESUPUESTO OFICIAL, so pena de rechazo de la oferta. Tenga en cuenta que el valor establecido para cada ítem incluye todos los impuestos, costos, tasas y contribuciones y no podrá superar el valor techo establecido. 
La adjudicación del eventual contrato se realizará por el valor total ofertado por el proponente y que consta en el espacio correspondiente en el cuestionario del SECOP II, en todo caso los valores establecidos para ítem y que obren en el Formato No. 12 – Oferta Económica, serán tenidos en cuenta para los correspondientes pagos, conforme a la Forma de Pago establecida. 
</t>
  </si>
  <si>
    <t>PERSONAL MÍNIMO REQUERIDO</t>
  </si>
  <si>
    <t>Operario de Aseo y Cafeteria</t>
  </si>
  <si>
    <t>Operario de mantenimiento capacitado para trabajo en Alturas</t>
  </si>
  <si>
    <t>Es la persona encargada de prestar el servicio de aseo y cafetería.
Requisitos:
(a) Estudios mínimos de 5to de primaria, certificados mediante constancia de estudio expedida por una institución educativa reconocida por la Secretaría de Educación del municipio aplicable.
En los casos en los que no exista la institución, será válida documento emitido por la Secretaría de Educación del municipio aplicable. 
(b) Experiencia mínima de tres (3) meses en labores de limpieza o servicio de cafetería, certificada por la empresa para la cual trabajó o trabaja el operario. (c) Certificados de capacitación expedidos por el Proveedor o por una institución educativa reconocida por el Sistema Nacional de Información de la Educación Superior –SNIES– del Ministerio de Educación Nacional, en:
(i) Desinfección y limpieza;
(ii) Reciclaje, manejo de basuras y responsabilidad ambiental;
(iii) Manejo y manipulación de alimentos; y
(iv) Etiqueta y buenos modales.
(d) Credencial de identificación vigente expedida por el Proveedor.
(e) Examen de uñas y frotis de garganta expedido por un laboratorio clínico, cuya vigencia deberáser menor a un año.</t>
  </si>
  <si>
    <t>Es la persona encargada de ejecutar actividades de mantenimiento básico locativo establecidas
(a) Estudios mínimos de 5to de primaria, certificados mediante constancia de estudio expedido por
una institución educativa reconocida por la Secretaría de Educación del municipio aplicable
(b) Experiencia mínima de dos (2) años en labores auxiliares de mantenimiento de edificios (apoyo
operativo en la construcción de obras civiles, albañilería, plomería o fontanería, carpintería, resane
y pintura, cerrajería y mantenimiento eléctrico básico, certificada por la empresa para la cual
trabajó o trabaja el operario
(c) Certificados de cursos de capacitación expedidos por una institución educativa reconocida por
el Sistema Nacional de Información de la Educación Superior –SNIES– del Ministerio de Educación
Nacional, en por los menos 2 de las siguientes áreas de conocimiento:
(i) auxiliar en construcción de obras civiles;
(ii) plomería o fontanería;
(iii) carpintería;
(iv) resane y pintura;
(v) cerrajería; y
(vi) mantenimiento eléctrico.
Los operarios que cuenten con experiencia mayor a un (1) año pueden acreditarla para reemplazar
los certificados de capacitación, teniendo en cuenta que un (1) año de experiencia adicional
equivaldrían a (1) certificado de curso de capacitación
(d) Credencial de identificación vigente expedida por el Proveedor
(e) Si el operario de mantenimiento debe ejecutar labores a más de 2,0 metros de altura debe
presentar los exámenes médicos.</t>
  </si>
  <si>
    <t>ÍTEM</t>
  </si>
  <si>
    <t>DESCRIPCIÓN</t>
  </si>
  <si>
    <t>CANTIDAD</t>
  </si>
  <si>
    <t>TIEMPO EN MESES</t>
  </si>
  <si>
    <t>PRECIO TECHO PROMEDIO (POR DOS MESES)</t>
  </si>
  <si>
    <t>VALOR TOTAL POR DOS MESES</t>
  </si>
  <si>
    <t>PRECIO TECHO PROMEDIO (UN MES)</t>
  </si>
  <si>
    <t>SUBTOTAL DOS MESES PERSONAL</t>
  </si>
  <si>
    <t>AIU (10%)</t>
  </si>
  <si>
    <t>IVA 19% SOBRE EL AIU</t>
  </si>
  <si>
    <t>PRECIO UNITARIO PROMEDIO</t>
  </si>
  <si>
    <t>VALOR OFERTADO PERSONAL (Este valor debe ser consigando en el espacio correspondiente en el cuestionario de SECOP II)</t>
  </si>
  <si>
    <t>PRESENTACIÓN</t>
  </si>
  <si>
    <t>PRECIO TECHO TOTAL</t>
  </si>
  <si>
    <t>PRECIO TECHO UNITARIO</t>
  </si>
  <si>
    <t>VALOR OFERTADO TOTAL</t>
  </si>
  <si>
    <t>VALOR OFERTADO UNITARIO</t>
  </si>
  <si>
    <t>Jabón para loza</t>
  </si>
  <si>
    <t>Jabón de dispensador para manos</t>
  </si>
  <si>
    <t>Gel antibacterial para manos</t>
  </si>
  <si>
    <t>Limpiador multiusos</t>
  </si>
  <si>
    <t>Líquido desengrasante</t>
  </si>
  <si>
    <t>Detergente multiusos en polvo</t>
  </si>
  <si>
    <t>Limpiador desinfectante para uso general</t>
  </si>
  <si>
    <t>Desinfectante de alto nivel de desinfección para uso
hospitalario</t>
  </si>
  <si>
    <t>Pastilla desinfectante para sanitario</t>
  </si>
  <si>
    <t xml:space="preserve">Líquido para limpiar vidrios </t>
  </si>
  <si>
    <t xml:space="preserve">Blanqueador o hipoclorito </t>
  </si>
  <si>
    <t xml:space="preserve">Alcohol industrial </t>
  </si>
  <si>
    <t>Sellante para pisos</t>
  </si>
  <si>
    <t>Removedor de cera</t>
  </si>
  <si>
    <t xml:space="preserve">Jabón neutro para pisos </t>
  </si>
  <si>
    <t xml:space="preserve">Varsol ecológico </t>
  </si>
  <si>
    <t>Desmanchador multiusos</t>
  </si>
  <si>
    <t>Ambientador 1</t>
  </si>
  <si>
    <t>Ambientador 2</t>
  </si>
  <si>
    <t>Limpiones 1</t>
  </si>
  <si>
    <t>Limpiones 2</t>
  </si>
  <si>
    <t>Bayetilla 1</t>
  </si>
  <si>
    <t>Bayetilla 2</t>
  </si>
  <si>
    <t>Esponjilla 1</t>
  </si>
  <si>
    <t>Esponjilla 2</t>
  </si>
  <si>
    <t>Esponjilla 3</t>
  </si>
  <si>
    <t xml:space="preserve">Escoba </t>
  </si>
  <si>
    <t xml:space="preserve">Mango metálico escoba </t>
  </si>
  <si>
    <t xml:space="preserve">Trapero </t>
  </si>
  <si>
    <t>Mango metálico trapero</t>
  </si>
  <si>
    <t xml:space="preserve">Pads </t>
  </si>
  <si>
    <t>Bolsas plásticas 1</t>
  </si>
  <si>
    <t>Bolsas plásticas 2</t>
  </si>
  <si>
    <t>Bolsas plásticas 3</t>
  </si>
  <si>
    <t>Bolsas plásticas 4</t>
  </si>
  <si>
    <t>Bolsas plásticas 5</t>
  </si>
  <si>
    <t>Bolsas plásticas 6</t>
  </si>
  <si>
    <t>Bolsas plásticas 7</t>
  </si>
  <si>
    <t>Papel higiénico 1</t>
  </si>
  <si>
    <t>Papel higiénico 2</t>
  </si>
  <si>
    <t xml:space="preserve">Toallas para manos </t>
  </si>
  <si>
    <t>Pañuelos</t>
  </si>
  <si>
    <t>Vasos biodegradables 1</t>
  </si>
  <si>
    <t>Vasos biodegradables 2</t>
  </si>
  <si>
    <t xml:space="preserve">Mezclador </t>
  </si>
  <si>
    <t>Servilleta papel</t>
  </si>
  <si>
    <t xml:space="preserve">Filtro para greca </t>
  </si>
  <si>
    <t>Churrusco para tubos de greca</t>
  </si>
  <si>
    <t xml:space="preserve">Café </t>
  </si>
  <si>
    <t xml:space="preserve">Azúcar </t>
  </si>
  <si>
    <t>Aromática</t>
  </si>
  <si>
    <t xml:space="preserve">Recogedor de basura </t>
  </si>
  <si>
    <t>Atomizadores</t>
  </si>
  <si>
    <t>Greca para tintos 
(ARRENDAMIENTO)</t>
  </si>
  <si>
    <t xml:space="preserve"> - Con agente(s) tensoactivo(s) principal(es) con efecto limpiador y desengrasante en una concentración mínima del 15%.
 - Disponible en mínimo (2) dos fragancias
- El envase debe estar correctamente etiquetados bajo los parámetros establecidos en el sistema globalmente armonizado (Decreto 1496 de 2018) indicando: nombre comercial del producto, pictogramas de los compuestos peligrosos si aplica e instrucciones de uso.
- Debe contener concentraciones de fósforo iguales o inferiores a 0.65% de fósforo (Resolución 0689 de 2016)</t>
  </si>
  <si>
    <t>- Con agente limpiador en una concentración mínima del 6%
- Con agente humectante en una concentración mínima del 3%
- pH entre 5,5 a 7
- Disponible en mínimo (2) dos fragancias
- Debe contener concentraciones de fósforo iguales o inferiores a 0.65% de fósforo (Resolución 0689 de 2016)</t>
  </si>
  <si>
    <t>- Con agente antibacterial en una concentración mínima del 0,2%
- Con agente humectante
- pH entre 5, 5 a 7
- Con fragancia</t>
  </si>
  <si>
    <t>- Con agente(s) tensoactivo(s) principal(es) con efecto limpiador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</si>
  <si>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Con agente(s) tensoactivo(s) principal(es) con efecto limpiador y desengrasante en una concentración mínima del 10%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t>
  </si>
  <si>
    <t xml:space="preserve"> - Con agente tensoactivo de mínimo 60% de biodegradabilidad
  -Con efecto limpiador de mínimo 9%.
 -  El  envase del producto deberá estar correctamente etiquetado bajo los parámetros: nombre comercial del producto, pictogramas de los compuestos peligrosos e instrucciones de uso
- Debe contener concentraciones de fósforo iguales o inferiores a 0.65% de fósforo (Resolución 0689 de 2016)
</t>
  </si>
  <si>
    <t>- Con agente(s) tensoactivo(s) con efecto antibacterial en una concentración mínima del 0,2%
- Con agente(s) tensoactivo(s) con efecto limpiador y desengrasante en una concentración mínima del 1,5%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</si>
  <si>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Con agentes bactericidas, fungicidas, tubercolicidas, esporicidas y virucidas.
 - Sin fragacia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</si>
  <si>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Con agentes bactericidas, fungicidas y virucidas.</t>
  </si>
  <si>
    <t>- Con agente(s) principal(es) con efecto limpiador y desengrasante en una concentración mínima del 4%
- Disponible mínimo en dos (2) fragancias
 - El envase debe estar  correctamente etiquetados bajo los parámetros establecidos en el sistema globalmente armonizado indicando: nombre comercial del producto, pictogramas de los compuestos peligrosos e instrucciones de uso</t>
  </si>
  <si>
    <t>- Con agente(s) principal(es) con efecto limpiador y desengrasante en una concentración mínima del 4%
- Disponible mínimo en dos (2)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</si>
  <si>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Solución con una concentración mínima del 5%
 - El  envase del producto deberá estar correctamente etiquetado, indicando: nombre comercial del producto, pictogramas de los compuestos peligrosos e instrucciones de uso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</si>
  <si>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Solución acuosa de alcohol etílico desnaturalizado con una concentración mínima de 70%
 - Desnaturalizado</t>
  </si>
  <si>
    <t>- Polimérico autobrillante.
- Con polímeros acrílicos, nivelantes y plastificantes.
- Contenido mínimo de sólidos del 20%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</si>
  <si>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Con agente activo alcalino en una concentración mínima del 9%
- pH entre 11 y 14</t>
  </si>
  <si>
    <t xml:space="preserve"> - Jabón multiusos
 - PH Neutro, 
 - No corrosivo ni tóxico
- Debe contener concentraciones de fósforo iguales o inferiores a 0.65% de fósforo (Resolución 0689 de 2016)</t>
  </si>
  <si>
    <t>- Solución con agentes desinfectantes, desmanchadores y desengrasantes  en concentración mínima del 15%.
- Biodegradable mínimo en un 95%</t>
  </si>
  <si>
    <t>- Con agente(s) tensoactivo(s) con efecto limpiador y desengrasante
- Para superficies de todo tipo.</t>
  </si>
  <si>
    <t>- Solución con alcohol etílico y solventes.
- Con fragancia en una concentración del 1,5%
- En múltiples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</si>
  <si>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t>
  </si>
  <si>
    <t>- En tela de toalla fileteada
- Color blanco sin estampado
- Tamaño mínimo de 45cm de largo por 45cm de ancho.</t>
  </si>
  <si>
    <t>- En tela de toalla fileteada
- Color blanco sin estampado
-Tamaño mínimo de 100 cm de largo por 70 cm de ancho</t>
  </si>
  <si>
    <t xml:space="preserve"> - En tela fileteada
 -  100% algodón y fibra natural 
- Color blanco sin estampado
-Tamaño mínimo de 100 cm de largo por 70 cm de ancho</t>
  </si>
  <si>
    <t xml:space="preserve"> - En tela fileteada
 - 100% algodón y fibra natural 
 - Color rojo sin estampado
 -Tamaño mínimo de 100 cm de largo por 70 cm de ancho</t>
  </si>
  <si>
    <t>- Espuma enmallada
- Tamaño mínimo de 7 cm de largo por 10 cm de ancho</t>
  </si>
  <si>
    <t>- Doble uso (material de esponjilla blanda y abrasiva)
- Tamaño mínimo de 7 cm de largo por 10 cm de ancho
- No debe contener PVC o Poliestireno expandido u otros plásticos de un solo uso tanto en el envase como en el embalaje</t>
  </si>
  <si>
    <t>- Abrasiva
- Tamaño mínimo de 9 cm de largo por 12 cm de</t>
  </si>
  <si>
    <t xml:space="preserve">- Cerdas suaves elaboradas con PET calibre entre 0,3 y 0,4 mm.
- Área de barrido mínima de 25 cm de largo por 8 cm de ancho por 10 cm de alto
- Material de base en plástico con acople tipo rosca
</t>
  </si>
  <si>
    <t xml:space="preserve">- Extensión mínima de 140 cm
 -Acople plástico o rosca para palos de escoba
 </t>
  </si>
  <si>
    <t>- Trapero en hilo encabado o con cabo en madera 
- Mecha con peso mínimo de 400 gr y extensión mínima de 1.40 cm de largo
- Mango de madera proveniente de explotación forestal sostenible certificada ( FSC, PEFC o equivalentes) y/o cabo metálico que no contenga material plastificado
- Fibras en tela , algodón o pabilo de fibra de Rayón. 
- No debe contener PVC o Poliestireno expandido u otros plásticos de un solo uso tanto en el envase como en el embalaje.</t>
  </si>
  <si>
    <t xml:space="preserve">- Extensión mínima de 140 cm
- Acople plástico o rosca para palos de escoba
 </t>
  </si>
  <si>
    <t>- Para remoción
- Diámetro mínimo de 16 pulgadas
- Café o negro</t>
  </si>
  <si>
    <t>- Elaborada en polietileno de baja densidad
- De color negro
-Calibre de mínimo 2
- Tamaño de 60 cm de ancho por 70 cm de largo</t>
  </si>
  <si>
    <t>- Elaborada en polietileno de baja densidad
- De color verde
- Calibre de mínimo 2
- Tamaño de 60 cm de ancho por 70 cm de largo</t>
  </si>
  <si>
    <t>- Elaborada en polietileno de baja densidad
- De color blanco
- Calibre de mínimo 2
- Tamaño de 60 cm de ancho por 70 cm de largo</t>
  </si>
  <si>
    <t>- Elaborada en polietileno de baja densidad
- De color verde
- Calibre de mínimo 2
- Tamaño de 70 cm de ancho por 90 cm de largo</t>
  </si>
  <si>
    <t>- Elaborada en polietileno de baja densidad
- De color blanco
- Calibre de mínimo 2
- Tamaño de 70 cm de ancho por 90 cm de largo</t>
  </si>
  <si>
    <t>- Elaborada en polietileno de baja densidad
- De color verde
- Calibre de mínimo 3
- Tamaño de 80 cm de ancho por 110 cm de largo</t>
  </si>
  <si>
    <t>- Elaborada en polietileno de baja densidad
- De color blanco
-Calibre de mínimo 3
- Tamaño de 80 cm de ancho por 110 cm de largo</t>
  </si>
  <si>
    <t xml:space="preserve"> - Rollo con longitud mínima de 20 metros
 - Doble hoja blanca
 - Sin fragancia</t>
  </si>
  <si>
    <t>- Rollo con longitud mínima de 250 metros
- Doble hoja blanca
- Sin fragancia</t>
  </si>
  <si>
    <t>- Toallas interdobladas, paquete con mínimo 150 unidades
- Doble hoja con un tamaño mínimo de 20 cm de largo por 15 cm de ancho
 - Hoja color blanco</t>
  </si>
  <si>
    <t>- Doble hoja
- Color blanco</t>
  </si>
  <si>
    <t xml:space="preserve"> - Elaborado en cartón 97% biodegradable
 - Capacidad mínima de 6 oz</t>
  </si>
  <si>
    <t xml:space="preserve"> - Elaborado en cartón 97% biodegradable
- Capacidad mínima de 9 oz</t>
  </si>
  <si>
    <t>- Mezcladores  elaborados en madera y/o apartir de recursos renovables como la caña de azucar y/o almidón de maíz
- Longitud mínima de 11 cm</t>
  </si>
  <si>
    <t>- Tipo cafetería
 - Dobe hoja
- Color blanco
- Dimensiones mínimas de 21,5 cm de largo y 14 cm de ancho
- 100% Biodegradable 
- Elaborado a base de papel reciclado no clorado
- No debe contener PVC o Poliestireno expandido u otros plásticos de un solo uso tanto en el envase como en el embalaje.</t>
  </si>
  <si>
    <t>- Elaborada en tela
- Para greca
- Capacidad de una 1 libra
- No debe contener PVC o Poliestireno expandido u otros plásticos de un solo uso tanto en el envase como en el embalaje.</t>
  </si>
  <si>
    <t>- Cepillo para lavado y fregado de grecas.  
- No debe contener PVC, Poliestireno expandido u otros plásticos de un solo uso tanto en el envase como en el embalaje.
- Base y mango elaborados en alambre</t>
  </si>
  <si>
    <t>- 100% café tostado y molido.   
- Tostión media.                                          
- Puntaje en taza mayor o igual a 80 puntos catación SCA y/o Denominación de Origen (Anexo 6)
- Empacada en bolsa de polipropileno aluminizada resistente a la humedad y al oxígeno.  
- Debe cumplir con las Resoluciones 333 de 2011 y 2674 de 2013 hasta la entrada en vigencia de la Resolución 810 de 2021 y aquellas que la modifiquen, adicionen o deroguen.</t>
  </si>
  <si>
    <t>- Blanca
- Empaque elaborado en materiales atóxicos
- Debe cumplir con Resolución 333 de 2011 sobre rotulado y etiquetado nutricional y las normas que la modifiquen</t>
  </si>
  <si>
    <t>- Para infusión
- Cajas disponbiles en mínimo tres (3) sabores
- 100% naturales</t>
  </si>
  <si>
    <t>- Elaborado en plástico
- Con banda de goma y dientas barrescobas
- Mango con longitud mínima de 70 cm</t>
  </si>
  <si>
    <t>- Elaborado en plástico
- Reutilizable
- Capacidad mínima de 500 cc
- con pistola</t>
  </si>
  <si>
    <t>- Eléctrica de 110 v
- Cuerpo elaborada en lámina de acero inoxidable de calibre 24 como mínimo, grado alimento
- Resistencias elaboradas en cobre
- Terminales elaboradas en cobre remplazables sin soldadura
- Mínimo 2 servicios
 -Con su respectivo filtro y aro
- Con capacidad para 60 tintos</t>
  </si>
  <si>
    <t>Crema, en recipiente plástico de mínimo 850 g</t>
  </si>
  <si>
    <t>Líquido, en recipiente plástico con dispensador y capacidad mínima de 500 ml</t>
  </si>
  <si>
    <t>Gel, en recipiente plástico con capacidad mínima de 3.785 ml</t>
  </si>
  <si>
    <t xml:space="preserve">Líquido, en recipiente plástico con capacidad mínima de 3.785 ml </t>
  </si>
  <si>
    <t>Líquido, en recipiente plástico con capacidad mínima de 3.785 ml</t>
  </si>
  <si>
    <t>Polvo, en bolsa plástica o recipiente plástico
con un peso de 1.000 g</t>
  </si>
  <si>
    <t>Líquido, en recipiente plástico con capacidad mínima de 500 ml</t>
  </si>
  <si>
    <t>Líquido, en recipiente plástico con capacidad
mínima de 3.785 ml</t>
  </si>
  <si>
    <t>Unidad con peso mínimo de 45 g</t>
  </si>
  <si>
    <t>Líquido, en recipiente plástico con capacidad mínima de 500 ml, con
atomizador de pistola.</t>
  </si>
  <si>
    <t>Líquido, en recipiente
plástico con capacidad mínima de 3.785 ml</t>
  </si>
  <si>
    <t>Crema, en bolsa plástica de mínimo 500 g</t>
  </si>
  <si>
    <t>Líquido, en aerosol seguro para la capa de ozono con capacidad mínima de 400 ml</t>
  </si>
  <si>
    <t>Unidad</t>
  </si>
  <si>
    <t>Paquete de mínimo 6</t>
  </si>
  <si>
    <t>Rollo</t>
  </si>
  <si>
    <t>Caja de mínimo 50 unidades</t>
  </si>
  <si>
    <t>Paquete de mínimo 50</t>
  </si>
  <si>
    <t>Paquete de mínimo 40 unidades</t>
  </si>
  <si>
    <t>Paquete de mínimo 500</t>
  </si>
  <si>
    <t>Paquete de mínimo 100 unidades</t>
  </si>
  <si>
    <t>Libra</t>
  </si>
  <si>
    <t>Bolsa de mínimo 200 sobres o tubipacks de 5 g</t>
  </si>
  <si>
    <t>Cajas de mínimo 20 en sobres.</t>
  </si>
  <si>
    <t>SUBTOTAL VALOR INSUMOS</t>
  </si>
  <si>
    <t>VALOR TOTAL INSUMOS (Este valor debe ser consignado en el espacio correspondiente en el Cuestionario de SECOP II)</t>
  </si>
  <si>
    <t>VALOR TOTAL OFERTADO (Sumatoria entre Valor total Personal y Valor total Insumos) (El valor total de la oferta en SECOP II deberá ser igual al consignado en este espacio, so pena de rechazo de la oferta)</t>
  </si>
  <si>
    <t>La recepción de ofertas se realizará ÚNICAMENTE a través de la Plataforma del SECOP II, de conformidad con el procedimiento establecido por Colombia Compra Eficiente, hasta la fecha y hora señalada en la configuración del proceso, y se entenderá como tal la información que sea ingresada por el proponente en el respectivo cuestionario del SECOP II. 
El proponente deberá diligenciar y cargar junto con su oferta el FORMATO – Oferta Económica, en el cual señale el valor para cada uno de los ítems obrantes en la ficha técnica. EL VALOR TOTAL ESTABLECIDO EN EL FORMATO DE OFERTA ECONÓMICA, DEBE COINCIDIR CON EL VALOR TOTAL OFERTADO POR EL PROPONENTE Y QUE CONSTE EN LA PLATAFORMA SECOP II, SO PENA DE RECHAZO DE LA OFERTA.
El valor total establecido tanto en el Formato – Oferta Económica, así como en el espacio correspondiente en el cuestionario del SECOP II, NO PODRÁ SUPERAR EL VALOR ESTABLECIDO COMO PRESUPUESTO OFICIAL, so pena de rechazo de la oferta. De igual forma el valor ofertado para cada ítem no podrá superar el correspondiente precio techo establecido. 
La adjudicación del eventual contrato se realizará por el valor total ofertado por el proponente y que consta en el espacio correspondiente en el cuestionario del SECOP II, en todo caso los valores establecidos para ítem y que obren en el Formato – Oferta Económica, serán tenidos en cuenta para los correspondientes pagos, conforme a la Forma de Pago establecida.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</si>
</sst>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b/>
      <sz val="10"/>
      <color theme="1"/>
      <name val="Arial"/>
      <family val="2"/>
    </font>
    <font>
      <sz val="11"/>
      <color theme="1"/>
      <name val="Calibri"/>
      <family val="2"/>
      <scheme val="minor"/>
    </font>
    <font>
      <sz val="10"/>
      <color theme="1"/>
      <name val="Arial"/>
      <family val="2"/>
    </font>
    <font>
      <b/>
      <sz val="11"/>
      <color theme="1"/>
      <name val="Calibri"/>
      <family val="2"/>
      <scheme val="minor"/>
    </font>
    <font>
      <b/>
      <sz val="20"/>
      <color theme="1"/>
      <name val="Arial"/>
      <family val="2"/>
    </font>
    <font>
      <b/>
      <sz val="12"/>
      <color rgb="FFFF0000"/>
      <name val="Arial"/>
      <family val="2"/>
    </font>
    <font>
      <b/>
      <sz val="11"/>
      <color theme="1"/>
      <name val="Arial"/>
      <family val="2"/>
    </font>
    <font>
      <b/>
      <sz val="16"/>
      <color theme="1"/>
      <name val="Arial"/>
      <family val="2"/>
    </font>
    <font>
      <sz val="9"/>
      <color indexed="81"/>
      <name val="Tahoma"/>
      <family val="2"/>
    </font>
    <font>
      <b/>
      <sz val="9"/>
      <color indexed="81"/>
      <name val="Tahoma"/>
      <family val="2"/>
    </font>
    <font>
      <sz val="12"/>
      <color theme="1"/>
      <name val="Arial"/>
      <family val="2"/>
    </font>
    <font>
      <sz val="16"/>
      <color theme="1"/>
      <name val="Arial"/>
      <family val="2"/>
    </font>
    <font>
      <sz val="16"/>
      <color theme="1"/>
      <name val="Calibri"/>
      <family val="2"/>
      <scheme val="minor"/>
    </font>
  </fonts>
  <fills count="8">
    <fill>
      <patternFill patternType="none"/>
    </fill>
    <fill>
      <patternFill patternType="gray125"/>
    </fill>
    <fill>
      <patternFill patternType="solid">
        <fgColor rgb="FF92D05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121">
    <xf numFmtId="0" fontId="0" fillId="0" borderId="0" xfId="0"/>
    <xf numFmtId="0" fontId="3" fillId="0" borderId="0" xfId="0" applyFont="1"/>
    <xf numFmtId="0" fontId="3" fillId="0" borderId="0" xfId="0" applyFont="1" applyAlignment="1">
      <alignment horizontal="left"/>
    </xf>
    <xf numFmtId="0" fontId="3" fillId="0" borderId="0" xfId="0" applyFont="1" applyAlignment="1">
      <alignment horizontal="center"/>
    </xf>
    <xf numFmtId="0" fontId="3" fillId="0" borderId="1" xfId="0" applyFont="1" applyBorder="1" applyAlignment="1">
      <alignment vertical="center" wrapText="1"/>
    </xf>
    <xf numFmtId="0" fontId="3" fillId="0" borderId="0" xfId="0" applyFont="1" applyAlignment="1">
      <alignment horizontal="left" wrapText="1"/>
    </xf>
    <xf numFmtId="0" fontId="3" fillId="0" borderId="18" xfId="0" applyFont="1" applyBorder="1" applyAlignment="1">
      <alignment horizontal="left" vertical="center" wrapText="1"/>
    </xf>
    <xf numFmtId="164" fontId="3" fillId="4" borderId="9" xfId="1" applyNumberFormat="1" applyFont="1" applyFill="1" applyBorder="1"/>
    <xf numFmtId="164" fontId="1" fillId="3" borderId="9" xfId="1" applyNumberFormat="1" applyFont="1" applyFill="1" applyBorder="1"/>
    <xf numFmtId="0" fontId="4" fillId="5" borderId="5" xfId="0" applyFont="1" applyFill="1" applyBorder="1" applyAlignment="1">
      <alignment horizontal="left" vertical="center" wrapText="1"/>
    </xf>
    <xf numFmtId="0" fontId="1" fillId="5" borderId="8" xfId="0" applyFont="1" applyFill="1" applyBorder="1" applyAlignment="1">
      <alignment vertical="center" wrapText="1"/>
    </xf>
    <xf numFmtId="0" fontId="1" fillId="5" borderId="10" xfId="0" applyFont="1" applyFill="1" applyBorder="1" applyAlignment="1">
      <alignment vertical="center" wrapText="1"/>
    </xf>
    <xf numFmtId="164" fontId="1" fillId="3" borderId="2" xfId="1" applyNumberFormat="1" applyFont="1" applyFill="1" applyBorder="1"/>
    <xf numFmtId="0" fontId="3" fillId="0" borderId="35" xfId="0" applyFont="1" applyBorder="1" applyAlignment="1">
      <alignment horizontal="left" wrapText="1"/>
    </xf>
    <xf numFmtId="0" fontId="3" fillId="0" borderId="36" xfId="0" applyFont="1" applyBorder="1" applyAlignment="1">
      <alignment horizontal="left" wrapText="1"/>
    </xf>
    <xf numFmtId="0" fontId="3" fillId="0" borderId="37" xfId="0" applyFont="1" applyBorder="1" applyAlignment="1">
      <alignment horizontal="left" wrapText="1"/>
    </xf>
    <xf numFmtId="0" fontId="0" fillId="5" borderId="30" xfId="0" applyFill="1" applyBorder="1" applyAlignment="1">
      <alignment horizontal="center" vertical="center" wrapText="1"/>
    </xf>
    <xf numFmtId="0" fontId="0" fillId="5" borderId="27" xfId="0" applyFill="1" applyBorder="1" applyAlignment="1">
      <alignment horizontal="center" vertical="center" wrapText="1"/>
    </xf>
    <xf numFmtId="0" fontId="3" fillId="5" borderId="28"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29" xfId="0" applyFont="1" applyFill="1" applyBorder="1" applyAlignment="1">
      <alignment horizontal="center" vertical="center" wrapText="1"/>
    </xf>
    <xf numFmtId="0" fontId="5" fillId="0" borderId="24" xfId="0" applyFont="1" applyBorder="1" applyAlignment="1">
      <alignment horizontal="center"/>
    </xf>
    <xf numFmtId="0" fontId="5" fillId="0" borderId="25" xfId="0" applyFont="1" applyBorder="1" applyAlignment="1">
      <alignment horizontal="center"/>
    </xf>
    <xf numFmtId="0" fontId="5" fillId="0" borderId="34" xfId="0" applyFont="1" applyBorder="1" applyAlignment="1">
      <alignment horizontal="center"/>
    </xf>
    <xf numFmtId="0" fontId="5" fillId="0" borderId="26" xfId="0" applyFont="1" applyBorder="1" applyAlignment="1">
      <alignment horizont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2"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8" fillId="0" borderId="38" xfId="0" applyFont="1" applyBorder="1" applyAlignment="1">
      <alignment horizontal="left" wrapText="1"/>
    </xf>
    <xf numFmtId="0" fontId="8" fillId="0" borderId="39" xfId="0" applyFont="1" applyBorder="1" applyAlignment="1">
      <alignment horizontal="left" wrapText="1"/>
    </xf>
    <xf numFmtId="0" fontId="8" fillId="0" borderId="13" xfId="0" applyFont="1" applyBorder="1" applyAlignment="1">
      <alignment horizontal="left" wrapText="1"/>
    </xf>
    <xf numFmtId="0" fontId="8" fillId="0" borderId="1" xfId="0" applyFont="1" applyBorder="1" applyAlignment="1">
      <alignment horizontal="center" wrapText="1"/>
    </xf>
    <xf numFmtId="0" fontId="1" fillId="0" borderId="22" xfId="0" applyFont="1" applyBorder="1" applyAlignment="1">
      <alignment horizontal="center" wrapText="1"/>
    </xf>
    <xf numFmtId="0" fontId="1" fillId="0" borderId="43" xfId="0" applyFont="1" applyBorder="1" applyAlignment="1">
      <alignment horizontal="center" wrapText="1"/>
    </xf>
    <xf numFmtId="0" fontId="1" fillId="0" borderId="23" xfId="0" applyFont="1" applyBorder="1" applyAlignment="1">
      <alignment horizontal="center" wrapText="1"/>
    </xf>
    <xf numFmtId="164" fontId="3" fillId="4" borderId="23" xfId="1" applyNumberFormat="1" applyFont="1" applyFill="1" applyBorder="1"/>
    <xf numFmtId="0" fontId="1" fillId="0" borderId="44" xfId="0" applyFont="1" applyBorder="1" applyAlignment="1">
      <alignment horizontal="center" wrapText="1"/>
    </xf>
    <xf numFmtId="0" fontId="8" fillId="0" borderId="18" xfId="0" applyFont="1" applyBorder="1" applyAlignment="1">
      <alignment horizontal="center" wrapText="1"/>
    </xf>
    <xf numFmtId="164" fontId="3" fillId="0" borderId="9" xfId="1" applyNumberFormat="1" applyFont="1" applyBorder="1" applyAlignment="1">
      <alignment horizontal="center" vertical="center"/>
    </xf>
    <xf numFmtId="164" fontId="3" fillId="0" borderId="1" xfId="1" applyNumberFormat="1" applyFont="1" applyBorder="1" applyAlignment="1">
      <alignment horizontal="center" vertical="center"/>
    </xf>
    <xf numFmtId="0" fontId="1" fillId="4" borderId="40"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4" xfId="0" applyFont="1" applyFill="1" applyBorder="1" applyAlignment="1">
      <alignment horizontal="center" vertical="center" wrapText="1"/>
    </xf>
    <xf numFmtId="164" fontId="1" fillId="4" borderId="3" xfId="0" applyNumberFormat="1" applyFont="1" applyFill="1" applyBorder="1" applyAlignment="1">
      <alignment vertical="center" wrapText="1"/>
    </xf>
    <xf numFmtId="164" fontId="3" fillId="4" borderId="3" xfId="0" applyNumberFormat="1" applyFont="1" applyFill="1" applyBorder="1" applyAlignment="1">
      <alignment vertical="center" wrapText="1"/>
    </xf>
    <xf numFmtId="164" fontId="1" fillId="3" borderId="4" xfId="1" applyNumberFormat="1" applyFont="1" applyFill="1" applyBorder="1"/>
    <xf numFmtId="164" fontId="3" fillId="0" borderId="45" xfId="1" applyNumberFormat="1" applyFont="1" applyBorder="1" applyAlignment="1">
      <alignment horizontal="center" vertical="center"/>
    </xf>
    <xf numFmtId="164" fontId="1" fillId="6" borderId="1" xfId="1" applyNumberFormat="1" applyFont="1" applyFill="1" applyBorder="1"/>
    <xf numFmtId="0" fontId="3" fillId="0" borderId="46" xfId="0" applyFont="1" applyBorder="1" applyAlignment="1">
      <alignment horizontal="left" vertical="center" wrapText="1"/>
    </xf>
    <xf numFmtId="0" fontId="3" fillId="0" borderId="47" xfId="0" applyFont="1" applyBorder="1" applyAlignment="1">
      <alignment horizontal="left" vertical="center" wrapText="1"/>
    </xf>
    <xf numFmtId="0" fontId="3" fillId="0" borderId="45" xfId="0" applyFont="1" applyBorder="1" applyAlignment="1">
      <alignment horizontal="left" vertical="center" wrapText="1"/>
    </xf>
    <xf numFmtId="0" fontId="3" fillId="0" borderId="48" xfId="0" applyFont="1" applyBorder="1" applyAlignment="1">
      <alignment horizontal="left" vertical="center" wrapText="1"/>
    </xf>
    <xf numFmtId="0" fontId="3" fillId="0" borderId="47" xfId="0" applyFont="1" applyBorder="1" applyAlignment="1">
      <alignment horizontal="center" vertical="center" wrapText="1"/>
    </xf>
    <xf numFmtId="164" fontId="3" fillId="0" borderId="47" xfId="1" applyNumberFormat="1" applyFont="1" applyBorder="1" applyAlignment="1">
      <alignment horizontal="center" vertical="center"/>
    </xf>
    <xf numFmtId="164" fontId="3" fillId="0" borderId="49" xfId="1" applyNumberFormat="1" applyFont="1" applyBorder="1" applyAlignment="1">
      <alignment horizontal="center" vertical="center"/>
    </xf>
    <xf numFmtId="0" fontId="1" fillId="4" borderId="41" xfId="0" applyFont="1" applyFill="1" applyBorder="1" applyAlignment="1">
      <alignment horizontal="center" vertical="center" wrapText="1"/>
    </xf>
    <xf numFmtId="44" fontId="3" fillId="4" borderId="41" xfId="0" applyNumberFormat="1" applyFont="1" applyFill="1" applyBorder="1" applyAlignment="1">
      <alignment vertical="center" wrapText="1"/>
    </xf>
    <xf numFmtId="164" fontId="3" fillId="4" borderId="42" xfId="0" applyNumberFormat="1" applyFont="1" applyFill="1" applyBorder="1" applyAlignment="1">
      <alignment vertical="center" wrapText="1"/>
    </xf>
    <xf numFmtId="0" fontId="3" fillId="0" borderId="35" xfId="0" applyFont="1" applyBorder="1" applyAlignment="1">
      <alignment horizontal="left" vertical="center" wrapText="1"/>
    </xf>
    <xf numFmtId="0" fontId="3" fillId="0" borderId="36" xfId="0" applyFont="1" applyBorder="1" applyAlignment="1">
      <alignment horizontal="left" vertical="center" wrapText="1"/>
    </xf>
    <xf numFmtId="0" fontId="3" fillId="0" borderId="50" xfId="0" applyFont="1" applyBorder="1" applyAlignment="1">
      <alignment horizontal="center" vertical="center" wrapText="1"/>
    </xf>
    <xf numFmtId="164" fontId="3" fillId="0" borderId="25" xfId="1" applyNumberFormat="1" applyFont="1" applyBorder="1" applyAlignment="1">
      <alignment horizontal="center" vertical="center"/>
    </xf>
    <xf numFmtId="164" fontId="3" fillId="0" borderId="34" xfId="1" applyNumberFormat="1" applyFont="1" applyBorder="1" applyAlignment="1">
      <alignment horizontal="center" vertical="center"/>
    </xf>
    <xf numFmtId="44" fontId="3" fillId="0" borderId="34" xfId="1" applyNumberFormat="1" applyFont="1" applyBorder="1" applyAlignment="1">
      <alignment horizontal="center" vertical="center"/>
    </xf>
    <xf numFmtId="164" fontId="3" fillId="0" borderId="26" xfId="1" applyNumberFormat="1" applyFont="1" applyBorder="1" applyAlignment="1">
      <alignment horizontal="center" vertical="center"/>
    </xf>
    <xf numFmtId="0" fontId="3" fillId="0" borderId="0" xfId="0" applyFont="1" applyAlignment="1">
      <alignment horizontal="center" wrapText="1"/>
    </xf>
    <xf numFmtId="0" fontId="7" fillId="0" borderId="0" xfId="0" applyFont="1" applyAlignment="1">
      <alignment wrapText="1"/>
    </xf>
    <xf numFmtId="0" fontId="7" fillId="0" borderId="0" xfId="0" applyFont="1" applyAlignment="1">
      <alignment horizontal="center" vertical="center" wrapText="1"/>
    </xf>
    <xf numFmtId="164" fontId="3" fillId="0" borderId="1" xfId="0" applyNumberFormat="1" applyFont="1" applyBorder="1"/>
    <xf numFmtId="164" fontId="3" fillId="6" borderId="22" xfId="0" applyNumberFormat="1" applyFont="1" applyFill="1" applyBorder="1" applyAlignment="1">
      <alignment vertical="center" wrapText="1"/>
    </xf>
    <xf numFmtId="164" fontId="1" fillId="6" borderId="1" xfId="0" applyNumberFormat="1" applyFont="1" applyFill="1" applyBorder="1" applyAlignment="1">
      <alignment vertical="center" wrapText="1"/>
    </xf>
    <xf numFmtId="164" fontId="3" fillId="6" borderId="1" xfId="0" applyNumberFormat="1" applyFont="1" applyFill="1" applyBorder="1" applyAlignment="1">
      <alignment vertical="center" wrapText="1"/>
    </xf>
    <xf numFmtId="164" fontId="3" fillId="6" borderId="1" xfId="0" applyNumberFormat="1" applyFont="1" applyFill="1" applyBorder="1"/>
    <xf numFmtId="0" fontId="8" fillId="0" borderId="0" xfId="0" applyFont="1" applyAlignment="1">
      <alignment horizontal="center" wrapText="1"/>
    </xf>
    <xf numFmtId="164" fontId="12" fillId="0" borderId="0" xfId="0" applyNumberFormat="1" applyFont="1" applyAlignment="1">
      <alignment horizontal="center"/>
    </xf>
    <xf numFmtId="0" fontId="11" fillId="0" borderId="0" xfId="0" applyFont="1" applyAlignment="1">
      <alignment horizontal="left" wrapText="1"/>
    </xf>
    <xf numFmtId="0" fontId="13" fillId="5" borderId="30" xfId="0" applyFont="1" applyFill="1" applyBorder="1" applyAlignment="1">
      <alignment horizontal="center" vertical="center" wrapText="1"/>
    </xf>
    <xf numFmtId="0" fontId="13" fillId="5" borderId="27" xfId="0" applyFont="1" applyFill="1" applyBorder="1" applyAlignment="1">
      <alignment horizontal="center" vertical="center" wrapText="1"/>
    </xf>
    <xf numFmtId="0" fontId="8" fillId="5" borderId="8" xfId="0" applyFont="1" applyFill="1" applyBorder="1" applyAlignment="1">
      <alignment vertical="center" wrapText="1"/>
    </xf>
    <xf numFmtId="0" fontId="12" fillId="5" borderId="28" xfId="0" applyFont="1" applyFill="1" applyBorder="1" applyAlignment="1">
      <alignment horizontal="center" vertical="center" wrapText="1"/>
    </xf>
    <xf numFmtId="0" fontId="8" fillId="5" borderId="10" xfId="0" applyFont="1" applyFill="1" applyBorder="1" applyAlignment="1">
      <alignment vertical="center" wrapText="1"/>
    </xf>
    <xf numFmtId="0" fontId="12" fillId="5" borderId="31"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3" fillId="0" borderId="1" xfId="0" applyFont="1" applyBorder="1" applyAlignment="1">
      <alignment vertical="center" wrapText="1"/>
    </xf>
    <xf numFmtId="44" fontId="3" fillId="0" borderId="1" xfId="1" applyFont="1" applyBorder="1" applyAlignment="1">
      <alignment horizontal="center" vertical="center"/>
    </xf>
    <xf numFmtId="0" fontId="1" fillId="7" borderId="1" xfId="0" applyFont="1" applyFill="1" applyBorder="1" applyAlignment="1">
      <alignment horizontal="center" wrapText="1"/>
    </xf>
    <xf numFmtId="0" fontId="1" fillId="7" borderId="18" xfId="0" applyFont="1" applyFill="1" applyBorder="1" applyAlignment="1">
      <alignment horizontal="center" wrapText="1"/>
    </xf>
    <xf numFmtId="164" fontId="3" fillId="0" borderId="9" xfId="0" applyNumberFormat="1" applyFont="1" applyBorder="1"/>
    <xf numFmtId="0" fontId="1" fillId="2" borderId="20" xfId="0" applyFont="1" applyFill="1" applyBorder="1" applyAlignment="1">
      <alignment horizontal="center" wrapText="1"/>
    </xf>
    <xf numFmtId="0" fontId="1" fillId="2" borderId="11" xfId="0" applyFont="1" applyFill="1" applyBorder="1" applyAlignment="1">
      <alignment horizontal="center" wrapText="1"/>
    </xf>
    <xf numFmtId="164" fontId="3" fillId="6" borderId="11" xfId="0" applyNumberFormat="1" applyFont="1" applyFill="1" applyBorder="1"/>
    <xf numFmtId="164" fontId="3" fillId="0" borderId="11" xfId="0" applyNumberFormat="1" applyFont="1" applyBorder="1"/>
    <xf numFmtId="164" fontId="3" fillId="0" borderId="12" xfId="0" applyNumberFormat="1" applyFont="1" applyBorder="1"/>
    <xf numFmtId="0" fontId="3" fillId="0" borderId="21" xfId="0" applyFont="1" applyBorder="1" applyAlignment="1">
      <alignment horizontal="left" vertical="center" wrapText="1"/>
    </xf>
    <xf numFmtId="0" fontId="3" fillId="0" borderId="22" xfId="0" applyFont="1" applyBorder="1" applyAlignment="1">
      <alignment vertical="center" wrapText="1"/>
    </xf>
    <xf numFmtId="0" fontId="3" fillId="0" borderId="22" xfId="0" applyFont="1" applyBorder="1" applyAlignment="1">
      <alignment vertical="center" wrapText="1"/>
    </xf>
    <xf numFmtId="0" fontId="3" fillId="0" borderId="22" xfId="0" applyFont="1" applyBorder="1" applyAlignment="1">
      <alignment horizontal="center" vertical="center" wrapText="1"/>
    </xf>
    <xf numFmtId="44" fontId="3" fillId="0" borderId="22" xfId="1" applyFont="1" applyBorder="1" applyAlignment="1">
      <alignment horizontal="center" vertical="center"/>
    </xf>
    <xf numFmtId="164" fontId="3" fillId="0" borderId="22" xfId="1" applyNumberFormat="1" applyFont="1" applyBorder="1" applyAlignment="1">
      <alignment horizontal="center" vertical="center"/>
    </xf>
    <xf numFmtId="164" fontId="3" fillId="0" borderId="23" xfId="1" applyNumberFormat="1" applyFont="1" applyBorder="1" applyAlignment="1">
      <alignment horizontal="center" vertical="center"/>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8" fillId="5" borderId="5"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2"/>
  <sheetViews>
    <sheetView tabSelected="1" topLeftCell="A76" zoomScale="85" zoomScaleNormal="85" workbookViewId="0">
      <selection activeCell="D97" sqref="D97"/>
    </sheetView>
  </sheetViews>
  <sheetFormatPr baseColWidth="10" defaultRowHeight="12.75" x14ac:dyDescent="0.2"/>
  <cols>
    <col min="1" max="1" width="3.7109375" style="1" customWidth="1"/>
    <col min="2" max="2" width="35" style="5" customWidth="1"/>
    <col min="3" max="3" width="6.5703125" style="5" customWidth="1"/>
    <col min="4" max="4" width="89" style="5" customWidth="1"/>
    <col min="5" max="5" width="29" style="2" customWidth="1"/>
    <col min="6" max="6" width="10.42578125" style="1" bestFit="1" customWidth="1"/>
    <col min="7" max="7" width="10.42578125" style="1" customWidth="1"/>
    <col min="8" max="8" width="17" style="1" bestFit="1" customWidth="1"/>
    <col min="9" max="9" width="28.140625" style="1" customWidth="1"/>
    <col min="10" max="10" width="17" style="1" customWidth="1"/>
    <col min="11" max="11" width="25.140625" style="1" bestFit="1" customWidth="1"/>
    <col min="12" max="12" width="17.5703125" style="1" customWidth="1"/>
    <col min="13" max="16384" width="11.42578125" style="1"/>
  </cols>
  <sheetData>
    <row r="1" spans="2:12" ht="13.5" thickBot="1" x14ac:dyDescent="0.25"/>
    <row r="2" spans="2:12" ht="12.75" customHeight="1" x14ac:dyDescent="0.2">
      <c r="B2" s="25" t="s">
        <v>1</v>
      </c>
      <c r="C2" s="28"/>
      <c r="D2" s="28"/>
      <c r="E2" s="29"/>
      <c r="F2" s="29"/>
      <c r="G2" s="29"/>
      <c r="H2" s="29"/>
      <c r="I2" s="30"/>
      <c r="J2" s="30"/>
      <c r="K2" s="30"/>
      <c r="L2" s="31"/>
    </row>
    <row r="3" spans="2:12" x14ac:dyDescent="0.2">
      <c r="B3" s="26"/>
      <c r="C3" s="32"/>
      <c r="D3" s="32"/>
      <c r="E3" s="33"/>
      <c r="F3" s="33"/>
      <c r="G3" s="33"/>
      <c r="H3" s="33"/>
      <c r="I3" s="34"/>
      <c r="J3" s="34"/>
      <c r="K3" s="34"/>
      <c r="L3" s="35"/>
    </row>
    <row r="4" spans="2:12" ht="13.5" thickBot="1" x14ac:dyDescent="0.25">
      <c r="B4" s="27"/>
      <c r="C4" s="36"/>
      <c r="D4" s="36"/>
      <c r="E4" s="37"/>
      <c r="F4" s="37"/>
      <c r="G4" s="37"/>
      <c r="H4" s="37"/>
      <c r="I4" s="38"/>
      <c r="J4" s="38"/>
      <c r="K4" s="38"/>
      <c r="L4" s="39"/>
    </row>
    <row r="6" spans="2:12" ht="13.5" thickBot="1" x14ac:dyDescent="0.25"/>
    <row r="7" spans="2:12" ht="27" thickBot="1" x14ac:dyDescent="0.45">
      <c r="B7" s="21" t="s">
        <v>2</v>
      </c>
      <c r="C7" s="22"/>
      <c r="D7" s="22"/>
      <c r="E7" s="22"/>
      <c r="F7" s="22"/>
      <c r="G7" s="22"/>
      <c r="H7" s="22"/>
      <c r="I7" s="23"/>
      <c r="J7" s="23"/>
      <c r="K7" s="23"/>
      <c r="L7" s="24"/>
    </row>
    <row r="8" spans="2:12" s="3" customFormat="1" ht="27" customHeight="1" x14ac:dyDescent="0.3">
      <c r="B8" s="44" t="s">
        <v>12</v>
      </c>
      <c r="C8" s="45"/>
      <c r="D8" s="45"/>
      <c r="E8" s="46"/>
      <c r="F8" s="49" t="s">
        <v>19</v>
      </c>
      <c r="G8" s="49" t="s">
        <v>20</v>
      </c>
      <c r="H8" s="49" t="s">
        <v>0</v>
      </c>
      <c r="I8" s="49" t="s">
        <v>22</v>
      </c>
      <c r="J8" s="49" t="s">
        <v>27</v>
      </c>
      <c r="K8" s="49" t="s">
        <v>23</v>
      </c>
      <c r="L8" s="52" t="s">
        <v>21</v>
      </c>
    </row>
    <row r="9" spans="2:12" s="3" customFormat="1" ht="20.25" x14ac:dyDescent="0.3">
      <c r="B9" s="53" t="s">
        <v>17</v>
      </c>
      <c r="C9" s="47"/>
      <c r="D9" s="47" t="s">
        <v>18</v>
      </c>
      <c r="E9" s="47"/>
      <c r="F9" s="48"/>
      <c r="G9" s="48"/>
      <c r="H9" s="48"/>
      <c r="I9" s="48"/>
      <c r="J9" s="48"/>
      <c r="K9" s="48"/>
      <c r="L9" s="50"/>
    </row>
    <row r="10" spans="2:12" ht="267.75" customHeight="1" thickBot="1" x14ac:dyDescent="0.25">
      <c r="B10" s="64" t="s">
        <v>13</v>
      </c>
      <c r="C10" s="65"/>
      <c r="D10" s="66" t="s">
        <v>15</v>
      </c>
      <c r="E10" s="67"/>
      <c r="F10" s="68">
        <v>4</v>
      </c>
      <c r="G10" s="68">
        <v>2</v>
      </c>
      <c r="H10" s="69"/>
      <c r="I10" s="62">
        <f>(H10*F10)*G10</f>
        <v>0</v>
      </c>
      <c r="J10" s="62">
        <v>2481900</v>
      </c>
      <c r="K10" s="62">
        <v>9927600</v>
      </c>
      <c r="L10" s="70">
        <v>19855200</v>
      </c>
    </row>
    <row r="11" spans="2:12" ht="293.25" customHeight="1" thickBot="1" x14ac:dyDescent="0.25">
      <c r="B11" s="74" t="s">
        <v>14</v>
      </c>
      <c r="C11" s="75"/>
      <c r="D11" s="75" t="s">
        <v>16</v>
      </c>
      <c r="E11" s="75"/>
      <c r="F11" s="76">
        <v>1</v>
      </c>
      <c r="G11" s="76">
        <v>2</v>
      </c>
      <c r="H11" s="77"/>
      <c r="I11" s="78">
        <f>(H11*F11)*G11</f>
        <v>0</v>
      </c>
      <c r="J11" s="79">
        <v>2628333.33</v>
      </c>
      <c r="K11" s="78">
        <v>2628333</v>
      </c>
      <c r="L11" s="80">
        <v>5256667</v>
      </c>
    </row>
    <row r="12" spans="2:12" ht="12.75" customHeight="1" x14ac:dyDescent="0.2">
      <c r="B12" s="56" t="s">
        <v>24</v>
      </c>
      <c r="C12" s="71"/>
      <c r="D12" s="71"/>
      <c r="E12" s="71"/>
      <c r="F12" s="71"/>
      <c r="G12" s="71"/>
      <c r="H12" s="71"/>
      <c r="I12" s="85">
        <f>I10+I11</f>
        <v>0</v>
      </c>
      <c r="J12" s="72">
        <f>J10+J11</f>
        <v>5110233.33</v>
      </c>
      <c r="K12" s="73">
        <f>K10+K11</f>
        <v>12555933</v>
      </c>
      <c r="L12" s="51">
        <f>L10+L11</f>
        <v>25111867</v>
      </c>
    </row>
    <row r="13" spans="2:12" ht="12.75" customHeight="1" x14ac:dyDescent="0.2">
      <c r="B13" s="57" t="s">
        <v>25</v>
      </c>
      <c r="C13" s="58"/>
      <c r="D13" s="58"/>
      <c r="E13" s="58"/>
      <c r="F13" s="58"/>
      <c r="G13" s="58"/>
      <c r="H13" s="58"/>
      <c r="I13" s="86">
        <f>I12*10%</f>
        <v>0</v>
      </c>
      <c r="J13" s="59">
        <f>J12*10%</f>
        <v>511023.33300000004</v>
      </c>
      <c r="K13" s="59">
        <f>K12*10%</f>
        <v>1255593.3</v>
      </c>
      <c r="L13" s="51">
        <f>L12*10%</f>
        <v>2511186.7000000002</v>
      </c>
    </row>
    <row r="14" spans="2:12" x14ac:dyDescent="0.2">
      <c r="B14" s="40" t="s">
        <v>26</v>
      </c>
      <c r="C14" s="41"/>
      <c r="D14" s="41"/>
      <c r="E14" s="41"/>
      <c r="F14" s="41"/>
      <c r="G14" s="41"/>
      <c r="H14" s="41"/>
      <c r="I14" s="87">
        <f>I13*19%</f>
        <v>0</v>
      </c>
      <c r="J14" s="60">
        <f>J13*19%</f>
        <v>97094.433270000009</v>
      </c>
      <c r="K14" s="60">
        <f>K13*19%</f>
        <v>238562.72700000001</v>
      </c>
      <c r="L14" s="7">
        <f>L13*19%</f>
        <v>477125.47300000006</v>
      </c>
    </row>
    <row r="15" spans="2:12" x14ac:dyDescent="0.2">
      <c r="B15" s="42" t="s">
        <v>28</v>
      </c>
      <c r="C15" s="43"/>
      <c r="D15" s="43"/>
      <c r="E15" s="43"/>
      <c r="F15" s="43"/>
      <c r="G15" s="43"/>
      <c r="H15" s="43"/>
      <c r="I15" s="63">
        <f>I12+I13+I14</f>
        <v>0</v>
      </c>
      <c r="J15" s="61">
        <f>J12+J13+J14</f>
        <v>5718351.0962699996</v>
      </c>
      <c r="K15" s="12">
        <f>K12+K13+K14</f>
        <v>14050089.027000001</v>
      </c>
      <c r="L15" s="8">
        <f>L12+L13+L14</f>
        <v>28100179.173</v>
      </c>
    </row>
    <row r="16" spans="2:12" ht="13.5" thickBot="1" x14ac:dyDescent="0.25"/>
    <row r="17" spans="1:12" s="82" customFormat="1" ht="45.75" thickBot="1" x14ac:dyDescent="0.3">
      <c r="B17" s="116" t="s">
        <v>17</v>
      </c>
      <c r="C17" s="117" t="s">
        <v>18</v>
      </c>
      <c r="D17" s="117"/>
      <c r="E17" s="118" t="s">
        <v>29</v>
      </c>
      <c r="F17" s="117" t="s">
        <v>19</v>
      </c>
      <c r="G17" s="117"/>
      <c r="H17" s="118" t="s">
        <v>33</v>
      </c>
      <c r="I17" s="118" t="s">
        <v>32</v>
      </c>
      <c r="J17" s="118" t="s">
        <v>31</v>
      </c>
      <c r="K17" s="119" t="s">
        <v>30</v>
      </c>
      <c r="L17" s="83"/>
    </row>
    <row r="18" spans="1:12" ht="108" customHeight="1" x14ac:dyDescent="0.2">
      <c r="A18" s="1">
        <v>1</v>
      </c>
      <c r="B18" s="109" t="s">
        <v>34</v>
      </c>
      <c r="C18" s="110" t="s">
        <v>88</v>
      </c>
      <c r="D18" s="110"/>
      <c r="E18" s="111" t="s">
        <v>143</v>
      </c>
      <c r="F18" s="112">
        <v>9</v>
      </c>
      <c r="G18" s="112"/>
      <c r="H18" s="113"/>
      <c r="I18" s="114">
        <f>H18*F18</f>
        <v>0</v>
      </c>
      <c r="J18" s="114">
        <v>10531.686274509804</v>
      </c>
      <c r="K18" s="115">
        <v>94788</v>
      </c>
    </row>
    <row r="19" spans="1:12" ht="108" customHeight="1" x14ac:dyDescent="0.2">
      <c r="A19" s="1">
        <v>2</v>
      </c>
      <c r="B19" s="6" t="s">
        <v>35</v>
      </c>
      <c r="C19" s="99" t="s">
        <v>89</v>
      </c>
      <c r="D19" s="99"/>
      <c r="E19" s="4" t="s">
        <v>144</v>
      </c>
      <c r="F19" s="33">
        <v>5</v>
      </c>
      <c r="G19" s="33">
        <v>5</v>
      </c>
      <c r="H19" s="100"/>
      <c r="I19" s="55">
        <f t="shared" ref="I19:I72" si="0">H19*F19</f>
        <v>0</v>
      </c>
      <c r="J19" s="55">
        <v>8616.837535014005</v>
      </c>
      <c r="K19" s="54">
        <v>43085</v>
      </c>
    </row>
    <row r="20" spans="1:12" ht="108" customHeight="1" x14ac:dyDescent="0.2">
      <c r="A20" s="1">
        <v>3</v>
      </c>
      <c r="B20" s="6" t="s">
        <v>36</v>
      </c>
      <c r="C20" s="99" t="s">
        <v>90</v>
      </c>
      <c r="D20" s="99"/>
      <c r="E20" s="4" t="s">
        <v>145</v>
      </c>
      <c r="F20" s="33">
        <v>5</v>
      </c>
      <c r="G20" s="33">
        <v>5</v>
      </c>
      <c r="H20" s="100"/>
      <c r="I20" s="55">
        <f t="shared" si="0"/>
        <v>0</v>
      </c>
      <c r="J20" s="55">
        <v>22978.22969187675</v>
      </c>
      <c r="K20" s="54">
        <v>114890</v>
      </c>
    </row>
    <row r="21" spans="1:12" ht="108" customHeight="1" x14ac:dyDescent="0.2">
      <c r="A21" s="1">
        <v>4</v>
      </c>
      <c r="B21" s="6" t="s">
        <v>37</v>
      </c>
      <c r="C21" s="99" t="s">
        <v>91</v>
      </c>
      <c r="D21" s="99"/>
      <c r="E21" s="4" t="s">
        <v>146</v>
      </c>
      <c r="F21" s="33">
        <v>20</v>
      </c>
      <c r="G21" s="33">
        <v>20</v>
      </c>
      <c r="H21" s="100"/>
      <c r="I21" s="55">
        <f t="shared" si="0"/>
        <v>0</v>
      </c>
      <c r="J21" s="55">
        <v>11489.112044817928</v>
      </c>
      <c r="K21" s="54">
        <v>229780</v>
      </c>
    </row>
    <row r="22" spans="1:12" ht="108" customHeight="1" x14ac:dyDescent="0.2">
      <c r="A22" s="1">
        <v>5</v>
      </c>
      <c r="B22" s="6" t="s">
        <v>38</v>
      </c>
      <c r="C22" s="99" t="s">
        <v>92</v>
      </c>
      <c r="D22" s="99"/>
      <c r="E22" s="4" t="s">
        <v>147</v>
      </c>
      <c r="F22" s="33">
        <v>14</v>
      </c>
      <c r="G22" s="33">
        <v>14</v>
      </c>
      <c r="H22" s="100"/>
      <c r="I22" s="55">
        <f t="shared" si="0"/>
        <v>0</v>
      </c>
      <c r="J22" s="55">
        <v>15318.81792717087</v>
      </c>
      <c r="K22" s="54">
        <v>214466</v>
      </c>
    </row>
    <row r="23" spans="1:12" ht="108" customHeight="1" x14ac:dyDescent="0.2">
      <c r="A23" s="1">
        <v>6</v>
      </c>
      <c r="B23" s="6" t="s">
        <v>39</v>
      </c>
      <c r="C23" s="99" t="s">
        <v>93</v>
      </c>
      <c r="D23" s="99"/>
      <c r="E23" s="4" t="s">
        <v>148</v>
      </c>
      <c r="F23" s="33">
        <v>5</v>
      </c>
      <c r="G23" s="33">
        <v>5</v>
      </c>
      <c r="H23" s="100"/>
      <c r="I23" s="55">
        <f t="shared" si="0"/>
        <v>0</v>
      </c>
      <c r="J23" s="55">
        <v>6223.2717086834746</v>
      </c>
      <c r="K23" s="54">
        <v>31115</v>
      </c>
    </row>
    <row r="24" spans="1:12" ht="108" customHeight="1" x14ac:dyDescent="0.2">
      <c r="A24" s="1">
        <v>7</v>
      </c>
      <c r="B24" s="6" t="s">
        <v>40</v>
      </c>
      <c r="C24" s="99" t="s">
        <v>94</v>
      </c>
      <c r="D24" s="99"/>
      <c r="E24" s="4" t="s">
        <v>149</v>
      </c>
      <c r="F24" s="33">
        <v>6</v>
      </c>
      <c r="G24" s="33">
        <v>6</v>
      </c>
      <c r="H24" s="100"/>
      <c r="I24" s="55">
        <f t="shared" si="0"/>
        <v>0</v>
      </c>
      <c r="J24" s="55">
        <v>8616.837535014005</v>
      </c>
      <c r="K24" s="54">
        <v>51702</v>
      </c>
    </row>
    <row r="25" spans="1:12" ht="108" customHeight="1" x14ac:dyDescent="0.2">
      <c r="A25" s="1">
        <v>8</v>
      </c>
      <c r="B25" s="6" t="s">
        <v>41</v>
      </c>
      <c r="C25" s="99" t="s">
        <v>95</v>
      </c>
      <c r="D25" s="99"/>
      <c r="E25" s="4" t="s">
        <v>150</v>
      </c>
      <c r="F25" s="33">
        <v>4</v>
      </c>
      <c r="G25" s="33">
        <v>4</v>
      </c>
      <c r="H25" s="100"/>
      <c r="I25" s="55">
        <f t="shared" si="0"/>
        <v>0</v>
      </c>
      <c r="J25" s="55">
        <v>10052.974789915967</v>
      </c>
      <c r="K25" s="54">
        <v>40211.899159663866</v>
      </c>
    </row>
    <row r="26" spans="1:12" ht="108" customHeight="1" x14ac:dyDescent="0.2">
      <c r="A26" s="1">
        <v>9</v>
      </c>
      <c r="B26" s="6" t="s">
        <v>42</v>
      </c>
      <c r="C26" s="99" t="s">
        <v>96</v>
      </c>
      <c r="D26" s="99"/>
      <c r="E26" s="4" t="s">
        <v>151</v>
      </c>
      <c r="F26" s="33">
        <v>18</v>
      </c>
      <c r="G26" s="33">
        <v>18</v>
      </c>
      <c r="H26" s="100"/>
      <c r="I26" s="55">
        <f t="shared" si="0"/>
        <v>0</v>
      </c>
      <c r="J26" s="55">
        <v>6510.4985994397766</v>
      </c>
      <c r="K26" s="54">
        <v>117180</v>
      </c>
    </row>
    <row r="27" spans="1:12" ht="108" customHeight="1" x14ac:dyDescent="0.2">
      <c r="A27" s="1">
        <v>10</v>
      </c>
      <c r="B27" s="6" t="s">
        <v>43</v>
      </c>
      <c r="C27" s="99" t="s">
        <v>97</v>
      </c>
      <c r="D27" s="99"/>
      <c r="E27" s="4" t="s">
        <v>147</v>
      </c>
      <c r="F27" s="33">
        <v>12</v>
      </c>
      <c r="G27" s="33">
        <v>12</v>
      </c>
      <c r="H27" s="100"/>
      <c r="I27" s="55">
        <f t="shared" si="0"/>
        <v>0</v>
      </c>
      <c r="J27" s="55">
        <v>4308.4173669467791</v>
      </c>
      <c r="K27" s="54">
        <v>51696</v>
      </c>
    </row>
    <row r="28" spans="1:12" ht="108" customHeight="1" x14ac:dyDescent="0.2">
      <c r="A28" s="1">
        <v>11</v>
      </c>
      <c r="B28" s="6" t="s">
        <v>43</v>
      </c>
      <c r="C28" s="99" t="s">
        <v>98</v>
      </c>
      <c r="D28" s="99"/>
      <c r="E28" s="4" t="s">
        <v>152</v>
      </c>
      <c r="F28" s="33">
        <v>6</v>
      </c>
      <c r="G28" s="33">
        <v>6</v>
      </c>
      <c r="H28" s="100"/>
      <c r="I28" s="55">
        <f t="shared" si="0"/>
        <v>0</v>
      </c>
      <c r="J28" s="55">
        <v>1914.8515406162467</v>
      </c>
      <c r="K28" s="54">
        <v>11490</v>
      </c>
    </row>
    <row r="29" spans="1:12" ht="108" customHeight="1" x14ac:dyDescent="0.2">
      <c r="A29" s="1">
        <v>12</v>
      </c>
      <c r="B29" s="6" t="s">
        <v>44</v>
      </c>
      <c r="C29" s="99" t="s">
        <v>99</v>
      </c>
      <c r="D29" s="99"/>
      <c r="E29" s="4" t="s">
        <v>150</v>
      </c>
      <c r="F29" s="33">
        <v>20</v>
      </c>
      <c r="G29" s="33">
        <v>20</v>
      </c>
      <c r="H29" s="100"/>
      <c r="I29" s="55">
        <f t="shared" si="0"/>
        <v>0</v>
      </c>
      <c r="J29" s="55">
        <v>7180.6974789915957</v>
      </c>
      <c r="K29" s="54">
        <v>143620</v>
      </c>
    </row>
    <row r="30" spans="1:12" ht="108" customHeight="1" x14ac:dyDescent="0.2">
      <c r="A30" s="1">
        <v>13</v>
      </c>
      <c r="B30" s="6" t="s">
        <v>45</v>
      </c>
      <c r="C30" s="99" t="s">
        <v>100</v>
      </c>
      <c r="D30" s="99"/>
      <c r="E30" s="4" t="s">
        <v>147</v>
      </c>
      <c r="F30" s="33">
        <v>6</v>
      </c>
      <c r="G30" s="33">
        <v>6</v>
      </c>
      <c r="H30" s="100"/>
      <c r="I30" s="55">
        <f t="shared" si="0"/>
        <v>0</v>
      </c>
      <c r="J30" s="55">
        <v>13403.966386554623</v>
      </c>
      <c r="K30" s="54">
        <v>80423.798319327732</v>
      </c>
    </row>
    <row r="31" spans="1:12" ht="108" customHeight="1" x14ac:dyDescent="0.2">
      <c r="A31" s="1">
        <v>14</v>
      </c>
      <c r="B31" s="6" t="s">
        <v>46</v>
      </c>
      <c r="C31" s="99" t="s">
        <v>101</v>
      </c>
      <c r="D31" s="99"/>
      <c r="E31" s="4" t="s">
        <v>147</v>
      </c>
      <c r="F31" s="33">
        <v>3</v>
      </c>
      <c r="G31" s="33">
        <v>3</v>
      </c>
      <c r="H31" s="100"/>
      <c r="I31" s="55">
        <f t="shared" si="0"/>
        <v>0</v>
      </c>
      <c r="J31" s="55">
        <v>38297.047619047626</v>
      </c>
      <c r="K31" s="54">
        <v>114891.14285714287</v>
      </c>
    </row>
    <row r="32" spans="1:12" ht="108" customHeight="1" x14ac:dyDescent="0.2">
      <c r="A32" s="1">
        <v>15</v>
      </c>
      <c r="B32" s="6" t="s">
        <v>47</v>
      </c>
      <c r="C32" s="99" t="s">
        <v>102</v>
      </c>
      <c r="D32" s="99"/>
      <c r="E32" s="4" t="s">
        <v>147</v>
      </c>
      <c r="F32" s="33">
        <v>10</v>
      </c>
      <c r="G32" s="33">
        <v>10</v>
      </c>
      <c r="H32" s="100"/>
      <c r="I32" s="55">
        <f t="shared" si="0"/>
        <v>0</v>
      </c>
      <c r="J32" s="55">
        <v>9382.7787114845942</v>
      </c>
      <c r="K32" s="54">
        <v>93830</v>
      </c>
    </row>
    <row r="33" spans="1:11" ht="108" customHeight="1" x14ac:dyDescent="0.2">
      <c r="A33" s="1">
        <v>16</v>
      </c>
      <c r="B33" s="6" t="s">
        <v>48</v>
      </c>
      <c r="C33" s="99" t="s">
        <v>103</v>
      </c>
      <c r="D33" s="99"/>
      <c r="E33" s="4" t="s">
        <v>153</v>
      </c>
      <c r="F33" s="33">
        <v>3</v>
      </c>
      <c r="G33" s="33">
        <v>3</v>
      </c>
      <c r="H33" s="100"/>
      <c r="I33" s="55">
        <f t="shared" si="0"/>
        <v>0</v>
      </c>
      <c r="J33" s="55">
        <v>11489.112044817928</v>
      </c>
      <c r="K33" s="54">
        <v>34467.336134453784</v>
      </c>
    </row>
    <row r="34" spans="1:11" ht="108" customHeight="1" x14ac:dyDescent="0.2">
      <c r="A34" s="1">
        <v>17</v>
      </c>
      <c r="B34" s="6" t="s">
        <v>49</v>
      </c>
      <c r="C34" s="99" t="s">
        <v>104</v>
      </c>
      <c r="D34" s="99"/>
      <c r="E34" s="4" t="s">
        <v>147</v>
      </c>
      <c r="F34" s="33">
        <v>2</v>
      </c>
      <c r="G34" s="33">
        <v>2</v>
      </c>
      <c r="H34" s="100"/>
      <c r="I34" s="55">
        <f t="shared" si="0"/>
        <v>0</v>
      </c>
      <c r="J34" s="55">
        <v>15318.81792717087</v>
      </c>
      <c r="K34" s="54">
        <v>30637.635854341741</v>
      </c>
    </row>
    <row r="35" spans="1:11" ht="108" customHeight="1" x14ac:dyDescent="0.2">
      <c r="A35" s="1">
        <v>18</v>
      </c>
      <c r="B35" s="6" t="s">
        <v>50</v>
      </c>
      <c r="C35" s="99" t="s">
        <v>105</v>
      </c>
      <c r="D35" s="99"/>
      <c r="E35" s="4" t="s">
        <v>154</v>
      </c>
      <c r="F35" s="33">
        <v>2</v>
      </c>
      <c r="G35" s="33">
        <v>2</v>
      </c>
      <c r="H35" s="100"/>
      <c r="I35" s="55">
        <f t="shared" si="0"/>
        <v>0</v>
      </c>
      <c r="J35" s="55">
        <v>6701.9831932773113</v>
      </c>
      <c r="K35" s="54">
        <v>13403.966386554623</v>
      </c>
    </row>
    <row r="36" spans="1:11" ht="108" customHeight="1" x14ac:dyDescent="0.2">
      <c r="A36" s="1">
        <v>19</v>
      </c>
      <c r="B36" s="6" t="s">
        <v>51</v>
      </c>
      <c r="C36" s="99" t="s">
        <v>106</v>
      </c>
      <c r="D36" s="99"/>
      <c r="E36" s="4" t="s">
        <v>150</v>
      </c>
      <c r="F36" s="33">
        <v>12</v>
      </c>
      <c r="G36" s="33">
        <v>12</v>
      </c>
      <c r="H36" s="100"/>
      <c r="I36" s="55">
        <f t="shared" si="0"/>
        <v>0</v>
      </c>
      <c r="J36" s="55">
        <v>8616.837535014005</v>
      </c>
      <c r="K36" s="54">
        <v>103404</v>
      </c>
    </row>
    <row r="37" spans="1:11" ht="108" customHeight="1" x14ac:dyDescent="0.2">
      <c r="A37" s="1">
        <v>20</v>
      </c>
      <c r="B37" s="6" t="s">
        <v>52</v>
      </c>
      <c r="C37" s="99" t="s">
        <v>107</v>
      </c>
      <c r="D37" s="99"/>
      <c r="E37" s="4" t="s">
        <v>155</v>
      </c>
      <c r="F37" s="33">
        <v>3</v>
      </c>
      <c r="G37" s="33">
        <v>3</v>
      </c>
      <c r="H37" s="100"/>
      <c r="I37" s="55">
        <f t="shared" si="0"/>
        <v>0</v>
      </c>
      <c r="J37" s="55">
        <v>11489.112044817928</v>
      </c>
      <c r="K37" s="54">
        <v>34467.336134453784</v>
      </c>
    </row>
    <row r="38" spans="1:11" ht="108" customHeight="1" x14ac:dyDescent="0.2">
      <c r="A38" s="1">
        <v>21</v>
      </c>
      <c r="B38" s="6" t="s">
        <v>53</v>
      </c>
      <c r="C38" s="99" t="s">
        <v>108</v>
      </c>
      <c r="D38" s="99"/>
      <c r="E38" s="4" t="s">
        <v>156</v>
      </c>
      <c r="F38" s="33">
        <v>12</v>
      </c>
      <c r="G38" s="33">
        <v>12</v>
      </c>
      <c r="H38" s="100"/>
      <c r="I38" s="55">
        <f t="shared" si="0"/>
        <v>0</v>
      </c>
      <c r="J38" s="55">
        <v>2872.280112044818</v>
      </c>
      <c r="K38" s="54">
        <v>34464</v>
      </c>
    </row>
    <row r="39" spans="1:11" ht="108" customHeight="1" x14ac:dyDescent="0.2">
      <c r="A39" s="1">
        <v>22</v>
      </c>
      <c r="B39" s="6" t="s">
        <v>54</v>
      </c>
      <c r="C39" s="99" t="s">
        <v>109</v>
      </c>
      <c r="D39" s="99"/>
      <c r="E39" s="4" t="s">
        <v>156</v>
      </c>
      <c r="F39" s="33">
        <v>8</v>
      </c>
      <c r="G39" s="33">
        <v>8</v>
      </c>
      <c r="H39" s="100"/>
      <c r="I39" s="55">
        <f t="shared" si="0"/>
        <v>0</v>
      </c>
      <c r="J39" s="55">
        <v>3829.705882352941</v>
      </c>
      <c r="K39" s="54">
        <v>30640</v>
      </c>
    </row>
    <row r="40" spans="1:11" ht="108" customHeight="1" x14ac:dyDescent="0.2">
      <c r="A40" s="1">
        <v>23</v>
      </c>
      <c r="B40" s="6" t="s">
        <v>55</v>
      </c>
      <c r="C40" s="99" t="s">
        <v>110</v>
      </c>
      <c r="D40" s="99"/>
      <c r="E40" s="4" t="s">
        <v>156</v>
      </c>
      <c r="F40" s="33">
        <v>30</v>
      </c>
      <c r="G40" s="33">
        <v>30</v>
      </c>
      <c r="H40" s="100"/>
      <c r="I40" s="55">
        <f t="shared" si="0"/>
        <v>0</v>
      </c>
      <c r="J40" s="55">
        <v>3829.705882352941</v>
      </c>
      <c r="K40" s="54">
        <v>114900</v>
      </c>
    </row>
    <row r="41" spans="1:11" ht="108" customHeight="1" x14ac:dyDescent="0.2">
      <c r="A41" s="1">
        <v>24</v>
      </c>
      <c r="B41" s="6" t="s">
        <v>56</v>
      </c>
      <c r="C41" s="99" t="s">
        <v>111</v>
      </c>
      <c r="D41" s="99"/>
      <c r="E41" s="4" t="s">
        <v>156</v>
      </c>
      <c r="F41" s="33">
        <v>5</v>
      </c>
      <c r="G41" s="33">
        <v>5</v>
      </c>
      <c r="H41" s="100"/>
      <c r="I41" s="55">
        <f t="shared" si="0"/>
        <v>0</v>
      </c>
      <c r="J41" s="55">
        <v>3829.705882352941</v>
      </c>
      <c r="K41" s="54">
        <v>19150</v>
      </c>
    </row>
    <row r="42" spans="1:11" ht="108" customHeight="1" x14ac:dyDescent="0.2">
      <c r="A42" s="1">
        <v>25</v>
      </c>
      <c r="B42" s="6" t="s">
        <v>57</v>
      </c>
      <c r="C42" s="99" t="s">
        <v>112</v>
      </c>
      <c r="D42" s="99"/>
      <c r="E42" s="4" t="s">
        <v>156</v>
      </c>
      <c r="F42" s="33">
        <v>20</v>
      </c>
      <c r="G42" s="33">
        <v>20</v>
      </c>
      <c r="H42" s="100"/>
      <c r="I42" s="55">
        <f t="shared" si="0"/>
        <v>0</v>
      </c>
      <c r="J42" s="55">
        <v>1148.9103641456581</v>
      </c>
      <c r="K42" s="54">
        <v>22980</v>
      </c>
    </row>
    <row r="43" spans="1:11" ht="108" customHeight="1" x14ac:dyDescent="0.2">
      <c r="A43" s="1">
        <v>26</v>
      </c>
      <c r="B43" s="6" t="s">
        <v>58</v>
      </c>
      <c r="C43" s="99" t="s">
        <v>113</v>
      </c>
      <c r="D43" s="99"/>
      <c r="E43" s="4" t="s">
        <v>156</v>
      </c>
      <c r="F43" s="33">
        <v>10</v>
      </c>
      <c r="G43" s="33">
        <v>10</v>
      </c>
      <c r="H43" s="100"/>
      <c r="I43" s="55">
        <f t="shared" si="0"/>
        <v>0</v>
      </c>
      <c r="J43" s="55">
        <v>1148.9103641456581</v>
      </c>
      <c r="K43" s="54">
        <v>11490</v>
      </c>
    </row>
    <row r="44" spans="1:11" ht="108" customHeight="1" x14ac:dyDescent="0.2">
      <c r="A44" s="1">
        <v>27</v>
      </c>
      <c r="B44" s="6" t="s">
        <v>59</v>
      </c>
      <c r="C44" s="99" t="s">
        <v>114</v>
      </c>
      <c r="D44" s="99"/>
      <c r="E44" s="4" t="s">
        <v>156</v>
      </c>
      <c r="F44" s="33">
        <v>6</v>
      </c>
      <c r="G44" s="33">
        <v>6</v>
      </c>
      <c r="H44" s="100"/>
      <c r="I44" s="55">
        <f t="shared" si="0"/>
        <v>0</v>
      </c>
      <c r="J44" s="55">
        <v>382.96918767507003</v>
      </c>
      <c r="K44" s="54">
        <v>2297.8151260504201</v>
      </c>
    </row>
    <row r="45" spans="1:11" ht="108" customHeight="1" x14ac:dyDescent="0.2">
      <c r="A45" s="1">
        <v>28</v>
      </c>
      <c r="B45" s="6" t="s">
        <v>60</v>
      </c>
      <c r="C45" s="99" t="s">
        <v>115</v>
      </c>
      <c r="D45" s="99"/>
      <c r="E45" s="4" t="s">
        <v>156</v>
      </c>
      <c r="F45" s="33">
        <v>4</v>
      </c>
      <c r="G45" s="33">
        <v>4</v>
      </c>
      <c r="H45" s="100"/>
      <c r="I45" s="55">
        <f t="shared" si="0"/>
        <v>0</v>
      </c>
      <c r="J45" s="55">
        <v>3854.9159663865544</v>
      </c>
      <c r="K45" s="54">
        <v>15419.663865546217</v>
      </c>
    </row>
    <row r="46" spans="1:11" ht="108" customHeight="1" x14ac:dyDescent="0.2">
      <c r="A46" s="1">
        <v>29</v>
      </c>
      <c r="B46" s="6" t="s">
        <v>61</v>
      </c>
      <c r="C46" s="99" t="s">
        <v>116</v>
      </c>
      <c r="D46" s="99"/>
      <c r="E46" s="4" t="s">
        <v>156</v>
      </c>
      <c r="F46" s="33">
        <v>4</v>
      </c>
      <c r="G46" s="33">
        <v>4</v>
      </c>
      <c r="H46" s="100"/>
      <c r="I46" s="55">
        <f t="shared" si="0"/>
        <v>0</v>
      </c>
      <c r="J46" s="55">
        <v>1914.8515406162467</v>
      </c>
      <c r="K46" s="54">
        <v>7660</v>
      </c>
    </row>
    <row r="47" spans="1:11" ht="108" customHeight="1" x14ac:dyDescent="0.2">
      <c r="A47" s="1">
        <v>30</v>
      </c>
      <c r="B47" s="6" t="s">
        <v>62</v>
      </c>
      <c r="C47" s="99" t="s">
        <v>117</v>
      </c>
      <c r="D47" s="99"/>
      <c r="E47" s="4" t="s">
        <v>156</v>
      </c>
      <c r="F47" s="33">
        <v>8</v>
      </c>
      <c r="G47" s="33">
        <v>8</v>
      </c>
      <c r="H47" s="100"/>
      <c r="I47" s="55">
        <f t="shared" si="0"/>
        <v>0</v>
      </c>
      <c r="J47" s="55">
        <v>5744.5574229691883</v>
      </c>
      <c r="K47" s="54">
        <v>45960</v>
      </c>
    </row>
    <row r="48" spans="1:11" ht="108" customHeight="1" x14ac:dyDescent="0.2">
      <c r="A48" s="1">
        <v>31</v>
      </c>
      <c r="B48" s="6" t="s">
        <v>63</v>
      </c>
      <c r="C48" s="99" t="s">
        <v>118</v>
      </c>
      <c r="D48" s="99"/>
      <c r="E48" s="4" t="s">
        <v>156</v>
      </c>
      <c r="F48" s="33">
        <v>8</v>
      </c>
      <c r="G48" s="33">
        <v>8</v>
      </c>
      <c r="H48" s="100"/>
      <c r="I48" s="55">
        <f t="shared" si="0"/>
        <v>0</v>
      </c>
      <c r="J48" s="55">
        <v>11489.112044817928</v>
      </c>
      <c r="K48" s="54">
        <v>91912</v>
      </c>
    </row>
    <row r="49" spans="1:11" ht="108" customHeight="1" x14ac:dyDescent="0.2">
      <c r="A49" s="1">
        <v>32</v>
      </c>
      <c r="B49" s="6" t="s">
        <v>64</v>
      </c>
      <c r="C49" s="99" t="s">
        <v>119</v>
      </c>
      <c r="D49" s="99"/>
      <c r="E49" s="4" t="s">
        <v>156</v>
      </c>
      <c r="F49" s="33">
        <v>8</v>
      </c>
      <c r="G49" s="33">
        <v>8</v>
      </c>
      <c r="H49" s="100"/>
      <c r="I49" s="55">
        <f t="shared" si="0"/>
        <v>0</v>
      </c>
      <c r="J49" s="55">
        <v>10052.974789915967</v>
      </c>
      <c r="K49" s="54">
        <v>80423.798319327732</v>
      </c>
    </row>
    <row r="50" spans="1:11" ht="108" customHeight="1" x14ac:dyDescent="0.2">
      <c r="A50" s="1">
        <v>33</v>
      </c>
      <c r="B50" s="6" t="s">
        <v>65</v>
      </c>
      <c r="C50" s="99" t="s">
        <v>120</v>
      </c>
      <c r="D50" s="99"/>
      <c r="E50" s="4" t="s">
        <v>157</v>
      </c>
      <c r="F50" s="33">
        <v>28</v>
      </c>
      <c r="G50" s="33">
        <v>28</v>
      </c>
      <c r="H50" s="100"/>
      <c r="I50" s="55">
        <f t="shared" si="0"/>
        <v>0</v>
      </c>
      <c r="J50" s="55">
        <v>1723.3669467787113</v>
      </c>
      <c r="K50" s="54">
        <v>48244</v>
      </c>
    </row>
    <row r="51" spans="1:11" ht="108" customHeight="1" x14ac:dyDescent="0.2">
      <c r="A51" s="1">
        <v>34</v>
      </c>
      <c r="B51" s="6" t="s">
        <v>66</v>
      </c>
      <c r="C51" s="99" t="s">
        <v>121</v>
      </c>
      <c r="D51" s="99"/>
      <c r="E51" s="4" t="s">
        <v>157</v>
      </c>
      <c r="F51" s="33">
        <v>8</v>
      </c>
      <c r="G51" s="33">
        <v>8</v>
      </c>
      <c r="H51" s="100"/>
      <c r="I51" s="55">
        <f t="shared" si="0"/>
        <v>0</v>
      </c>
      <c r="J51" s="55">
        <v>1723.3669467787113</v>
      </c>
      <c r="K51" s="54">
        <v>13784</v>
      </c>
    </row>
    <row r="52" spans="1:11" ht="108" customHeight="1" x14ac:dyDescent="0.2">
      <c r="A52" s="1">
        <v>35</v>
      </c>
      <c r="B52" s="6" t="s">
        <v>67</v>
      </c>
      <c r="C52" s="99" t="s">
        <v>122</v>
      </c>
      <c r="D52" s="99"/>
      <c r="E52" s="4" t="s">
        <v>157</v>
      </c>
      <c r="F52" s="33">
        <v>20</v>
      </c>
      <c r="G52" s="33">
        <v>20</v>
      </c>
      <c r="H52" s="100"/>
      <c r="I52" s="55">
        <f t="shared" si="0"/>
        <v>0</v>
      </c>
      <c r="J52" s="55">
        <v>1723.3669467787113</v>
      </c>
      <c r="K52" s="54">
        <v>34460</v>
      </c>
    </row>
    <row r="53" spans="1:11" ht="108" customHeight="1" x14ac:dyDescent="0.2">
      <c r="A53" s="1">
        <v>36</v>
      </c>
      <c r="B53" s="6" t="s">
        <v>68</v>
      </c>
      <c r="C53" s="99" t="s">
        <v>123</v>
      </c>
      <c r="D53" s="99"/>
      <c r="E53" s="4" t="s">
        <v>157</v>
      </c>
      <c r="F53" s="33">
        <v>10</v>
      </c>
      <c r="G53" s="33">
        <v>10</v>
      </c>
      <c r="H53" s="100"/>
      <c r="I53" s="55">
        <f t="shared" si="0"/>
        <v>0</v>
      </c>
      <c r="J53" s="55">
        <v>2393.5658263305322</v>
      </c>
      <c r="K53" s="54">
        <v>23940</v>
      </c>
    </row>
    <row r="54" spans="1:11" ht="108" customHeight="1" x14ac:dyDescent="0.2">
      <c r="A54" s="1">
        <v>37</v>
      </c>
      <c r="B54" s="6" t="s">
        <v>69</v>
      </c>
      <c r="C54" s="99" t="s">
        <v>124</v>
      </c>
      <c r="D54" s="99"/>
      <c r="E54" s="4" t="s">
        <v>157</v>
      </c>
      <c r="F54" s="33">
        <v>10</v>
      </c>
      <c r="G54" s="33">
        <v>10</v>
      </c>
      <c r="H54" s="100"/>
      <c r="I54" s="55">
        <f t="shared" si="0"/>
        <v>0</v>
      </c>
      <c r="J54" s="55">
        <v>2393.5658263305322</v>
      </c>
      <c r="K54" s="54">
        <v>23940</v>
      </c>
    </row>
    <row r="55" spans="1:11" ht="108" customHeight="1" x14ac:dyDescent="0.2">
      <c r="A55" s="1">
        <v>38</v>
      </c>
      <c r="B55" s="6" t="s">
        <v>70</v>
      </c>
      <c r="C55" s="99" t="s">
        <v>125</v>
      </c>
      <c r="D55" s="99"/>
      <c r="E55" s="4" t="s">
        <v>157</v>
      </c>
      <c r="F55" s="33">
        <v>5</v>
      </c>
      <c r="G55" s="33">
        <v>5</v>
      </c>
      <c r="H55" s="100"/>
      <c r="I55" s="55">
        <f t="shared" si="0"/>
        <v>0</v>
      </c>
      <c r="J55" s="55">
        <v>3446.7338935574226</v>
      </c>
      <c r="K55" s="54">
        <v>17235</v>
      </c>
    </row>
    <row r="56" spans="1:11" ht="108" customHeight="1" x14ac:dyDescent="0.2">
      <c r="A56" s="1">
        <v>39</v>
      </c>
      <c r="B56" s="6" t="s">
        <v>71</v>
      </c>
      <c r="C56" s="99" t="s">
        <v>126</v>
      </c>
      <c r="D56" s="99"/>
      <c r="E56" s="4" t="s">
        <v>157</v>
      </c>
      <c r="F56" s="33">
        <v>5</v>
      </c>
      <c r="G56" s="33">
        <v>5</v>
      </c>
      <c r="H56" s="100"/>
      <c r="I56" s="55">
        <f t="shared" si="0"/>
        <v>0</v>
      </c>
      <c r="J56" s="55">
        <v>3446.7338935574226</v>
      </c>
      <c r="K56" s="54">
        <v>17235</v>
      </c>
    </row>
    <row r="57" spans="1:11" ht="108" customHeight="1" x14ac:dyDescent="0.2">
      <c r="A57" s="1">
        <v>40</v>
      </c>
      <c r="B57" s="6" t="s">
        <v>72</v>
      </c>
      <c r="C57" s="99" t="s">
        <v>127</v>
      </c>
      <c r="D57" s="99"/>
      <c r="E57" s="4" t="s">
        <v>158</v>
      </c>
      <c r="F57" s="33">
        <v>10</v>
      </c>
      <c r="G57" s="33">
        <v>10</v>
      </c>
      <c r="H57" s="100"/>
      <c r="I57" s="55">
        <f t="shared" si="0"/>
        <v>0</v>
      </c>
      <c r="J57" s="55">
        <v>1914.8515406162467</v>
      </c>
      <c r="K57" s="54">
        <v>19150</v>
      </c>
    </row>
    <row r="58" spans="1:11" ht="108" customHeight="1" x14ac:dyDescent="0.2">
      <c r="A58" s="1">
        <v>41</v>
      </c>
      <c r="B58" s="6" t="s">
        <v>73</v>
      </c>
      <c r="C58" s="99" t="s">
        <v>128</v>
      </c>
      <c r="D58" s="99"/>
      <c r="E58" s="4" t="s">
        <v>158</v>
      </c>
      <c r="F58" s="33">
        <v>50</v>
      </c>
      <c r="G58" s="33">
        <v>50</v>
      </c>
      <c r="H58" s="100"/>
      <c r="I58" s="55">
        <f t="shared" si="0"/>
        <v>0</v>
      </c>
      <c r="J58" s="55">
        <v>10052.974789915967</v>
      </c>
      <c r="K58" s="54">
        <v>502650</v>
      </c>
    </row>
    <row r="59" spans="1:11" ht="108" customHeight="1" x14ac:dyDescent="0.2">
      <c r="A59" s="1">
        <v>42</v>
      </c>
      <c r="B59" s="6" t="s">
        <v>74</v>
      </c>
      <c r="C59" s="99" t="s">
        <v>129</v>
      </c>
      <c r="D59" s="99"/>
      <c r="E59" s="4" t="s">
        <v>156</v>
      </c>
      <c r="F59" s="33">
        <v>12</v>
      </c>
      <c r="G59" s="33">
        <v>12</v>
      </c>
      <c r="H59" s="100"/>
      <c r="I59" s="55">
        <f t="shared" si="0"/>
        <v>0</v>
      </c>
      <c r="J59" s="55">
        <v>7659.411764705882</v>
      </c>
      <c r="K59" s="54">
        <v>91908</v>
      </c>
    </row>
    <row r="60" spans="1:11" ht="108" customHeight="1" x14ac:dyDescent="0.2">
      <c r="A60" s="1">
        <v>43</v>
      </c>
      <c r="B60" s="6" t="s">
        <v>75</v>
      </c>
      <c r="C60" s="99" t="s">
        <v>130</v>
      </c>
      <c r="D60" s="99"/>
      <c r="E60" s="4" t="s">
        <v>159</v>
      </c>
      <c r="F60" s="33">
        <v>4</v>
      </c>
      <c r="G60" s="33">
        <v>4</v>
      </c>
      <c r="H60" s="100"/>
      <c r="I60" s="55">
        <f t="shared" si="0"/>
        <v>0</v>
      </c>
      <c r="J60" s="55">
        <v>4308.4173669467791</v>
      </c>
      <c r="K60" s="54">
        <v>17232</v>
      </c>
    </row>
    <row r="61" spans="1:11" ht="108" customHeight="1" x14ac:dyDescent="0.2">
      <c r="A61" s="1">
        <v>44</v>
      </c>
      <c r="B61" s="6" t="s">
        <v>76</v>
      </c>
      <c r="C61" s="99" t="s">
        <v>131</v>
      </c>
      <c r="D61" s="99"/>
      <c r="E61" s="4" t="s">
        <v>160</v>
      </c>
      <c r="F61" s="33">
        <v>75</v>
      </c>
      <c r="G61" s="33">
        <v>75</v>
      </c>
      <c r="H61" s="100"/>
      <c r="I61" s="55">
        <f t="shared" si="0"/>
        <v>0</v>
      </c>
      <c r="J61" s="55">
        <v>2776.5350140056021</v>
      </c>
      <c r="K61" s="54">
        <v>208275</v>
      </c>
    </row>
    <row r="62" spans="1:11" ht="108" customHeight="1" x14ac:dyDescent="0.2">
      <c r="A62" s="1">
        <v>45</v>
      </c>
      <c r="B62" s="6" t="s">
        <v>77</v>
      </c>
      <c r="C62" s="99" t="s">
        <v>132</v>
      </c>
      <c r="D62" s="99"/>
      <c r="E62" s="4" t="s">
        <v>161</v>
      </c>
      <c r="F62" s="33">
        <v>8</v>
      </c>
      <c r="G62" s="33">
        <v>8</v>
      </c>
      <c r="H62" s="100"/>
      <c r="I62" s="55">
        <f t="shared" si="0"/>
        <v>0</v>
      </c>
      <c r="J62" s="55">
        <v>4787.1316526610644</v>
      </c>
      <c r="K62" s="54">
        <v>38296</v>
      </c>
    </row>
    <row r="63" spans="1:11" ht="108" customHeight="1" x14ac:dyDescent="0.2">
      <c r="A63" s="1">
        <v>46</v>
      </c>
      <c r="B63" s="6" t="s">
        <v>78</v>
      </c>
      <c r="C63" s="99" t="s">
        <v>133</v>
      </c>
      <c r="D63" s="99"/>
      <c r="E63" s="4" t="s">
        <v>162</v>
      </c>
      <c r="F63" s="33">
        <v>14</v>
      </c>
      <c r="G63" s="33">
        <v>14</v>
      </c>
      <c r="H63" s="100"/>
      <c r="I63" s="55">
        <f t="shared" si="0"/>
        <v>0</v>
      </c>
      <c r="J63" s="55">
        <v>7659.411764705882</v>
      </c>
      <c r="K63" s="54">
        <v>107226</v>
      </c>
    </row>
    <row r="64" spans="1:11" ht="108" customHeight="1" x14ac:dyDescent="0.2">
      <c r="A64" s="1">
        <v>47</v>
      </c>
      <c r="B64" s="6" t="s">
        <v>79</v>
      </c>
      <c r="C64" s="99" t="s">
        <v>134</v>
      </c>
      <c r="D64" s="99"/>
      <c r="E64" s="4" t="s">
        <v>163</v>
      </c>
      <c r="F64" s="33">
        <v>32</v>
      </c>
      <c r="G64" s="33">
        <v>32</v>
      </c>
      <c r="H64" s="100"/>
      <c r="I64" s="55">
        <f t="shared" si="0"/>
        <v>0</v>
      </c>
      <c r="J64" s="55">
        <v>1914.8515406162467</v>
      </c>
      <c r="K64" s="54">
        <v>61280</v>
      </c>
    </row>
    <row r="65" spans="1:11" ht="108" customHeight="1" x14ac:dyDescent="0.2">
      <c r="A65" s="1">
        <v>48</v>
      </c>
      <c r="B65" s="6" t="s">
        <v>80</v>
      </c>
      <c r="C65" s="99" t="s">
        <v>135</v>
      </c>
      <c r="D65" s="99"/>
      <c r="E65" s="4" t="s">
        <v>156</v>
      </c>
      <c r="F65" s="33">
        <v>4</v>
      </c>
      <c r="G65" s="33">
        <v>4</v>
      </c>
      <c r="H65" s="100"/>
      <c r="I65" s="55">
        <f t="shared" si="0"/>
        <v>0</v>
      </c>
      <c r="J65" s="55">
        <v>1914.8515406162467</v>
      </c>
      <c r="K65" s="54">
        <v>7660</v>
      </c>
    </row>
    <row r="66" spans="1:11" ht="108" customHeight="1" x14ac:dyDescent="0.2">
      <c r="A66" s="1">
        <v>49</v>
      </c>
      <c r="B66" s="6" t="s">
        <v>81</v>
      </c>
      <c r="C66" s="99" t="s">
        <v>136</v>
      </c>
      <c r="D66" s="99"/>
      <c r="E66" s="4" t="s">
        <v>156</v>
      </c>
      <c r="F66" s="33">
        <v>3</v>
      </c>
      <c r="G66" s="33">
        <v>3</v>
      </c>
      <c r="H66" s="100"/>
      <c r="I66" s="55">
        <f t="shared" si="0"/>
        <v>0</v>
      </c>
      <c r="J66" s="55">
        <v>5744.5574229691883</v>
      </c>
      <c r="K66" s="54">
        <v>17235</v>
      </c>
    </row>
    <row r="67" spans="1:11" ht="108" customHeight="1" x14ac:dyDescent="0.2">
      <c r="A67" s="1">
        <v>50</v>
      </c>
      <c r="B67" s="6" t="s">
        <v>82</v>
      </c>
      <c r="C67" s="99" t="s">
        <v>137</v>
      </c>
      <c r="D67" s="99"/>
      <c r="E67" s="4" t="s">
        <v>164</v>
      </c>
      <c r="F67" s="33">
        <v>110</v>
      </c>
      <c r="G67" s="33">
        <v>110</v>
      </c>
      <c r="H67" s="100"/>
      <c r="I67" s="55">
        <f t="shared" si="0"/>
        <v>0</v>
      </c>
      <c r="J67" s="55">
        <v>18900.338935574229</v>
      </c>
      <c r="K67" s="54">
        <v>2079000</v>
      </c>
    </row>
    <row r="68" spans="1:11" ht="108" customHeight="1" x14ac:dyDescent="0.2">
      <c r="A68" s="1">
        <v>51</v>
      </c>
      <c r="B68" s="6" t="s">
        <v>83</v>
      </c>
      <c r="C68" s="99" t="s">
        <v>138</v>
      </c>
      <c r="D68" s="99"/>
      <c r="E68" s="4" t="s">
        <v>165</v>
      </c>
      <c r="F68" s="33">
        <v>36</v>
      </c>
      <c r="G68" s="33">
        <v>36</v>
      </c>
      <c r="H68" s="100"/>
      <c r="I68" s="55">
        <f t="shared" si="0"/>
        <v>0</v>
      </c>
      <c r="J68" s="55">
        <v>5744.5574229691883</v>
      </c>
      <c r="K68" s="54">
        <v>206820</v>
      </c>
    </row>
    <row r="69" spans="1:11" ht="108" customHeight="1" x14ac:dyDescent="0.2">
      <c r="A69" s="1">
        <v>52</v>
      </c>
      <c r="B69" s="6" t="s">
        <v>84</v>
      </c>
      <c r="C69" s="99" t="s">
        <v>139</v>
      </c>
      <c r="D69" s="99"/>
      <c r="E69" s="4" t="s">
        <v>166</v>
      </c>
      <c r="F69" s="33">
        <v>110</v>
      </c>
      <c r="G69" s="33">
        <v>110</v>
      </c>
      <c r="H69" s="100"/>
      <c r="I69" s="55">
        <f t="shared" si="0"/>
        <v>0</v>
      </c>
      <c r="J69" s="55">
        <v>2106.3389355742297</v>
      </c>
      <c r="K69" s="54">
        <v>231660</v>
      </c>
    </row>
    <row r="70" spans="1:11" ht="108" customHeight="1" x14ac:dyDescent="0.2">
      <c r="A70" s="1">
        <v>53</v>
      </c>
      <c r="B70" s="6" t="s">
        <v>85</v>
      </c>
      <c r="C70" s="99" t="s">
        <v>140</v>
      </c>
      <c r="D70" s="99"/>
      <c r="E70" s="4" t="s">
        <v>156</v>
      </c>
      <c r="F70" s="33">
        <v>4</v>
      </c>
      <c r="G70" s="33">
        <v>4</v>
      </c>
      <c r="H70" s="100"/>
      <c r="I70" s="55">
        <f t="shared" si="0"/>
        <v>0</v>
      </c>
      <c r="J70" s="55">
        <v>3733.9635854341736</v>
      </c>
      <c r="K70" s="54">
        <v>14935.854341736695</v>
      </c>
    </row>
    <row r="71" spans="1:11" ht="108" customHeight="1" x14ac:dyDescent="0.2">
      <c r="A71" s="1">
        <v>54</v>
      </c>
      <c r="B71" s="6" t="s">
        <v>86</v>
      </c>
      <c r="C71" s="99" t="s">
        <v>141</v>
      </c>
      <c r="D71" s="99"/>
      <c r="E71" s="4" t="s">
        <v>156</v>
      </c>
      <c r="F71" s="33">
        <v>5</v>
      </c>
      <c r="G71" s="33">
        <v>5</v>
      </c>
      <c r="H71" s="100"/>
      <c r="I71" s="55">
        <f t="shared" si="0"/>
        <v>0</v>
      </c>
      <c r="J71" s="55">
        <v>2393.5658263305322</v>
      </c>
      <c r="K71" s="54">
        <v>11970</v>
      </c>
    </row>
    <row r="72" spans="1:11" ht="108" customHeight="1" x14ac:dyDescent="0.2">
      <c r="A72" s="1">
        <v>55</v>
      </c>
      <c r="B72" s="6" t="s">
        <v>87</v>
      </c>
      <c r="C72" s="99" t="s">
        <v>142</v>
      </c>
      <c r="D72" s="99"/>
      <c r="E72" s="4" t="s">
        <v>156</v>
      </c>
      <c r="F72" s="33">
        <v>2</v>
      </c>
      <c r="G72" s="33">
        <v>2</v>
      </c>
      <c r="H72" s="100"/>
      <c r="I72" s="55">
        <f t="shared" si="0"/>
        <v>0</v>
      </c>
      <c r="J72" s="55">
        <v>23935.655462184877</v>
      </c>
      <c r="K72" s="54">
        <v>47872</v>
      </c>
    </row>
    <row r="73" spans="1:11" x14ac:dyDescent="0.2">
      <c r="B73" s="102" t="s">
        <v>167</v>
      </c>
      <c r="C73" s="101"/>
      <c r="D73" s="101"/>
      <c r="E73" s="101"/>
      <c r="F73" s="101"/>
      <c r="G73" s="101"/>
      <c r="H73" s="101"/>
      <c r="I73" s="88">
        <f>SUM(I18:I72)</f>
        <v>0</v>
      </c>
      <c r="J73" s="84">
        <f>SUM(J18:J72)</f>
        <v>400938.60224089649</v>
      </c>
      <c r="K73" s="103">
        <f>SUM(K18:K72)</f>
        <v>5968854.2464985996</v>
      </c>
    </row>
    <row r="74" spans="1:11" x14ac:dyDescent="0.2">
      <c r="B74" s="102" t="s">
        <v>25</v>
      </c>
      <c r="C74" s="101"/>
      <c r="D74" s="101"/>
      <c r="E74" s="101"/>
      <c r="F74" s="101"/>
      <c r="G74" s="101"/>
      <c r="H74" s="101"/>
      <c r="I74" s="88">
        <f>I73*10%</f>
        <v>0</v>
      </c>
      <c r="J74" s="84">
        <f>J73*10%</f>
        <v>40093.860224089651</v>
      </c>
      <c r="K74" s="103">
        <f>K73*10%</f>
        <v>596885.42464986001</v>
      </c>
    </row>
    <row r="75" spans="1:11" x14ac:dyDescent="0.2">
      <c r="B75" s="102" t="s">
        <v>26</v>
      </c>
      <c r="C75" s="101"/>
      <c r="D75" s="101"/>
      <c r="E75" s="101"/>
      <c r="F75" s="101"/>
      <c r="G75" s="101"/>
      <c r="H75" s="101"/>
      <c r="I75" s="88">
        <f>I74*19%</f>
        <v>0</v>
      </c>
      <c r="J75" s="84">
        <f>J74*19%</f>
        <v>7617.8334425770336</v>
      </c>
      <c r="K75" s="103">
        <f>K74*19%</f>
        <v>113408.2306834734</v>
      </c>
    </row>
    <row r="76" spans="1:11" ht="13.5" thickBot="1" x14ac:dyDescent="0.25">
      <c r="B76" s="104" t="s">
        <v>168</v>
      </c>
      <c r="C76" s="105"/>
      <c r="D76" s="105"/>
      <c r="E76" s="105"/>
      <c r="F76" s="105"/>
      <c r="G76" s="105"/>
      <c r="H76" s="105"/>
      <c r="I76" s="106">
        <f>I73+I74+I75</f>
        <v>0</v>
      </c>
      <c r="J76" s="107">
        <f>J73+J74+J75</f>
        <v>448650.29590756318</v>
      </c>
      <c r="K76" s="108">
        <f>K73+K74+K75</f>
        <v>6679147.9018319324</v>
      </c>
    </row>
    <row r="78" spans="1:11" x14ac:dyDescent="0.2">
      <c r="B78" s="89" t="s">
        <v>169</v>
      </c>
      <c r="C78" s="81"/>
      <c r="D78" s="81"/>
      <c r="E78" s="81"/>
      <c r="F78" s="81"/>
      <c r="G78" s="81"/>
      <c r="H78" s="81"/>
      <c r="I78" s="90">
        <f>I15+I76</f>
        <v>0</v>
      </c>
    </row>
    <row r="79" spans="1:11" ht="47.25" customHeight="1" x14ac:dyDescent="0.2">
      <c r="B79" s="81"/>
      <c r="C79" s="81"/>
      <c r="D79" s="81"/>
      <c r="E79" s="81"/>
      <c r="F79" s="81"/>
      <c r="G79" s="81"/>
      <c r="H79" s="81"/>
      <c r="I79" s="90"/>
    </row>
    <row r="81" spans="2:11" ht="178.5" customHeight="1" x14ac:dyDescent="0.2">
      <c r="B81" s="91" t="s">
        <v>170</v>
      </c>
      <c r="C81" s="91"/>
      <c r="D81" s="91"/>
      <c r="E81" s="91"/>
      <c r="F81" s="91"/>
      <c r="G81" s="91"/>
      <c r="H81" s="91"/>
      <c r="I81" s="91"/>
      <c r="J81" s="91"/>
      <c r="K81" s="91"/>
    </row>
    <row r="82" spans="2:11" ht="13.5" thickBot="1" x14ac:dyDescent="0.25"/>
    <row r="83" spans="2:11" ht="21" x14ac:dyDescent="0.2">
      <c r="B83" s="120" t="s">
        <v>3</v>
      </c>
      <c r="C83" s="92" t="s">
        <v>9</v>
      </c>
      <c r="D83" s="92"/>
      <c r="E83" s="92"/>
      <c r="F83" s="92"/>
      <c r="G83" s="92"/>
      <c r="H83" s="93"/>
    </row>
    <row r="84" spans="2:11" ht="20.25" x14ac:dyDescent="0.2">
      <c r="B84" s="94" t="s">
        <v>4</v>
      </c>
      <c r="C84" s="95" t="s">
        <v>10</v>
      </c>
      <c r="D84" s="95"/>
      <c r="E84" s="95"/>
      <c r="F84" s="95"/>
      <c r="G84" s="95"/>
      <c r="H84" s="95"/>
    </row>
    <row r="85" spans="2:11" ht="20.25" x14ac:dyDescent="0.2">
      <c r="B85" s="94" t="s">
        <v>5</v>
      </c>
      <c r="C85" s="95" t="s">
        <v>10</v>
      </c>
      <c r="D85" s="95"/>
      <c r="E85" s="95"/>
      <c r="F85" s="95"/>
      <c r="G85" s="95"/>
      <c r="H85" s="95"/>
    </row>
    <row r="86" spans="2:11" ht="40.5" x14ac:dyDescent="0.2">
      <c r="B86" s="94" t="s">
        <v>6</v>
      </c>
      <c r="C86" s="95" t="s">
        <v>10</v>
      </c>
      <c r="D86" s="95"/>
      <c r="E86" s="95"/>
      <c r="F86" s="95"/>
      <c r="G86" s="95"/>
      <c r="H86" s="95"/>
    </row>
    <row r="87" spans="2:11" ht="20.25" x14ac:dyDescent="0.2">
      <c r="B87" s="94" t="s">
        <v>7</v>
      </c>
      <c r="C87" s="95" t="s">
        <v>10</v>
      </c>
      <c r="D87" s="95"/>
      <c r="E87" s="95"/>
      <c r="F87" s="95"/>
      <c r="G87" s="95"/>
      <c r="H87" s="95"/>
    </row>
    <row r="88" spans="2:11" ht="41.25" thickBot="1" x14ac:dyDescent="0.25">
      <c r="B88" s="96" t="s">
        <v>8</v>
      </c>
      <c r="C88" s="97" t="s">
        <v>10</v>
      </c>
      <c r="D88" s="97"/>
      <c r="E88" s="97"/>
      <c r="F88" s="97"/>
      <c r="G88" s="97"/>
      <c r="H88" s="98"/>
    </row>
    <row r="144" ht="13.5" thickBot="1" x14ac:dyDescent="0.25"/>
    <row r="145" spans="2:12" ht="204.75" customHeight="1" thickBot="1" x14ac:dyDescent="0.25">
      <c r="B145" s="13" t="s">
        <v>11</v>
      </c>
      <c r="C145" s="14"/>
      <c r="D145" s="14"/>
      <c r="E145" s="14"/>
      <c r="F145" s="14"/>
      <c r="G145" s="14"/>
      <c r="H145" s="14"/>
      <c r="I145" s="14"/>
      <c r="J145" s="14"/>
      <c r="K145" s="14"/>
      <c r="L145" s="15"/>
    </row>
    <row r="146" spans="2:12" ht="13.5" thickBot="1" x14ac:dyDescent="0.25"/>
    <row r="147" spans="2:12" ht="75" customHeight="1" x14ac:dyDescent="0.2">
      <c r="B147" s="9" t="s">
        <v>3</v>
      </c>
      <c r="C147" s="16" t="s">
        <v>9</v>
      </c>
      <c r="D147" s="16"/>
      <c r="E147" s="16"/>
      <c r="F147" s="16"/>
      <c r="G147" s="16"/>
      <c r="H147" s="16"/>
      <c r="I147" s="16"/>
      <c r="J147" s="16"/>
      <c r="K147" s="16"/>
      <c r="L147" s="17"/>
    </row>
    <row r="148" spans="2:12" ht="15" customHeight="1" x14ac:dyDescent="0.2">
      <c r="B148" s="10" t="s">
        <v>4</v>
      </c>
      <c r="C148" s="18" t="s">
        <v>10</v>
      </c>
      <c r="D148" s="18"/>
      <c r="E148" s="18"/>
      <c r="F148" s="18"/>
      <c r="G148" s="18"/>
      <c r="H148" s="18"/>
      <c r="I148" s="18"/>
      <c r="J148" s="18"/>
      <c r="K148" s="18"/>
      <c r="L148" s="18"/>
    </row>
    <row r="149" spans="2:12" ht="15" customHeight="1" x14ac:dyDescent="0.2">
      <c r="B149" s="10" t="s">
        <v>5</v>
      </c>
      <c r="C149" s="18" t="s">
        <v>10</v>
      </c>
      <c r="D149" s="18"/>
      <c r="E149" s="18"/>
      <c r="F149" s="18"/>
      <c r="G149" s="18"/>
      <c r="H149" s="18"/>
      <c r="I149" s="18"/>
      <c r="J149" s="18"/>
      <c r="K149" s="18"/>
      <c r="L149" s="18"/>
    </row>
    <row r="150" spans="2:12" ht="15" customHeight="1" x14ac:dyDescent="0.2">
      <c r="B150" s="10" t="s">
        <v>6</v>
      </c>
      <c r="C150" s="18" t="s">
        <v>10</v>
      </c>
      <c r="D150" s="18"/>
      <c r="E150" s="18"/>
      <c r="F150" s="18"/>
      <c r="G150" s="18"/>
      <c r="H150" s="18"/>
      <c r="I150" s="18"/>
      <c r="J150" s="18"/>
      <c r="K150" s="18"/>
      <c r="L150" s="18"/>
    </row>
    <row r="151" spans="2:12" ht="15" customHeight="1" x14ac:dyDescent="0.2">
      <c r="B151" s="10" t="s">
        <v>7</v>
      </c>
      <c r="C151" s="18" t="s">
        <v>10</v>
      </c>
      <c r="D151" s="18"/>
      <c r="E151" s="18"/>
      <c r="F151" s="18"/>
      <c r="G151" s="18"/>
      <c r="H151" s="18"/>
      <c r="I151" s="18"/>
      <c r="J151" s="18"/>
      <c r="K151" s="18"/>
      <c r="L151" s="18"/>
    </row>
    <row r="152" spans="2:12" ht="15.75" customHeight="1" thickBot="1" x14ac:dyDescent="0.25">
      <c r="B152" s="11" t="s">
        <v>8</v>
      </c>
      <c r="C152" s="19" t="s">
        <v>10</v>
      </c>
      <c r="D152" s="19"/>
      <c r="E152" s="19"/>
      <c r="F152" s="19"/>
      <c r="G152" s="19"/>
      <c r="H152" s="19"/>
      <c r="I152" s="19"/>
      <c r="J152" s="19"/>
      <c r="K152" s="19"/>
      <c r="L152" s="20"/>
    </row>
  </sheetData>
  <mergeCells count="153">
    <mergeCell ref="C85:H85"/>
    <mergeCell ref="C86:H86"/>
    <mergeCell ref="C87:H87"/>
    <mergeCell ref="C88:H88"/>
    <mergeCell ref="B78:H79"/>
    <mergeCell ref="I78:I79"/>
    <mergeCell ref="B81:K81"/>
    <mergeCell ref="C83:H83"/>
    <mergeCell ref="C84:H84"/>
    <mergeCell ref="B73:H73"/>
    <mergeCell ref="B74:H74"/>
    <mergeCell ref="B75:H75"/>
    <mergeCell ref="B76:H76"/>
    <mergeCell ref="F70:G70"/>
    <mergeCell ref="F71:G71"/>
    <mergeCell ref="F72:G72"/>
    <mergeCell ref="F65:G65"/>
    <mergeCell ref="F66:G66"/>
    <mergeCell ref="F67:G67"/>
    <mergeCell ref="F68:G68"/>
    <mergeCell ref="F69:G69"/>
    <mergeCell ref="F60:G60"/>
    <mergeCell ref="F61:G61"/>
    <mergeCell ref="F62:G62"/>
    <mergeCell ref="F63:G63"/>
    <mergeCell ref="F64:G64"/>
    <mergeCell ref="F55:G55"/>
    <mergeCell ref="F56:G56"/>
    <mergeCell ref="F57:G57"/>
    <mergeCell ref="F58:G58"/>
    <mergeCell ref="F59:G59"/>
    <mergeCell ref="F50:G50"/>
    <mergeCell ref="F51:G51"/>
    <mergeCell ref="F52:G52"/>
    <mergeCell ref="F53:G53"/>
    <mergeCell ref="F54:G54"/>
    <mergeCell ref="F45:G45"/>
    <mergeCell ref="F46:G46"/>
    <mergeCell ref="F47:G47"/>
    <mergeCell ref="F48:G48"/>
    <mergeCell ref="F49:G49"/>
    <mergeCell ref="F40:G40"/>
    <mergeCell ref="F41:G41"/>
    <mergeCell ref="F42:G42"/>
    <mergeCell ref="F43:G43"/>
    <mergeCell ref="F44:G44"/>
    <mergeCell ref="F35:G35"/>
    <mergeCell ref="F36:G36"/>
    <mergeCell ref="F37:G37"/>
    <mergeCell ref="F38:G38"/>
    <mergeCell ref="F39:G39"/>
    <mergeCell ref="F30:G30"/>
    <mergeCell ref="F31:G31"/>
    <mergeCell ref="F32:G32"/>
    <mergeCell ref="F33:G33"/>
    <mergeCell ref="F34:G34"/>
    <mergeCell ref="F25:G25"/>
    <mergeCell ref="F26:G26"/>
    <mergeCell ref="F27:G27"/>
    <mergeCell ref="F28:G28"/>
    <mergeCell ref="F29:G29"/>
    <mergeCell ref="F20:G20"/>
    <mergeCell ref="F21:G21"/>
    <mergeCell ref="F22:G22"/>
    <mergeCell ref="F23:G23"/>
    <mergeCell ref="F24:G24"/>
    <mergeCell ref="C68:D68"/>
    <mergeCell ref="C69:D69"/>
    <mergeCell ref="C70:D70"/>
    <mergeCell ref="C71:D71"/>
    <mergeCell ref="C72:D72"/>
    <mergeCell ref="C63:D63"/>
    <mergeCell ref="C64:D64"/>
    <mergeCell ref="C65:D65"/>
    <mergeCell ref="C66:D66"/>
    <mergeCell ref="C67:D67"/>
    <mergeCell ref="C58:D58"/>
    <mergeCell ref="C59:D59"/>
    <mergeCell ref="C60:D60"/>
    <mergeCell ref="C61:D61"/>
    <mergeCell ref="C62:D62"/>
    <mergeCell ref="C53:D53"/>
    <mergeCell ref="C54:D54"/>
    <mergeCell ref="C55:D55"/>
    <mergeCell ref="C56:D56"/>
    <mergeCell ref="C57:D57"/>
    <mergeCell ref="C48:D48"/>
    <mergeCell ref="C49:D49"/>
    <mergeCell ref="C50:D50"/>
    <mergeCell ref="C51:D51"/>
    <mergeCell ref="C52:D52"/>
    <mergeCell ref="C43:D43"/>
    <mergeCell ref="C44:D44"/>
    <mergeCell ref="C45:D45"/>
    <mergeCell ref="C46:D46"/>
    <mergeCell ref="C47:D47"/>
    <mergeCell ref="F17:G17"/>
    <mergeCell ref="C18:D18"/>
    <mergeCell ref="C19:D19"/>
    <mergeCell ref="F18:G18"/>
    <mergeCell ref="F19:G19"/>
    <mergeCell ref="B15:H15"/>
    <mergeCell ref="L8:L9"/>
    <mergeCell ref="K8:K9"/>
    <mergeCell ref="J8:J9"/>
    <mergeCell ref="B12:H12"/>
    <mergeCell ref="B13:H13"/>
    <mergeCell ref="B14:H14"/>
    <mergeCell ref="B8:E8"/>
    <mergeCell ref="F8:F9"/>
    <mergeCell ref="G8:G9"/>
    <mergeCell ref="H8:H9"/>
    <mergeCell ref="I8:I9"/>
    <mergeCell ref="C20:D20"/>
    <mergeCell ref="C21:D21"/>
    <mergeCell ref="C22:D22"/>
    <mergeCell ref="C23:D23"/>
    <mergeCell ref="C24:D24"/>
    <mergeCell ref="C25:D25"/>
    <mergeCell ref="C26:D26"/>
    <mergeCell ref="C27:D27"/>
    <mergeCell ref="C28:D28"/>
    <mergeCell ref="C17:D17"/>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7:L7"/>
    <mergeCell ref="B2:B4"/>
    <mergeCell ref="C2:L4"/>
    <mergeCell ref="B11:C11"/>
    <mergeCell ref="B9:C9"/>
    <mergeCell ref="D9:E9"/>
    <mergeCell ref="D10:E10"/>
    <mergeCell ref="D11:E11"/>
    <mergeCell ref="B10:C10"/>
    <mergeCell ref="C151:L151"/>
    <mergeCell ref="C152:L152"/>
    <mergeCell ref="B145:L145"/>
    <mergeCell ref="C147:L147"/>
    <mergeCell ref="C148:L148"/>
    <mergeCell ref="C149:L149"/>
    <mergeCell ref="C150:L150"/>
  </mergeCells>
  <dataValidations count="2">
    <dataValidation type="whole" operator="lessThanOrEqual" allowBlank="1" showInputMessage="1" showErrorMessage="1" error="Precio supera el valor techo" sqref="H10" xr:uid="{57915797-499F-46A9-ACEA-0719D05DA748}">
      <formula1>2481900</formula1>
    </dataValidation>
    <dataValidation type="whole" operator="lessThanOrEqual" allowBlank="1" showInputMessage="1" showErrorMessage="1" error="Precio supera el valor techo" sqref="H11" xr:uid="{F6C19CCF-860C-488C-AABA-7AFEDEBA49EB}">
      <formula1>2628333</formula1>
    </dataValidation>
  </dataValidations>
  <printOptions horizontalCentered="1"/>
  <pageMargins left="0.51181102362204722" right="0.51181102362204722" top="0.35433070866141736" bottom="0.35433070866141736" header="0.31496062992125984" footer="0.31496062992125984"/>
  <pageSetup scale="4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62CD3-A0E6-4A55-92EF-FED8A0F49195}">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Hoja1</vt:lpstr>
    </vt:vector>
  </TitlesOfParts>
  <Company>FBSCGR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Juan Sebastian Sosa Silva</cp:lastModifiedBy>
  <cp:lastPrinted>2024-07-25T17:32:37Z</cp:lastPrinted>
  <dcterms:created xsi:type="dcterms:W3CDTF">2013-03-09T20:48:10Z</dcterms:created>
  <dcterms:modified xsi:type="dcterms:W3CDTF">2024-10-07T16:23:14Z</dcterms:modified>
</cp:coreProperties>
</file>