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https://icetex.sharepoint.com/sites/DireccindeTecnologa/Documentos compartidos/Contratacion 2024/0 Juridicos/Soporte Especializado Liferay/"/>
    </mc:Choice>
  </mc:AlternateContent>
  <xr:revisionPtr revIDLastSave="1" documentId="13_ncr:1_{59E6C374-105D-46FD-968D-1CA3858C166D}" xr6:coauthVersionLast="47" xr6:coauthVersionMax="47" xr10:uidLastSave="{0B7078A0-DFEB-49AD-A550-2B8E23B16CDF}"/>
  <bookViews>
    <workbookView xWindow="-110" yWindow="-110" windowWidth="19420" windowHeight="10300" xr2:uid="{00000000-000D-0000-FFFF-FFFF00000000}"/>
  </bookViews>
  <sheets>
    <sheet name="Matriz Riesgos" sheetId="1" r:id="rId1"/>
    <sheet name="Acuerdo Comercial" sheetId="2" r:id="rId2"/>
  </sheets>
  <definedNames>
    <definedName name="_xlnm._FilterDatabase" localSheetId="0" hidden="1">'Matriz Riesgos'!$A$5:$W$36</definedName>
    <definedName name="_Hlk54890862" localSheetId="0">'Matriz Riesgos'!$A$2</definedName>
    <definedName name="_xlnm.Print_Area" localSheetId="0">'Matriz Riesgos'!$A$2:$W$36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0" i="1" l="1"/>
  <c r="Q10" i="1" s="1"/>
  <c r="J10" i="1"/>
  <c r="K10" i="1" s="1"/>
  <c r="J7" i="1"/>
  <c r="K7" i="1" s="1"/>
  <c r="J8" i="1"/>
  <c r="K8" i="1" s="1"/>
  <c r="J9" i="1"/>
  <c r="K9" i="1" s="1"/>
  <c r="J11" i="1"/>
  <c r="K11" i="1" s="1"/>
  <c r="J12" i="1"/>
  <c r="K12" i="1" s="1"/>
  <c r="J13" i="1"/>
  <c r="K13" i="1" s="1"/>
  <c r="J14" i="1"/>
  <c r="K14" i="1" s="1"/>
  <c r="J15" i="1"/>
  <c r="K15" i="1" s="1"/>
  <c r="J16" i="1"/>
  <c r="K16" i="1" s="1"/>
  <c r="J17" i="1"/>
  <c r="K17" i="1" s="1"/>
  <c r="J18" i="1"/>
  <c r="K18" i="1" s="1"/>
  <c r="J19" i="1"/>
  <c r="K19" i="1" s="1"/>
  <c r="J20" i="1"/>
  <c r="K20" i="1" s="1"/>
  <c r="J21" i="1"/>
  <c r="K21" i="1" s="1"/>
  <c r="J22" i="1"/>
  <c r="K22" i="1" s="1"/>
  <c r="J23" i="1"/>
  <c r="K23" i="1" s="1"/>
  <c r="J24" i="1"/>
  <c r="K24" i="1" s="1"/>
  <c r="J25" i="1"/>
  <c r="K25" i="1" s="1"/>
  <c r="J26" i="1"/>
  <c r="K26" i="1" s="1"/>
  <c r="J27" i="1"/>
  <c r="K27" i="1" s="1"/>
  <c r="J28" i="1"/>
  <c r="K28" i="1" s="1"/>
  <c r="J29" i="1"/>
  <c r="K29" i="1" s="1"/>
  <c r="J30" i="1"/>
  <c r="K30" i="1" s="1"/>
  <c r="J31" i="1"/>
  <c r="K31" i="1" s="1"/>
  <c r="J32" i="1"/>
  <c r="K32" i="1" s="1"/>
  <c r="J33" i="1"/>
  <c r="K33" i="1" s="1"/>
  <c r="J34" i="1"/>
  <c r="K34" i="1" s="1"/>
  <c r="J35" i="1"/>
  <c r="K35" i="1" s="1"/>
  <c r="J36" i="1"/>
  <c r="K36" i="1" s="1"/>
  <c r="J6" i="1"/>
  <c r="K6" i="1" s="1"/>
  <c r="P24" i="1"/>
  <c r="Q24" i="1"/>
  <c r="P25" i="1"/>
  <c r="Q25" i="1" s="1"/>
  <c r="P26" i="1"/>
  <c r="Q26" i="1" s="1"/>
  <c r="P27" i="1"/>
  <c r="Q27" i="1" s="1"/>
  <c r="P28" i="1"/>
  <c r="Q28" i="1" s="1"/>
  <c r="P29" i="1"/>
  <c r="Q29" i="1" s="1"/>
  <c r="P30" i="1"/>
  <c r="Q30" i="1" s="1"/>
  <c r="P31" i="1"/>
  <c r="Q31" i="1" s="1"/>
  <c r="P32" i="1"/>
  <c r="Q32" i="1" s="1"/>
  <c r="P33" i="1"/>
  <c r="Q33" i="1" s="1"/>
  <c r="P34" i="1"/>
  <c r="Q34" i="1" s="1"/>
  <c r="P35" i="1"/>
  <c r="Q35" i="1" s="1"/>
  <c r="P36" i="1"/>
  <c r="Q36" i="1" s="1"/>
  <c r="Q22" i="1"/>
  <c r="P17" i="1"/>
  <c r="Q17" i="1" s="1"/>
  <c r="P14" i="1"/>
  <c r="Q14" i="1" s="1"/>
  <c r="P12" i="1"/>
  <c r="Q12" i="1" s="1"/>
  <c r="P11" i="1"/>
  <c r="Q11" i="1" s="1"/>
  <c r="P15" i="1"/>
  <c r="Q15" i="1" s="1"/>
  <c r="P23" i="1"/>
  <c r="Q23" i="1" s="1"/>
  <c r="P9" i="1"/>
  <c r="Q9" i="1" s="1"/>
  <c r="P8" i="1"/>
  <c r="Q8" i="1" s="1"/>
  <c r="Q6" i="1"/>
  <c r="P16" i="1"/>
  <c r="Q16" i="1" s="1"/>
  <c r="P13" i="1"/>
  <c r="Q13" i="1" s="1"/>
  <c r="Q21" i="1"/>
  <c r="P7" i="1"/>
  <c r="Q7" i="1" s="1"/>
  <c r="P18" i="1"/>
  <c r="Q18" i="1" s="1"/>
  <c r="P19" i="1"/>
  <c r="Q19" i="1" s="1"/>
  <c r="P20" i="1"/>
  <c r="Q20" i="1" s="1"/>
</calcChain>
</file>

<file path=xl/sharedStrings.xml><?xml version="1.0" encoding="utf-8"?>
<sst xmlns="http://schemas.openxmlformats.org/spreadsheetml/2006/main" count="515" uniqueCount="253">
  <si>
    <t>ACTUALIZACIÓN DE LA MATRIZ DE RIESGO BAJO EL ESCENARIO DE EVOLUCIÓN DE LA PANDEMÍA</t>
  </si>
  <si>
    <t xml:space="preserve">No. </t>
  </si>
  <si>
    <t>Clase</t>
  </si>
  <si>
    <t>Fuente</t>
  </si>
  <si>
    <t>Etapa</t>
  </si>
  <si>
    <t>Tipo</t>
  </si>
  <si>
    <t>Descripción (Qué puede pasar y, como puede ocurrir)</t>
  </si>
  <si>
    <t>Consecuencia de la ocurrencia del evento</t>
  </si>
  <si>
    <t xml:space="preserve">Probabilidad </t>
  </si>
  <si>
    <t>Impacto</t>
  </si>
  <si>
    <t xml:space="preserve"> Valoración del riesgo</t>
  </si>
  <si>
    <t>Categoría</t>
  </si>
  <si>
    <t>¿A quién se le asigna?</t>
  </si>
  <si>
    <t xml:space="preserve">Tratamiento /controles a ser implementados </t>
  </si>
  <si>
    <t>Impacto después del tratamiento</t>
  </si>
  <si>
    <t>¿Afecta la ejecución  del contrato?</t>
  </si>
  <si>
    <t>Persona responsable  por implementar el tratamiento</t>
  </si>
  <si>
    <t xml:space="preserve">Fecha estimada en que se inicia el tratamiento </t>
  </si>
  <si>
    <t xml:space="preserve">Fecha estimada en que se completa el tratamiento </t>
  </si>
  <si>
    <t>Monitoreo y revisión</t>
  </si>
  <si>
    <t>Valoración del riesgo</t>
  </si>
  <si>
    <t xml:space="preserve">Categoría </t>
  </si>
  <si>
    <t>¿Cómo se realiza el monitoreo?</t>
  </si>
  <si>
    <t>Periodicidad ¿Cuándo?</t>
  </si>
  <si>
    <t>General</t>
  </si>
  <si>
    <t>Interno</t>
  </si>
  <si>
    <t>Plan anual de adquisiciones</t>
  </si>
  <si>
    <t>R. Operativo</t>
  </si>
  <si>
    <t>Inadecuado sondeo de estudio de mercado 
Posibilidad de pérdidas económicas o generación de gastos adicionales por realizar un inadecuado sondeo de estudio de mercado.</t>
  </si>
  <si>
    <t>1. El presupuesto oficial del proceso no corresponda con los precios del mercado ni del respectivo sector.</t>
  </si>
  <si>
    <t>DT</t>
  </si>
  <si>
    <t>1. Revisión de procesos contractuales contemplando:  históricos, experiencias,  las actividades a realizar, el análisis del sector. Esta información se incluye en el Estudio Previo.
2. Ajuste y/o actualización del  PAA (Plan anual de adquisiciones).</t>
  </si>
  <si>
    <t>SI</t>
  </si>
  <si>
    <t>ICETEX
Dirección de tecnologia</t>
  </si>
  <si>
    <t>Revisión del cumplimiento de los requisitos de experiencia de la firma a contratar</t>
  </si>
  <si>
    <t>Una vez en la etapa precontractual</t>
  </si>
  <si>
    <t>Especifico</t>
  </si>
  <si>
    <t xml:space="preserve">Interno </t>
  </si>
  <si>
    <t>Estimación errada del presupuesto al no ser concordante con las necesidades de la entidad. 
Probabilidad de gastos adicionales por estimación errada del prepuestos de acuerdos a las necesidades de la entidad.</t>
  </si>
  <si>
    <t xml:space="preserve">1.Agotamiento de recursos antes de la finalización del contrato.
2. Imposibilidad de atender requerimientos misionales y de funcionamiento de la entidad.
</t>
  </si>
  <si>
    <t>1. Examen de la necesidad con las diferentes áreas de la Entidad y pluralidad de cotizaciones en la etapa de Estudio de Mercado.</t>
  </si>
  <si>
    <t>Plazo del contrato</t>
  </si>
  <si>
    <t>Monitoreo y seguimiento del presupuesto en la ejecución del contrato.</t>
  </si>
  <si>
    <t>Permanente durante la vigencia del contrato.</t>
  </si>
  <si>
    <t xml:space="preserve">Plan anual de adquisiciones </t>
  </si>
  <si>
    <t>Necesidad no contemplada en la proyección del plan anual de adquisiciones
Posibilidad de reprocesos en las actividades por necesidades no contempladas en el plan anual de adquisiciones.</t>
  </si>
  <si>
    <t xml:space="preserve">1. Imposibilidad de adelantar el proceso y ejecutar los recursos y responsabilidad Fiscal y disciplinaria </t>
  </si>
  <si>
    <t>1. Incluir necesidad  en el Plan anual de adquisiciones.
2. Publicar en el SECOP el Plan Anual de Adquisiciones del ICETEX.</t>
  </si>
  <si>
    <t>No</t>
  </si>
  <si>
    <t>DTI
Grupo de Contratación</t>
  </si>
  <si>
    <t>Publicación del pliego</t>
  </si>
  <si>
    <t xml:space="preserve">Monitoreo de las etapas precontractuales </t>
  </si>
  <si>
    <t xml:space="preserve">De acuerdo al cronograma de Contratación </t>
  </si>
  <si>
    <t>Estudio Previo</t>
  </si>
  <si>
    <t>Estructuración deficiente de la necesidad, detalle de las actividades y los requisitos habilitantes y ponderables</t>
  </si>
  <si>
    <t>1. Reproceso en la etapa precontractual
2. Proceso declarados desiertos
3. Demoras en el proceso de contratación
4. Adjudicación errónea
5. Demandas judiciales</t>
  </si>
  <si>
    <t xml:space="preserve">1. Elaboración, revisión y aprobación y firma del estudio previo los Lideres de Procesos responsables.
2.  Asesoría por parte del Grupo de Contratación.
</t>
  </si>
  <si>
    <t>Monitoreo de las etapas precontractuales y asesoramiento con el grupo de contratación.</t>
  </si>
  <si>
    <t>Riesgos Operacionales</t>
  </si>
  <si>
    <t>Falla de la modalidad de selección no sea adecuada para el bien o servicio que requiere la Entidad</t>
  </si>
  <si>
    <t>Que el oferente seleccionado no satisfaga cabalmente las expectativas y necesidades de la Entidad</t>
  </si>
  <si>
    <t>DT - Contratación</t>
  </si>
  <si>
    <t>1. Revisión de la necesidad y Modalidad de selección en la elaboración de estudios previos con Acompañamiento del Grupo de contratación, aprobación de la necesidad y modalidad por parte del comité de adquisiciones de la entidad.</t>
  </si>
  <si>
    <t>ICETEX
Dirección de tecnologia - Grupo de Contratación</t>
  </si>
  <si>
    <t>Adjudicación</t>
  </si>
  <si>
    <t>Pliego de condiciones</t>
  </si>
  <si>
    <t>Posibilidad de reprocesos en la etapa precontractual por inconsistencia en la elaboración del pliego de condiciones teniendo en cuenta el estudio previo en firme</t>
  </si>
  <si>
    <t xml:space="preserve">1. Reproceso en la etapa precontractual
2. Demoras en el proceso de contratación
3. Adjudicación errónea
</t>
  </si>
  <si>
    <t>1. Validación de la coherencia entre el estudio previo y el pliego de condiciones elaborado por el abogado del Grupo de Contratación con la aprobación de:  las áreas  requirentes en su aspecto técnico, el Coordinador de Grupo de Contratación en su aspecto legal y la Vicepresidencia Financiera en su aspecto financiero (se recibe de comunicación).</t>
  </si>
  <si>
    <t>Publicación del Pliego</t>
  </si>
  <si>
    <t>Posibilidad de reprocesos en la etapa precontractual por fallas en el registro de la publicación del pliego de condiciones en la herramienta SECOP II</t>
  </si>
  <si>
    <t>1. Reproceso en la etapa precontractual</t>
  </si>
  <si>
    <t>1. Aprobación de la publicación del pliego de condiciones por parte del: Estructurador, Aprobador, Ordenador del Gasto, cumpliendo con el flujo de definido de aprobación por las áreas.</t>
  </si>
  <si>
    <t>Si</t>
  </si>
  <si>
    <t>ICETEX
Grupo de Contratación</t>
  </si>
  <si>
    <t xml:space="preserve">1. Incumplimiento en el cronograma del proceso, inició de la ejecución, </t>
  </si>
  <si>
    <t xml:space="preserve">DT - Contratación / Oferentes </t>
  </si>
  <si>
    <t>1. En caso de indisponibilidad, se debe aplicar la guía de indisponibilidad del Secop II https://www.colombiacompra.gov.co/secop/que-es-el-secop-ii/manuales-y-guias-de-uso-del-secop-ii e informe al correo de contratos@icetex.gov.co.</t>
  </si>
  <si>
    <t xml:space="preserve">Grupo de contratación - Dirección de tecnologia y Oferentes
</t>
  </si>
  <si>
    <t xml:space="preserve">Desde la certificación de indisponibilidad </t>
  </si>
  <si>
    <t>Hasta la Finalización</t>
  </si>
  <si>
    <t>Ingreso a la plataforma</t>
  </si>
  <si>
    <t xml:space="preserve">Evaluación de  Observaciones </t>
  </si>
  <si>
    <t>Posibilidad de pérdida de imagen y retrasos en el desarrollo de la oferta por falencias en el ajuste del pliego de condiciones de forma integral ante la modificación del mismo por observaciones acogidas dadas por los interesados</t>
  </si>
  <si>
    <t xml:space="preserve">1. Pérdida de imagen ocasionada por inconformidad de los interesados.
2. Retrasos en el desarrollo del proceso
3. Errores en la evaluación de las ofertas </t>
  </si>
  <si>
    <t>1. Generación de Adenda que se incorpora en el Pliego de Condiciones.
2. Análisis e impacto de la  Adenda dentro del Pliego de Condiciones por parte del área responsable: legal,  técnica y/o financiera.
3. Aprobación por los Estructuradores y Ordenador del gasto de la modificación de la Adenda modificatoria del Pliego.</t>
  </si>
  <si>
    <t>Plazo de observaciones al pliego</t>
  </si>
  <si>
    <t>Publicación de informe de habilitantes</t>
  </si>
  <si>
    <t xml:space="preserve">Probabilidad de tomar decisiones no acordes a los requisitos del pliego en la verificación y evaluación de las propuestas, así:
1. Dejar de tener en cuenta documentación allegada con la propuesta
2. No se solicita documentación que permita subsanar algunos requisitos 
3. Interpretación errónea del Pliego de Condiciones. 
4. Subsanaciones por fuera de los parámetros legales
</t>
  </si>
  <si>
    <t>1. Desgaste administrativo.
2. Demoras en el proceso de contratación. 
3. Adjudicación errónea.
4.Posibles sanciones legales y disciplinarias</t>
  </si>
  <si>
    <t>Comité Evaluador</t>
  </si>
  <si>
    <t xml:space="preserve">
1. Verificación documental por parte de las áreas para evaluar el cumplimiento de los requisitos técnicos, financieros y legales.
2. Emitir la solicitud de subsanaciones a los proponentes y su recepción.
3. Revisión por parte del Comité Evaluador. 
</t>
  </si>
  <si>
    <t>Grupo evaluador de la entidad Comité Tecnico, financiero y juridico</t>
  </si>
  <si>
    <t>Recepción de ofertas</t>
  </si>
  <si>
    <t>Evaluación a luz de los Pliegos Definitivos y/o Adendas si las hubiere</t>
  </si>
  <si>
    <t>Selección</t>
  </si>
  <si>
    <t>Posibilidad de riesgos vinculados con lavado de activos, legal y reputacional por inadecuado análisis de los posibles ofertantes.</t>
  </si>
  <si>
    <t>1. Disminución en calidad del servicio y adiciones del contrato
2. Posible lavado de activos</t>
  </si>
  <si>
    <t xml:space="preserve">1. Comparar y analizar las ofertas recibidas versus el sondeo de mercado realizado, de haber diferencias significativas en costos se debe establecer su razonabilidad.
</t>
  </si>
  <si>
    <t>Hasta la adjudicación</t>
  </si>
  <si>
    <t>Ante dudas requerir aclaraciones al oferente y validar condiciones de mercado</t>
  </si>
  <si>
    <t xml:space="preserve">Potenciales riesgos de tipo legal y reputacional al adjudicar y celebrar contratos relacionados con eventos que estén limitados en las normas que dicta el Gobierno Nacional y/o Territorial referentes a situación de Pandemia </t>
  </si>
  <si>
    <t xml:space="preserve">
1. Posibles demandas por reembolsos de gastos (opción1) 
2. Pérdida de imagen generada por las políticas contractuales asumidas por la Entidad (opción 2)
3.  Incumplimiento legal (opción 2)
4. Posibilidad de Propagación de la enfermedad de Covid-19 (opción 2)
5. Mayores costos para el contratista porque el evento va a requerir la dotación de elementos de bio-seguridad (implementación de protocolos de bio-seguridad) (opción 2)
</t>
  </si>
  <si>
    <r>
      <rPr>
        <u/>
        <sz val="9"/>
        <color indexed="36"/>
        <rFont val="Arial Narrow"/>
        <family val="2"/>
      </rPr>
      <t>Opción 1</t>
    </r>
    <r>
      <rPr>
        <sz val="9"/>
        <color indexed="36"/>
        <rFont val="Arial Narrow"/>
        <family val="2"/>
      </rPr>
      <t xml:space="preserve">
1. Suspensión del proceso de contratación acogiéndose a las normas de orden nacional o territorial expedidas bajo la situación de emergencia. 
2. Suspensión del proceso de contratación por situación de Pandemia acogiéndose al numeral 7.4.3 Suspensión del Proceso Contractual - del Manual de Contratación y el pliego de condiciones: 
</t>
    </r>
    <r>
      <rPr>
        <i/>
        <sz val="9"/>
        <color indexed="36"/>
        <rFont val="Arial Narrow"/>
        <family val="2"/>
      </rPr>
      <t>"ICETEX podrá suspender el proceso de contratación en cualquiera de sus etapas, cuando se presenten circunstancias de interés público o general que requieran analizarse y que puedan afectar el normal desarrollo del proceso o del contrato, lo cual se establecerá claramente en el documento que lo señale"</t>
    </r>
    <r>
      <rPr>
        <sz val="9"/>
        <color indexed="36"/>
        <rFont val="Arial Narrow"/>
        <family val="2"/>
      </rPr>
      <t xml:space="preserve">.
</t>
    </r>
    <r>
      <rPr>
        <u/>
        <sz val="9"/>
        <color indexed="36"/>
        <rFont val="Arial Narrow"/>
        <family val="2"/>
      </rPr>
      <t>Opción 2</t>
    </r>
    <r>
      <rPr>
        <sz val="9"/>
        <color indexed="36"/>
        <rFont val="Arial Narrow"/>
        <family val="2"/>
      </rPr>
      <t xml:space="preserve">
1. Ejecutar el contrato exigiendo el cumplimiento de los Protocolos de Bio-seguridad y complementarias  sobre la situación de Pandemia.</t>
    </r>
  </si>
  <si>
    <t>Seguimiento al cumplimiento de las normas de acuerdo con la opción seleccionada</t>
  </si>
  <si>
    <t>Semanal</t>
  </si>
  <si>
    <t xml:space="preserve">Externo </t>
  </si>
  <si>
    <t>Contratación</t>
  </si>
  <si>
    <t>Posibilidad de reprocesos e incumplimiento de las actividades planificadas por la no suscripción del contrato por parte del adjudicatario</t>
  </si>
  <si>
    <t>1. Obstruye la ejecución del contrato. 
2. La oferta del segundo en la lista de elegibles no sea favorable a la entidad.</t>
  </si>
  <si>
    <t>Contratista y Comité evaluador</t>
  </si>
  <si>
    <t xml:space="preserve">
1. Adjudicación del contrato al siguiente de la lista de elegibles siempre que sea favorable para la entidad.
2. Hacer efectiva la Póliza de garantía de la seriedad de la oferta por parte del contratista.
</t>
  </si>
  <si>
    <t xml:space="preserve">Desde la adjudicación </t>
  </si>
  <si>
    <t>Hasta la Legalización</t>
  </si>
  <si>
    <t xml:space="preserve">Verificación suscripción </t>
  </si>
  <si>
    <t xml:space="preserve">
Probabilidad de afectación de la ejecución del contratos por incumplimiento en el otorgamiento de  las garantías requeridas en los documentos del proceso de contratación o que su presentación sea tardía
</t>
  </si>
  <si>
    <t>1. Afecta la ejecución del contrato 
2. Mayor costo en la adquisición de la póliza por razones asociadas a la pandemia</t>
  </si>
  <si>
    <t>Contratista</t>
  </si>
  <si>
    <r>
      <t xml:space="preserve"> 
1. Informar al contratista,</t>
    </r>
    <r>
      <rPr>
        <i/>
        <sz val="9"/>
        <color theme="1"/>
        <rFont val="Arial Narrow"/>
        <family val="2"/>
      </rPr>
      <t xml:space="preserve"> </t>
    </r>
    <r>
      <rPr>
        <sz val="9"/>
        <color theme="1"/>
        <rFont val="Arial Narrow"/>
        <family val="2"/>
      </rPr>
      <t>una vez celebrado el contrato especificando los plazos perentorios para la suscripción y presentación de las garantías.</t>
    </r>
  </si>
  <si>
    <t>Grupo integrado de contratación de la entidad y supervisor del Contrato designado entidad</t>
  </si>
  <si>
    <t>Desde la Suscripción del contrato</t>
  </si>
  <si>
    <t xml:space="preserve">Verificación que se aporten las garantías </t>
  </si>
  <si>
    <t xml:space="preserve">Diario </t>
  </si>
  <si>
    <t xml:space="preserve">General </t>
  </si>
  <si>
    <t xml:space="preserve">Posibilidad de desvío de fondos por omitir el tramite del registro presupuestal del contrato </t>
  </si>
  <si>
    <t>1. Los recursos destinados a la financiación del  compromiso se desvíen a otro fin.</t>
  </si>
  <si>
    <t>Contratación, Tecnologia</t>
  </si>
  <si>
    <t>1. Seguimiento en el requisito de ejecución.</t>
  </si>
  <si>
    <t xml:space="preserve">Vigilancia  estricta de la reserva presupuestal </t>
  </si>
  <si>
    <t>Probabilidad de generar procesos disciplinaras e inhabilidades debido al incumplimiento de requisitos legales en la celebración de contratos</t>
  </si>
  <si>
    <t>1. Investigaciones disciplinarias a los servidores públicos
2. Inhabilidades para contratar a las empresas</t>
  </si>
  <si>
    <t>TI, Contratación</t>
  </si>
  <si>
    <t>1. Verificación al cumplimiento de requisitos exigidos en el proceso de contratación.
2. Revisión de documentos para archivo en el expediente contractual.</t>
  </si>
  <si>
    <t>Grupo de contratación - Dirección de tecnologia</t>
  </si>
  <si>
    <t>Desde el proyecto de pliegos</t>
  </si>
  <si>
    <t xml:space="preserve"> Hasta la fecha de la firma del contrato.</t>
  </si>
  <si>
    <t>Revisión previa de los  documentos en cada etapa del proceso contractual</t>
  </si>
  <si>
    <t>Permanente, desde la etapa de selección y la etapa de contratación.</t>
  </si>
  <si>
    <t>INTERNO</t>
  </si>
  <si>
    <t>Probabilidad de Iniciar la ejecución del contrato sin el cumplimiento de los requisitos de ejecución previstos en el contrato</t>
  </si>
  <si>
    <t>1. Investigaciones disciplinarias a los servidores públicos.
2. Demandas del contratistas por pago de servicios prestado sin el cumplimiento de los requisitos.</t>
  </si>
  <si>
    <t>Presupuesto, Contratacion, Supervisor</t>
  </si>
  <si>
    <t xml:space="preserve">1. El Grupo de Contratación informa al Grupo de Presupuesto la celebración el contrato y la información de los documentos que se necesitan.
1. El Supervisor solicita y hace seguimiento  al contratista la constitución y entrega de la póliza. </t>
  </si>
  <si>
    <t>Grupo de contratación, presupuesto - Dirección de tecnologia</t>
  </si>
  <si>
    <t>Ejecución</t>
  </si>
  <si>
    <t>Posibilidad de diferencias entre el valor presupuestado y el ejecutado por el trámite del proceso de selección, celebración y ejecución  del contrato y situaciones externas -sociales, políticas, entre otros.</t>
  </si>
  <si>
    <r>
      <t xml:space="preserve">1. Pérdida de imagen ocasionada por conocerse únicamente el valor presupuestado inicialmente
</t>
    </r>
    <r>
      <rPr>
        <sz val="9"/>
        <color rgb="FFFF0000"/>
        <rFont val="Arial Narrow"/>
        <family val="2"/>
      </rPr>
      <t>2. Investigaciones de tipo disciplinario.</t>
    </r>
  </si>
  <si>
    <r>
      <t>1. Informe de ejecución del contrato desde el punto de vista financiero por parte del Supervisor del Contrato.
2. Publicación de los Informes de Ejecución.</t>
    </r>
    <r>
      <rPr>
        <u/>
        <sz val="9"/>
        <color indexed="36"/>
        <rFont val="Arial Narrow"/>
        <family val="2"/>
      </rPr>
      <t xml:space="preserve">
</t>
    </r>
  </si>
  <si>
    <t xml:space="preserve">Ordenador del Gasto, Supervisor del Contrato y Contratista </t>
  </si>
  <si>
    <t xml:space="preserve">A partir de la fecha de inicio del contrato </t>
  </si>
  <si>
    <t>Revisión del informe de supervisión del contrato</t>
  </si>
  <si>
    <t>Mensual</t>
  </si>
  <si>
    <t>Externa</t>
  </si>
  <si>
    <t>Probabilidad de fallas en la prestación de servicio por falta de recurso humano del proveedor.</t>
  </si>
  <si>
    <t>1. Suspensión del servicio en los canales afectados.</t>
  </si>
  <si>
    <t>1. Plan de contingencia de personal.</t>
  </si>
  <si>
    <t>Supervisor del contrato - TI</t>
  </si>
  <si>
    <t>Revisión del plan de contingencia de personal</t>
  </si>
  <si>
    <t>Probabilidad de quejas y reclamos por ejecución de actividades no aprobadas por ICETEX</t>
  </si>
  <si>
    <r>
      <t xml:space="preserve">1. Reclamaciones por parte del Contratista a ICETEX.
</t>
    </r>
    <r>
      <rPr>
        <sz val="9"/>
        <color rgb="FFFF0000"/>
        <rFont val="Arial Narrow"/>
        <family val="2"/>
      </rPr>
      <t>2. Potenciales riesgos de tipo legal.</t>
    </r>
  </si>
  <si>
    <t>CONTRATISTA</t>
  </si>
  <si>
    <t>1. Mediante documento se dejará constancia de las actividades aprobadas por  ICETEX. 
2. Las actividades que no sean aprobadas y sean ejecutadas por el Contratista no serán reconocidas ni pagadas salvo intervención judicial.</t>
  </si>
  <si>
    <t>NO</t>
  </si>
  <si>
    <t>Contratista / Supervisor del Contrato TI</t>
  </si>
  <si>
    <t>Desde el inicio de ejecución del contrato</t>
  </si>
  <si>
    <t>Hasta la Liquidación del Contrato</t>
  </si>
  <si>
    <t>Supervisor del Contrato encargado de la generación de los Documentos donde se deje constancia de las actividades aprobadas</t>
  </si>
  <si>
    <t>Permanente durante la ejecución del Contrato</t>
  </si>
  <si>
    <t>Externo</t>
  </si>
  <si>
    <t>Posibilidad de incumplimiento del objeto contractual por carencia del conocimiento y la experiencia necesaria para la prestación de los servicios del objeto del contrato</t>
  </si>
  <si>
    <t>1. Incumplimiento del objeto contractual</t>
  </si>
  <si>
    <t xml:space="preserve">
 Solicitud de cobertura de riesgo de cumplimiento y calidad del servicio.
</t>
  </si>
  <si>
    <t xml:space="preserve">Supervisor del Contrato TI y contratista </t>
  </si>
  <si>
    <t>Desde el inicio de ejecución</t>
  </si>
  <si>
    <t xml:space="preserve">Seguimiento en el informe  de supervisión </t>
  </si>
  <si>
    <t xml:space="preserve">
Probabilidad deincumplimiento de las obligaciones del contrato
</t>
  </si>
  <si>
    <t>1. Incumplimiento total o parcial de las obligaciones del contrato</t>
  </si>
  <si>
    <t xml:space="preserve">Contratista </t>
  </si>
  <si>
    <t xml:space="preserve">
1. Definición de los entregables en el pliego.
 2. Cronograma de trabajo y su seguimiento.
</t>
  </si>
  <si>
    <t xml:space="preserve"> Imposibilidad de ejecutar las obligaciones del contrato de acuerdo con las actividades proyectadas, imputables a las circunstancias de la Pandemia </t>
  </si>
  <si>
    <t>1. Posible demanda por parte del contratista (Opción 1).
2. Impacto en la estructura de costos del contratista (Opción 1)</t>
  </si>
  <si>
    <t>DTI / Contratista</t>
  </si>
  <si>
    <r>
      <rPr>
        <u/>
        <sz val="9"/>
        <color indexed="36"/>
        <rFont val="Arial Narrow"/>
        <family val="2"/>
      </rPr>
      <t>Opción 1</t>
    </r>
    <r>
      <rPr>
        <sz val="9"/>
        <color indexed="36"/>
        <rFont val="Arial Narrow"/>
        <family val="2"/>
      </rPr>
      <t xml:space="preserve">
1. Acotar las actividades debido a la situación de pandemia.
</t>
    </r>
    <r>
      <rPr>
        <u/>
        <sz val="9"/>
        <color indexed="36"/>
        <rFont val="Arial Narrow"/>
        <family val="2"/>
      </rPr>
      <t>Opción 2</t>
    </r>
    <r>
      <rPr>
        <sz val="9"/>
        <color indexed="36"/>
        <rFont val="Arial Narrow"/>
        <family val="2"/>
      </rPr>
      <t xml:space="preserve">
1. Terminación del contrato de mutuo acuerdo, ante circunstancias gravemente onerosas que afecten la ejecución del contrato. </t>
    </r>
  </si>
  <si>
    <t>Desde el inicio  del contrato</t>
  </si>
  <si>
    <t>1. Seguimiento al cronograma de actividades definidas
2. Verificación del cumplimiento de la terminación del contrato</t>
  </si>
  <si>
    <t>Permanente</t>
  </si>
  <si>
    <t xml:space="preserve"> Posible afectación en el logro del objetivo del contrato por incumplimiento del plan de trabajo.</t>
  </si>
  <si>
    <t>1. Incumplimiento del plan de trabajo y finalidad del contrato.</t>
  </si>
  <si>
    <t>DTI</t>
  </si>
  <si>
    <r>
      <t xml:space="preserve">
1. Revisar los eventos programados y seleccionar cuáles de éstos pueden ser elaborados de manera virtual directamente por el  Icetex.</t>
    </r>
    <r>
      <rPr>
        <u/>
        <sz val="9"/>
        <color indexed="36"/>
        <rFont val="Arial Narrow"/>
        <family val="2"/>
      </rPr>
      <t xml:space="preserve">
</t>
    </r>
  </si>
  <si>
    <t>Desde la toma de decisión de no continuar el proceso de contratación</t>
  </si>
  <si>
    <t xml:space="preserve">1. Definición de cronograma de eventos </t>
  </si>
  <si>
    <t xml:space="preserve">Especifico </t>
  </si>
  <si>
    <t xml:space="preserve">
Probabilidad de incumplimiento del objeto del contrato por Insolvencia económica  del contratista</t>
  </si>
  <si>
    <t>1. Incumplimiento del objetivo del contrato</t>
  </si>
  <si>
    <t xml:space="preserve">
1. Revisión de los estados financieros del contratante (flujo de caja).
2. Póliza de cobertura por incumplimiento de pagos, salarios y prestaciones sociales.</t>
  </si>
  <si>
    <t>desde el inicio de ejecución</t>
  </si>
  <si>
    <t>Revisión de los estados e indicadores financieros.</t>
  </si>
  <si>
    <t>Semestral</t>
  </si>
  <si>
    <t>Eventos externos o naturales que imposibiliten la realización de los eventos</t>
  </si>
  <si>
    <t>1. No realización parcial o total de los eventos.</t>
  </si>
  <si>
    <t xml:space="preserve">
1. Revisión y ajuste del plan de eventos.</t>
  </si>
  <si>
    <t xml:space="preserve">DTI y Contratista </t>
  </si>
  <si>
    <t>Seguimiento en las reuniones de supervisión y alertas generadas por el contratista</t>
  </si>
  <si>
    <t>Accidentes de trabajo y enfermedades profesionales del personal destinado por el contratista para la ejecución de los eventos</t>
  </si>
  <si>
    <t xml:space="preserve">1. Accidentes o incidentes de trabajo no cubierto por terceros </t>
  </si>
  <si>
    <t xml:space="preserve"> 
1. Verificación por parte del Supervisor del Contrato de la afiliación y pago de  los aportes a la seguridad social y ARL por parte del Contratista.</t>
  </si>
  <si>
    <t>1. Certificado de pagos parafiscales firmado por el revisor fiscal o representante legal.</t>
  </si>
  <si>
    <t>S. Información</t>
  </si>
  <si>
    <t>Pérdida,  fuga o manipulación de información y de recursos 
Posible afectación de la confidencialidad, disponibilidad y/o integridad de la ciberseguridad, seguridad y privacidad de la información.</t>
  </si>
  <si>
    <t xml:space="preserve">1. Pérdida de la Confidencialidad,
integridad y Disponibilidad de la
información.
2. Demandas, recamos, sanciones por incumplimiento de las normas de seguridad digital y la legislación aplicable para ciberseguridad, seguridad y privacidad de la información.
</t>
  </si>
  <si>
    <t>1. Clausula de confidencialidad en el contrato.
2. Aplicación de las políticas de seguridad digital. 
3. Cumplimiento de la normatividad vigente de ciberseguridad, seguridad y privacidad de la información.
4. Manejo seguro de la información (cláusula de confidencialidad, etiquetado de información, formato F313, controles de acceso, cifrado)
5. Borrado seguro de información al finalizar el trabajo
6. Seguimiento periódico de los riesgos de seguridad digital por parte de supervisor y registro en actas o informes de seguimiento.
7. Realizar una identificación de riesgos de seguridad digital en la planificación del proyecto.</t>
  </si>
  <si>
    <t>Revisión del cumplimiento del control por parte la Dirección Informática
Registrar en actas o informes de supervisión el seguimiento a los riesgos de seguridad digital.</t>
  </si>
  <si>
    <r>
      <t>Reclamación por desequilibrio a la ecuación económica</t>
    </r>
    <r>
      <rPr>
        <i/>
        <sz val="9"/>
        <rFont val="Arial Narrow"/>
        <family val="2"/>
      </rPr>
      <t xml:space="preserve"> </t>
    </r>
    <r>
      <rPr>
        <sz val="9"/>
        <rFont val="Arial Narrow"/>
        <family val="2"/>
      </rPr>
      <t xml:space="preserve">del contrato por mayores costos imputables a las circunstancias de la Pandemia </t>
    </r>
  </si>
  <si>
    <t xml:space="preserve">1. Posible demanda en contra de la Entidad por no reconocimiento de forma directa/mayores costos en que incurre la entidad </t>
  </si>
  <si>
    <r>
      <rPr>
        <u/>
        <sz val="9"/>
        <color indexed="36"/>
        <rFont val="Arial Narrow"/>
        <family val="2"/>
      </rPr>
      <t>Opción 1</t>
    </r>
    <r>
      <rPr>
        <sz val="9"/>
        <color indexed="36"/>
        <rFont val="Arial Narrow"/>
        <family val="2"/>
      </rPr>
      <t xml:space="preserve">
1. Hacer acuerdos con el Contratista. 
</t>
    </r>
    <r>
      <rPr>
        <u/>
        <sz val="9"/>
        <color indexed="36"/>
        <rFont val="Arial Narrow"/>
        <family val="2"/>
      </rPr>
      <t>Opción 2</t>
    </r>
    <r>
      <rPr>
        <sz val="9"/>
        <color indexed="36"/>
        <rFont val="Arial Narrow"/>
        <family val="2"/>
      </rPr>
      <t xml:space="preserve">
1. Restablecer ecuación económica.</t>
    </r>
  </si>
  <si>
    <t xml:space="preserve">Supervisor del Contrato DTI y contratista </t>
  </si>
  <si>
    <t>Seguimiento a los acuerdos con el Contratista</t>
  </si>
  <si>
    <t xml:space="preserve">Externo  </t>
  </si>
  <si>
    <t>Liquidación</t>
  </si>
  <si>
    <t xml:space="preserve">La liquidación del contrato no se hace dentro de los términos legales o contractuales.
</t>
  </si>
  <si>
    <t xml:space="preserve"> 1. Imposibilidad de llegar a acuerdos con el contratista en cuanto ajustes, revisiones y reconocimientos  en sede administrativa.
2. Imposibilidad de llegar a eventuales acuerdos y conciliaciones que prevengan futuros litigios con el contratista sobre el cumplimiento definitivo de las obligaciones.  
3. Pérdida de competencia para liquidar el contrato.
4. Improcedencia de la liquidación bilateral del Contrato por parte de la Entidad, con alta exposición a demandas y/o recolectar recursos económicos a favor de Icetex en sede administrativa.</t>
  </si>
  <si>
    <t>DTI Contratación</t>
  </si>
  <si>
    <t>1. Capacitación a Supervisores para que estén alertas a la debida liquidación de contratos en el plazo que éste diga.
2. Contacto a  los contratistas para que atienda la liquidación del contratos en los tiempos estipulados.</t>
  </si>
  <si>
    <t>Supervisor del Contrato DTI Contratista y contratista</t>
  </si>
  <si>
    <t>Desde la terminación del contrato</t>
  </si>
  <si>
    <t>Requerimientos para liquidación de contrato</t>
  </si>
  <si>
    <t>A la terminación del contrato</t>
  </si>
  <si>
    <t>Cierre</t>
  </si>
  <si>
    <t>Que el supervisor, una vez liquidado el contrato, no cierre el expediente en la oportunidad y forma debida.
Posibilidad de no contar con los debidos soporte que no permitan el  cierre del contrato y de los expedientes en la oportunidad y forma debida.</t>
  </si>
  <si>
    <t>1. El expediente no cuente con todos los soportes técnicos, financieros y jurídicos
2. El archivo del expediente no cumpla las formalidades que corresponda</t>
  </si>
  <si>
    <t>1. El supervisor del contrato proceda con el cierre el expediente una vez verificado las condiciones y en la oportunidad debida/
2. Verificación de todos los soportes  técnicos, financieros y jurídicos.</t>
  </si>
  <si>
    <t>Cierre del Contrato</t>
  </si>
  <si>
    <t>Revisión de Requerimientos para el cierre del contrato</t>
  </si>
  <si>
    <t>Acuerdo Comercial</t>
  </si>
  <si>
    <t>Entidad Estatal Incluida</t>
  </si>
  <si>
    <t>Presupuesto del proceso de contratación superior al valor del Acuerdo Comercial</t>
  </si>
  <si>
    <t>Excepción aplicable al proceso de contratación</t>
  </si>
  <si>
    <t>Proceso de contratación cubierto por el Acuerdo Comercial</t>
  </si>
  <si>
    <t>Canadá</t>
  </si>
  <si>
    <t>N/A</t>
  </si>
  <si>
    <t>Chile</t>
  </si>
  <si>
    <t>Estados Unidos</t>
  </si>
  <si>
    <t>El Salvador</t>
  </si>
  <si>
    <t>Guatemala</t>
  </si>
  <si>
    <t>Honduras</t>
  </si>
  <si>
    <t>Liechtenstein</t>
  </si>
  <si>
    <t>Suiza</t>
  </si>
  <si>
    <t>México</t>
  </si>
  <si>
    <t>Unión Europea</t>
  </si>
  <si>
    <t>OBJETO: “Prestar los servicios especializados para el gestor de contenidos (liferay) y demas portales web DEL ICETEX."</t>
  </si>
  <si>
    <t xml:space="preserve">Desde la elaboración del pliego </t>
  </si>
  <si>
    <t>Hasta la publicación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</si>
</sst>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theme="1"/>
      <name val="Arial Narrow"/>
      <family val="2"/>
    </font>
    <font>
      <sz val="12"/>
      <name val="Arial Narrow"/>
      <family val="2"/>
    </font>
    <font>
      <sz val="9"/>
      <color theme="1"/>
      <name val="Arial Narrow"/>
      <family val="2"/>
    </font>
    <font>
      <b/>
      <sz val="9"/>
      <name val="Arial Narrow"/>
      <family val="2"/>
    </font>
    <font>
      <b/>
      <sz val="9"/>
      <color rgb="FF000000"/>
      <name val="Arial Narrow"/>
      <family val="2"/>
    </font>
    <font>
      <b/>
      <sz val="8"/>
      <color rgb="FF000000"/>
      <name val="Arial Narrow"/>
      <family val="2"/>
    </font>
    <font>
      <sz val="9"/>
      <color rgb="FF000000"/>
      <name val="Arial Narrow"/>
      <family val="2"/>
    </font>
    <font>
      <b/>
      <sz val="9"/>
      <color theme="1"/>
      <name val="Arial Narrow"/>
      <family val="2"/>
    </font>
    <font>
      <sz val="9"/>
      <name val="Arial Narrow"/>
      <family val="2"/>
    </font>
    <font>
      <sz val="9"/>
      <color theme="2" tint="-0.249977111117893"/>
      <name val="Arial Narrow"/>
      <family val="2"/>
    </font>
    <font>
      <sz val="9"/>
      <color rgb="FF7030A0"/>
      <name val="Arial Narrow"/>
      <family val="2"/>
    </font>
    <font>
      <sz val="9"/>
      <color rgb="FFFF0000"/>
      <name val="Arial Narrow"/>
      <family val="2"/>
    </font>
    <font>
      <sz val="9"/>
      <color indexed="8"/>
      <name val="Arial Narrow"/>
      <family val="2"/>
    </font>
    <font>
      <sz val="9"/>
      <color indexed="36"/>
      <name val="Arial Narrow"/>
      <family val="2"/>
    </font>
    <font>
      <u/>
      <sz val="9"/>
      <color indexed="36"/>
      <name val="Arial Narrow"/>
      <family val="2"/>
    </font>
    <font>
      <i/>
      <sz val="9"/>
      <color indexed="36"/>
      <name val="Arial Narrow"/>
      <family val="2"/>
    </font>
    <font>
      <sz val="9"/>
      <color rgb="FF00B050"/>
      <name val="Arial Narrow"/>
      <family val="2"/>
    </font>
    <font>
      <b/>
      <sz val="9"/>
      <color rgb="FF7030A0"/>
      <name val="Arial Narrow"/>
      <family val="2"/>
    </font>
    <font>
      <i/>
      <sz val="9"/>
      <color theme="1"/>
      <name val="Arial Narrow"/>
      <family val="2"/>
    </font>
    <font>
      <b/>
      <sz val="12"/>
      <name val="Arial Narrow"/>
      <family val="2"/>
    </font>
    <font>
      <i/>
      <sz val="9"/>
      <name val="Arial Narrow"/>
      <family val="2"/>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BAE75"/>
        <bgColor indexed="64"/>
      </patternFill>
    </fill>
    <fill>
      <patternFill patternType="solid">
        <fgColor rgb="FFA1E57B"/>
        <bgColor indexed="64"/>
      </patternFill>
    </fill>
    <fill>
      <patternFill patternType="solid">
        <fgColor theme="4" tint="0.39997558519241921"/>
        <bgColor indexed="64"/>
      </patternFill>
    </fill>
    <fill>
      <patternFill patternType="solid">
        <fgColor rgb="FF92D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72">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0" xfId="0" applyFont="1"/>
    <xf numFmtId="0" fontId="3" fillId="0" borderId="0" xfId="0" applyFont="1" applyAlignment="1">
      <alignment horizontal="center" vertical="center" textRotation="90"/>
    </xf>
    <xf numFmtId="0" fontId="3" fillId="0" borderId="0" xfId="0" applyFont="1" applyAlignment="1">
      <alignment horizontal="center" vertical="center"/>
    </xf>
    <xf numFmtId="0" fontId="3" fillId="0" borderId="0" xfId="0" applyFont="1"/>
    <xf numFmtId="0" fontId="9" fillId="0" borderId="1" xfId="0" applyFont="1" applyBorder="1" applyAlignment="1">
      <alignment horizontal="center" vertical="center" wrapText="1"/>
    </xf>
    <xf numFmtId="0" fontId="3" fillId="2" borderId="1" xfId="0" applyFont="1" applyFill="1" applyBorder="1" applyAlignment="1">
      <alignment horizontal="center" vertical="center" textRotation="90" wrapText="1"/>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horizontal="center" vertical="center" textRotation="90" wrapText="1"/>
    </xf>
    <xf numFmtId="0" fontId="11" fillId="2" borderId="1" xfId="0" applyFont="1" applyFill="1" applyBorder="1" applyAlignment="1">
      <alignment horizontal="center" vertical="center" wrapText="1"/>
    </xf>
    <xf numFmtId="14" fontId="11" fillId="2" borderId="1" xfId="0" applyNumberFormat="1" applyFont="1" applyFill="1" applyBorder="1" applyAlignment="1">
      <alignment horizontal="center" vertical="center" wrapText="1"/>
    </xf>
    <xf numFmtId="0" fontId="11" fillId="2" borderId="0" xfId="0" applyFont="1" applyFill="1" applyAlignment="1">
      <alignment horizontal="left" vertical="center"/>
    </xf>
    <xf numFmtId="0" fontId="9" fillId="3" borderId="1" xfId="0" applyFont="1" applyFill="1" applyBorder="1" applyAlignment="1">
      <alignment horizontal="center" vertical="center" wrapText="1"/>
    </xf>
    <xf numFmtId="0" fontId="9" fillId="0" borderId="1" xfId="0" applyFont="1" applyBorder="1" applyAlignment="1">
      <alignment horizontal="center" vertical="center" textRotation="90" wrapText="1"/>
    </xf>
    <xf numFmtId="0" fontId="10" fillId="2" borderId="1" xfId="0" applyFont="1" applyFill="1" applyBorder="1" applyAlignment="1">
      <alignment horizontal="center" vertical="center" wrapText="1"/>
    </xf>
    <xf numFmtId="0" fontId="9" fillId="0" borderId="0" xfId="0" applyFont="1" applyAlignment="1">
      <alignment horizontal="left" vertical="center"/>
    </xf>
    <xf numFmtId="0" fontId="11"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14" fontId="11" fillId="0" borderId="1" xfId="0" applyNumberFormat="1" applyFont="1" applyBorder="1" applyAlignment="1">
      <alignment horizontal="center" vertical="center" wrapText="1"/>
    </xf>
    <xf numFmtId="0" fontId="11" fillId="0" borderId="0" xfId="0" applyFont="1" applyAlignment="1">
      <alignment horizontal="left" vertical="center"/>
    </xf>
    <xf numFmtId="0" fontId="9" fillId="2" borderId="1" xfId="0" applyFont="1" applyFill="1" applyBorder="1" applyAlignment="1">
      <alignment horizontal="center" vertical="center" wrapText="1"/>
    </xf>
    <xf numFmtId="14" fontId="9" fillId="0" borderId="1" xfId="0" applyNumberFormat="1" applyFont="1" applyBorder="1" applyAlignment="1">
      <alignment horizontal="center" vertical="center" wrapText="1"/>
    </xf>
    <xf numFmtId="0" fontId="9" fillId="0" borderId="0" xfId="0" applyFont="1" applyAlignment="1">
      <alignment horizontal="center" vertical="center"/>
    </xf>
    <xf numFmtId="0" fontId="11" fillId="2" borderId="0" xfId="0" applyFont="1" applyFill="1" applyAlignment="1">
      <alignment horizontal="center" vertical="center"/>
    </xf>
    <xf numFmtId="14" fontId="9" fillId="2" borderId="1" xfId="0" applyNumberFormat="1" applyFont="1" applyFill="1" applyBorder="1" applyAlignment="1">
      <alignment horizontal="center" vertical="center" wrapText="1"/>
    </xf>
    <xf numFmtId="0" fontId="11" fillId="0" borderId="0" xfId="0" applyFont="1" applyAlignment="1">
      <alignment horizontal="center" vertical="center"/>
    </xf>
    <xf numFmtId="0" fontId="3" fillId="2" borderId="0" xfId="0" applyFont="1" applyFill="1" applyAlignment="1">
      <alignment horizontal="center" vertical="center"/>
    </xf>
    <xf numFmtId="0" fontId="9" fillId="2" borderId="1" xfId="0" applyFont="1" applyFill="1" applyBorder="1" applyAlignment="1">
      <alignment horizontal="center" vertical="center" textRotation="90" wrapText="1"/>
    </xf>
    <xf numFmtId="0" fontId="9" fillId="2" borderId="0" xfId="0" applyFont="1" applyFill="1" applyAlignment="1">
      <alignment horizontal="center" vertical="center"/>
    </xf>
    <xf numFmtId="0" fontId="9" fillId="0" borderId="1" xfId="0" applyFont="1" applyBorder="1" applyAlignment="1">
      <alignment horizontal="center" vertical="center"/>
    </xf>
    <xf numFmtId="0" fontId="17" fillId="0" borderId="0" xfId="0" applyFont="1" applyAlignment="1">
      <alignment horizontal="center" vertical="center"/>
    </xf>
    <xf numFmtId="0" fontId="11" fillId="2" borderId="1" xfId="0" applyFont="1" applyFill="1" applyBorder="1" applyAlignment="1">
      <alignment horizontal="center" vertical="center"/>
    </xf>
    <xf numFmtId="14" fontId="11" fillId="0" borderId="1" xfId="0" applyNumberFormat="1" applyFont="1" applyBorder="1" applyAlignment="1">
      <alignment horizontal="center" vertical="center"/>
    </xf>
    <xf numFmtId="14" fontId="3" fillId="0" borderId="1" xfId="0" applyNumberFormat="1" applyFont="1" applyBorder="1" applyAlignment="1">
      <alignment horizontal="center" vertical="center"/>
    </xf>
    <xf numFmtId="0" fontId="18" fillId="2" borderId="1" xfId="0" applyFont="1" applyFill="1" applyBorder="1" applyAlignment="1">
      <alignment horizontal="center" vertical="center" textRotation="90" wrapText="1"/>
    </xf>
    <xf numFmtId="0" fontId="18" fillId="2" borderId="1" xfId="0" applyFont="1" applyFill="1" applyBorder="1" applyAlignment="1">
      <alignment horizontal="center" vertical="center" wrapText="1"/>
    </xf>
    <xf numFmtId="0" fontId="18" fillId="2" borderId="0" xfId="0" applyFont="1" applyFill="1" applyAlignment="1">
      <alignment horizontal="center" vertical="center"/>
    </xf>
    <xf numFmtId="0" fontId="3" fillId="2" borderId="1" xfId="0" applyFont="1" applyFill="1" applyBorder="1" applyAlignment="1">
      <alignment horizontal="center" vertical="center"/>
    </xf>
    <xf numFmtId="0" fontId="10" fillId="0" borderId="1"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xf>
    <xf numFmtId="0" fontId="7" fillId="0" borderId="0" xfId="0" applyFont="1" applyAlignment="1">
      <alignment horizontal="center" vertical="center" textRotation="90" wrapText="1"/>
    </xf>
    <xf numFmtId="0" fontId="7" fillId="0" borderId="0" xfId="0" applyFont="1" applyAlignment="1">
      <alignment horizontal="center" vertical="center" wrapText="1"/>
    </xf>
    <xf numFmtId="0" fontId="2" fillId="0" borderId="0" xfId="0" applyFont="1" applyAlignment="1">
      <alignment horizontal="left" vertical="center"/>
    </xf>
    <xf numFmtId="0" fontId="8" fillId="2"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2" fillId="7" borderId="1" xfId="0" applyFont="1" applyFill="1" applyBorder="1" applyAlignment="1">
      <alignment horizontal="center" vertical="center" textRotation="90" wrapText="1"/>
    </xf>
    <xf numFmtId="0" fontId="9" fillId="7" borderId="1" xfId="0" applyFont="1" applyFill="1" applyBorder="1" applyAlignment="1">
      <alignment horizontal="center" vertical="center" wrapText="1"/>
    </xf>
    <xf numFmtId="0" fontId="3" fillId="0" borderId="0" xfId="0" applyFont="1" applyAlignment="1">
      <alignment horizontal="center" vertical="center" textRotation="90" wrapText="1"/>
    </xf>
    <xf numFmtId="0" fontId="20" fillId="0" borderId="2" xfId="0" applyFont="1" applyBorder="1" applyAlignment="1">
      <alignment horizontal="center"/>
    </xf>
    <xf numFmtId="0" fontId="2" fillId="0" borderId="2" xfId="0" applyFont="1" applyBorder="1" applyAlignment="1">
      <alignment horizontal="center"/>
    </xf>
    <xf numFmtId="0" fontId="5" fillId="4"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5" fillId="6" borderId="1" xfId="0" applyFont="1" applyFill="1" applyBorder="1" applyAlignment="1">
      <alignment horizontal="center" vertical="center" textRotation="90"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textRotation="90" wrapText="1"/>
    </xf>
    <xf numFmtId="0" fontId="6" fillId="5" borderId="1" xfId="0" applyFont="1" applyFill="1" applyBorder="1" applyAlignment="1">
      <alignment horizontal="center" vertical="center" textRotation="90" wrapText="1"/>
    </xf>
    <xf numFmtId="0" fontId="5" fillId="5" borderId="1" xfId="0" applyFont="1" applyFill="1" applyBorder="1" applyAlignment="1">
      <alignment horizontal="center" vertical="center" textRotation="90" wrapText="1"/>
    </xf>
    <xf numFmtId="0" fontId="8" fillId="4" borderId="1" xfId="0" applyFont="1" applyFill="1" applyBorder="1" applyAlignment="1">
      <alignment horizontal="center" vertical="center" wrapText="1"/>
    </xf>
    <xf numFmtId="0" fontId="7" fillId="4" borderId="1" xfId="0" applyFont="1" applyFill="1" applyBorder="1" applyAlignment="1">
      <alignment horizontal="center" vertical="center" textRotation="90" wrapText="1"/>
    </xf>
    <xf numFmtId="0" fontId="9" fillId="0" borderId="1" xfId="0" applyFont="1" applyFill="1" applyBorder="1" applyAlignment="1">
      <alignment horizontal="center" vertical="center" wrapText="1"/>
    </xf>
  </cellXfs>
  <cellStyles count="1">
    <cellStyle name="Normal" xfId="0" builtinId="0"/>
  </cellStyles>
  <dxfs count="4">
    <dxf>
      <font>
        <color rgb="FF006100"/>
      </font>
      <fill>
        <patternFill>
          <bgColor rgb="FFC6EFCE"/>
        </patternFill>
      </fill>
    </dxf>
    <dxf>
      <font>
        <color rgb="FF9C6500"/>
      </font>
      <fill>
        <patternFill>
          <bgColor rgb="FFFFEB9C"/>
        </patternFill>
      </fill>
    </dxf>
    <dxf>
      <font>
        <color theme="9" tint="-0.24994659260841701"/>
      </font>
      <fill>
        <patternFill>
          <bgColor theme="9" tint="0.3999450666829432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39</xdr:row>
      <xdr:rowOff>19050</xdr:rowOff>
    </xdr:from>
    <xdr:to>
      <xdr:col>5</xdr:col>
      <xdr:colOff>533400</xdr:colOff>
      <xdr:row>50</xdr:row>
      <xdr:rowOff>33336</xdr:rowOff>
    </xdr:to>
    <xdr:pic>
      <xdr:nvPicPr>
        <xdr:cNvPr id="1609" name="Imagen 1">
          <a:extLst>
            <a:ext uri="{FF2B5EF4-FFF2-40B4-BE49-F238E27FC236}">
              <a16:creationId xmlns:a16="http://schemas.microsoft.com/office/drawing/2014/main" id="{00201F64-48EA-4B07-A324-712A908DA5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943350"/>
          <a:ext cx="2381250" cy="1819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123825</xdr:colOff>
      <xdr:row>39</xdr:row>
      <xdr:rowOff>57150</xdr:rowOff>
    </xdr:from>
    <xdr:to>
      <xdr:col>12</xdr:col>
      <xdr:colOff>2488124</xdr:colOff>
      <xdr:row>61</xdr:row>
      <xdr:rowOff>57149</xdr:rowOff>
    </xdr:to>
    <xdr:pic>
      <xdr:nvPicPr>
        <xdr:cNvPr id="1610" name="Imagen 2">
          <a:extLst>
            <a:ext uri="{FF2B5EF4-FFF2-40B4-BE49-F238E27FC236}">
              <a16:creationId xmlns:a16="http://schemas.microsoft.com/office/drawing/2014/main" id="{0A19839F-B231-4DBC-A4C0-9E635E36D3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24125" y="3981450"/>
          <a:ext cx="8258175" cy="3609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40"/>
  <sheetViews>
    <sheetView tabSelected="1" view="pageBreakPreview" zoomScaleNormal="100" zoomScaleSheetLayoutView="100" workbookViewId="0">
      <pane xSplit="5" ySplit="5" topLeftCell="N6" activePane="bottomRight" state="frozen"/>
      <selection pane="topRight" activeCell="G1" sqref="G1"/>
      <selection pane="bottomLeft" activeCell="A5" sqref="A5"/>
      <selection pane="bottomRight" activeCell="S6" sqref="S6:S36"/>
    </sheetView>
  </sheetViews>
  <sheetFormatPr baseColWidth="10" defaultColWidth="11.453125" defaultRowHeight="11.5" x14ac:dyDescent="0.25"/>
  <cols>
    <col min="1" max="1" width="5.7265625" style="31" customWidth="1"/>
    <col min="2" max="3" width="5.26953125" style="4" customWidth="1"/>
    <col min="4" max="4" width="5.453125" style="4" customWidth="1"/>
    <col min="5" max="5" width="6" style="4" customWidth="1"/>
    <col min="6" max="6" width="32.81640625" style="5" customWidth="1"/>
    <col min="7" max="7" width="28.453125" style="49" customWidth="1"/>
    <col min="8" max="10" width="3.81640625" style="5" customWidth="1"/>
    <col min="11" max="11" width="8.7265625" style="4" customWidth="1"/>
    <col min="12" max="12" width="6.81640625" style="59" customWidth="1"/>
    <col min="13" max="13" width="38.1796875" style="5" customWidth="1"/>
    <col min="14" max="16" width="5.453125" style="5" customWidth="1"/>
    <col min="17" max="17" width="8" style="4" customWidth="1"/>
    <col min="18" max="18" width="9.81640625" style="5" customWidth="1"/>
    <col min="19" max="19" width="13.453125" style="31" customWidth="1"/>
    <col min="20" max="20" width="15.453125" style="5" customWidth="1"/>
    <col min="21" max="21" width="16.26953125" style="5" customWidth="1"/>
    <col min="22" max="22" width="21.453125" style="5" customWidth="1"/>
    <col min="23" max="23" width="16.26953125" style="5" customWidth="1"/>
    <col min="24" max="16384" width="11.453125" style="6"/>
  </cols>
  <sheetData>
    <row r="1" spans="1:23" ht="15.5" x14ac:dyDescent="0.25">
      <c r="A1" s="52" t="s">
        <v>0</v>
      </c>
    </row>
    <row r="2" spans="1:23" ht="15.5" x14ac:dyDescent="0.35">
      <c r="A2" s="60" t="s">
        <v>250</v>
      </c>
      <c r="B2" s="61"/>
      <c r="C2" s="61"/>
      <c r="D2" s="61"/>
      <c r="E2" s="61"/>
      <c r="F2" s="61"/>
      <c r="G2" s="61"/>
      <c r="H2" s="61"/>
      <c r="I2" s="61"/>
      <c r="J2" s="61"/>
      <c r="K2" s="61"/>
      <c r="L2" s="61"/>
      <c r="M2" s="61"/>
      <c r="N2" s="61"/>
      <c r="O2" s="61"/>
      <c r="P2" s="61"/>
      <c r="Q2" s="61"/>
      <c r="R2" s="61"/>
      <c r="S2" s="61"/>
      <c r="T2" s="61"/>
      <c r="U2" s="61"/>
      <c r="V2" s="61"/>
      <c r="W2" s="61"/>
    </row>
    <row r="3" spans="1:23" s="5" customFormat="1" ht="33" customHeight="1" x14ac:dyDescent="0.35">
      <c r="A3" s="65" t="s">
        <v>1</v>
      </c>
      <c r="B3" s="66" t="s">
        <v>2</v>
      </c>
      <c r="C3" s="66" t="s">
        <v>3</v>
      </c>
      <c r="D3" s="66" t="s">
        <v>4</v>
      </c>
      <c r="E3" s="66" t="s">
        <v>5</v>
      </c>
      <c r="F3" s="62" t="s">
        <v>6</v>
      </c>
      <c r="G3" s="62" t="s">
        <v>7</v>
      </c>
      <c r="H3" s="67" t="s">
        <v>8</v>
      </c>
      <c r="I3" s="68" t="s">
        <v>9</v>
      </c>
      <c r="J3" s="68" t="s">
        <v>10</v>
      </c>
      <c r="K3" s="68" t="s">
        <v>11</v>
      </c>
      <c r="L3" s="70" t="s">
        <v>12</v>
      </c>
      <c r="M3" s="62" t="s">
        <v>13</v>
      </c>
      <c r="N3" s="63" t="s">
        <v>14</v>
      </c>
      <c r="O3" s="63"/>
      <c r="P3" s="63"/>
      <c r="Q3" s="63"/>
      <c r="R3" s="62" t="s">
        <v>15</v>
      </c>
      <c r="S3" s="65" t="s">
        <v>16</v>
      </c>
      <c r="T3" s="62" t="s">
        <v>17</v>
      </c>
      <c r="U3" s="62" t="s">
        <v>18</v>
      </c>
      <c r="V3" s="69" t="s">
        <v>19</v>
      </c>
      <c r="W3" s="69"/>
    </row>
    <row r="4" spans="1:23" s="5" customFormat="1" ht="33" customHeight="1" x14ac:dyDescent="0.35">
      <c r="A4" s="65"/>
      <c r="B4" s="66"/>
      <c r="C4" s="66"/>
      <c r="D4" s="66"/>
      <c r="E4" s="66"/>
      <c r="F4" s="62"/>
      <c r="G4" s="62"/>
      <c r="H4" s="67"/>
      <c r="I4" s="68"/>
      <c r="J4" s="68"/>
      <c r="K4" s="68"/>
      <c r="L4" s="70"/>
      <c r="M4" s="62"/>
      <c r="N4" s="64" t="s">
        <v>8</v>
      </c>
      <c r="O4" s="64" t="s">
        <v>9</v>
      </c>
      <c r="P4" s="64" t="s">
        <v>20</v>
      </c>
      <c r="Q4" s="64" t="s">
        <v>21</v>
      </c>
      <c r="R4" s="62"/>
      <c r="S4" s="65"/>
      <c r="T4" s="62"/>
      <c r="U4" s="62"/>
      <c r="V4" s="62" t="s">
        <v>22</v>
      </c>
      <c r="W4" s="62" t="s">
        <v>23</v>
      </c>
    </row>
    <row r="5" spans="1:23" s="5" customFormat="1" ht="33" customHeight="1" x14ac:dyDescent="0.35">
      <c r="A5" s="65"/>
      <c r="B5" s="66"/>
      <c r="C5" s="66"/>
      <c r="D5" s="66"/>
      <c r="E5" s="66"/>
      <c r="F5" s="62"/>
      <c r="G5" s="62"/>
      <c r="H5" s="67"/>
      <c r="I5" s="68"/>
      <c r="J5" s="68"/>
      <c r="K5" s="68"/>
      <c r="L5" s="70"/>
      <c r="M5" s="62"/>
      <c r="N5" s="64"/>
      <c r="O5" s="64"/>
      <c r="P5" s="64"/>
      <c r="Q5" s="64"/>
      <c r="R5" s="62"/>
      <c r="S5" s="65"/>
      <c r="T5" s="62"/>
      <c r="U5" s="62"/>
      <c r="V5" s="62"/>
      <c r="W5" s="62"/>
    </row>
    <row r="6" spans="1:23" s="5" customFormat="1" ht="93" x14ac:dyDescent="0.35">
      <c r="A6" s="10">
        <v>1</v>
      </c>
      <c r="B6" s="8" t="s">
        <v>24</v>
      </c>
      <c r="C6" s="8" t="s">
        <v>25</v>
      </c>
      <c r="D6" s="8" t="s">
        <v>26</v>
      </c>
      <c r="E6" s="8" t="s">
        <v>27</v>
      </c>
      <c r="F6" s="21" t="s">
        <v>28</v>
      </c>
      <c r="G6" s="10" t="s">
        <v>29</v>
      </c>
      <c r="H6" s="10">
        <v>2</v>
      </c>
      <c r="I6" s="10">
        <v>3</v>
      </c>
      <c r="J6" s="10">
        <f>+H6+I6</f>
        <v>5</v>
      </c>
      <c r="K6" s="11" t="str">
        <f t="shared" ref="K6:K17" si="0">+IF(J6&gt;=8,"Riesgo extremo",IF(J6&gt;=6,"Riesgo alto",IF(J6=5,"Riesgo medio",IF(J6&lt;=4,"Riesgo bajo",0))))</f>
        <v>Riesgo medio</v>
      </c>
      <c r="L6" s="9" t="s">
        <v>30</v>
      </c>
      <c r="M6" s="10" t="s">
        <v>31</v>
      </c>
      <c r="N6" s="10">
        <v>1</v>
      </c>
      <c r="O6" s="10">
        <v>3</v>
      </c>
      <c r="P6" s="10">
        <v>3</v>
      </c>
      <c r="Q6" s="11" t="str">
        <f t="shared" ref="Q6:Q17" si="1">+IF(P6&gt;=8,"Riesgo extremo",IF(P6&gt;=6,"Riesgo alto",IF(P6=5,"Riesgo medio",IF(P6&lt;=4,"Riesgo bajo",0))))</f>
        <v>Riesgo bajo</v>
      </c>
      <c r="R6" s="10" t="s">
        <v>32</v>
      </c>
      <c r="S6" s="71" t="s">
        <v>33</v>
      </c>
      <c r="T6" s="12" t="s">
        <v>251</v>
      </c>
      <c r="U6" s="15" t="s">
        <v>252</v>
      </c>
      <c r="V6" s="10" t="s">
        <v>34</v>
      </c>
      <c r="W6" s="10" t="s">
        <v>35</v>
      </c>
    </row>
    <row r="7" spans="1:23" s="5" customFormat="1" ht="93" x14ac:dyDescent="0.35">
      <c r="A7" s="10">
        <v>2</v>
      </c>
      <c r="B7" s="8" t="s">
        <v>36</v>
      </c>
      <c r="C7" s="8" t="s">
        <v>37</v>
      </c>
      <c r="D7" s="8" t="s">
        <v>26</v>
      </c>
      <c r="E7" s="8" t="s">
        <v>27</v>
      </c>
      <c r="F7" s="21" t="s">
        <v>38</v>
      </c>
      <c r="G7" s="10" t="s">
        <v>39</v>
      </c>
      <c r="H7" s="13">
        <v>2</v>
      </c>
      <c r="I7" s="13">
        <v>4</v>
      </c>
      <c r="J7" s="10">
        <f t="shared" ref="J7:J36" si="2">+H7+I7</f>
        <v>6</v>
      </c>
      <c r="K7" s="11" t="str">
        <f t="shared" si="0"/>
        <v>Riesgo alto</v>
      </c>
      <c r="L7" s="9" t="s">
        <v>30</v>
      </c>
      <c r="M7" s="13" t="s">
        <v>40</v>
      </c>
      <c r="N7" s="13">
        <v>1</v>
      </c>
      <c r="O7" s="13">
        <v>4</v>
      </c>
      <c r="P7" s="13">
        <f t="shared" ref="P7:P17" si="3">N7+O7</f>
        <v>5</v>
      </c>
      <c r="Q7" s="11" t="str">
        <f t="shared" si="1"/>
        <v>Riesgo medio</v>
      </c>
      <c r="R7" s="14" t="s">
        <v>32</v>
      </c>
      <c r="S7" s="71" t="s">
        <v>33</v>
      </c>
      <c r="T7" s="12" t="s">
        <v>251</v>
      </c>
      <c r="U7" s="15" t="s">
        <v>41</v>
      </c>
      <c r="V7" s="10" t="s">
        <v>42</v>
      </c>
      <c r="W7" s="13" t="s">
        <v>43</v>
      </c>
    </row>
    <row r="8" spans="1:23" s="20" customFormat="1" ht="93" x14ac:dyDescent="0.35">
      <c r="A8" s="10">
        <v>3</v>
      </c>
      <c r="B8" s="8" t="s">
        <v>24</v>
      </c>
      <c r="C8" s="8" t="s">
        <v>25</v>
      </c>
      <c r="D8" s="8" t="s">
        <v>44</v>
      </c>
      <c r="E8" s="8" t="s">
        <v>27</v>
      </c>
      <c r="F8" s="21" t="s">
        <v>45</v>
      </c>
      <c r="G8" s="10" t="s">
        <v>46</v>
      </c>
      <c r="H8" s="18">
        <v>2</v>
      </c>
      <c r="I8" s="18">
        <v>4</v>
      </c>
      <c r="J8" s="18">
        <f t="shared" si="2"/>
        <v>6</v>
      </c>
      <c r="K8" s="18" t="str">
        <f t="shared" si="0"/>
        <v>Riesgo alto</v>
      </c>
      <c r="L8" s="9" t="s">
        <v>30</v>
      </c>
      <c r="M8" s="18" t="s">
        <v>47</v>
      </c>
      <c r="N8" s="18">
        <v>1</v>
      </c>
      <c r="O8" s="18">
        <v>4</v>
      </c>
      <c r="P8" s="18">
        <f t="shared" si="3"/>
        <v>5</v>
      </c>
      <c r="Q8" s="18" t="str">
        <f t="shared" si="1"/>
        <v>Riesgo medio</v>
      </c>
      <c r="R8" s="18" t="s">
        <v>48</v>
      </c>
      <c r="S8" s="71" t="s">
        <v>49</v>
      </c>
      <c r="T8" s="12" t="s">
        <v>251</v>
      </c>
      <c r="U8" s="19" t="s">
        <v>50</v>
      </c>
      <c r="V8" s="18" t="s">
        <v>51</v>
      </c>
      <c r="W8" s="18" t="s">
        <v>52</v>
      </c>
    </row>
    <row r="9" spans="1:23" s="24" customFormat="1" ht="57.5" x14ac:dyDescent="0.35">
      <c r="A9" s="10">
        <v>4</v>
      </c>
      <c r="B9" s="8" t="s">
        <v>24</v>
      </c>
      <c r="C9" s="8" t="s">
        <v>25</v>
      </c>
      <c r="D9" s="8" t="s">
        <v>53</v>
      </c>
      <c r="E9" s="8" t="s">
        <v>27</v>
      </c>
      <c r="F9" s="29" t="s">
        <v>54</v>
      </c>
      <c r="G9" s="10" t="s">
        <v>55</v>
      </c>
      <c r="H9" s="14">
        <v>2</v>
      </c>
      <c r="I9" s="14">
        <v>3</v>
      </c>
      <c r="J9" s="23">
        <f t="shared" si="2"/>
        <v>5</v>
      </c>
      <c r="K9" s="54" t="str">
        <f t="shared" si="0"/>
        <v>Riesgo medio</v>
      </c>
      <c r="L9" s="9" t="s">
        <v>30</v>
      </c>
      <c r="M9" s="7" t="s">
        <v>56</v>
      </c>
      <c r="N9" s="7">
        <v>1</v>
      </c>
      <c r="O9" s="7">
        <v>3</v>
      </c>
      <c r="P9" s="14">
        <f t="shared" si="3"/>
        <v>4</v>
      </c>
      <c r="Q9" s="54" t="str">
        <f t="shared" si="1"/>
        <v>Riesgo bajo</v>
      </c>
      <c r="R9" s="13" t="s">
        <v>48</v>
      </c>
      <c r="S9" s="71" t="s">
        <v>33</v>
      </c>
      <c r="T9" s="12" t="s">
        <v>251</v>
      </c>
      <c r="U9" s="19" t="s">
        <v>50</v>
      </c>
      <c r="V9" s="10" t="s">
        <v>57</v>
      </c>
      <c r="W9" s="10" t="s">
        <v>52</v>
      </c>
    </row>
    <row r="10" spans="1:23" s="5" customFormat="1" ht="77.5" x14ac:dyDescent="0.35">
      <c r="A10" s="53">
        <v>5</v>
      </c>
      <c r="B10" s="8" t="s">
        <v>24</v>
      </c>
      <c r="C10" s="8" t="s">
        <v>25</v>
      </c>
      <c r="D10" s="8" t="s">
        <v>53</v>
      </c>
      <c r="E10" s="8" t="s">
        <v>58</v>
      </c>
      <c r="F10" s="29" t="s">
        <v>59</v>
      </c>
      <c r="G10" s="10" t="s">
        <v>60</v>
      </c>
      <c r="H10" s="13">
        <v>2</v>
      </c>
      <c r="I10" s="13">
        <v>4</v>
      </c>
      <c r="J10" s="13">
        <f>H10+I10</f>
        <v>6</v>
      </c>
      <c r="K10" s="21" t="str">
        <f>+IF(J10&gt;=8,"Riesgo extremo",IF(J10&gt;=6,"Riesgo alto",IF(J10=5,"Riesgo medio",IF(J10&lt;=4,"Riesgo bajo",0))))</f>
        <v>Riesgo alto</v>
      </c>
      <c r="L10" s="9" t="s">
        <v>61</v>
      </c>
      <c r="M10" s="13" t="s">
        <v>62</v>
      </c>
      <c r="N10" s="13">
        <v>1</v>
      </c>
      <c r="O10" s="13">
        <v>4</v>
      </c>
      <c r="P10" s="13">
        <f>N10+O10</f>
        <v>5</v>
      </c>
      <c r="Q10" s="21" t="str">
        <f>+IF(P10&gt;=8,"Riesgo extremo",IF(P10&gt;=6,"Riesgo alto",IF(P10=5,"Riesgo medio",IF(P10&lt;=4,"Riesgo bajo",0))))</f>
        <v>Riesgo medio</v>
      </c>
      <c r="R10" s="13" t="s">
        <v>48</v>
      </c>
      <c r="S10" s="71" t="s">
        <v>63</v>
      </c>
      <c r="T10" s="12" t="s">
        <v>251</v>
      </c>
      <c r="U10" s="15" t="s">
        <v>64</v>
      </c>
      <c r="V10" s="10" t="s">
        <v>51</v>
      </c>
      <c r="W10" s="10" t="s">
        <v>52</v>
      </c>
    </row>
    <row r="11" spans="1:23" s="28" customFormat="1" ht="73" x14ac:dyDescent="0.35">
      <c r="A11" s="10">
        <v>6</v>
      </c>
      <c r="B11" s="8" t="s">
        <v>24</v>
      </c>
      <c r="C11" s="8" t="s">
        <v>25</v>
      </c>
      <c r="D11" s="8" t="s">
        <v>65</v>
      </c>
      <c r="E11" s="8" t="s">
        <v>27</v>
      </c>
      <c r="F11" s="21" t="s">
        <v>66</v>
      </c>
      <c r="G11" s="10" t="s">
        <v>67</v>
      </c>
      <c r="H11" s="26">
        <v>2</v>
      </c>
      <c r="I11" s="26">
        <v>3</v>
      </c>
      <c r="J11" s="18">
        <f t="shared" si="2"/>
        <v>5</v>
      </c>
      <c r="K11" s="16" t="str">
        <f t="shared" si="0"/>
        <v>Riesgo medio</v>
      </c>
      <c r="L11" s="9" t="s">
        <v>61</v>
      </c>
      <c r="M11" s="26" t="s">
        <v>68</v>
      </c>
      <c r="N11" s="26">
        <v>1</v>
      </c>
      <c r="O11" s="26">
        <v>3</v>
      </c>
      <c r="P11" s="26">
        <f t="shared" si="3"/>
        <v>4</v>
      </c>
      <c r="Q11" s="16" t="str">
        <f t="shared" si="1"/>
        <v>Riesgo bajo</v>
      </c>
      <c r="R11" s="26" t="s">
        <v>48</v>
      </c>
      <c r="S11" s="71" t="s">
        <v>63</v>
      </c>
      <c r="T11" s="12" t="s">
        <v>251</v>
      </c>
      <c r="U11" s="27" t="s">
        <v>50</v>
      </c>
      <c r="V11" s="18" t="s">
        <v>57</v>
      </c>
      <c r="W11" s="10" t="s">
        <v>52</v>
      </c>
    </row>
    <row r="12" spans="1:23" s="28" customFormat="1" ht="73.5" x14ac:dyDescent="0.35">
      <c r="A12" s="10">
        <v>7</v>
      </c>
      <c r="B12" s="8" t="s">
        <v>24</v>
      </c>
      <c r="C12" s="8" t="s">
        <v>25</v>
      </c>
      <c r="D12" s="8" t="s">
        <v>69</v>
      </c>
      <c r="E12" s="8" t="s">
        <v>27</v>
      </c>
      <c r="F12" s="21" t="s">
        <v>70</v>
      </c>
      <c r="G12" s="10" t="s">
        <v>71</v>
      </c>
      <c r="H12" s="26">
        <v>2</v>
      </c>
      <c r="I12" s="26">
        <v>3</v>
      </c>
      <c r="J12" s="18">
        <f t="shared" si="2"/>
        <v>5</v>
      </c>
      <c r="K12" s="16" t="str">
        <f t="shared" si="0"/>
        <v>Riesgo medio</v>
      </c>
      <c r="L12" s="9" t="s">
        <v>61</v>
      </c>
      <c r="M12" s="26" t="s">
        <v>72</v>
      </c>
      <c r="N12" s="26">
        <v>1</v>
      </c>
      <c r="O12" s="26">
        <v>3</v>
      </c>
      <c r="P12" s="26">
        <f t="shared" si="3"/>
        <v>4</v>
      </c>
      <c r="Q12" s="16" t="str">
        <f t="shared" si="1"/>
        <v>Riesgo bajo</v>
      </c>
      <c r="R12" s="26" t="s">
        <v>73</v>
      </c>
      <c r="S12" s="71" t="s">
        <v>74</v>
      </c>
      <c r="T12" s="12" t="s">
        <v>251</v>
      </c>
      <c r="U12" s="27" t="s">
        <v>50</v>
      </c>
      <c r="V12" s="18" t="s">
        <v>57</v>
      </c>
      <c r="W12" s="10" t="s">
        <v>52</v>
      </c>
    </row>
    <row r="13" spans="1:23" s="31" customFormat="1" ht="97" x14ac:dyDescent="0.35">
      <c r="A13" s="10">
        <v>8</v>
      </c>
      <c r="B13" s="8" t="s">
        <v>24</v>
      </c>
      <c r="C13" s="8" t="s">
        <v>25</v>
      </c>
      <c r="D13" s="8" t="s">
        <v>69</v>
      </c>
      <c r="E13" s="8" t="s">
        <v>27</v>
      </c>
      <c r="F13" s="21" t="s">
        <v>70</v>
      </c>
      <c r="G13" s="10" t="s">
        <v>75</v>
      </c>
      <c r="H13" s="7">
        <v>3</v>
      </c>
      <c r="I13" s="7">
        <v>4</v>
      </c>
      <c r="J13" s="29">
        <f t="shared" si="2"/>
        <v>7</v>
      </c>
      <c r="K13" s="21" t="str">
        <f t="shared" si="0"/>
        <v>Riesgo alto</v>
      </c>
      <c r="L13" s="22" t="s">
        <v>76</v>
      </c>
      <c r="M13" s="7" t="s">
        <v>77</v>
      </c>
      <c r="N13" s="7">
        <v>1</v>
      </c>
      <c r="O13" s="7">
        <v>4</v>
      </c>
      <c r="P13" s="7">
        <f t="shared" si="3"/>
        <v>5</v>
      </c>
      <c r="Q13" s="21" t="str">
        <f t="shared" si="1"/>
        <v>Riesgo medio</v>
      </c>
      <c r="R13" s="7" t="s">
        <v>73</v>
      </c>
      <c r="S13" s="71" t="s">
        <v>78</v>
      </c>
      <c r="T13" s="30" t="s">
        <v>79</v>
      </c>
      <c r="U13" s="30" t="s">
        <v>80</v>
      </c>
      <c r="V13" s="29" t="s">
        <v>81</v>
      </c>
      <c r="W13" s="10" t="s">
        <v>52</v>
      </c>
    </row>
    <row r="14" spans="1:23" s="34" customFormat="1" ht="100.5" x14ac:dyDescent="0.35">
      <c r="A14" s="10">
        <v>9</v>
      </c>
      <c r="B14" s="8" t="s">
        <v>24</v>
      </c>
      <c r="C14" s="8" t="s">
        <v>25</v>
      </c>
      <c r="D14" s="8" t="s">
        <v>82</v>
      </c>
      <c r="E14" s="8" t="s">
        <v>27</v>
      </c>
      <c r="F14" s="21" t="s">
        <v>83</v>
      </c>
      <c r="G14" s="10" t="s">
        <v>84</v>
      </c>
      <c r="H14" s="26">
        <v>3</v>
      </c>
      <c r="I14" s="26">
        <v>4</v>
      </c>
      <c r="J14" s="18">
        <f t="shared" si="2"/>
        <v>7</v>
      </c>
      <c r="K14" s="16" t="str">
        <f t="shared" si="0"/>
        <v>Riesgo alto</v>
      </c>
      <c r="L14" s="22" t="s">
        <v>76</v>
      </c>
      <c r="M14" s="26" t="s">
        <v>85</v>
      </c>
      <c r="N14" s="26">
        <v>1</v>
      </c>
      <c r="O14" s="26">
        <v>4</v>
      </c>
      <c r="P14" s="26">
        <f t="shared" si="3"/>
        <v>5</v>
      </c>
      <c r="Q14" s="16" t="str">
        <f t="shared" si="1"/>
        <v>Riesgo medio</v>
      </c>
      <c r="R14" s="26" t="s">
        <v>73</v>
      </c>
      <c r="S14" s="71" t="s">
        <v>78</v>
      </c>
      <c r="T14" s="27" t="s">
        <v>251</v>
      </c>
      <c r="U14" s="27" t="s">
        <v>86</v>
      </c>
      <c r="V14" s="29" t="s">
        <v>51</v>
      </c>
      <c r="W14" s="10" t="s">
        <v>52</v>
      </c>
    </row>
    <row r="15" spans="1:23" s="35" customFormat="1" ht="124" x14ac:dyDescent="0.35">
      <c r="A15" s="10">
        <v>10</v>
      </c>
      <c r="B15" s="8" t="s">
        <v>24</v>
      </c>
      <c r="C15" s="8" t="s">
        <v>37</v>
      </c>
      <c r="D15" s="8" t="s">
        <v>87</v>
      </c>
      <c r="E15" s="8" t="s">
        <v>27</v>
      </c>
      <c r="F15" s="29" t="s">
        <v>88</v>
      </c>
      <c r="G15" s="10" t="s">
        <v>89</v>
      </c>
      <c r="H15" s="10">
        <v>2</v>
      </c>
      <c r="I15" s="10">
        <v>4</v>
      </c>
      <c r="J15" s="10">
        <f t="shared" si="2"/>
        <v>6</v>
      </c>
      <c r="K15" s="10" t="str">
        <f t="shared" si="0"/>
        <v>Riesgo alto</v>
      </c>
      <c r="L15" s="8" t="s">
        <v>90</v>
      </c>
      <c r="M15" s="10" t="s">
        <v>91</v>
      </c>
      <c r="N15" s="10">
        <v>1</v>
      </c>
      <c r="O15" s="10">
        <v>4</v>
      </c>
      <c r="P15" s="10">
        <f t="shared" si="3"/>
        <v>5</v>
      </c>
      <c r="Q15" s="10" t="str">
        <f t="shared" si="1"/>
        <v>Riesgo medio</v>
      </c>
      <c r="R15" s="10" t="s">
        <v>73</v>
      </c>
      <c r="S15" s="71" t="s">
        <v>92</v>
      </c>
      <c r="T15" s="12" t="s">
        <v>93</v>
      </c>
      <c r="U15" s="12" t="s">
        <v>64</v>
      </c>
      <c r="V15" s="10" t="s">
        <v>94</v>
      </c>
      <c r="W15" s="10" t="s">
        <v>52</v>
      </c>
    </row>
    <row r="16" spans="1:23" s="37" customFormat="1" ht="61" x14ac:dyDescent="0.35">
      <c r="A16" s="10">
        <v>11</v>
      </c>
      <c r="B16" s="8"/>
      <c r="C16" s="8" t="s">
        <v>37</v>
      </c>
      <c r="D16" s="8" t="s">
        <v>95</v>
      </c>
      <c r="E16" s="8" t="s">
        <v>27</v>
      </c>
      <c r="F16" s="21" t="s">
        <v>96</v>
      </c>
      <c r="G16" s="10" t="s">
        <v>97</v>
      </c>
      <c r="H16" s="29">
        <v>2</v>
      </c>
      <c r="I16" s="29">
        <v>4</v>
      </c>
      <c r="J16" s="10">
        <f t="shared" si="2"/>
        <v>6</v>
      </c>
      <c r="K16" s="29" t="str">
        <f t="shared" si="0"/>
        <v>Riesgo alto</v>
      </c>
      <c r="L16" s="8" t="s">
        <v>90</v>
      </c>
      <c r="M16" s="29" t="s">
        <v>98</v>
      </c>
      <c r="N16" s="29">
        <v>1</v>
      </c>
      <c r="O16" s="29">
        <v>4</v>
      </c>
      <c r="P16" s="29">
        <f t="shared" si="3"/>
        <v>5</v>
      </c>
      <c r="Q16" s="29" t="str">
        <f t="shared" si="1"/>
        <v>Riesgo medio</v>
      </c>
      <c r="R16" s="29" t="s">
        <v>48</v>
      </c>
      <c r="S16" s="71" t="s">
        <v>92</v>
      </c>
      <c r="T16" s="33" t="s">
        <v>112</v>
      </c>
      <c r="U16" s="33" t="s">
        <v>99</v>
      </c>
      <c r="V16" s="29" t="s">
        <v>100</v>
      </c>
      <c r="W16" s="10" t="s">
        <v>52</v>
      </c>
    </row>
    <row r="17" spans="1:23" s="32" customFormat="1" ht="207" x14ac:dyDescent="0.35">
      <c r="A17" s="10">
        <v>12</v>
      </c>
      <c r="B17" s="8" t="s">
        <v>24</v>
      </c>
      <c r="C17" s="8" t="s">
        <v>25</v>
      </c>
      <c r="D17" s="8" t="s">
        <v>95</v>
      </c>
      <c r="E17" s="8" t="s">
        <v>27</v>
      </c>
      <c r="F17" s="21" t="s">
        <v>101</v>
      </c>
      <c r="G17" s="10" t="s">
        <v>102</v>
      </c>
      <c r="H17" s="18">
        <v>3</v>
      </c>
      <c r="I17" s="18">
        <v>5</v>
      </c>
      <c r="J17" s="18">
        <f t="shared" si="2"/>
        <v>8</v>
      </c>
      <c r="K17" s="18" t="str">
        <f t="shared" si="0"/>
        <v>Riesgo extremo</v>
      </c>
      <c r="L17" s="8" t="s">
        <v>90</v>
      </c>
      <c r="M17" s="55" t="s">
        <v>103</v>
      </c>
      <c r="N17" s="18">
        <v>1</v>
      </c>
      <c r="O17" s="18">
        <v>5</v>
      </c>
      <c r="P17" s="18">
        <f t="shared" si="3"/>
        <v>6</v>
      </c>
      <c r="Q17" s="18" t="str">
        <f t="shared" si="1"/>
        <v>Riesgo alto</v>
      </c>
      <c r="R17" s="18" t="s">
        <v>73</v>
      </c>
      <c r="S17" s="71" t="s">
        <v>92</v>
      </c>
      <c r="T17" s="33" t="s">
        <v>112</v>
      </c>
      <c r="U17" s="19" t="s">
        <v>99</v>
      </c>
      <c r="V17" s="18" t="s">
        <v>104</v>
      </c>
      <c r="W17" s="18" t="s">
        <v>105</v>
      </c>
    </row>
    <row r="18" spans="1:23" s="35" customFormat="1" ht="101.5" x14ac:dyDescent="0.35">
      <c r="A18" s="10">
        <v>13</v>
      </c>
      <c r="B18" s="8" t="s">
        <v>24</v>
      </c>
      <c r="C18" s="8" t="s">
        <v>106</v>
      </c>
      <c r="D18" s="8" t="s">
        <v>107</v>
      </c>
      <c r="E18" s="8" t="s">
        <v>27</v>
      </c>
      <c r="F18" s="21" t="s">
        <v>108</v>
      </c>
      <c r="G18" s="10" t="s">
        <v>109</v>
      </c>
      <c r="H18" s="10">
        <v>2</v>
      </c>
      <c r="I18" s="10">
        <v>3</v>
      </c>
      <c r="J18" s="10">
        <f t="shared" si="2"/>
        <v>5</v>
      </c>
      <c r="K18" s="29" t="str">
        <f t="shared" ref="K18:K31" si="4">+IF(J18&gt;=8,"Riesgo extremo",IF(J18&gt;=6,"Riesgo alto",IF(J18=5,"Riesgo medio",IF(J18&lt;=4,"Riesgo bajo",0))))</f>
        <v>Riesgo medio</v>
      </c>
      <c r="L18" s="8" t="s">
        <v>110</v>
      </c>
      <c r="M18" s="10" t="s">
        <v>111</v>
      </c>
      <c r="N18" s="10">
        <v>1</v>
      </c>
      <c r="O18" s="10">
        <v>3</v>
      </c>
      <c r="P18" s="10">
        <f>N18+O18</f>
        <v>4</v>
      </c>
      <c r="Q18" s="29" t="str">
        <f t="shared" ref="Q18:Q31" si="5">+IF(P18&gt;=8,"Riesgo extremo",IF(P18&gt;=6,"Riesgo alto",IF(P18=5,"Riesgo medio",IF(P18&lt;=4,"Riesgo bajo",0))))</f>
        <v>Riesgo bajo</v>
      </c>
      <c r="R18" s="10" t="s">
        <v>73</v>
      </c>
      <c r="S18" s="71" t="s">
        <v>92</v>
      </c>
      <c r="T18" s="12" t="s">
        <v>112</v>
      </c>
      <c r="U18" s="12" t="s">
        <v>113</v>
      </c>
      <c r="V18" s="10" t="s">
        <v>114</v>
      </c>
      <c r="W18" s="10" t="s">
        <v>52</v>
      </c>
    </row>
    <row r="19" spans="1:23" s="35" customFormat="1" ht="69" x14ac:dyDescent="0.35">
      <c r="A19" s="10">
        <v>14</v>
      </c>
      <c r="B19" s="8" t="s">
        <v>24</v>
      </c>
      <c r="C19" s="8" t="s">
        <v>106</v>
      </c>
      <c r="D19" s="8" t="s">
        <v>107</v>
      </c>
      <c r="E19" s="8" t="s">
        <v>27</v>
      </c>
      <c r="F19" s="21" t="s">
        <v>115</v>
      </c>
      <c r="G19" s="10" t="s">
        <v>116</v>
      </c>
      <c r="H19" s="10">
        <v>2</v>
      </c>
      <c r="I19" s="10">
        <v>3</v>
      </c>
      <c r="J19" s="10">
        <f t="shared" si="2"/>
        <v>5</v>
      </c>
      <c r="K19" s="10" t="str">
        <f t="shared" si="4"/>
        <v>Riesgo medio</v>
      </c>
      <c r="L19" s="8" t="s">
        <v>117</v>
      </c>
      <c r="M19" s="10" t="s">
        <v>118</v>
      </c>
      <c r="N19" s="10">
        <v>1</v>
      </c>
      <c r="O19" s="10">
        <v>3</v>
      </c>
      <c r="P19" s="10">
        <f>N19+O19</f>
        <v>4</v>
      </c>
      <c r="Q19" s="29" t="str">
        <f t="shared" si="5"/>
        <v>Riesgo bajo</v>
      </c>
      <c r="R19" s="10" t="s">
        <v>73</v>
      </c>
      <c r="S19" s="71" t="s">
        <v>119</v>
      </c>
      <c r="T19" s="12" t="s">
        <v>120</v>
      </c>
      <c r="U19" s="12" t="s">
        <v>113</v>
      </c>
      <c r="V19" s="10" t="s">
        <v>121</v>
      </c>
      <c r="W19" s="10" t="s">
        <v>122</v>
      </c>
    </row>
    <row r="20" spans="1:23" s="37" customFormat="1" ht="82.5" x14ac:dyDescent="0.35">
      <c r="A20" s="10">
        <v>15</v>
      </c>
      <c r="B20" s="8" t="s">
        <v>123</v>
      </c>
      <c r="C20" s="8" t="s">
        <v>25</v>
      </c>
      <c r="D20" s="8" t="s">
        <v>107</v>
      </c>
      <c r="E20" s="8" t="s">
        <v>27</v>
      </c>
      <c r="F20" s="21" t="s">
        <v>124</v>
      </c>
      <c r="G20" s="10" t="s">
        <v>125</v>
      </c>
      <c r="H20" s="29">
        <v>2</v>
      </c>
      <c r="I20" s="29">
        <v>3</v>
      </c>
      <c r="J20" s="10">
        <f t="shared" si="2"/>
        <v>5</v>
      </c>
      <c r="K20" s="21" t="str">
        <f t="shared" si="4"/>
        <v>Riesgo medio</v>
      </c>
      <c r="L20" s="36" t="s">
        <v>126</v>
      </c>
      <c r="M20" s="29" t="s">
        <v>127</v>
      </c>
      <c r="N20" s="29">
        <v>1</v>
      </c>
      <c r="O20" s="29">
        <v>3</v>
      </c>
      <c r="P20" s="29">
        <f>N20+O20</f>
        <v>4</v>
      </c>
      <c r="Q20" s="21" t="str">
        <f t="shared" si="5"/>
        <v>Riesgo bajo</v>
      </c>
      <c r="R20" s="29" t="s">
        <v>73</v>
      </c>
      <c r="S20" s="71" t="s">
        <v>119</v>
      </c>
      <c r="T20" s="33" t="s">
        <v>120</v>
      </c>
      <c r="U20" s="33" t="s">
        <v>113</v>
      </c>
      <c r="V20" s="29" t="s">
        <v>128</v>
      </c>
      <c r="W20" s="10" t="s">
        <v>122</v>
      </c>
    </row>
    <row r="21" spans="1:23" s="39" customFormat="1" ht="53.5" x14ac:dyDescent="0.35">
      <c r="A21" s="10">
        <v>16</v>
      </c>
      <c r="B21" s="8" t="s">
        <v>24</v>
      </c>
      <c r="C21" s="8" t="s">
        <v>25</v>
      </c>
      <c r="D21" s="8" t="s">
        <v>107</v>
      </c>
      <c r="E21" s="8" t="s">
        <v>27</v>
      </c>
      <c r="F21" s="21" t="s">
        <v>129</v>
      </c>
      <c r="G21" s="10" t="s">
        <v>130</v>
      </c>
      <c r="H21" s="7">
        <v>2</v>
      </c>
      <c r="I21" s="38">
        <v>4</v>
      </c>
      <c r="J21" s="10">
        <f t="shared" si="2"/>
        <v>6</v>
      </c>
      <c r="K21" s="21" t="str">
        <f>+IF(J21&gt;=8,"Riesgo extremo",IF(J21&gt;=6,"Riesgo alto",IF(J21=5,"Riesgo medio",IF(J21&lt;=4,"Riesgo bajo",0))))</f>
        <v>Riesgo alto</v>
      </c>
      <c r="L21" s="8" t="s">
        <v>131</v>
      </c>
      <c r="M21" s="29" t="s">
        <v>132</v>
      </c>
      <c r="N21" s="38">
        <v>1</v>
      </c>
      <c r="O21" s="38">
        <v>4</v>
      </c>
      <c r="P21" s="38">
        <v>3</v>
      </c>
      <c r="Q21" s="21" t="str">
        <f>+IF(P21&gt;=8,"Riesgo extremo",IF(P21&gt;=6,"Riesgo alto",IF(P21=5,"Riesgo medio",IF(P21&lt;=4,"Riesgo bajo",0))))</f>
        <v>Riesgo bajo</v>
      </c>
      <c r="R21" s="38" t="s">
        <v>32</v>
      </c>
      <c r="S21" s="71" t="s">
        <v>133</v>
      </c>
      <c r="T21" s="33" t="s">
        <v>134</v>
      </c>
      <c r="U21" s="33" t="s">
        <v>135</v>
      </c>
      <c r="V21" s="29" t="s">
        <v>136</v>
      </c>
      <c r="W21" s="7" t="s">
        <v>137</v>
      </c>
    </row>
    <row r="22" spans="1:23" s="32" customFormat="1" ht="127" x14ac:dyDescent="0.35">
      <c r="A22" s="10">
        <v>17</v>
      </c>
      <c r="B22" s="8" t="s">
        <v>24</v>
      </c>
      <c r="C22" s="8" t="s">
        <v>138</v>
      </c>
      <c r="D22" s="8" t="s">
        <v>107</v>
      </c>
      <c r="E22" s="8" t="s">
        <v>27</v>
      </c>
      <c r="F22" s="21" t="s">
        <v>139</v>
      </c>
      <c r="G22" s="10" t="s">
        <v>140</v>
      </c>
      <c r="H22" s="18">
        <v>2</v>
      </c>
      <c r="I22" s="40">
        <v>3</v>
      </c>
      <c r="J22" s="18">
        <f t="shared" si="2"/>
        <v>5</v>
      </c>
      <c r="K22" s="18" t="str">
        <f>+IF(J22&gt;=8,"Riesgo extremo",IF(J22&gt;=6,"Riesgo alto",IF(J22=5,"Riesgo medio",IF(J22&lt;=4,"Riesgo bajo",0))))</f>
        <v>Riesgo medio</v>
      </c>
      <c r="L22" s="17" t="s">
        <v>141</v>
      </c>
      <c r="M22" s="18" t="s">
        <v>142</v>
      </c>
      <c r="N22" s="40">
        <v>1</v>
      </c>
      <c r="O22" s="40">
        <v>3</v>
      </c>
      <c r="P22" s="40">
        <v>3</v>
      </c>
      <c r="Q22" s="18" t="str">
        <f>+IF(P22&gt;=8,"Riesgo extremo",IF(P22&gt;=6,"Riesgo alto",IF(P22=5,"Riesgo medio",IF(P22&lt;=4,"Riesgo bajo",0))))</f>
        <v>Riesgo bajo</v>
      </c>
      <c r="R22" s="40" t="s">
        <v>32</v>
      </c>
      <c r="S22" s="71" t="s">
        <v>143</v>
      </c>
      <c r="T22" s="19" t="s">
        <v>134</v>
      </c>
      <c r="U22" s="19" t="s">
        <v>135</v>
      </c>
      <c r="V22" s="18" t="s">
        <v>136</v>
      </c>
      <c r="W22" s="26" t="s">
        <v>137</v>
      </c>
    </row>
    <row r="23" spans="1:23" s="34" customFormat="1" ht="53.5" x14ac:dyDescent="0.35">
      <c r="A23" s="10">
        <v>18</v>
      </c>
      <c r="B23" s="8" t="s">
        <v>36</v>
      </c>
      <c r="C23" s="8" t="s">
        <v>37</v>
      </c>
      <c r="D23" s="8" t="s">
        <v>144</v>
      </c>
      <c r="E23" s="8" t="s">
        <v>27</v>
      </c>
      <c r="F23" s="21" t="s">
        <v>145</v>
      </c>
      <c r="G23" s="11" t="s">
        <v>146</v>
      </c>
      <c r="H23" s="26">
        <v>4</v>
      </c>
      <c r="I23" s="26">
        <v>4</v>
      </c>
      <c r="J23" s="18">
        <f t="shared" si="2"/>
        <v>8</v>
      </c>
      <c r="K23" s="16" t="str">
        <f>+IF(J23&gt;=8,"Riesgo extremo",IF(J23&gt;=6,"Riesgo alto",IF(J23=5,"Riesgo medio",IF(J23&lt;=4,"Riesgo bajo",0))))</f>
        <v>Riesgo extremo</v>
      </c>
      <c r="L23" s="25" t="s">
        <v>131</v>
      </c>
      <c r="M23" s="18" t="s">
        <v>147</v>
      </c>
      <c r="N23" s="26">
        <v>2</v>
      </c>
      <c r="O23" s="26">
        <v>4</v>
      </c>
      <c r="P23" s="26">
        <f>N23+O23</f>
        <v>6</v>
      </c>
      <c r="Q23" s="16" t="str">
        <f>+IF(P23&gt;=8,"Riesgo extremo",IF(P23&gt;=6,"Riesgo alto",IF(P23=5,"Riesgo medio",IF(P23&lt;=4,"Riesgo bajo",0))))</f>
        <v>Riesgo alto</v>
      </c>
      <c r="R23" s="40" t="s">
        <v>32</v>
      </c>
      <c r="S23" s="71" t="s">
        <v>148</v>
      </c>
      <c r="T23" s="19" t="s">
        <v>149</v>
      </c>
      <c r="U23" s="41" t="s">
        <v>41</v>
      </c>
      <c r="V23" s="18" t="s">
        <v>150</v>
      </c>
      <c r="W23" s="26" t="s">
        <v>151</v>
      </c>
    </row>
    <row r="24" spans="1:23" s="39" customFormat="1" ht="43.5" x14ac:dyDescent="0.35">
      <c r="A24" s="10">
        <v>19</v>
      </c>
      <c r="B24" s="8" t="s">
        <v>24</v>
      </c>
      <c r="C24" s="8" t="s">
        <v>152</v>
      </c>
      <c r="D24" s="8" t="s">
        <v>144</v>
      </c>
      <c r="E24" s="8" t="s">
        <v>27</v>
      </c>
      <c r="F24" s="21" t="s">
        <v>153</v>
      </c>
      <c r="G24" s="10" t="s">
        <v>154</v>
      </c>
      <c r="H24" s="7">
        <v>4</v>
      </c>
      <c r="I24" s="38">
        <v>3</v>
      </c>
      <c r="J24" s="10">
        <f t="shared" si="2"/>
        <v>7</v>
      </c>
      <c r="K24" s="21" t="str">
        <f>+IF(J24&gt;=8,"Riesgo extremo",IF(J24&gt;=6,"Riesgo alto",IF(J24=5,"Riesgo medio",IF(J24&lt;=4,"Riesgo bajo",0))))</f>
        <v>Riesgo alto</v>
      </c>
      <c r="L24" s="22" t="s">
        <v>117</v>
      </c>
      <c r="M24" s="29" t="s">
        <v>155</v>
      </c>
      <c r="N24" s="38">
        <v>2</v>
      </c>
      <c r="O24" s="38">
        <v>3</v>
      </c>
      <c r="P24" s="26">
        <f t="shared" ref="P24:P36" si="6">N24+O24</f>
        <v>5</v>
      </c>
      <c r="Q24" s="21" t="str">
        <f>+IF(P24&gt;=8,"Riesgo extremo",IF(P24&gt;=6,"Riesgo alto",IF(P24=5,"Riesgo medio",IF(P24&lt;=4,"Riesgo bajo",0))))</f>
        <v>Riesgo medio</v>
      </c>
      <c r="R24" s="38" t="s">
        <v>73</v>
      </c>
      <c r="S24" s="71" t="s">
        <v>156</v>
      </c>
      <c r="T24" s="33" t="s">
        <v>149</v>
      </c>
      <c r="U24" s="42" t="s">
        <v>41</v>
      </c>
      <c r="V24" s="33" t="s">
        <v>157</v>
      </c>
      <c r="W24" s="7" t="s">
        <v>151</v>
      </c>
    </row>
    <row r="25" spans="1:23" s="39" customFormat="1" ht="69" x14ac:dyDescent="0.35">
      <c r="A25" s="10">
        <v>20</v>
      </c>
      <c r="B25" s="8" t="s">
        <v>24</v>
      </c>
      <c r="C25" s="8" t="s">
        <v>152</v>
      </c>
      <c r="D25" s="8" t="s">
        <v>144</v>
      </c>
      <c r="E25" s="8" t="s">
        <v>27</v>
      </c>
      <c r="F25" s="21" t="s">
        <v>158</v>
      </c>
      <c r="G25" s="11" t="s">
        <v>159</v>
      </c>
      <c r="H25" s="7">
        <v>2</v>
      </c>
      <c r="I25" s="38">
        <v>3</v>
      </c>
      <c r="J25" s="10">
        <f t="shared" si="2"/>
        <v>5</v>
      </c>
      <c r="K25" s="21" t="str">
        <f>+IF(J25&gt;=8,"Riesgo extremo",IF(J25&gt;=6,"Riesgo alto",IF(J25=5,"Riesgo medio",IF(J25&lt;=4,"Riesgo bajo",0))))</f>
        <v>Riesgo medio</v>
      </c>
      <c r="L25" s="22" t="s">
        <v>160</v>
      </c>
      <c r="M25" s="10" t="s">
        <v>161</v>
      </c>
      <c r="N25" s="38">
        <v>3</v>
      </c>
      <c r="O25" s="38">
        <v>3</v>
      </c>
      <c r="P25" s="26">
        <f t="shared" si="6"/>
        <v>6</v>
      </c>
      <c r="Q25" s="21" t="str">
        <f>+IF(P25&gt;=8,"Riesgo extremo",IF(P25&gt;=6,"Riesgo alto",IF(P25=5,"Riesgo medio",IF(P25&lt;=4,"Riesgo bajo",0))))</f>
        <v>Riesgo alto</v>
      </c>
      <c r="R25" s="38" t="s">
        <v>162</v>
      </c>
      <c r="S25" s="71" t="s">
        <v>163</v>
      </c>
      <c r="T25" s="33" t="s">
        <v>164</v>
      </c>
      <c r="U25" s="33" t="s">
        <v>165</v>
      </c>
      <c r="V25" s="29" t="s">
        <v>166</v>
      </c>
      <c r="W25" s="29" t="s">
        <v>167</v>
      </c>
    </row>
    <row r="26" spans="1:23" s="35" customFormat="1" ht="46" x14ac:dyDescent="0.35">
      <c r="A26" s="10">
        <v>21</v>
      </c>
      <c r="B26" s="8" t="s">
        <v>24</v>
      </c>
      <c r="C26" s="8" t="s">
        <v>168</v>
      </c>
      <c r="D26" s="8" t="s">
        <v>144</v>
      </c>
      <c r="E26" s="8" t="s">
        <v>27</v>
      </c>
      <c r="F26" s="21" t="s">
        <v>169</v>
      </c>
      <c r="G26" s="10" t="s">
        <v>170</v>
      </c>
      <c r="H26" s="10">
        <v>2</v>
      </c>
      <c r="I26" s="10">
        <v>4</v>
      </c>
      <c r="J26" s="10">
        <f t="shared" si="2"/>
        <v>6</v>
      </c>
      <c r="K26" s="29" t="str">
        <f t="shared" si="4"/>
        <v>Riesgo alto</v>
      </c>
      <c r="L26" s="8" t="s">
        <v>117</v>
      </c>
      <c r="M26" s="56" t="s">
        <v>171</v>
      </c>
      <c r="N26" s="10">
        <v>1</v>
      </c>
      <c r="O26" s="10">
        <v>4</v>
      </c>
      <c r="P26" s="26">
        <f t="shared" si="6"/>
        <v>5</v>
      </c>
      <c r="Q26" s="29" t="str">
        <f t="shared" si="5"/>
        <v>Riesgo medio</v>
      </c>
      <c r="R26" s="10" t="s">
        <v>48</v>
      </c>
      <c r="S26" s="71" t="s">
        <v>172</v>
      </c>
      <c r="T26" s="12" t="s">
        <v>173</v>
      </c>
      <c r="U26" s="12" t="s">
        <v>80</v>
      </c>
      <c r="V26" s="10" t="s">
        <v>174</v>
      </c>
      <c r="W26" s="10" t="s">
        <v>151</v>
      </c>
    </row>
    <row r="27" spans="1:23" s="5" customFormat="1" ht="46" x14ac:dyDescent="0.35">
      <c r="A27" s="10">
        <v>22</v>
      </c>
      <c r="B27" s="8" t="s">
        <v>24</v>
      </c>
      <c r="C27" s="8" t="s">
        <v>25</v>
      </c>
      <c r="D27" s="8" t="s">
        <v>144</v>
      </c>
      <c r="E27" s="8" t="s">
        <v>27</v>
      </c>
      <c r="F27" s="21" t="s">
        <v>175</v>
      </c>
      <c r="G27" s="10" t="s">
        <v>176</v>
      </c>
      <c r="H27" s="13">
        <v>2</v>
      </c>
      <c r="I27" s="13">
        <v>4</v>
      </c>
      <c r="J27" s="10">
        <f t="shared" si="2"/>
        <v>6</v>
      </c>
      <c r="K27" s="21" t="str">
        <f t="shared" si="4"/>
        <v>Riesgo alto</v>
      </c>
      <c r="L27" s="9" t="s">
        <v>177</v>
      </c>
      <c r="M27" s="7" t="s">
        <v>178</v>
      </c>
      <c r="N27" s="13">
        <v>1</v>
      </c>
      <c r="O27" s="13">
        <v>4</v>
      </c>
      <c r="P27" s="26">
        <f t="shared" si="6"/>
        <v>5</v>
      </c>
      <c r="Q27" s="21" t="str">
        <f t="shared" si="5"/>
        <v>Riesgo medio</v>
      </c>
      <c r="R27" s="13" t="s">
        <v>48</v>
      </c>
      <c r="S27" s="71" t="s">
        <v>172</v>
      </c>
      <c r="T27" s="15" t="s">
        <v>173</v>
      </c>
      <c r="U27" s="15" t="s">
        <v>80</v>
      </c>
      <c r="V27" s="10" t="s">
        <v>174</v>
      </c>
      <c r="W27" s="13" t="s">
        <v>151</v>
      </c>
    </row>
    <row r="28" spans="1:23" s="32" customFormat="1" ht="69" x14ac:dyDescent="0.35">
      <c r="A28" s="10">
        <v>23</v>
      </c>
      <c r="B28" s="8" t="s">
        <v>24</v>
      </c>
      <c r="C28" s="8" t="s">
        <v>25</v>
      </c>
      <c r="D28" s="8" t="s">
        <v>144</v>
      </c>
      <c r="E28" s="8" t="s">
        <v>27</v>
      </c>
      <c r="F28" s="29" t="s">
        <v>179</v>
      </c>
      <c r="G28" s="10" t="s">
        <v>180</v>
      </c>
      <c r="H28" s="18">
        <v>3</v>
      </c>
      <c r="I28" s="18">
        <v>4</v>
      </c>
      <c r="J28" s="18">
        <f t="shared" si="2"/>
        <v>7</v>
      </c>
      <c r="K28" s="18" t="str">
        <f t="shared" si="4"/>
        <v>Riesgo alto</v>
      </c>
      <c r="L28" s="17" t="s">
        <v>181</v>
      </c>
      <c r="M28" s="55" t="s">
        <v>182</v>
      </c>
      <c r="N28" s="18">
        <v>2</v>
      </c>
      <c r="O28" s="18">
        <v>4</v>
      </c>
      <c r="P28" s="26">
        <f t="shared" si="6"/>
        <v>6</v>
      </c>
      <c r="Q28" s="18" t="str">
        <f t="shared" si="5"/>
        <v>Riesgo alto</v>
      </c>
      <c r="R28" s="18" t="s">
        <v>32</v>
      </c>
      <c r="S28" s="71" t="s">
        <v>172</v>
      </c>
      <c r="T28" s="19" t="s">
        <v>183</v>
      </c>
      <c r="U28" s="15" t="s">
        <v>80</v>
      </c>
      <c r="V28" s="18" t="s">
        <v>184</v>
      </c>
      <c r="W28" s="18" t="s">
        <v>185</v>
      </c>
    </row>
    <row r="29" spans="1:23" s="45" customFormat="1" ht="57.5" x14ac:dyDescent="0.35">
      <c r="A29" s="10">
        <v>24</v>
      </c>
      <c r="B29" s="8" t="s">
        <v>24</v>
      </c>
      <c r="C29" s="8" t="s">
        <v>25</v>
      </c>
      <c r="D29" s="8" t="s">
        <v>144</v>
      </c>
      <c r="E29" s="8" t="s">
        <v>27</v>
      </c>
      <c r="F29" s="21" t="s">
        <v>186</v>
      </c>
      <c r="G29" s="10" t="s">
        <v>187</v>
      </c>
      <c r="H29" s="44">
        <v>3</v>
      </c>
      <c r="I29" s="44">
        <v>4</v>
      </c>
      <c r="J29" s="18">
        <f t="shared" si="2"/>
        <v>7</v>
      </c>
      <c r="K29" s="44" t="str">
        <f>+IF(J29&gt;=8,"Riesgo extremo",IF(J29&gt;=6,"Riesgo alto",IF(J29=5,"Riesgo medio",IF(J29&lt;=4,"Riesgo bajo",0))))</f>
        <v>Riesgo alto</v>
      </c>
      <c r="L29" s="43" t="s">
        <v>188</v>
      </c>
      <c r="M29" s="18" t="s">
        <v>189</v>
      </c>
      <c r="N29" s="44">
        <v>2</v>
      </c>
      <c r="O29" s="44">
        <v>4</v>
      </c>
      <c r="P29" s="26">
        <f t="shared" si="6"/>
        <v>6</v>
      </c>
      <c r="Q29" s="44" t="str">
        <f>+IF(P29&gt;=8,"Riesgo extremo",IF(P29&gt;=6,"Riesgo alto",IF(P29=5,"Riesgo medio",IF(P29&lt;=4,"Riesgo bajo",0))))</f>
        <v>Riesgo alto</v>
      </c>
      <c r="R29" s="18" t="s">
        <v>32</v>
      </c>
      <c r="S29" s="71" t="s">
        <v>188</v>
      </c>
      <c r="T29" s="19" t="s">
        <v>190</v>
      </c>
      <c r="U29" s="19" t="s">
        <v>41</v>
      </c>
      <c r="V29" s="18" t="s">
        <v>191</v>
      </c>
      <c r="W29" s="18" t="s">
        <v>185</v>
      </c>
    </row>
    <row r="30" spans="1:23" s="5" customFormat="1" ht="57.5" x14ac:dyDescent="0.35">
      <c r="A30" s="10">
        <v>25</v>
      </c>
      <c r="B30" s="8" t="s">
        <v>192</v>
      </c>
      <c r="C30" s="8" t="s">
        <v>168</v>
      </c>
      <c r="D30" s="8" t="s">
        <v>144</v>
      </c>
      <c r="E30" s="8" t="s">
        <v>27</v>
      </c>
      <c r="F30" s="21" t="s">
        <v>193</v>
      </c>
      <c r="G30" s="10" t="s">
        <v>194</v>
      </c>
      <c r="H30" s="10">
        <v>2</v>
      </c>
      <c r="I30" s="10">
        <v>3</v>
      </c>
      <c r="J30" s="10">
        <f t="shared" si="2"/>
        <v>5</v>
      </c>
      <c r="K30" s="21" t="str">
        <f>+IF(J30&gt;=8,"Riesgo extremo",IF(J30&gt;=6,"Riesgo alto",IF(J30=5,"Riesgo medio",IF(J30&lt;=4,"Riesgo bajo",0))))</f>
        <v>Riesgo medio</v>
      </c>
      <c r="L30" s="43" t="s">
        <v>188</v>
      </c>
      <c r="M30" s="29" t="s">
        <v>195</v>
      </c>
      <c r="N30" s="10">
        <v>1</v>
      </c>
      <c r="O30" s="10">
        <v>3</v>
      </c>
      <c r="P30" s="26">
        <f t="shared" si="6"/>
        <v>4</v>
      </c>
      <c r="Q30" s="21" t="str">
        <f>+IF(P30&gt;=8,"Riesgo extremo",IF(P30&gt;=6,"Riesgo alto",IF(P30=5,"Riesgo medio",IF(P30&lt;=4,"Riesgo bajo",0))))</f>
        <v>Riesgo bajo</v>
      </c>
      <c r="R30" s="46" t="s">
        <v>73</v>
      </c>
      <c r="S30" s="71" t="s">
        <v>188</v>
      </c>
      <c r="T30" s="12" t="s">
        <v>196</v>
      </c>
      <c r="U30" s="12" t="s">
        <v>41</v>
      </c>
      <c r="V30" s="10" t="s">
        <v>197</v>
      </c>
      <c r="W30" s="10" t="s">
        <v>198</v>
      </c>
    </row>
    <row r="31" spans="1:23" s="5" customFormat="1" ht="43.5" x14ac:dyDescent="0.35">
      <c r="A31" s="10">
        <v>26</v>
      </c>
      <c r="B31" s="8" t="s">
        <v>192</v>
      </c>
      <c r="C31" s="8" t="s">
        <v>168</v>
      </c>
      <c r="D31" s="8" t="s">
        <v>144</v>
      </c>
      <c r="E31" s="8" t="s">
        <v>27</v>
      </c>
      <c r="F31" s="21" t="s">
        <v>199</v>
      </c>
      <c r="G31" s="10" t="s">
        <v>200</v>
      </c>
      <c r="H31" s="10">
        <v>4</v>
      </c>
      <c r="I31" s="47">
        <v>4</v>
      </c>
      <c r="J31" s="23">
        <f t="shared" si="2"/>
        <v>8</v>
      </c>
      <c r="K31" s="21" t="str">
        <f t="shared" si="4"/>
        <v>Riesgo extremo</v>
      </c>
      <c r="L31" s="9" t="s">
        <v>117</v>
      </c>
      <c r="M31" s="7" t="s">
        <v>201</v>
      </c>
      <c r="N31" s="48">
        <v>2</v>
      </c>
      <c r="O31" s="47">
        <v>4</v>
      </c>
      <c r="P31" s="26">
        <f t="shared" si="6"/>
        <v>6</v>
      </c>
      <c r="Q31" s="21" t="str">
        <f t="shared" si="5"/>
        <v>Riesgo alto</v>
      </c>
      <c r="R31" s="48" t="s">
        <v>73</v>
      </c>
      <c r="S31" s="71" t="s">
        <v>202</v>
      </c>
      <c r="T31" s="12" t="s">
        <v>196</v>
      </c>
      <c r="U31" s="12" t="s">
        <v>41</v>
      </c>
      <c r="V31" s="10" t="s">
        <v>203</v>
      </c>
      <c r="W31" s="10" t="s">
        <v>185</v>
      </c>
    </row>
    <row r="32" spans="1:23" s="5" customFormat="1" ht="46" x14ac:dyDescent="0.35">
      <c r="A32" s="10">
        <v>27</v>
      </c>
      <c r="B32" s="8" t="s">
        <v>24</v>
      </c>
      <c r="C32" s="8" t="s">
        <v>168</v>
      </c>
      <c r="D32" s="8" t="s">
        <v>144</v>
      </c>
      <c r="E32" s="8" t="s">
        <v>27</v>
      </c>
      <c r="F32" s="29" t="s">
        <v>204</v>
      </c>
      <c r="G32" s="10" t="s">
        <v>205</v>
      </c>
      <c r="H32" s="10">
        <v>2</v>
      </c>
      <c r="I32" s="10">
        <v>3</v>
      </c>
      <c r="J32" s="10">
        <f t="shared" si="2"/>
        <v>5</v>
      </c>
      <c r="K32" s="21" t="str">
        <f t="shared" ref="K32:K36" si="7">+IF(J32&gt;=8,"Riesgo extremo",IF(J32&gt;=6,"Riesgo alto",IF(J32=5,"Riesgo medio",IF(J32&lt;=4,"Riesgo bajo",0))))</f>
        <v>Riesgo medio</v>
      </c>
      <c r="L32" s="8" t="s">
        <v>117</v>
      </c>
      <c r="M32" s="29" t="s">
        <v>206</v>
      </c>
      <c r="N32" s="10">
        <v>1</v>
      </c>
      <c r="O32" s="10">
        <v>3</v>
      </c>
      <c r="P32" s="26">
        <f t="shared" si="6"/>
        <v>4</v>
      </c>
      <c r="Q32" s="21" t="str">
        <f t="shared" ref="Q32:Q36" si="8">+IF(P32&gt;=8,"Riesgo extremo",IF(P32&gt;=6,"Riesgo alto",IF(P32=5,"Riesgo medio",IF(P32&lt;=4,"Riesgo bajo",0))))</f>
        <v>Riesgo bajo</v>
      </c>
      <c r="R32" s="10" t="s">
        <v>73</v>
      </c>
      <c r="S32" s="71" t="s">
        <v>202</v>
      </c>
      <c r="T32" s="12" t="s">
        <v>196</v>
      </c>
      <c r="U32" s="12" t="s">
        <v>41</v>
      </c>
      <c r="V32" s="10" t="s">
        <v>207</v>
      </c>
      <c r="W32" s="10" t="s">
        <v>151</v>
      </c>
    </row>
    <row r="33" spans="1:23" s="5" customFormat="1" ht="149.5" x14ac:dyDescent="0.35">
      <c r="A33" s="10">
        <v>28</v>
      </c>
      <c r="B33" s="8" t="s">
        <v>24</v>
      </c>
      <c r="C33" s="8" t="s">
        <v>168</v>
      </c>
      <c r="D33" s="8" t="s">
        <v>144</v>
      </c>
      <c r="E33" s="57" t="s">
        <v>208</v>
      </c>
      <c r="F33" s="58" t="s">
        <v>209</v>
      </c>
      <c r="G33" s="58" t="s">
        <v>210</v>
      </c>
      <c r="H33" s="10">
        <v>3</v>
      </c>
      <c r="I33" s="10">
        <v>4</v>
      </c>
      <c r="J33" s="10">
        <f t="shared" si="2"/>
        <v>7</v>
      </c>
      <c r="K33" s="21" t="str">
        <f t="shared" si="7"/>
        <v>Riesgo alto</v>
      </c>
      <c r="L33" s="8" t="s">
        <v>117</v>
      </c>
      <c r="M33" s="58" t="s">
        <v>211</v>
      </c>
      <c r="N33" s="10">
        <v>1</v>
      </c>
      <c r="O33" s="10">
        <v>4</v>
      </c>
      <c r="P33" s="26">
        <f t="shared" si="6"/>
        <v>5</v>
      </c>
      <c r="Q33" s="21" t="str">
        <f t="shared" si="8"/>
        <v>Riesgo medio</v>
      </c>
      <c r="R33" s="10" t="s">
        <v>73</v>
      </c>
      <c r="S33" s="71" t="s">
        <v>188</v>
      </c>
      <c r="T33" s="12" t="s">
        <v>196</v>
      </c>
      <c r="U33" s="12" t="s">
        <v>41</v>
      </c>
      <c r="V33" s="58" t="s">
        <v>212</v>
      </c>
      <c r="W33" s="10" t="s">
        <v>185</v>
      </c>
    </row>
    <row r="34" spans="1:23" s="32" customFormat="1" ht="46" x14ac:dyDescent="0.35">
      <c r="A34" s="10">
        <v>29</v>
      </c>
      <c r="B34" s="8" t="s">
        <v>24</v>
      </c>
      <c r="C34" s="8" t="s">
        <v>25</v>
      </c>
      <c r="D34" s="8" t="s">
        <v>144</v>
      </c>
      <c r="E34" s="8" t="s">
        <v>27</v>
      </c>
      <c r="F34" s="29" t="s">
        <v>213</v>
      </c>
      <c r="G34" s="10" t="s">
        <v>214</v>
      </c>
      <c r="H34" s="18">
        <v>2</v>
      </c>
      <c r="I34" s="18">
        <v>3</v>
      </c>
      <c r="J34" s="18">
        <f t="shared" si="2"/>
        <v>5</v>
      </c>
      <c r="K34" s="18" t="str">
        <f t="shared" si="7"/>
        <v>Riesgo medio</v>
      </c>
      <c r="L34" s="17" t="s">
        <v>188</v>
      </c>
      <c r="M34" s="55" t="s">
        <v>215</v>
      </c>
      <c r="N34" s="18">
        <v>2</v>
      </c>
      <c r="O34" s="18">
        <v>3</v>
      </c>
      <c r="P34" s="26">
        <f t="shared" si="6"/>
        <v>5</v>
      </c>
      <c r="Q34" s="18" t="str">
        <f t="shared" si="8"/>
        <v>Riesgo medio</v>
      </c>
      <c r="R34" s="18" t="s">
        <v>32</v>
      </c>
      <c r="S34" s="71" t="s">
        <v>216</v>
      </c>
      <c r="T34" s="19" t="s">
        <v>183</v>
      </c>
      <c r="U34" s="12" t="s">
        <v>41</v>
      </c>
      <c r="V34" s="18" t="s">
        <v>217</v>
      </c>
      <c r="W34" s="18" t="s">
        <v>185</v>
      </c>
    </row>
    <row r="35" spans="1:23" s="35" customFormat="1" ht="161" x14ac:dyDescent="0.35">
      <c r="A35" s="10">
        <v>30</v>
      </c>
      <c r="B35" s="8" t="s">
        <v>24</v>
      </c>
      <c r="C35" s="8" t="s">
        <v>218</v>
      </c>
      <c r="D35" s="8" t="s">
        <v>219</v>
      </c>
      <c r="E35" s="8" t="s">
        <v>27</v>
      </c>
      <c r="F35" s="29" t="s">
        <v>220</v>
      </c>
      <c r="G35" s="10" t="s">
        <v>221</v>
      </c>
      <c r="H35" s="10">
        <v>2</v>
      </c>
      <c r="I35" s="10">
        <v>4</v>
      </c>
      <c r="J35" s="10">
        <f t="shared" si="2"/>
        <v>6</v>
      </c>
      <c r="K35" s="10" t="str">
        <f t="shared" si="7"/>
        <v>Riesgo alto</v>
      </c>
      <c r="L35" s="8" t="s">
        <v>222</v>
      </c>
      <c r="M35" s="10" t="s">
        <v>223</v>
      </c>
      <c r="N35" s="10">
        <v>1</v>
      </c>
      <c r="O35" s="10">
        <v>4</v>
      </c>
      <c r="P35" s="13">
        <f t="shared" si="6"/>
        <v>5</v>
      </c>
      <c r="Q35" s="10" t="str">
        <f t="shared" si="8"/>
        <v>Riesgo medio</v>
      </c>
      <c r="R35" s="10" t="s">
        <v>48</v>
      </c>
      <c r="S35" s="71" t="s">
        <v>224</v>
      </c>
      <c r="T35" s="12" t="s">
        <v>225</v>
      </c>
      <c r="U35" s="12" t="s">
        <v>165</v>
      </c>
      <c r="V35" s="10" t="s">
        <v>226</v>
      </c>
      <c r="W35" s="10" t="s">
        <v>227</v>
      </c>
    </row>
    <row r="36" spans="1:23" s="32" customFormat="1" ht="69" x14ac:dyDescent="0.35">
      <c r="A36" s="10">
        <v>31</v>
      </c>
      <c r="B36" s="8" t="s">
        <v>24</v>
      </c>
      <c r="C36" s="8" t="s">
        <v>25</v>
      </c>
      <c r="D36" s="8" t="s">
        <v>228</v>
      </c>
      <c r="E36" s="8" t="s">
        <v>27</v>
      </c>
      <c r="F36" s="21" t="s">
        <v>229</v>
      </c>
      <c r="G36" s="10" t="s">
        <v>230</v>
      </c>
      <c r="H36" s="18">
        <v>2</v>
      </c>
      <c r="I36" s="18">
        <v>3</v>
      </c>
      <c r="J36" s="18">
        <f t="shared" si="2"/>
        <v>5</v>
      </c>
      <c r="K36" s="18" t="str">
        <f t="shared" si="7"/>
        <v>Riesgo medio</v>
      </c>
      <c r="L36" s="8" t="s">
        <v>222</v>
      </c>
      <c r="M36" s="18" t="s">
        <v>231</v>
      </c>
      <c r="N36" s="18">
        <v>1</v>
      </c>
      <c r="O36" s="18">
        <v>3</v>
      </c>
      <c r="P36" s="26">
        <f t="shared" si="6"/>
        <v>4</v>
      </c>
      <c r="Q36" s="18" t="str">
        <f t="shared" si="8"/>
        <v>Riesgo bajo</v>
      </c>
      <c r="R36" s="18" t="s">
        <v>48</v>
      </c>
      <c r="S36" s="71" t="s">
        <v>224</v>
      </c>
      <c r="T36" s="19" t="s">
        <v>225</v>
      </c>
      <c r="U36" s="19" t="s">
        <v>232</v>
      </c>
      <c r="V36" s="18" t="s">
        <v>233</v>
      </c>
      <c r="W36" s="18" t="s">
        <v>227</v>
      </c>
    </row>
    <row r="38" spans="1:23" x14ac:dyDescent="0.25">
      <c r="B38" s="5"/>
      <c r="C38" s="5"/>
      <c r="D38" s="50"/>
      <c r="E38" s="50"/>
      <c r="F38" s="51"/>
      <c r="M38" s="51"/>
    </row>
    <row r="39" spans="1:23" x14ac:dyDescent="0.25">
      <c r="B39" s="5"/>
    </row>
    <row r="40" spans="1:23" x14ac:dyDescent="0.25">
      <c r="B40" s="50"/>
    </row>
  </sheetData>
  <autoFilter ref="A5:W36" xr:uid="{00000000-0001-0000-0000-000000000000}"/>
  <mergeCells count="26">
    <mergeCell ref="V4:V5"/>
    <mergeCell ref="Q4:Q5"/>
    <mergeCell ref="R3:R5"/>
    <mergeCell ref="S3:S5"/>
    <mergeCell ref="T3:T5"/>
    <mergeCell ref="J3:J5"/>
    <mergeCell ref="L3:L5"/>
    <mergeCell ref="K3:K5"/>
    <mergeCell ref="O4:O5"/>
    <mergeCell ref="P4:P5"/>
    <mergeCell ref="A2:W2"/>
    <mergeCell ref="M3:M5"/>
    <mergeCell ref="N3:Q3"/>
    <mergeCell ref="N4:N5"/>
    <mergeCell ref="A3:A5"/>
    <mergeCell ref="B3:B5"/>
    <mergeCell ref="C3:C5"/>
    <mergeCell ref="E3:E5"/>
    <mergeCell ref="F3:F5"/>
    <mergeCell ref="D3:D5"/>
    <mergeCell ref="W4:W5"/>
    <mergeCell ref="U3:U5"/>
    <mergeCell ref="G3:G5"/>
    <mergeCell ref="H3:H5"/>
    <mergeCell ref="I3:I5"/>
    <mergeCell ref="V3:W3"/>
  </mergeCells>
  <conditionalFormatting sqref="K6:K36 Q6:Q36">
    <cfRule type="cellIs" dxfId="3" priority="1" operator="equal">
      <formula>"Riesgo extremo"</formula>
    </cfRule>
    <cfRule type="cellIs" dxfId="2" priority="2" operator="equal">
      <formula>"Riesgo alto"</formula>
    </cfRule>
    <cfRule type="cellIs" dxfId="1" priority="3" operator="equal">
      <formula>"Riesgo medio"</formula>
    </cfRule>
    <cfRule type="cellIs" dxfId="0" priority="4" operator="equal">
      <formula>"Riesgo bajo"</formula>
    </cfRule>
  </conditionalFormatting>
  <pageMargins left="0.25" right="0.25" top="0.75" bottom="0.75" header="0.3" footer="0.3"/>
  <pageSetup paperSize="190" scale="5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F13"/>
  <sheetViews>
    <sheetView workbookViewId="0">
      <selection activeCell="K11" sqref="K11"/>
    </sheetView>
  </sheetViews>
  <sheetFormatPr baseColWidth="10" defaultColWidth="11.453125" defaultRowHeight="14" x14ac:dyDescent="0.3"/>
  <cols>
    <col min="1" max="1" width="11.453125" style="3"/>
    <col min="2" max="2" width="19.1796875" style="3" customWidth="1"/>
    <col min="3" max="3" width="13" style="3" customWidth="1"/>
    <col min="4" max="4" width="21.7265625" style="3" customWidth="1"/>
    <col min="5" max="5" width="18" style="3" customWidth="1"/>
    <col min="6" max="6" width="21" style="3" customWidth="1"/>
    <col min="7" max="16384" width="11.453125" style="3"/>
  </cols>
  <sheetData>
    <row r="3" spans="2:6" ht="42" x14ac:dyDescent="0.3">
      <c r="B3" s="1" t="s">
        <v>234</v>
      </c>
      <c r="C3" s="1" t="s">
        <v>235</v>
      </c>
      <c r="D3" s="1" t="s">
        <v>236</v>
      </c>
      <c r="E3" s="1" t="s">
        <v>237</v>
      </c>
      <c r="F3" s="1" t="s">
        <v>238</v>
      </c>
    </row>
    <row r="4" spans="2:6" x14ac:dyDescent="0.3">
      <c r="B4" s="2" t="s">
        <v>239</v>
      </c>
      <c r="C4" s="1" t="s">
        <v>32</v>
      </c>
      <c r="D4" s="1" t="s">
        <v>162</v>
      </c>
      <c r="E4" s="1" t="s">
        <v>240</v>
      </c>
      <c r="F4" s="1" t="s">
        <v>162</v>
      </c>
    </row>
    <row r="5" spans="2:6" x14ac:dyDescent="0.3">
      <c r="B5" s="2" t="s">
        <v>241</v>
      </c>
      <c r="C5" s="1" t="s">
        <v>32</v>
      </c>
      <c r="D5" s="1" t="s">
        <v>162</v>
      </c>
      <c r="E5" s="1" t="s">
        <v>240</v>
      </c>
      <c r="F5" s="1" t="s">
        <v>162</v>
      </c>
    </row>
    <row r="6" spans="2:6" x14ac:dyDescent="0.3">
      <c r="B6" s="2" t="s">
        <v>242</v>
      </c>
      <c r="C6" s="1" t="s">
        <v>32</v>
      </c>
      <c r="D6" s="1" t="s">
        <v>162</v>
      </c>
      <c r="E6" s="1" t="s">
        <v>240</v>
      </c>
      <c r="F6" s="1" t="s">
        <v>162</v>
      </c>
    </row>
    <row r="7" spans="2:6" x14ac:dyDescent="0.3">
      <c r="B7" s="2" t="s">
        <v>243</v>
      </c>
      <c r="C7" s="1" t="s">
        <v>162</v>
      </c>
      <c r="D7" s="1" t="s">
        <v>240</v>
      </c>
      <c r="E7" s="1" t="s">
        <v>240</v>
      </c>
      <c r="F7" s="1" t="s">
        <v>162</v>
      </c>
    </row>
    <row r="8" spans="2:6" x14ac:dyDescent="0.3">
      <c r="B8" s="2" t="s">
        <v>244</v>
      </c>
      <c r="C8" s="1" t="s">
        <v>162</v>
      </c>
      <c r="D8" s="1" t="s">
        <v>240</v>
      </c>
      <c r="E8" s="1" t="s">
        <v>240</v>
      </c>
      <c r="F8" s="1" t="s">
        <v>162</v>
      </c>
    </row>
    <row r="9" spans="2:6" x14ac:dyDescent="0.3">
      <c r="B9" s="2" t="s">
        <v>245</v>
      </c>
      <c r="C9" s="1" t="s">
        <v>162</v>
      </c>
      <c r="D9" s="1" t="s">
        <v>240</v>
      </c>
      <c r="E9" s="1" t="s">
        <v>240</v>
      </c>
      <c r="F9" s="1" t="s">
        <v>162</v>
      </c>
    </row>
    <row r="10" spans="2:6" x14ac:dyDescent="0.3">
      <c r="B10" s="2" t="s">
        <v>246</v>
      </c>
      <c r="C10" s="1" t="s">
        <v>32</v>
      </c>
      <c r="D10" s="1" t="s">
        <v>162</v>
      </c>
      <c r="E10" s="1" t="s">
        <v>240</v>
      </c>
      <c r="F10" s="1" t="s">
        <v>162</v>
      </c>
    </row>
    <row r="11" spans="2:6" x14ac:dyDescent="0.3">
      <c r="B11" s="2" t="s">
        <v>247</v>
      </c>
      <c r="C11" s="1" t="s">
        <v>32</v>
      </c>
      <c r="D11" s="1" t="s">
        <v>162</v>
      </c>
      <c r="E11" s="1" t="s">
        <v>240</v>
      </c>
      <c r="F11" s="1" t="s">
        <v>162</v>
      </c>
    </row>
    <row r="12" spans="2:6" x14ac:dyDescent="0.3">
      <c r="B12" s="2" t="s">
        <v>248</v>
      </c>
      <c r="C12" s="1" t="s">
        <v>162</v>
      </c>
      <c r="D12" s="1" t="s">
        <v>240</v>
      </c>
      <c r="E12" s="1" t="s">
        <v>240</v>
      </c>
      <c r="F12" s="1" t="s">
        <v>162</v>
      </c>
    </row>
    <row r="13" spans="2:6" x14ac:dyDescent="0.3">
      <c r="B13" s="2" t="s">
        <v>249</v>
      </c>
      <c r="C13" s="1" t="s">
        <v>32</v>
      </c>
      <c r="D13" s="1" t="s">
        <v>162</v>
      </c>
      <c r="E13" s="1" t="s">
        <v>240</v>
      </c>
      <c r="F13" s="1" t="s">
        <v>162</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A3C4AD3F86B7419F9E071ABF0006E1" ma:contentTypeVersion="18" ma:contentTypeDescription="Crear nuevo documento." ma:contentTypeScope="" ma:versionID="348c8752c5200b3d1e4df927a7c6d5d0">
  <xsd:schema xmlns:xsd="http://www.w3.org/2001/XMLSchema" xmlns:xs="http://www.w3.org/2001/XMLSchema" xmlns:p="http://schemas.microsoft.com/office/2006/metadata/properties" xmlns:ns2="5c31d86c-5a9a-4939-9315-0991fc76ac8c" xmlns:ns3="740ef53e-323d-4614-bfeb-496b0cd09cc2" targetNamespace="http://schemas.microsoft.com/office/2006/metadata/properties" ma:root="true" ma:fieldsID="94ad0cb03b634157c8c5fb600d52b945" ns2:_="" ns3:_="">
    <xsd:import namespace="5c31d86c-5a9a-4939-9315-0991fc76ac8c"/>
    <xsd:import namespace="740ef53e-323d-4614-bfeb-496b0cd09cc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31d86c-5a9a-4939-9315-0991fc76ac8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1403e56c-7165-4df9-b2f0-995a8a2cd473" ma:termSetId="09814cd3-568e-fe90-9814-8d621ff8fb84" ma:anchorId="fba54fb3-c3e1-fe81-a776-ca4b69148c4d" ma:open="true" ma:isKeyword="false">
      <xsd:complexType>
        <xsd:sequence>
          <xsd:element ref="pc:Terms" minOccurs="0" maxOccurs="1"/>
        </xsd:sequence>
      </xsd:complex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0ef53e-323d-4614-bfeb-496b0cd09cc2"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0f17ac30-2f42-47b4-bd1f-0dbbb4d4098c}" ma:internalName="TaxCatchAll" ma:showField="CatchAllData" ma:web="740ef53e-323d-4614-bfeb-496b0cd09cc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40ef53e-323d-4614-bfeb-496b0cd09cc2" xsi:nil="true"/>
    <lcf76f155ced4ddcb4097134ff3c332f xmlns="5c31d86c-5a9a-4939-9315-0991fc76ac8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F0C5963-4088-4C82-96EA-5F076568D01D}"/>
</file>

<file path=customXml/itemProps2.xml><?xml version="1.0" encoding="utf-8"?>
<ds:datastoreItem xmlns:ds="http://schemas.openxmlformats.org/officeDocument/2006/customXml" ds:itemID="{BDA85864-D734-45F0-AC51-A7A719776539}">
  <ds:schemaRefs>
    <ds:schemaRef ds:uri="http://www.w3.org/XML/1998/namespace"/>
    <ds:schemaRef ds:uri="http://schemas.openxmlformats.org/package/2006/metadata/core-properties"/>
    <ds:schemaRef ds:uri="740ef53e-323d-4614-bfeb-496b0cd09cc2"/>
    <ds:schemaRef ds:uri="http://schemas.microsoft.com/office/2006/documentManagement/types"/>
    <ds:schemaRef ds:uri="http://schemas.microsoft.com/office/infopath/2007/PartnerControls"/>
    <ds:schemaRef ds:uri="http://purl.org/dc/terms/"/>
    <ds:schemaRef ds:uri="5c31d86c-5a9a-4939-9315-0991fc76ac8c"/>
    <ds:schemaRef ds:uri="http://schemas.microsoft.com/office/2006/metadata/properties"/>
    <ds:schemaRef ds:uri="http://purl.org/dc/dcmitype/"/>
    <ds:schemaRef ds:uri="http://purl.org/dc/elements/1.1/"/>
  </ds:schemaRefs>
</ds:datastoreItem>
</file>

<file path=customXml/itemProps3.xml><?xml version="1.0" encoding="utf-8"?>
<ds:datastoreItem xmlns:ds="http://schemas.openxmlformats.org/officeDocument/2006/customXml" ds:itemID="{832FB6D3-6410-43B9-B837-D3F4D76875B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Riesgos</vt:lpstr>
      <vt:lpstr>Acuerdo Comercial</vt:lpstr>
      <vt:lpstr>'Matriz Riesgos'!_Hlk54890862</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Hendrich Friedrich Vargas Umaña</dc:creator>
  <cp:keywords/>
  <dc:description/>
  <cp:lastModifiedBy>Wilder Javier Morales Peña</cp:lastModifiedBy>
  <cp:revision/>
  <dcterms:created xsi:type="dcterms:W3CDTF">2014-02-12T16:31:36Z</dcterms:created>
  <dcterms:modified xsi:type="dcterms:W3CDTF">2024-02-22T19:52:59Z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0x01010030A3C4AD3F86B7419F9E071ABF0006E1</vt:lpwstr>
  </property>
  <property fmtid="{D5CDD505-2E9C-101B-9397-08002B2CF9AE}" pid="3" name="MediaServiceImageTags">
    <vt:lpwstr/>
  </property>
</Properties>
</file>