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cuments\COTRATOS DULCES 3 MEDIA\DOCUMENTOS ANEXAR\"/>
    </mc:Choice>
  </mc:AlternateContent>
  <bookViews>
    <workbookView xWindow="0" yWindow="0" windowWidth="28800" windowHeight="12330"/>
  </bookViews>
  <sheets>
    <sheet name="FORMULARIO ECONOMICO"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3" i="4" l="1"/>
  <c r="I7" i="4"/>
  <c r="I8" i="4"/>
  <c r="I9" i="4"/>
  <c r="I10" i="4"/>
  <c r="I11" i="4"/>
  <c r="I12" i="4"/>
  <c r="I13" i="4"/>
  <c r="I14" i="4"/>
  <c r="I15" i="4"/>
  <c r="I16" i="4"/>
  <c r="I17" i="4"/>
  <c r="I18" i="4"/>
  <c r="I19" i="4"/>
  <c r="I20" i="4"/>
  <c r="I21" i="4"/>
  <c r="I22" i="4"/>
  <c r="I23" i="4"/>
  <c r="I24" i="4"/>
  <c r="I25" i="4"/>
  <c r="I26" i="4"/>
  <c r="I27" i="4"/>
  <c r="I28" i="4"/>
  <c r="I29" i="4"/>
  <c r="I30" i="4"/>
  <c r="I31" i="4"/>
  <c r="I32" i="4"/>
  <c r="I6" i="4"/>
  <c r="F31" i="4"/>
  <c r="F32" i="4"/>
  <c r="F30" i="4"/>
  <c r="F7" i="4"/>
  <c r="F8" i="4"/>
  <c r="F9" i="4"/>
  <c r="F10" i="4"/>
  <c r="F11" i="4"/>
  <c r="F12" i="4"/>
  <c r="F13" i="4"/>
  <c r="F14" i="4"/>
  <c r="F15" i="4"/>
  <c r="F16" i="4"/>
  <c r="F17" i="4"/>
  <c r="F18" i="4"/>
  <c r="F19" i="4"/>
  <c r="F20" i="4"/>
  <c r="F21" i="4"/>
  <c r="F22" i="4"/>
  <c r="F23" i="4"/>
  <c r="F24" i="4"/>
  <c r="F25" i="4"/>
  <c r="F26" i="4"/>
  <c r="F27" i="4"/>
  <c r="F28" i="4"/>
  <c r="F29" i="4"/>
  <c r="F33" i="4"/>
  <c r="F6" i="4"/>
  <c r="H35" i="4" l="1"/>
  <c r="H37" i="4"/>
  <c r="H36" i="4" s="1"/>
</calcChain>
</file>

<file path=xl/sharedStrings.xml><?xml version="1.0" encoding="utf-8"?>
<sst xmlns="http://schemas.openxmlformats.org/spreadsheetml/2006/main" count="110" uniqueCount="84">
  <si>
    <t>Empaque original</t>
  </si>
  <si>
    <t xml:space="preserve">UNIDAD </t>
  </si>
  <si>
    <t xml:space="preserve">VALOR TOTAL </t>
  </si>
  <si>
    <t>Dulce con leche</t>
  </si>
  <si>
    <t>Galleta crujiente delgada plana, seca</t>
  </si>
  <si>
    <t>Caramelo blando masticable</t>
  </si>
  <si>
    <t>Chocolate blanco</t>
  </si>
  <si>
    <t>Goma masticable</t>
  </si>
  <si>
    <t>Goma sabor frutal</t>
  </si>
  <si>
    <t>Dulce masticable</t>
  </si>
  <si>
    <t>Dulce    masticable.    Peso    4g.    Aporte    Nutricional: carbohidratos totales 3.2g 1,2%, sodio 10mg 0.25%, azúcar 2.5g.  Ingredientes: Lecitina  de  soya,  Azúcar  invertido, saborizantes artificiales a fruta con leche, sorbitol</t>
  </si>
  <si>
    <t>Caramelo duro</t>
  </si>
  <si>
    <t>Caramelo  duro.  Peso  Total:  23g.  Aporte  Nutricional: carbohidratos totales 23g 8%, azucares 14g, sodio 0mg 0%. Ingredientes: Azucar, glucosa de maiz, goma base ácido citrico saborizante artificial mora. Colorante artificial azul brillante</t>
  </si>
  <si>
    <t>Dulce tubo masticable</t>
  </si>
  <si>
    <t>Caramelo duro de frutas surtido</t>
  </si>
  <si>
    <t>Sanitarios portatiles</t>
  </si>
  <si>
    <t>UNIDAD</t>
  </si>
  <si>
    <t xml:space="preserve">Ambulancia </t>
  </si>
  <si>
    <t>Caramelos masticables</t>
  </si>
  <si>
    <t xml:space="preserve">PRESENTACIONES </t>
  </si>
  <si>
    <t>Caramelo blando masticable relleno de chocolate</t>
  </si>
  <si>
    <t>chicle acido</t>
  </si>
  <si>
    <t>goma de gelatina</t>
  </si>
  <si>
    <t>paleta pinta lengua</t>
  </si>
  <si>
    <t xml:space="preserve">Dulce cubierto de chocolate relleno de carmelo </t>
  </si>
  <si>
    <t xml:space="preserve">SUB TOTAL </t>
  </si>
  <si>
    <t xml:space="preserve">IVA </t>
  </si>
  <si>
    <t>Goma Masticable. Peso Total: 6g.   Aporte Nutricional: Proteína 1g, Carb Total 12g 4%,Calcio 2%., Grasa Saturada 2g 10%. Ingredientes: Sacarosa, Manteca De Cacao, Leche En Polvo, Cacao, Vainilla, Lecitina - Interior Azúcar, Jarabe De Glucosa, Ácido Cítrico, Saborizantes Artificiales Cítricos, Gelatina, Lecitina De Soya, Colores Artificiales</t>
  </si>
  <si>
    <t xml:space="preserve">Caramelo Blando Masticable. Peso 4g. Aporte Nutricional: Azucares 3g, Carbohidratos Totales 5g 2%. Ingredientes: Azucar Glucosa, Almidon, Aceite
Vegetal Hidrogenado, Acidulantes
</t>
  </si>
  <si>
    <t>Dulce Tipo Masmelo Cilindrico Sabores Surtidos Envueltos Individualmente, Peso: Total 5 Gr Aporte Nutricional: Calorias 120g, Energia 503 Kj, Grasa Saturada, Grasa Trans 0, Grasa Total 96g Azucares Totales 66gr, Proteína 3,8gr Sodio 37mg. Hierro 0,29, Calcio 171.</t>
  </si>
  <si>
    <t>Paquete Tipo Snack Pasabocas De Maíz, Horneados, Dulces Y Crocantes, Peso Total: Gramos Aporte Nutricional: Calorias 480g, Kj, Grasa Saturada 2,3gr , Grasa Trans 0, Grasa Total 18g Azucares Totales 28 Gr, Proteína 5,4gr Sodio 281mg. Hierro 0,01mg, Calcio 1,3mg.</t>
  </si>
  <si>
    <t>Dulce Tipo Caramelo Blando Masticables Srelleno De Chocolate Blanco, Con Sabor Original ,Presentación X 5 Caramelos X Paquete, Peso 14 Gr.</t>
  </si>
  <si>
    <t>Dulce De Chocolate Relleno, Diferentes Sabores De 5 Gramos</t>
  </si>
  <si>
    <t xml:space="preserve">Chicle Bola Relleno En Polvo Ácido Sabor Artificial A: Sandía, Maracuyá Y Mango Biche, Por 70 Unidades,
315 G
</t>
  </si>
  <si>
    <t>Goma De Gelatina 7 G. Con Sabor Artificial A Sandia ( Dulce Que Contenga Almidón De Maíz, Azúcar, Agua, Gelatina, Sorbitol E 420 (Espesante) Acido Cítrico- E330 (Regulador De Acidez) Pectina E440, Cera Camauba, Dioxido De Titanio.</t>
  </si>
  <si>
    <t>Paleta De Caramelo Macizo Acidulado Sabor A Frambuesa Que Pintan Tu Lengua, Son Libres De Lactosa, Aunque No Libres De Azúcar, 9 G.</t>
  </si>
  <si>
    <t xml:space="preserve">
Dulce De Chocolate Relleno, Diferentes Sabores De 5 Gramos
</t>
  </si>
  <si>
    <t>Alquiler Por Un Día De Una (01) Batería De Baños Portátiles Con Altura: 2.20 Metros Ancho: 1.05 Metros Profundidad: 1.08 Metros Abertura De La Puerta: 0.85 Metros, Volumen Estándar Del Tanque: 70 Galones (280 Litros)
Altura       Del       Asiento:       52        Centímetros Peso: 60 Kilogramos. Adicionalmente Debe Incluir: Tanque De Desechos Totalmente Desmontable Para Facilitar Su Limpieza, Cabina Con Urinario, Tanque De Desechos, Dispensador De Papel Higiénico, Basurero, Tanque Para El Agua Limpia Empotrado En La Pared, Lavamanos, Tubo De Ventilación De 3 Pulgada Conectado Al Tanque Y Agarradera Externa En Aluminio.
Se Debe Tener Disponibilidad De Sanitarios Para Ser Utilizado Por Personas En Condición De Discapacidad, Dimensiones 1,55 Mts De Ancho Profundidad 2,06 Mts Altura 2,35 Mts, Capacidad De Depósito 225 Litros</t>
  </si>
  <si>
    <t xml:space="preserve">Show Musical: Show Recreativo De Halloween De Teatro Con Música Y Baile, Esta Puesta En Escena Debe Ser Una Divertida Actividad Para Grandes Y Chicos, Acompañada De Venturi (O Disparos De Papel, Dos Volcanes De Pólvora Fría, Efecto Con Cámara De Humo, Iluminación Y Demás Elementos Técnicos Requeridos Para La Producción Del Show El Tiempo Dispuesto Por Show Debe Ser Mínimo De 60 Minutos.
Para La Puesta En Escena Se Debe Garantizar La Escenografía, Utilería, Y Vestuario
</t>
  </si>
  <si>
    <t xml:space="preserve">Puesta En Escena De Muñecos Gigantes (Personajes Animados De Televisión); Con El Fin De Instalarlos Y
Exhibirlos Para Los Asistentes Del Evento.
</t>
  </si>
  <si>
    <t>Stand Maquillage Artistico</t>
  </si>
  <si>
    <t xml:space="preserve">FORMATO 9 </t>
  </si>
  <si>
    <t xml:space="preserve">OFERTA ECONÓMICA </t>
  </si>
  <si>
    <t>ITEM</t>
  </si>
  <si>
    <t>ELEMENTO</t>
  </si>
  <si>
    <t>DESCRIPCION TECNICA</t>
  </si>
  <si>
    <t>INIDAD DE MEDIDA</t>
  </si>
  <si>
    <t>CANTIDAD</t>
  </si>
  <si>
    <t>% IVA O IPOCONSUMO</t>
  </si>
  <si>
    <t>VALOR TOTAL CON IVA O IPOCONSUMO</t>
  </si>
  <si>
    <t>VALOR UNITARIO SIN IVA O IPOCONSUMO</t>
  </si>
  <si>
    <t>VALOR UNITARIO CON  IVA O IPOCONSUMO</t>
  </si>
  <si>
    <t>Stand De Maquillaje Antialérgico, Este Debe Contar Con Sillas, Maquillador Y Personal Para La Realización De Maquillaje Artístico, Con Colores Variados, Pintura Facial, Pinceles, Sombras De Ojos Y Labiales Para Realizar Dibujos Infantiles Para Niños De 0 A 12 Años, Durante La Jornada Del Día Del Niño.</t>
  </si>
  <si>
    <t xml:space="preserve">Dulce Con Leche. Peso Total: 8 Gms. Aporte Nutricional: Grasa 10, Grasa 1g (2%Vd), Colest (0%Vd), Sodio 0mg (0% %Vd), Carb. Total 6g (2%Vd), Azucares 6g, Proteína Menor A 1g (0%Vd). Ingredientes: Azúcar, Leche En Polvo Entera, Proteínas Lácteas, Sabor Artificial A Fresa, Fosfato, Yogurt En Polvo, Crema No Láctea, Proteínas Lácteas, Aceite Vegetal, Fosfato Tricíclico. Grasa Saturada 0,5g. Sodio 0mg
</t>
  </si>
  <si>
    <t xml:space="preserve">Galleta Crujiente Delgada Plana, Seca. Peso Total: 0,70 Oz. Aporte Nutricional 2: Calorías 5%, Grasa Total 6%, Grasa Saturada 10%, Azucares 5g, Sodio 1%. Ingredientes: Harina De Trigo Fortalecida, Vitamina B1, Vitamina B2, Ácido Fólico, Azúcar, Aceite De Palma No Hidrogenado, Licor De Cacao, Leche Entera En Polvo, Harina De Soya, Agua, Emulsionante, Sal Yodada, Pasta De Nocciolla, Saborizante Artificial (Vainilla).
</t>
  </si>
  <si>
    <t xml:space="preserve">Caramelo Blando Masticable. Peso Total: 0.46oz. Aporte Nutricional: Sodio 5g, Carbohidrato Total 5g, Azucares 10g. Ingredientes: Azúcar, Glucosa, Aceite De Palma, Ácido Cítrico, Almidón Modificado, saborizante Artificial A Limón, Lecitina De Soya, Cera Carnaua, Dióxido De Titanio.
</t>
  </si>
  <si>
    <t xml:space="preserve">Goma Sabor Frutal. Peso Total: 7g. Aporte Nutricional: Proteína 0g, Azucares 7g, Carbohidratos Totales 8g. Ingredientes: Agua, Sacarosa, Almidón Modificado De Maíz, Saborizantes Artificiales, colorantes Artificiales.
</t>
  </si>
  <si>
    <t>Caramelos Masticables Sabores Frutales. Peso: 5g. Aporte Nutricional: Proteína 0g, Total Carbohidratos 5g, Azúcar Ingredientes : Azúcar, Glucosa. Almidon, Aceite Vegetal Hidrogenad, Acidulantes   (Ácido Cítrico Y Acido Málico), Emulsionantes (Monoestearato De Glicerilo Y Lecitina De Soya) Saborizantes Artificiales Y Naturales. Agente Gelificante Gelantina.</t>
  </si>
  <si>
    <t xml:space="preserve">Sonido Doce Cabinas Tipo Array Activas Con Potencia De 1400
Watios Cada Una, Colgadas En Truss Y Yina Con Cuatro Bajos
Dobles De 2000 Watios Cada Uno, Cuatro Monitores De Piso Auto
Potenciados De 1500 Watios Cada Uno, Dos Bajos Sencillos Y Dos
Cabinas Doble Para El Side Fill, Con Todos Su Accesorios,
Potencias, Procesadores Y Cables Para Puesta En Funcionamiento, Consola Digital De 32 Canales, 4 Micrófonos
Inalámbricos De Mano, 10 Micrófonos Diadema Inalámbricos,
Ambos Sistemas Con Alcance Mínimo De 100 Metros, Controladora
Midi Dos Canales Con Su Portátil, Juego De Luces Par Led Mínimo
12 Luces Colores Cálido Y Frio, 20 Pares Led Rgbw Para Generar
Diferentes Ambientes, Camara De Humo, 8 Cabezas Móviles
Consola Digital Mixer Digital De 32 Canales Con Faders
Motorizados.
Consola De Mezclas Digitales De 40 Entradas Y 25 Buses Con 32
Preamplificadores Midas Programables, 25 Atenuadores Motorizados, Lcd De
Canales, Interfaz De Audio De 32 Canales Y Ipad / Iphone * Control
Remoto Diademas
Sistema Inalámbrico, Con Micrófono De Diadema Autonomía: 14 Horas De Energía Debido A Que Los Transmisores Hasta 14 Horas Con Un Solo Par De
Baterías Aa, El Show Puede Continuar Y Continuar (Por Horas).            Inalámbrico Mano
Sistema Inalámbrico Con Micrófono De Mano Peso 3.5 Kg
Dimensiones 45 × 35.5 × 11 Cm Garantía 2 Años
Rango De Trabajo 100 M
Potencia Transmisión 1/10 Mw
</t>
  </si>
  <si>
    <t xml:space="preserve">Suministro de carpa  cuatro aguas  techo colores tip circenses de 4 metros de ancho por 4 metros de largo con 3 laterales, fácil de transportar y armar. 
Especificaciones: 
• LONA: verano plástico con PVC flexible por ambas caras, con protección biosida y a la acción de los rayos solares, sellada con electro frecuencia de 5cm de ancho color blanco.
• ESTRUCTURA: tubería cold roled de 1 y 11/2 calibre 18 pintada con pintura electroestática para mayor durabilidad. 
</t>
  </si>
  <si>
    <t>Tula Elaborada En Tela Cambridge, Logo Institucional Estampado, Correa Larga Ajustable Para Que Lo Uses Cruzado O Al Hombro Medidas: 26,5 Cms De Alto X 21 Cms De Ancho 5,5 Cms    Fuelle  Área    De    Impresión:    20 X     25  Cms. Impresión       En Policromía 4  X  4</t>
  </si>
  <si>
    <t xml:space="preserve">Chocolate Blanco: Manteca De Cacao, Azúcar, Lactosa, Solidos De Leche, Emulsificantes, Sabor Artificial, Dulce De Leche Manteca De Cacao, Azúcar, Leche , Masa De Cacao, Lecitina De Soya Sabor Artificial. Peso Total: 0.40 Onz. Aporte Nutricional: Proteína 1g 2%, Carb 6g 2%, Calcio 2%, Grasa Saturada 2,5g, 13%, Grasa Total 4,5g 7%, Sodio 10mg 0%, Vitamina A 0%, Hierro 0%
</t>
  </si>
  <si>
    <t xml:space="preserve">Dulce Tubo Masticable, Peso   7g.   Aporte Nutricional: Carbohidratos Totales 7 2.5%, Azúcar 4g, Grasa Total 0.75g 1%. Ingredientes: Sacarosa, Jarabe De Maíz, Aceite De Palma, Gelatina, Sabores Artificiales, Lecitina De Soya, Dextrina, Y Colores Artificiales.
</t>
  </si>
  <si>
    <t xml:space="preserve">Paca De Dulces, Tipo Caramelo Duro De Frutas Surtido Por 5000 Unidades. Peso Total: 3.4g. Aporte Nutricional: Carbohidratos Totales   3g   1%, Azúcar 2g. Ingredientes: Azúcar, Glucosa De Maíz, Ácido Cítrico, Propelinglicol, Sabor Artificial, Colores Artificiales, Dióxido De Titanio. Centro Relleno Con Sabores.
</t>
  </si>
  <si>
    <t>Muñecos Gigantes</t>
  </si>
  <si>
    <t>Show</t>
  </si>
  <si>
    <t>Carpas</t>
  </si>
  <si>
    <t>Sonido</t>
  </si>
  <si>
    <t>Dulce de chocolate relleno</t>
  </si>
  <si>
    <t>pasaboca de maiz</t>
  </si>
  <si>
    <t>Dulce tipo masmelo</t>
  </si>
  <si>
    <t>La Entidad sólo efectuará correcciones aritméticas originadas por:</t>
  </si>
  <si>
    <t>A. Todas las operaciones aritméticas a que haya lugar en la propuesta económica.</t>
  </si>
  <si>
    <t>El valor total de la oferta incluye costos directos e indirectos, así como también el valor de los impuestos nacionales, departamentales y municipales.</t>
  </si>
  <si>
    <t>Nota 1. Serán de exclusiva responsabilidad del proponente los errores u omisiones en que incurra al indicar el valor de su propuesta. En caso de no estar obligado a la retención del IVA, no diligenciar dicho campo en la oferta económica.</t>
  </si>
  <si>
    <t>Nota 2. Los impuestos deben ir incluidos dentro de la propuesta y no como un punto o ítem diferente, deben estar en la totalidad de los costos.</t>
  </si>
  <si>
    <t>Nota 4. La propuesta económica del oferente a quién se le adjudique el proceso, debe estar acorde a los valores del análisis del sector, sin sobrepasar los precios techo para cada artículo.</t>
  </si>
  <si>
    <t>Nota: 5 Para la oferta económica se debe tener en cuenta el precio promedio el cual debe estar acorde a los valores del anexo del análisis del sector, sin sobrepasar los precios techo de cada artículo para el análisis de las propuestas económicas, de tal forma que será rechazada la oferta que sobrepase los precios techo (o precios promedio) unitarios establecidos por la entidad para cada ítem</t>
  </si>
  <si>
    <t xml:space="preserve">Ambulancia Básica Tipo Tab, Adicionalmente Debe Contar Con Al Menos Los Siguientes Elementos:
• Camilla Principal Con Sistema De Anclaje. • Camilla Secundaria Para Inmovilización Espinal Y Correas Para Asegurar El Paciente. •Tabla Espinal Corta O Chaleco De Extracción Vehicular •Atril Porta Suero De Dos Ganchos. •Silla De Ruedas Portátil, Liviana Y Plegable, Con Una Capacidad De Carga De Mínimo 120 Kg, Permitiendo El Lavado Y Desinfección Sin Deteriorarse. Deberá Tener Mínimo Dos Cinturones De Sujeción Para El Paciente Y Para Su Transporte Al Interior De La Ambulancia. •Monitor De Signos Vitales Con Mínimo Monitoreo De Presión Arterial No Invasiva, Brazaletes Adulto Y Pediátrico, Frecuencia Cardíaca Y Oximetría De Pulso. •Un Tensiómetro Para Adultos Y Uno Pediátrico. •Un Fonendoscopio Para Adultos Y Uno Pediátrico. •Pinzas De Maguill. •Tijeras De Material O Corta Todo. •Un Termómetro Clínico. •Una Perilla De Succión. •Una Riñonera. •Un Pato Mujeres Y Uno Para Hombres. •Una Lámpara De Mano (Linterna) Con Baterías De Repuesto. •Una Manta Térmica Aluminizada. •Sistema De Oxígeno Medicinal Con Capacidad Total De Almacenamiento De Mínimo 3m³ Permanentes Disponibles. Adicionalmente Debe Presentar Sistema Portátil De Oxígeno De Mínimo 0.5m³ Para Permitir El Desplazamiento De Las Camillas Manteniendo El Suministro De Oxígeno Al Paciente. •Aspirador De Secreciones Eléctrico Con Dispositivos Para Succión De Repuesto (Cauchos De Succión /Látex), Con Sondas De Aspiración De Varios Tamaños. •Conjunto Para Inmovilización Que Debe Contener Inmovilizadores Cervicales Graduables Adulto (2) Y Pediátrico (2), Inmovilizadores Laterales De Cabeza, Férulas De Cartón O De Plástico O Maleables Para El Brazo, Antebrazo, Pierna Y Pie; Vendas De Algodón, Vendas De Gasa, Vendas Triangulares Y Vendas Elásticas (Varios Tamaños).
• Contenedores Para La Clasificación Y Segregación De Los Residuos Generados. •Un Extintor Para Fuegos Abc, Con Capacidad Mínima De Carga De 2,26 Kg, Para Cada Uno De Los Compartimentos De La Ambulancia (Conductor Y Paciente). •Chalecos Reflectivos Para La Tripulación. Con Soat Vigente, Tarjeta De Propiedad, Contrato De Arrendamiento O Leasing Y Revisión Técnico Mecánica Al Día
</t>
  </si>
  <si>
    <t>B. El ajuste al peso ya sea por exceso o por defecto de los precios unitarios contenidos en la propuesta económica de las operaciones aritméticas a que haya lugar y del valor del IVA o IMPOCONSUMO, así: cuando la fracción decimal del peso sea igual o superior a punto cinco (0.5) se aproximará por exceso al número entero siguiente del peso y cuando la fracción decimal del peso sea inferior a punto cinco (0.5) se aproximará por defecto al número entero.</t>
  </si>
  <si>
    <t xml:space="preserve">Nota: Nos comprometemos para entregar los dulces empacados en las respectivas tulas, con uno de cada uno de los ítems 2 al 21 en cada tula, en total serian 16000 tulas empacadas y puestas a disposicion en la fecha, hora y lugar que solicite el contratante. 								</t>
  </si>
  <si>
    <t xml:space="preserve">REPRESENTANTE LEGAL 
NIT 900.357.381-9
3mediasolucionesempresariales@gmail.com
</t>
  </si>
  <si>
    <t>DAYANNA RINCON GOMEZ</t>
  </si>
  <si>
    <t>El valor total de la oferta es por la suma de: (DOSCIENTOS CUARENTA Y OCHO MILLONES NOVCIENTOS CINCO MIL NOVECIENTOS NOVENTA Y  SEIS MIL ($248,905,996)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</si>
</sst>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0_-;\-&quot;$&quot;* #,##0_-;_-&quot;$&quot;* &quot;-&quot;_-;_-@_-"/>
  </numFmts>
  <fonts count="8" x14ac:knownFonts="1">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b/>
      <sz val="11"/>
      <color rgb="FF000000"/>
      <name val="Calibri"/>
      <family val="2"/>
    </font>
    <font>
      <sz val="11"/>
      <color rgb="FF000000"/>
      <name val="Calibri"/>
      <family val="2"/>
    </font>
    <font>
      <b/>
      <sz val="14"/>
      <color theme="1"/>
      <name val="Calibri"/>
      <family val="2"/>
    </font>
    <font>
      <sz val="14"/>
      <color theme="1"/>
      <name val="Calibri"/>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36">
    <xf numFmtId="0" fontId="0" fillId="0" borderId="0" xfId="0"/>
    <xf numFmtId="0" fontId="0" fillId="0" borderId="0" xfId="0" applyFont="1"/>
    <xf numFmtId="0" fontId="2" fillId="0" borderId="0" xfId="0" applyFont="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top"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4" fontId="2" fillId="2" borderId="1" xfId="1" applyFont="1" applyFill="1" applyBorder="1" applyAlignment="1">
      <alignment horizontal="center" vertical="center"/>
    </xf>
    <xf numFmtId="9" fontId="2" fillId="2" borderId="1" xfId="1" applyNumberFormat="1" applyFont="1" applyFill="1" applyBorder="1" applyAlignment="1">
      <alignment horizontal="center" vertical="center"/>
    </xf>
    <xf numFmtId="164" fontId="2" fillId="2" borderId="1" xfId="2" applyFont="1" applyFill="1" applyBorder="1" applyAlignment="1">
      <alignment horizontal="center" vertical="center"/>
    </xf>
    <xf numFmtId="0" fontId="2" fillId="2" borderId="1" xfId="0" applyFont="1" applyFill="1" applyBorder="1" applyAlignment="1">
      <alignment horizontal="left" vertical="top" wrapText="1"/>
    </xf>
    <xf numFmtId="9" fontId="5" fillId="3" borderId="1" xfId="0" applyNumberFormat="1" applyFont="1" applyFill="1" applyBorder="1" applyAlignment="1">
      <alignment horizontal="center" vertical="center"/>
    </xf>
    <xf numFmtId="0" fontId="2"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5" fillId="2" borderId="0" xfId="0" applyFont="1" applyFill="1" applyBorder="1" applyAlignment="1">
      <alignment horizontal="left" vertical="top" wrapText="1"/>
    </xf>
    <xf numFmtId="0" fontId="5" fillId="2" borderId="0" xfId="0" applyFont="1" applyFill="1" applyBorder="1" applyAlignment="1">
      <alignment horizontal="center" vertical="center" wrapText="1"/>
    </xf>
    <xf numFmtId="44" fontId="2" fillId="2" borderId="0" xfId="1" applyFont="1" applyFill="1" applyBorder="1" applyAlignment="1">
      <alignment horizontal="center" vertical="center"/>
    </xf>
    <xf numFmtId="9" fontId="5" fillId="3" borderId="0" xfId="0" applyNumberFormat="1" applyFont="1" applyFill="1" applyBorder="1" applyAlignment="1">
      <alignment horizontal="center" vertical="center"/>
    </xf>
    <xf numFmtId="0" fontId="2" fillId="2" borderId="0" xfId="0" applyFont="1" applyFill="1" applyBorder="1"/>
    <xf numFmtId="0" fontId="2" fillId="0" borderId="0" xfId="0" applyFont="1" applyAlignment="1">
      <alignment horizontal="left" vertical="top"/>
    </xf>
    <xf numFmtId="44" fontId="2" fillId="0" borderId="0" xfId="0" applyNumberFormat="1" applyFont="1"/>
    <xf numFmtId="0" fontId="6" fillId="2" borderId="1" xfId="0" applyFont="1" applyFill="1" applyBorder="1" applyAlignment="1">
      <alignment vertical="center" wrapText="1"/>
    </xf>
    <xf numFmtId="0" fontId="6" fillId="2" borderId="1" xfId="0" applyFont="1" applyFill="1" applyBorder="1" applyAlignment="1"/>
    <xf numFmtId="0" fontId="0" fillId="0" borderId="0" xfId="0" applyAlignment="1">
      <alignment wrapText="1"/>
    </xf>
    <xf numFmtId="0" fontId="3" fillId="0" borderId="0" xfId="0" applyFont="1" applyAlignment="1">
      <alignment horizontal="center"/>
    </xf>
    <xf numFmtId="0" fontId="2" fillId="0" borderId="0" xfId="0" applyFont="1" applyAlignment="1">
      <alignment horizontal="center"/>
    </xf>
    <xf numFmtId="0" fontId="2" fillId="0" borderId="0" xfId="0" applyFont="1" applyAlignment="1">
      <alignment horizontal="left" vertical="top"/>
    </xf>
    <xf numFmtId="164" fontId="7" fillId="2" borderId="2" xfId="0" applyNumberFormat="1" applyFont="1" applyFill="1" applyBorder="1" applyAlignment="1">
      <alignment horizontal="center"/>
    </xf>
    <xf numFmtId="0" fontId="7" fillId="2" borderId="3" xfId="0" applyFont="1" applyFill="1" applyBorder="1" applyAlignment="1">
      <alignment horizontal="center"/>
    </xf>
    <xf numFmtId="164" fontId="7" fillId="2" borderId="2" xfId="2" applyFont="1" applyFill="1" applyBorder="1" applyAlignment="1">
      <alignment horizontal="center"/>
    </xf>
    <xf numFmtId="164" fontId="7" fillId="2" borderId="3" xfId="2" applyFont="1" applyFill="1" applyBorder="1" applyAlignment="1">
      <alignment horizontal="center"/>
    </xf>
    <xf numFmtId="0" fontId="2" fillId="0" borderId="0" xfId="0" applyFont="1" applyAlignment="1">
      <alignment horizontal="left" vertical="top" wrapText="1"/>
    </xf>
    <xf numFmtId="0" fontId="2" fillId="0" borderId="0" xfId="0" applyFont="1" applyAlignment="1">
      <alignment horizontal="left"/>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40</xdr:row>
      <xdr:rowOff>0</xdr:rowOff>
    </xdr:from>
    <xdr:to>
      <xdr:col>2</xdr:col>
      <xdr:colOff>2400300</xdr:colOff>
      <xdr:row>41</xdr:row>
      <xdr:rowOff>76200</xdr:rowOff>
    </xdr:to>
    <xdr:pic>
      <xdr:nvPicPr>
        <xdr:cNvPr id="2" name="Imagen 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79635" y="34473173"/>
          <a:ext cx="2400300" cy="266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5"/>
  <sheetViews>
    <sheetView tabSelected="1" topLeftCell="A34" zoomScale="130" zoomScaleNormal="130" workbookViewId="0">
      <selection activeCell="A39" sqref="A39:I39"/>
    </sheetView>
  </sheetViews>
  <sheetFormatPr baseColWidth="10" defaultRowHeight="15" x14ac:dyDescent="0.25"/>
  <cols>
    <col min="1" max="1" width="5.42578125" customWidth="1"/>
    <col min="2" max="2" width="12.28515625" customWidth="1"/>
    <col min="3" max="3" width="77.42578125" customWidth="1"/>
    <col min="5" max="5" width="11.140625" bestFit="1" customWidth="1"/>
    <col min="6" max="6" width="16.28515625" bestFit="1" customWidth="1"/>
    <col min="7" max="7" width="15.42578125" customWidth="1"/>
    <col min="8" max="8" width="13" customWidth="1"/>
    <col min="9" max="9" width="12.85546875" customWidth="1"/>
  </cols>
  <sheetData>
    <row r="2" spans="1:9" x14ac:dyDescent="0.25">
      <c r="A2" s="27" t="s">
        <v>41</v>
      </c>
      <c r="B2" s="27"/>
      <c r="C2" s="27"/>
      <c r="D2" s="27"/>
      <c r="E2" s="27"/>
      <c r="F2" s="27"/>
      <c r="G2" s="27"/>
      <c r="H2" s="27"/>
      <c r="I2" s="27"/>
    </row>
    <row r="3" spans="1:9" x14ac:dyDescent="0.25">
      <c r="A3" s="28" t="s">
        <v>42</v>
      </c>
      <c r="B3" s="28"/>
      <c r="C3" s="28"/>
      <c r="D3" s="28"/>
      <c r="E3" s="28"/>
      <c r="F3" s="28"/>
      <c r="G3" s="28"/>
      <c r="H3" s="28"/>
      <c r="I3" s="28"/>
    </row>
    <row r="4" spans="1:9" x14ac:dyDescent="0.25">
      <c r="A4" s="2"/>
      <c r="B4" s="2"/>
      <c r="C4" s="2"/>
      <c r="D4" s="2"/>
      <c r="E4" s="2"/>
      <c r="F4" s="2"/>
      <c r="G4" s="2"/>
      <c r="H4" s="2"/>
      <c r="I4" s="2"/>
    </row>
    <row r="5" spans="1:9" ht="75" x14ac:dyDescent="0.25">
      <c r="A5" s="3" t="s">
        <v>43</v>
      </c>
      <c r="B5" s="3" t="s">
        <v>44</v>
      </c>
      <c r="C5" s="3" t="s">
        <v>45</v>
      </c>
      <c r="D5" s="4" t="s">
        <v>46</v>
      </c>
      <c r="E5" s="3" t="s">
        <v>47</v>
      </c>
      <c r="F5" s="4" t="s">
        <v>50</v>
      </c>
      <c r="G5" s="4" t="s">
        <v>48</v>
      </c>
      <c r="H5" s="4" t="s">
        <v>51</v>
      </c>
      <c r="I5" s="4" t="s">
        <v>49</v>
      </c>
    </row>
    <row r="6" spans="1:9" ht="51.95" customHeight="1" x14ac:dyDescent="0.25">
      <c r="A6" s="5">
        <v>1</v>
      </c>
      <c r="B6" s="6" t="s">
        <v>0</v>
      </c>
      <c r="C6" s="7" t="s">
        <v>60</v>
      </c>
      <c r="D6" s="8" t="s">
        <v>1</v>
      </c>
      <c r="E6" s="9">
        <v>16000</v>
      </c>
      <c r="F6" s="10">
        <f>H6/1.19</f>
        <v>5769.7478991596645</v>
      </c>
      <c r="G6" s="11">
        <v>0.19</v>
      </c>
      <c r="H6" s="12">
        <v>6866</v>
      </c>
      <c r="I6" s="12">
        <f>H6*E6</f>
        <v>109856000</v>
      </c>
    </row>
    <row r="7" spans="1:9" ht="66.95" customHeight="1" x14ac:dyDescent="0.25">
      <c r="A7" s="5">
        <v>2</v>
      </c>
      <c r="B7" s="6" t="s">
        <v>3</v>
      </c>
      <c r="C7" s="7" t="s">
        <v>53</v>
      </c>
      <c r="D7" s="8" t="s">
        <v>1</v>
      </c>
      <c r="E7" s="9">
        <v>16000</v>
      </c>
      <c r="F7" s="10">
        <f t="shared" ref="F7:F33" si="0">H7/1.19</f>
        <v>157.98319327731093</v>
      </c>
      <c r="G7" s="11">
        <v>0.19</v>
      </c>
      <c r="H7" s="12">
        <v>188</v>
      </c>
      <c r="I7" s="12">
        <f t="shared" ref="I7:I32" si="1">H7*E7</f>
        <v>3008000</v>
      </c>
    </row>
    <row r="8" spans="1:9" ht="86.1" customHeight="1" x14ac:dyDescent="0.25">
      <c r="A8" s="5">
        <v>3</v>
      </c>
      <c r="B8" s="6" t="s">
        <v>4</v>
      </c>
      <c r="C8" s="7" t="s">
        <v>54</v>
      </c>
      <c r="D8" s="8" t="s">
        <v>1</v>
      </c>
      <c r="E8" s="9">
        <v>16000</v>
      </c>
      <c r="F8" s="10">
        <f t="shared" si="0"/>
        <v>300.84033613445382</v>
      </c>
      <c r="G8" s="11">
        <v>0.19</v>
      </c>
      <c r="H8" s="12">
        <v>358</v>
      </c>
      <c r="I8" s="12">
        <f t="shared" si="1"/>
        <v>5728000</v>
      </c>
    </row>
    <row r="9" spans="1:9" ht="62.1" customHeight="1" x14ac:dyDescent="0.25">
      <c r="A9" s="5">
        <v>4</v>
      </c>
      <c r="B9" s="6" t="s">
        <v>5</v>
      </c>
      <c r="C9" s="7" t="s">
        <v>55</v>
      </c>
      <c r="D9" s="8" t="s">
        <v>1</v>
      </c>
      <c r="E9" s="9">
        <v>16000</v>
      </c>
      <c r="F9" s="10">
        <f t="shared" si="0"/>
        <v>96.638655462184872</v>
      </c>
      <c r="G9" s="11">
        <v>0.19</v>
      </c>
      <c r="H9" s="12">
        <v>115</v>
      </c>
      <c r="I9" s="12">
        <f t="shared" si="1"/>
        <v>1840000</v>
      </c>
    </row>
    <row r="10" spans="1:9" ht="69.95" customHeight="1" x14ac:dyDescent="0.25">
      <c r="A10" s="5">
        <v>5</v>
      </c>
      <c r="B10" s="6" t="s">
        <v>6</v>
      </c>
      <c r="C10" s="7" t="s">
        <v>61</v>
      </c>
      <c r="D10" s="8" t="s">
        <v>1</v>
      </c>
      <c r="E10" s="9">
        <v>16000</v>
      </c>
      <c r="F10" s="10">
        <f t="shared" si="0"/>
        <v>789.9159663865546</v>
      </c>
      <c r="G10" s="11">
        <v>0.19</v>
      </c>
      <c r="H10" s="12">
        <v>940</v>
      </c>
      <c r="I10" s="12">
        <f t="shared" si="1"/>
        <v>15040000</v>
      </c>
    </row>
    <row r="11" spans="1:9" ht="66.95" customHeight="1" x14ac:dyDescent="0.25">
      <c r="A11" s="5">
        <v>6</v>
      </c>
      <c r="B11" s="6" t="s">
        <v>7</v>
      </c>
      <c r="C11" s="7" t="s">
        <v>27</v>
      </c>
      <c r="D11" s="8" t="s">
        <v>1</v>
      </c>
      <c r="E11" s="9">
        <v>16000</v>
      </c>
      <c r="F11" s="10">
        <f t="shared" si="0"/>
        <v>186.55462184873952</v>
      </c>
      <c r="G11" s="11">
        <v>0.19</v>
      </c>
      <c r="H11" s="12">
        <v>222</v>
      </c>
      <c r="I11" s="12">
        <f t="shared" si="1"/>
        <v>3552000</v>
      </c>
    </row>
    <row r="12" spans="1:9" ht="60" customHeight="1" x14ac:dyDescent="0.25">
      <c r="A12" s="5">
        <v>7</v>
      </c>
      <c r="B12" s="6" t="s">
        <v>8</v>
      </c>
      <c r="C12" s="7" t="s">
        <v>56</v>
      </c>
      <c r="D12" s="8" t="s">
        <v>1</v>
      </c>
      <c r="E12" s="9">
        <v>16000</v>
      </c>
      <c r="F12" s="10">
        <f t="shared" si="0"/>
        <v>218.48739495798321</v>
      </c>
      <c r="G12" s="11">
        <v>0.19</v>
      </c>
      <c r="H12" s="12">
        <v>260</v>
      </c>
      <c r="I12" s="12">
        <f t="shared" si="1"/>
        <v>4160000</v>
      </c>
    </row>
    <row r="13" spans="1:9" ht="45" x14ac:dyDescent="0.25">
      <c r="A13" s="5">
        <v>8</v>
      </c>
      <c r="B13" s="6" t="s">
        <v>9</v>
      </c>
      <c r="C13" s="7" t="s">
        <v>10</v>
      </c>
      <c r="D13" s="8" t="s">
        <v>1</v>
      </c>
      <c r="E13" s="9">
        <v>16000</v>
      </c>
      <c r="F13" s="10">
        <f t="shared" si="0"/>
        <v>96.638655462184872</v>
      </c>
      <c r="G13" s="11">
        <v>0.19</v>
      </c>
      <c r="H13" s="12">
        <v>115</v>
      </c>
      <c r="I13" s="12">
        <f t="shared" si="1"/>
        <v>1840000</v>
      </c>
    </row>
    <row r="14" spans="1:9" ht="51" customHeight="1" x14ac:dyDescent="0.25">
      <c r="A14" s="5">
        <v>9</v>
      </c>
      <c r="B14" s="6" t="s">
        <v>11</v>
      </c>
      <c r="C14" s="7" t="s">
        <v>12</v>
      </c>
      <c r="D14" s="8" t="s">
        <v>1</v>
      </c>
      <c r="E14" s="9">
        <v>16000</v>
      </c>
      <c r="F14" s="10">
        <f t="shared" si="0"/>
        <v>380.67226890756302</v>
      </c>
      <c r="G14" s="11">
        <v>0.19</v>
      </c>
      <c r="H14" s="12">
        <v>453</v>
      </c>
      <c r="I14" s="12">
        <f t="shared" si="1"/>
        <v>7248000</v>
      </c>
    </row>
    <row r="15" spans="1:9" ht="75" x14ac:dyDescent="0.25">
      <c r="A15" s="5">
        <v>10</v>
      </c>
      <c r="B15" s="6" t="s">
        <v>18</v>
      </c>
      <c r="C15" s="7" t="s">
        <v>57</v>
      </c>
      <c r="D15" s="8" t="s">
        <v>1</v>
      </c>
      <c r="E15" s="9">
        <v>16000</v>
      </c>
      <c r="F15" s="10">
        <f t="shared" si="0"/>
        <v>184.03361344537817</v>
      </c>
      <c r="G15" s="11">
        <v>0.19</v>
      </c>
      <c r="H15" s="12">
        <v>219</v>
      </c>
      <c r="I15" s="12">
        <f t="shared" si="1"/>
        <v>3504000</v>
      </c>
    </row>
    <row r="16" spans="1:9" ht="54" customHeight="1" x14ac:dyDescent="0.25">
      <c r="A16" s="5">
        <v>11</v>
      </c>
      <c r="B16" s="6" t="s">
        <v>13</v>
      </c>
      <c r="C16" s="7" t="s">
        <v>62</v>
      </c>
      <c r="D16" s="8" t="s">
        <v>1</v>
      </c>
      <c r="E16" s="9">
        <v>16000</v>
      </c>
      <c r="F16" s="10">
        <f t="shared" si="0"/>
        <v>189.07563025210084</v>
      </c>
      <c r="G16" s="11">
        <v>0.19</v>
      </c>
      <c r="H16" s="12">
        <v>225</v>
      </c>
      <c r="I16" s="12">
        <f t="shared" si="1"/>
        <v>3600000</v>
      </c>
    </row>
    <row r="17" spans="1:9" ht="62.1" customHeight="1" x14ac:dyDescent="0.25">
      <c r="A17" s="5">
        <v>12</v>
      </c>
      <c r="B17" s="6" t="s">
        <v>5</v>
      </c>
      <c r="C17" s="7" t="s">
        <v>28</v>
      </c>
      <c r="D17" s="8" t="s">
        <v>1</v>
      </c>
      <c r="E17" s="9">
        <v>16000</v>
      </c>
      <c r="F17" s="10">
        <f t="shared" si="0"/>
        <v>94.957983193277315</v>
      </c>
      <c r="G17" s="11">
        <v>0.19</v>
      </c>
      <c r="H17" s="12">
        <v>113</v>
      </c>
      <c r="I17" s="12">
        <f t="shared" si="1"/>
        <v>1808000</v>
      </c>
    </row>
    <row r="18" spans="1:9" ht="60" x14ac:dyDescent="0.25">
      <c r="A18" s="5">
        <v>13</v>
      </c>
      <c r="B18" s="6" t="s">
        <v>70</v>
      </c>
      <c r="C18" s="7" t="s">
        <v>29</v>
      </c>
      <c r="D18" s="8" t="s">
        <v>1</v>
      </c>
      <c r="E18" s="9">
        <v>16000</v>
      </c>
      <c r="F18" s="10">
        <f t="shared" si="0"/>
        <v>199.15966386554624</v>
      </c>
      <c r="G18" s="11">
        <v>0.19</v>
      </c>
      <c r="H18" s="12">
        <v>237</v>
      </c>
      <c r="I18" s="12">
        <f t="shared" si="1"/>
        <v>3792000</v>
      </c>
    </row>
    <row r="19" spans="1:9" ht="60" x14ac:dyDescent="0.25">
      <c r="A19" s="5">
        <v>14</v>
      </c>
      <c r="B19" s="6" t="s">
        <v>69</v>
      </c>
      <c r="C19" s="7" t="s">
        <v>30</v>
      </c>
      <c r="D19" s="8" t="s">
        <v>1</v>
      </c>
      <c r="E19" s="9">
        <v>16000</v>
      </c>
      <c r="F19" s="10">
        <f t="shared" si="0"/>
        <v>341.1764705882353</v>
      </c>
      <c r="G19" s="11">
        <v>0.19</v>
      </c>
      <c r="H19" s="12">
        <v>406</v>
      </c>
      <c r="I19" s="12">
        <f t="shared" si="1"/>
        <v>6496000</v>
      </c>
    </row>
    <row r="20" spans="1:9" ht="87.95" customHeight="1" x14ac:dyDescent="0.25">
      <c r="A20" s="5">
        <v>15</v>
      </c>
      <c r="B20" s="6" t="s">
        <v>14</v>
      </c>
      <c r="C20" s="7" t="s">
        <v>63</v>
      </c>
      <c r="D20" s="8" t="s">
        <v>1</v>
      </c>
      <c r="E20" s="9">
        <v>50</v>
      </c>
      <c r="F20" s="10">
        <f t="shared" si="0"/>
        <v>230924.36974789918</v>
      </c>
      <c r="G20" s="11">
        <v>0.19</v>
      </c>
      <c r="H20" s="12">
        <v>274800</v>
      </c>
      <c r="I20" s="12">
        <f t="shared" si="1"/>
        <v>13740000</v>
      </c>
    </row>
    <row r="21" spans="1:9" ht="90" customHeight="1" x14ac:dyDescent="0.25">
      <c r="A21" s="5">
        <v>16</v>
      </c>
      <c r="B21" s="6" t="s">
        <v>20</v>
      </c>
      <c r="C21" s="7" t="s">
        <v>31</v>
      </c>
      <c r="D21" s="8" t="s">
        <v>1</v>
      </c>
      <c r="E21" s="9">
        <v>16000</v>
      </c>
      <c r="F21" s="10">
        <f t="shared" si="0"/>
        <v>378.15126050420167</v>
      </c>
      <c r="G21" s="11">
        <v>0.19</v>
      </c>
      <c r="H21" s="12">
        <v>450</v>
      </c>
      <c r="I21" s="12">
        <f t="shared" si="1"/>
        <v>7200000</v>
      </c>
    </row>
    <row r="22" spans="1:9" ht="45" x14ac:dyDescent="0.25">
      <c r="A22" s="5">
        <v>17</v>
      </c>
      <c r="B22" s="6" t="s">
        <v>68</v>
      </c>
      <c r="C22" s="7" t="s">
        <v>32</v>
      </c>
      <c r="D22" s="8" t="s">
        <v>1</v>
      </c>
      <c r="E22" s="9">
        <v>16000</v>
      </c>
      <c r="F22" s="10">
        <f t="shared" si="0"/>
        <v>96.638655462184872</v>
      </c>
      <c r="G22" s="11">
        <v>0.19</v>
      </c>
      <c r="H22" s="12">
        <v>115</v>
      </c>
      <c r="I22" s="12">
        <f t="shared" si="1"/>
        <v>1840000</v>
      </c>
    </row>
    <row r="23" spans="1:9" ht="45" customHeight="1" x14ac:dyDescent="0.25">
      <c r="A23" s="5">
        <v>18</v>
      </c>
      <c r="B23" s="6" t="s">
        <v>21</v>
      </c>
      <c r="C23" s="7" t="s">
        <v>33</v>
      </c>
      <c r="D23" s="8" t="s">
        <v>1</v>
      </c>
      <c r="E23" s="9">
        <v>16000</v>
      </c>
      <c r="F23" s="10">
        <f t="shared" si="0"/>
        <v>100.84033613445379</v>
      </c>
      <c r="G23" s="11">
        <v>0.19</v>
      </c>
      <c r="H23" s="12">
        <v>120</v>
      </c>
      <c r="I23" s="12">
        <f t="shared" si="1"/>
        <v>1920000</v>
      </c>
    </row>
    <row r="24" spans="1:9" ht="45" x14ac:dyDescent="0.25">
      <c r="A24" s="5">
        <v>19</v>
      </c>
      <c r="B24" s="6" t="s">
        <v>22</v>
      </c>
      <c r="C24" s="7" t="s">
        <v>34</v>
      </c>
      <c r="D24" s="8" t="s">
        <v>1</v>
      </c>
      <c r="E24" s="9">
        <v>16000</v>
      </c>
      <c r="F24" s="10">
        <f t="shared" si="0"/>
        <v>495.79831932773112</v>
      </c>
      <c r="G24" s="11">
        <v>0.19</v>
      </c>
      <c r="H24" s="12">
        <v>590</v>
      </c>
      <c r="I24" s="12">
        <f t="shared" si="1"/>
        <v>9440000</v>
      </c>
    </row>
    <row r="25" spans="1:9" ht="30" x14ac:dyDescent="0.25">
      <c r="A25" s="5">
        <v>20</v>
      </c>
      <c r="B25" s="6" t="s">
        <v>23</v>
      </c>
      <c r="C25" s="7" t="s">
        <v>35</v>
      </c>
      <c r="D25" s="8" t="s">
        <v>1</v>
      </c>
      <c r="E25" s="9">
        <v>16000</v>
      </c>
      <c r="F25" s="10">
        <f t="shared" si="0"/>
        <v>420.1680672268908</v>
      </c>
      <c r="G25" s="11">
        <v>0.19</v>
      </c>
      <c r="H25" s="12">
        <v>500</v>
      </c>
      <c r="I25" s="12">
        <f t="shared" si="1"/>
        <v>8000000</v>
      </c>
    </row>
    <row r="26" spans="1:9" ht="75" x14ac:dyDescent="0.25">
      <c r="A26" s="5">
        <v>21</v>
      </c>
      <c r="B26" s="6" t="s">
        <v>24</v>
      </c>
      <c r="C26" s="7" t="s">
        <v>36</v>
      </c>
      <c r="D26" s="8" t="s">
        <v>1</v>
      </c>
      <c r="E26" s="9">
        <v>16000</v>
      </c>
      <c r="F26" s="10">
        <f t="shared" si="0"/>
        <v>199.15966386554624</v>
      </c>
      <c r="G26" s="11">
        <v>0.19</v>
      </c>
      <c r="H26" s="12">
        <v>237</v>
      </c>
      <c r="I26" s="12">
        <f t="shared" si="1"/>
        <v>3792000</v>
      </c>
    </row>
    <row r="27" spans="1:9" ht="144" customHeight="1" x14ac:dyDescent="0.25">
      <c r="A27" s="5">
        <v>22</v>
      </c>
      <c r="B27" s="6" t="s">
        <v>15</v>
      </c>
      <c r="C27" s="7" t="s">
        <v>37</v>
      </c>
      <c r="D27" s="8" t="s">
        <v>16</v>
      </c>
      <c r="E27" s="9">
        <v>1</v>
      </c>
      <c r="F27" s="10">
        <f t="shared" si="0"/>
        <v>1512605.0420168068</v>
      </c>
      <c r="G27" s="11">
        <v>0.19</v>
      </c>
      <c r="H27" s="12">
        <v>1800000</v>
      </c>
      <c r="I27" s="12">
        <f t="shared" si="1"/>
        <v>1800000</v>
      </c>
    </row>
    <row r="28" spans="1:9" ht="360" customHeight="1" x14ac:dyDescent="0.25">
      <c r="A28" s="5">
        <v>23</v>
      </c>
      <c r="B28" s="6" t="s">
        <v>17</v>
      </c>
      <c r="C28" s="7" t="s">
        <v>78</v>
      </c>
      <c r="D28" s="8" t="s">
        <v>1</v>
      </c>
      <c r="E28" s="9">
        <v>2</v>
      </c>
      <c r="F28" s="10">
        <f t="shared" si="0"/>
        <v>600840.33613445377</v>
      </c>
      <c r="G28" s="11">
        <v>0.19</v>
      </c>
      <c r="H28" s="12">
        <v>715000</v>
      </c>
      <c r="I28" s="12">
        <f t="shared" si="1"/>
        <v>1430000</v>
      </c>
    </row>
    <row r="29" spans="1:9" ht="353.1" customHeight="1" x14ac:dyDescent="0.25">
      <c r="A29" s="5">
        <v>24</v>
      </c>
      <c r="B29" s="4" t="s">
        <v>67</v>
      </c>
      <c r="C29" s="13" t="s">
        <v>58</v>
      </c>
      <c r="D29" s="8" t="s">
        <v>1</v>
      </c>
      <c r="E29" s="5">
        <v>1</v>
      </c>
      <c r="F29" s="10">
        <f t="shared" si="0"/>
        <v>6050420.1680672271</v>
      </c>
      <c r="G29" s="11">
        <v>0.19</v>
      </c>
      <c r="H29" s="12">
        <v>7200000</v>
      </c>
      <c r="I29" s="12">
        <f t="shared" si="1"/>
        <v>7200000</v>
      </c>
    </row>
    <row r="30" spans="1:9" ht="90" customHeight="1" x14ac:dyDescent="0.25">
      <c r="A30" s="5">
        <v>25</v>
      </c>
      <c r="B30" s="4" t="s">
        <v>65</v>
      </c>
      <c r="C30" s="7" t="s">
        <v>38</v>
      </c>
      <c r="D30" s="8" t="s">
        <v>19</v>
      </c>
      <c r="E30" s="5">
        <v>3</v>
      </c>
      <c r="F30" s="10">
        <f>H30</f>
        <v>3850000</v>
      </c>
      <c r="G30" s="10">
        <v>0</v>
      </c>
      <c r="H30" s="12">
        <v>3850000</v>
      </c>
      <c r="I30" s="12">
        <f t="shared" si="1"/>
        <v>11550000</v>
      </c>
    </row>
    <row r="31" spans="1:9" ht="50.1" customHeight="1" x14ac:dyDescent="0.25">
      <c r="A31" s="5">
        <v>26</v>
      </c>
      <c r="B31" s="4" t="s">
        <v>64</v>
      </c>
      <c r="C31" s="7" t="s">
        <v>39</v>
      </c>
      <c r="D31" s="8" t="s">
        <v>1</v>
      </c>
      <c r="E31" s="5">
        <v>10</v>
      </c>
      <c r="F31" s="10">
        <f t="shared" ref="F31:F32" si="2">H31</f>
        <v>440000</v>
      </c>
      <c r="G31" s="10">
        <v>0</v>
      </c>
      <c r="H31" s="12">
        <v>440000</v>
      </c>
      <c r="I31" s="12">
        <f t="shared" si="1"/>
        <v>4400000</v>
      </c>
    </row>
    <row r="32" spans="1:9" ht="60.95" customHeight="1" x14ac:dyDescent="0.25">
      <c r="A32" s="5">
        <v>27</v>
      </c>
      <c r="B32" s="4" t="s">
        <v>40</v>
      </c>
      <c r="C32" s="7" t="s">
        <v>52</v>
      </c>
      <c r="D32" s="8" t="s">
        <v>1</v>
      </c>
      <c r="E32" s="5">
        <v>6</v>
      </c>
      <c r="F32" s="10">
        <f t="shared" si="2"/>
        <v>406333</v>
      </c>
      <c r="G32" s="10">
        <v>0</v>
      </c>
      <c r="H32" s="12">
        <v>406333</v>
      </c>
      <c r="I32" s="12">
        <f t="shared" si="1"/>
        <v>2437998</v>
      </c>
    </row>
    <row r="33" spans="1:10" ht="105.95" customHeight="1" x14ac:dyDescent="0.25">
      <c r="A33" s="5">
        <v>28</v>
      </c>
      <c r="B33" s="4" t="s">
        <v>66</v>
      </c>
      <c r="C33" s="7" t="s">
        <v>59</v>
      </c>
      <c r="D33" s="8" t="s">
        <v>1</v>
      </c>
      <c r="E33" s="5">
        <v>6</v>
      </c>
      <c r="F33" s="10">
        <f t="shared" si="0"/>
        <v>375910.08403361344</v>
      </c>
      <c r="G33" s="14">
        <v>0.19</v>
      </c>
      <c r="H33" s="12">
        <v>447333</v>
      </c>
      <c r="I33" s="12">
        <f>H33*E33</f>
        <v>2683998</v>
      </c>
      <c r="J33" s="1"/>
    </row>
    <row r="34" spans="1:10" ht="21" customHeight="1" x14ac:dyDescent="0.25">
      <c r="A34" s="15"/>
      <c r="B34" s="16"/>
      <c r="C34" s="17"/>
      <c r="D34" s="18"/>
      <c r="E34" s="15"/>
      <c r="F34" s="19"/>
      <c r="G34" s="20"/>
      <c r="H34" s="21"/>
      <c r="I34" s="21"/>
      <c r="J34" s="1"/>
    </row>
    <row r="35" spans="1:10" ht="21" customHeight="1" x14ac:dyDescent="0.3">
      <c r="A35" s="15"/>
      <c r="B35" s="16"/>
      <c r="C35" s="17"/>
      <c r="D35" s="18"/>
      <c r="E35" s="15"/>
      <c r="F35" s="19"/>
      <c r="G35" s="24" t="s">
        <v>25</v>
      </c>
      <c r="H35" s="30">
        <f>SUM(E6*F6)+(E7*F7)+(E8*F8)+(E9*F9)+(E10*F10)+(E11*F11)+(E12*F12)+(E13*F13)+(E14*F14)+(E15*F15)+(E16*F16)+(E17*F17)+(E18*F18)+(E19*F19)+(E20*F20)+(E21*F21)+(E22*F22)+(E23*F23)+(E24*F24)+(F25*E25)+(F26*E26)+(F27*E27)+(F28*E28)+(F29*E29)+(F30*E30)+(F31*E31)+(F32*E32)+(F33*E33)</f>
        <v>212100601.36134449</v>
      </c>
      <c r="I35" s="31"/>
      <c r="J35" s="1"/>
    </row>
    <row r="36" spans="1:10" ht="21" customHeight="1" x14ac:dyDescent="0.3">
      <c r="A36" s="15"/>
      <c r="B36" s="16"/>
      <c r="C36" s="17"/>
      <c r="D36" s="18"/>
      <c r="E36" s="15"/>
      <c r="F36" s="19"/>
      <c r="G36" s="24" t="s">
        <v>26</v>
      </c>
      <c r="H36" s="32">
        <f>SUM(H37)-(((H6*E6)+(H7*E7)+(H8*E8)+(H9*E9)+(H10*E10)+(H11*E11)+(H12*E12)+(H13*E13)+(H14*E14)+(H15*E15)+(H16*E16)+(H17*E17)+(H18*E18)+(H19*E19)+(H20*E20)+(H21*E21)+(H22*E22)+(H23*E23)+(H24*E24)+(H25*E25)+(H26*E26)+(H27*E27)+(H28*E28)+(H29*E29)+(H33*E33))/1.19)</f>
        <v>55193392.638655454</v>
      </c>
      <c r="I36" s="33"/>
      <c r="J36" s="1"/>
    </row>
    <row r="37" spans="1:10" ht="21" customHeight="1" x14ac:dyDescent="0.3">
      <c r="A37" s="15"/>
      <c r="B37" s="16"/>
      <c r="C37" s="17"/>
      <c r="D37" s="18"/>
      <c r="E37" s="15"/>
      <c r="F37" s="19"/>
      <c r="G37" s="25" t="s">
        <v>2</v>
      </c>
      <c r="H37" s="30">
        <f>SUM(I6:I33)</f>
        <v>248905996</v>
      </c>
      <c r="I37" s="31"/>
      <c r="J37" s="1"/>
    </row>
    <row r="38" spans="1:10" ht="17.100000000000001" customHeight="1" x14ac:dyDescent="0.25">
      <c r="A38" s="15"/>
      <c r="B38" s="16"/>
      <c r="C38" s="17"/>
      <c r="D38" s="18"/>
      <c r="E38" s="15"/>
      <c r="F38" s="19"/>
      <c r="G38" s="20"/>
      <c r="H38" s="21"/>
      <c r="I38" s="21"/>
      <c r="J38" s="1"/>
    </row>
    <row r="39" spans="1:10" ht="15" customHeight="1" x14ac:dyDescent="0.25">
      <c r="A39" s="29" t="s">
        <v>83</v>
      </c>
      <c r="B39" s="29"/>
      <c r="C39" s="29"/>
      <c r="D39" s="29"/>
      <c r="E39" s="29"/>
      <c r="F39" s="29"/>
      <c r="G39" s="29"/>
      <c r="H39" s="29"/>
      <c r="I39" s="29"/>
      <c r="J39" s="1"/>
    </row>
    <row r="40" spans="1:10" ht="15" customHeight="1" x14ac:dyDescent="0.25">
      <c r="A40" s="22"/>
      <c r="B40" s="22"/>
      <c r="C40" s="22"/>
      <c r="D40" s="22"/>
      <c r="E40" s="22"/>
      <c r="F40" s="22"/>
      <c r="G40" s="22"/>
      <c r="H40" s="22"/>
      <c r="I40" s="22"/>
      <c r="J40" s="1"/>
    </row>
    <row r="41" spans="1:10" x14ac:dyDescent="0.25">
      <c r="J41" s="1"/>
    </row>
    <row r="42" spans="1:10" x14ac:dyDescent="0.25">
      <c r="C42" t="s">
        <v>82</v>
      </c>
      <c r="J42" s="1"/>
    </row>
    <row r="43" spans="1:10" ht="60" x14ac:dyDescent="0.25">
      <c r="C43" s="26" t="s">
        <v>81</v>
      </c>
      <c r="J43" s="1"/>
    </row>
    <row r="44" spans="1:10" x14ac:dyDescent="0.25">
      <c r="J44" s="1"/>
    </row>
    <row r="45" spans="1:10" x14ac:dyDescent="0.25">
      <c r="J45" s="1"/>
    </row>
    <row r="46" spans="1:10" x14ac:dyDescent="0.25">
      <c r="A46" s="22"/>
      <c r="B46" s="22"/>
      <c r="C46" s="22"/>
      <c r="D46" s="22"/>
      <c r="E46" s="22"/>
      <c r="F46" s="22"/>
      <c r="G46" s="22"/>
      <c r="H46" s="22"/>
      <c r="I46" s="22"/>
      <c r="J46" s="1"/>
    </row>
    <row r="47" spans="1:10" x14ac:dyDescent="0.25">
      <c r="A47" s="29" t="s">
        <v>73</v>
      </c>
      <c r="B47" s="29"/>
      <c r="C47" s="29"/>
      <c r="D47" s="29"/>
      <c r="E47" s="29"/>
      <c r="F47" s="29"/>
      <c r="G47" s="29"/>
      <c r="H47" s="29"/>
      <c r="I47" s="29"/>
      <c r="J47" s="1"/>
    </row>
    <row r="48" spans="1:10" x14ac:dyDescent="0.25">
      <c r="A48" s="2"/>
      <c r="B48" s="2"/>
      <c r="C48" s="2"/>
      <c r="D48" s="2"/>
      <c r="E48" s="2"/>
      <c r="F48" s="2"/>
      <c r="G48" s="2"/>
      <c r="H48" s="2"/>
      <c r="I48" s="2"/>
      <c r="J48" s="1"/>
    </row>
    <row r="49" spans="1:10" x14ac:dyDescent="0.25">
      <c r="A49" s="29" t="s">
        <v>74</v>
      </c>
      <c r="B49" s="29"/>
      <c r="C49" s="29"/>
      <c r="D49" s="29"/>
      <c r="E49" s="29"/>
      <c r="F49" s="29"/>
      <c r="G49" s="29"/>
      <c r="H49" s="29"/>
      <c r="I49" s="29"/>
      <c r="J49" s="1"/>
    </row>
    <row r="50" spans="1:10" x14ac:dyDescent="0.25">
      <c r="A50" s="2"/>
      <c r="B50" s="2"/>
      <c r="C50" s="2"/>
      <c r="D50" s="2"/>
      <c r="E50" s="2"/>
      <c r="F50" s="2"/>
      <c r="G50" s="2"/>
      <c r="H50" s="2"/>
      <c r="I50" s="2"/>
      <c r="J50" s="1"/>
    </row>
    <row r="51" spans="1:10" x14ac:dyDescent="0.25">
      <c r="A51" s="29" t="s">
        <v>75</v>
      </c>
      <c r="B51" s="29"/>
      <c r="C51" s="29"/>
      <c r="D51" s="29"/>
      <c r="E51" s="29"/>
      <c r="F51" s="29"/>
      <c r="G51" s="29"/>
      <c r="H51" s="29"/>
      <c r="I51" s="29"/>
      <c r="J51" s="1"/>
    </row>
    <row r="52" spans="1:10" x14ac:dyDescent="0.25">
      <c r="A52" s="2"/>
      <c r="B52" s="2"/>
      <c r="C52" s="2"/>
      <c r="D52" s="2"/>
      <c r="E52" s="2"/>
      <c r="F52" s="2"/>
      <c r="G52" s="23"/>
      <c r="H52" s="2"/>
      <c r="I52" s="2"/>
      <c r="J52" s="1"/>
    </row>
    <row r="53" spans="1:10" x14ac:dyDescent="0.25">
      <c r="A53" s="29" t="s">
        <v>76</v>
      </c>
      <c r="B53" s="29"/>
      <c r="C53" s="29"/>
      <c r="D53" s="29"/>
      <c r="E53" s="29"/>
      <c r="F53" s="29"/>
      <c r="G53" s="29"/>
      <c r="H53" s="29"/>
      <c r="I53" s="29"/>
      <c r="J53" s="1"/>
    </row>
    <row r="54" spans="1:10" x14ac:dyDescent="0.25">
      <c r="A54" s="2"/>
      <c r="B54" s="2"/>
      <c r="C54" s="2"/>
      <c r="D54" s="2"/>
      <c r="E54" s="2"/>
      <c r="F54" s="2"/>
      <c r="G54" s="2"/>
      <c r="H54" s="2"/>
      <c r="I54" s="2"/>
      <c r="J54" s="1"/>
    </row>
    <row r="55" spans="1:10" ht="39" customHeight="1" x14ac:dyDescent="0.25">
      <c r="A55" s="34" t="s">
        <v>77</v>
      </c>
      <c r="B55" s="34"/>
      <c r="C55" s="34"/>
      <c r="D55" s="34"/>
      <c r="E55" s="34"/>
      <c r="F55" s="34"/>
      <c r="G55" s="34"/>
      <c r="H55" s="34"/>
      <c r="I55" s="34"/>
      <c r="J55" s="1"/>
    </row>
    <row r="56" spans="1:10" x14ac:dyDescent="0.25">
      <c r="A56" s="2"/>
      <c r="B56" s="2"/>
      <c r="C56" s="2"/>
      <c r="D56" s="2"/>
      <c r="E56" s="2"/>
      <c r="F56" s="2"/>
      <c r="G56" s="2"/>
      <c r="H56" s="2"/>
      <c r="I56" s="2"/>
      <c r="J56" s="1"/>
    </row>
    <row r="57" spans="1:10" x14ac:dyDescent="0.25">
      <c r="A57" s="35" t="s">
        <v>71</v>
      </c>
      <c r="B57" s="35"/>
      <c r="C57" s="35"/>
      <c r="D57" s="35"/>
      <c r="E57" s="35"/>
      <c r="F57" s="35"/>
      <c r="G57" s="35"/>
      <c r="H57" s="35"/>
      <c r="I57" s="35"/>
      <c r="J57" s="1"/>
    </row>
    <row r="58" spans="1:10" x14ac:dyDescent="0.25">
      <c r="A58" s="2"/>
      <c r="B58" s="2"/>
      <c r="C58" s="2"/>
      <c r="D58" s="2"/>
      <c r="E58" s="2"/>
      <c r="F58" s="2"/>
      <c r="G58" s="2"/>
      <c r="H58" s="2"/>
      <c r="I58" s="2"/>
      <c r="J58" s="1"/>
    </row>
    <row r="59" spans="1:10" x14ac:dyDescent="0.25">
      <c r="A59" s="29" t="s">
        <v>72</v>
      </c>
      <c r="B59" s="29"/>
      <c r="C59" s="29"/>
      <c r="D59" s="29"/>
      <c r="E59" s="29"/>
      <c r="F59" s="29"/>
      <c r="G59" s="29"/>
      <c r="H59" s="29"/>
      <c r="I59" s="29"/>
      <c r="J59" s="1"/>
    </row>
    <row r="60" spans="1:10" ht="33.950000000000003" customHeight="1" x14ac:dyDescent="0.25">
      <c r="A60" s="34" t="s">
        <v>79</v>
      </c>
      <c r="B60" s="34"/>
      <c r="C60" s="34"/>
      <c r="D60" s="34"/>
      <c r="E60" s="34"/>
      <c r="F60" s="34"/>
      <c r="G60" s="34"/>
      <c r="H60" s="34"/>
      <c r="I60" s="34"/>
      <c r="J60" s="1"/>
    </row>
    <row r="61" spans="1:10" x14ac:dyDescent="0.25">
      <c r="A61" s="22"/>
      <c r="B61" s="22"/>
      <c r="C61" s="22"/>
      <c r="D61" s="22"/>
      <c r="E61" s="22"/>
      <c r="F61" s="22"/>
      <c r="G61" s="22"/>
      <c r="H61" s="22"/>
      <c r="I61" s="22"/>
      <c r="J61" s="1"/>
    </row>
    <row r="62" spans="1:10" ht="33" customHeight="1" x14ac:dyDescent="0.25">
      <c r="A62" s="34" t="s">
        <v>80</v>
      </c>
      <c r="B62" s="34"/>
      <c r="C62" s="34"/>
      <c r="D62" s="34"/>
      <c r="E62" s="34"/>
      <c r="F62" s="34"/>
      <c r="G62" s="34"/>
      <c r="H62" s="34"/>
      <c r="I62" s="34"/>
      <c r="J62" s="1"/>
    </row>
    <row r="63" spans="1:10" x14ac:dyDescent="0.25">
      <c r="A63" s="2"/>
      <c r="B63" s="2"/>
      <c r="C63" s="2"/>
      <c r="D63" s="2"/>
      <c r="E63" s="2"/>
      <c r="F63" s="2"/>
      <c r="G63" s="2"/>
      <c r="H63" s="2"/>
      <c r="I63" s="2"/>
      <c r="J63" s="1"/>
    </row>
    <row r="64" spans="1:10" x14ac:dyDescent="0.25">
      <c r="A64" s="1"/>
      <c r="B64" s="1"/>
      <c r="C64" s="1"/>
      <c r="D64" s="1"/>
      <c r="E64" s="1"/>
      <c r="F64" s="1"/>
      <c r="G64" s="1"/>
      <c r="H64" s="1"/>
      <c r="I64" s="1"/>
      <c r="J64" s="1"/>
    </row>
    <row r="65" spans="1:10" x14ac:dyDescent="0.25">
      <c r="A65" s="1"/>
      <c r="B65" s="1"/>
      <c r="C65" s="1"/>
      <c r="D65" s="1"/>
      <c r="E65" s="1"/>
      <c r="F65" s="1"/>
      <c r="G65" s="1"/>
      <c r="H65" s="1"/>
      <c r="I65" s="1"/>
      <c r="J65" s="1"/>
    </row>
  </sheetData>
  <mergeCells count="15">
    <mergeCell ref="A47:I47"/>
    <mergeCell ref="A49:I49"/>
    <mergeCell ref="A60:I60"/>
    <mergeCell ref="A62:I62"/>
    <mergeCell ref="A51:I51"/>
    <mergeCell ref="A53:I53"/>
    <mergeCell ref="A55:I55"/>
    <mergeCell ref="A57:I57"/>
    <mergeCell ref="A59:I59"/>
    <mergeCell ref="A2:I2"/>
    <mergeCell ref="A3:I3"/>
    <mergeCell ref="A39:I39"/>
    <mergeCell ref="H35:I35"/>
    <mergeCell ref="H36:I36"/>
    <mergeCell ref="H37:I3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2024-09-05T16:19:22Z</cp:lastPrinted>
  <dcterms:created xsi:type="dcterms:W3CDTF">2024-08-30T20:51:29Z</dcterms:created>
  <dcterms:modified xsi:type="dcterms:W3CDTF">2024-10-11T14:11:26Z</dcterms:modified>
</cp:coreProperties>
</file>