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MI EQUIPO\Desktop\"/>
    </mc:Choice>
  </mc:AlternateContent>
  <xr:revisionPtr revIDLastSave="0" documentId="8_{2DB779EB-0C57-446D-8252-4DCCC220006D}" xr6:coauthVersionLast="47" xr6:coauthVersionMax="47" xr10:uidLastSave="{00000000-0000-0000-0000-000000000000}"/>
  <bookViews>
    <workbookView xWindow="-120" yWindow="-120" windowWidth="20730" windowHeight="11040" firstSheet="1" activeTab="5" xr2:uid="{00000000-000D-0000-FFFF-FFFF00000000}"/>
  </bookViews>
  <sheets>
    <sheet name="LA MIEL" sheetId="1" state="hidden" r:id="rId1"/>
    <sheet name="PRESUPUETO HIGUERON" sheetId="2" r:id="rId2"/>
    <sheet name="APU" sheetId="3" r:id="rId3"/>
    <sheet name="Costos_Administracion" sheetId="4" r:id="rId4"/>
    <sheet name="Subproductos" sheetId="5" r:id="rId5"/>
    <sheet name="Insumos" sheetId="6" r:id="rId6"/>
  </sheets>
  <externalReferences>
    <externalReference r:id="rId7"/>
  </externalReferences>
  <definedNames>
    <definedName name="FACTOR_PRESTACIONAL">'[1]FACTOR PRESTACIONAL'!$A$7:$BE$32</definedName>
  </definedNames>
  <calcPr calcId="191029"/>
  <extLst>
    <ext uri="GoogleSheetsCustomDataVersion2">
      <go:sheetsCustomData xmlns:go="http://customooxmlschemas.google.com/" r:id="rId11" roundtripDataChecksum="vp4HZgtZsqExtBFE0oxx2CPGG/CIoY7n/7vTYRSX17k="/>
    </ext>
  </extLst>
</workbook>
</file>

<file path=xl/calcChain.xml><?xml version="1.0" encoding="utf-8"?>
<calcChain xmlns="http://schemas.openxmlformats.org/spreadsheetml/2006/main">
  <c r="D444" i="5" l="1"/>
  <c r="E444" i="5" s="1"/>
  <c r="B444" i="5"/>
  <c r="A444" i="5"/>
  <c r="D443" i="5"/>
  <c r="E443" i="5" s="1"/>
  <c r="B443" i="5"/>
  <c r="A443" i="5"/>
  <c r="D442" i="5"/>
  <c r="E442" i="5" s="1"/>
  <c r="B442" i="5"/>
  <c r="A442" i="5"/>
  <c r="D430" i="5"/>
  <c r="E430" i="5" s="1"/>
  <c r="E431" i="5" s="1"/>
  <c r="B430" i="5"/>
  <c r="A430" i="5"/>
  <c r="D426" i="5"/>
  <c r="E426" i="5" s="1"/>
  <c r="B426" i="5"/>
  <c r="A426" i="5"/>
  <c r="D425" i="5"/>
  <c r="E425" i="5" s="1"/>
  <c r="B425" i="5"/>
  <c r="A425" i="5"/>
  <c r="D422" i="5"/>
  <c r="E422" i="5" s="1"/>
  <c r="B422" i="5"/>
  <c r="A422" i="5"/>
  <c r="D421" i="5"/>
  <c r="E421" i="5" s="1"/>
  <c r="B421" i="5"/>
  <c r="A421" i="5"/>
  <c r="D419" i="5"/>
  <c r="E419" i="5" s="1"/>
  <c r="B419" i="5"/>
  <c r="A419" i="5"/>
  <c r="D418" i="5"/>
  <c r="E418" i="5" s="1"/>
  <c r="B418" i="5"/>
  <c r="A418" i="5"/>
  <c r="D417" i="5"/>
  <c r="E417" i="5" s="1"/>
  <c r="B417" i="5"/>
  <c r="A417" i="5"/>
  <c r="D416" i="5"/>
  <c r="E416" i="5" s="1"/>
  <c r="B416" i="5"/>
  <c r="A416" i="5"/>
  <c r="D415" i="5"/>
  <c r="E415" i="5" s="1"/>
  <c r="B415" i="5"/>
  <c r="A415" i="5"/>
  <c r="D403" i="5"/>
  <c r="E403" i="5" s="1"/>
  <c r="B403" i="5"/>
  <c r="A403" i="5"/>
  <c r="D402" i="5"/>
  <c r="E402" i="5" s="1"/>
  <c r="B402" i="5"/>
  <c r="A402" i="5"/>
  <c r="D401" i="5"/>
  <c r="E401" i="5" s="1"/>
  <c r="B401" i="5"/>
  <c r="A401" i="5"/>
  <c r="D400" i="5"/>
  <c r="E400" i="5" s="1"/>
  <c r="B400" i="5"/>
  <c r="A400" i="5"/>
  <c r="D397" i="5"/>
  <c r="E397" i="5" s="1"/>
  <c r="B397" i="5"/>
  <c r="A397" i="5"/>
  <c r="D396" i="5"/>
  <c r="E396" i="5" s="1"/>
  <c r="B396" i="5"/>
  <c r="A396" i="5"/>
  <c r="D395" i="5"/>
  <c r="E395" i="5" s="1"/>
  <c r="B395" i="5"/>
  <c r="A395" i="5"/>
  <c r="D383" i="5"/>
  <c r="E383" i="5" s="1"/>
  <c r="E384" i="5" s="1"/>
  <c r="B383" i="5"/>
  <c r="A383" i="5"/>
  <c r="D379" i="5"/>
  <c r="E379" i="5" s="1"/>
  <c r="B379" i="5"/>
  <c r="A379" i="5"/>
  <c r="D378" i="5"/>
  <c r="E378" i="5" s="1"/>
  <c r="B378" i="5"/>
  <c r="A378" i="5"/>
  <c r="D377" i="5"/>
  <c r="E377" i="5" s="1"/>
  <c r="B377" i="5"/>
  <c r="A377" i="5"/>
  <c r="D374" i="5"/>
  <c r="E374" i="5" s="1"/>
  <c r="B374" i="5"/>
  <c r="A374" i="5"/>
  <c r="D373" i="5"/>
  <c r="E373" i="5" s="1"/>
  <c r="B373" i="5"/>
  <c r="A373" i="5"/>
  <c r="D372" i="5"/>
  <c r="E372" i="5" s="1"/>
  <c r="B372" i="5"/>
  <c r="A372" i="5"/>
  <c r="D363" i="5"/>
  <c r="E363" i="5" s="1"/>
  <c r="B363" i="5"/>
  <c r="A363" i="5"/>
  <c r="D362" i="5"/>
  <c r="E362" i="5" s="1"/>
  <c r="B362" i="5"/>
  <c r="A362" i="5"/>
  <c r="E361" i="5"/>
  <c r="D361" i="5"/>
  <c r="B361" i="5"/>
  <c r="A361" i="5"/>
  <c r="E352" i="5"/>
  <c r="E353" i="5" s="1"/>
  <c r="D352" i="5"/>
  <c r="B352" i="5"/>
  <c r="A352" i="5"/>
  <c r="E345" i="5"/>
  <c r="E346" i="5" s="1"/>
  <c r="D345" i="5"/>
  <c r="B345" i="5"/>
  <c r="A345" i="5"/>
  <c r="D342" i="5"/>
  <c r="E342" i="5" s="1"/>
  <c r="B342" i="5"/>
  <c r="A342" i="5"/>
  <c r="D341" i="5"/>
  <c r="E341" i="5" s="1"/>
  <c r="B341" i="5"/>
  <c r="A341" i="5"/>
  <c r="D340" i="5"/>
  <c r="E340" i="5" s="1"/>
  <c r="B340" i="5"/>
  <c r="A340" i="5"/>
  <c r="D339" i="5"/>
  <c r="E339" i="5" s="1"/>
  <c r="B339" i="5"/>
  <c r="A339" i="5"/>
  <c r="D336" i="5"/>
  <c r="E336" i="5" s="1"/>
  <c r="B336" i="5"/>
  <c r="A336" i="5"/>
  <c r="D335" i="5"/>
  <c r="E335" i="5" s="1"/>
  <c r="B335" i="5"/>
  <c r="A335" i="5"/>
  <c r="D323" i="5"/>
  <c r="E323" i="5" s="1"/>
  <c r="B323" i="5"/>
  <c r="A323" i="5"/>
  <c r="D322" i="5"/>
  <c r="E322" i="5" s="1"/>
  <c r="B322" i="5"/>
  <c r="A322" i="5"/>
  <c r="E321" i="5"/>
  <c r="D321" i="5"/>
  <c r="B321" i="5"/>
  <c r="A321" i="5"/>
  <c r="D320" i="5"/>
  <c r="E320" i="5" s="1"/>
  <c r="B320" i="5"/>
  <c r="A320" i="5"/>
  <c r="D319" i="5"/>
  <c r="E319" i="5" s="1"/>
  <c r="B319" i="5"/>
  <c r="A319" i="5"/>
  <c r="D318" i="5"/>
  <c r="E318" i="5" s="1"/>
  <c r="B318" i="5"/>
  <c r="A318" i="5"/>
  <c r="D315" i="5"/>
  <c r="E315" i="5" s="1"/>
  <c r="B315" i="5"/>
  <c r="A315" i="5"/>
  <c r="D314" i="5"/>
  <c r="E314" i="5" s="1"/>
  <c r="B314" i="5"/>
  <c r="A314" i="5"/>
  <c r="D313" i="5"/>
  <c r="E313" i="5" s="1"/>
  <c r="B313" i="5"/>
  <c r="A313" i="5"/>
  <c r="D312" i="5"/>
  <c r="E312" i="5" s="1"/>
  <c r="B312" i="5"/>
  <c r="A312" i="5"/>
  <c r="D300" i="5"/>
  <c r="E300" i="5" s="1"/>
  <c r="B300" i="5"/>
  <c r="A300" i="5"/>
  <c r="D299" i="5"/>
  <c r="E299" i="5" s="1"/>
  <c r="B299" i="5"/>
  <c r="A299" i="5"/>
  <c r="D298" i="5"/>
  <c r="E298" i="5" s="1"/>
  <c r="B298" i="5"/>
  <c r="A298" i="5"/>
  <c r="D297" i="5"/>
  <c r="E297" i="5" s="1"/>
  <c r="B297" i="5"/>
  <c r="A297" i="5"/>
  <c r="D296" i="5"/>
  <c r="E296" i="5" s="1"/>
  <c r="B296" i="5"/>
  <c r="A296" i="5"/>
  <c r="D295" i="5"/>
  <c r="E295" i="5" s="1"/>
  <c r="B295" i="5"/>
  <c r="A295" i="5"/>
  <c r="D292" i="5"/>
  <c r="E292" i="5" s="1"/>
  <c r="B292" i="5"/>
  <c r="A292" i="5"/>
  <c r="D291" i="5"/>
  <c r="E291" i="5" s="1"/>
  <c r="B291" i="5"/>
  <c r="A291" i="5"/>
  <c r="D290" i="5"/>
  <c r="E290" i="5" s="1"/>
  <c r="B290" i="5"/>
  <c r="A290" i="5"/>
  <c r="D289" i="5"/>
  <c r="E289" i="5" s="1"/>
  <c r="B289" i="5"/>
  <c r="A289" i="5"/>
  <c r="D198" i="5"/>
  <c r="E198" i="5" s="1"/>
  <c r="B198" i="5"/>
  <c r="A198" i="5"/>
  <c r="D197" i="5"/>
  <c r="E197" i="5" s="1"/>
  <c r="B197" i="5"/>
  <c r="A197" i="5"/>
  <c r="D166" i="5"/>
  <c r="E166" i="5" s="1"/>
  <c r="B166" i="5"/>
  <c r="A166" i="5"/>
  <c r="D165" i="5"/>
  <c r="E165" i="5" s="1"/>
  <c r="B165" i="5"/>
  <c r="A165" i="5"/>
  <c r="D134" i="5"/>
  <c r="E134" i="5" s="1"/>
  <c r="B134" i="5"/>
  <c r="A134" i="5"/>
  <c r="D133" i="5"/>
  <c r="E133" i="5" s="1"/>
  <c r="B133" i="5"/>
  <c r="A133" i="5"/>
  <c r="D102" i="5"/>
  <c r="E102" i="5" s="1"/>
  <c r="B102" i="5"/>
  <c r="A102" i="5"/>
  <c r="D101" i="5"/>
  <c r="E101" i="5" s="1"/>
  <c r="B101" i="5"/>
  <c r="A101" i="5"/>
  <c r="D93" i="5"/>
  <c r="E93" i="5" s="1"/>
  <c r="B93" i="5"/>
  <c r="A93" i="5"/>
  <c r="D92" i="5"/>
  <c r="E92" i="5" s="1"/>
  <c r="B92" i="5"/>
  <c r="A92" i="5"/>
  <c r="D91" i="5"/>
  <c r="E91" i="5" s="1"/>
  <c r="B91" i="5"/>
  <c r="A91" i="5"/>
  <c r="D90" i="5"/>
  <c r="E90" i="5" s="1"/>
  <c r="B90" i="5"/>
  <c r="A90" i="5"/>
  <c r="D89" i="5"/>
  <c r="E89" i="5" s="1"/>
  <c r="B89" i="5"/>
  <c r="A89" i="5"/>
  <c r="D88" i="5"/>
  <c r="E88" i="5" s="1"/>
  <c r="B88" i="5"/>
  <c r="A88" i="5"/>
  <c r="D79" i="5"/>
  <c r="E79" i="5" s="1"/>
  <c r="E80" i="5" s="1"/>
  <c r="B79" i="5"/>
  <c r="A79" i="5"/>
  <c r="D76" i="5"/>
  <c r="E76" i="5" s="1"/>
  <c r="B76" i="5"/>
  <c r="A76" i="5"/>
  <c r="D75" i="5"/>
  <c r="E75" i="5" s="1"/>
  <c r="B75" i="5"/>
  <c r="A75" i="5"/>
  <c r="D66" i="5"/>
  <c r="E66" i="5" s="1"/>
  <c r="B66" i="5"/>
  <c r="A66" i="5"/>
  <c r="D65" i="5"/>
  <c r="E65" i="5" s="1"/>
  <c r="B65" i="5"/>
  <c r="A65" i="5"/>
  <c r="D64" i="5"/>
  <c r="E64" i="5" s="1"/>
  <c r="B64" i="5"/>
  <c r="A64" i="5"/>
  <c r="D63" i="5"/>
  <c r="E63" i="5" s="1"/>
  <c r="B63" i="5"/>
  <c r="A63" i="5"/>
  <c r="D62" i="5"/>
  <c r="E62" i="5" s="1"/>
  <c r="B62" i="5"/>
  <c r="A62" i="5"/>
  <c r="D61" i="5"/>
  <c r="E61" i="5" s="1"/>
  <c r="B61" i="5"/>
  <c r="A61" i="5"/>
  <c r="D52" i="5"/>
  <c r="E52" i="5" s="1"/>
  <c r="B52" i="5"/>
  <c r="A52" i="5"/>
  <c r="D51" i="5"/>
  <c r="E51" i="5" s="1"/>
  <c r="B51" i="5"/>
  <c r="A51" i="5"/>
  <c r="D50" i="5"/>
  <c r="E50" i="5" s="1"/>
  <c r="B50" i="5"/>
  <c r="A50" i="5"/>
  <c r="D49" i="5"/>
  <c r="E49" i="5" s="1"/>
  <c r="B49" i="5"/>
  <c r="A49" i="5"/>
  <c r="D48" i="5"/>
  <c r="E48" i="5" s="1"/>
  <c r="B48" i="5"/>
  <c r="A48" i="5"/>
  <c r="D47" i="5"/>
  <c r="E47" i="5" s="1"/>
  <c r="B47" i="5"/>
  <c r="A47" i="5"/>
  <c r="D46" i="5"/>
  <c r="E46" i="5" s="1"/>
  <c r="B46" i="5"/>
  <c r="A46" i="5"/>
  <c r="D45" i="5"/>
  <c r="E45" i="5" s="1"/>
  <c r="B45" i="5"/>
  <c r="A45" i="5"/>
  <c r="D44" i="5"/>
  <c r="E44" i="5" s="1"/>
  <c r="B44" i="5"/>
  <c r="A44" i="5"/>
  <c r="D43" i="5"/>
  <c r="E43" i="5" s="1"/>
  <c r="B43" i="5"/>
  <c r="A43" i="5"/>
  <c r="D42" i="5"/>
  <c r="E42" i="5" s="1"/>
  <c r="B42" i="5"/>
  <c r="A42" i="5"/>
  <c r="D33" i="5"/>
  <c r="E33" i="5" s="1"/>
  <c r="B33" i="5"/>
  <c r="A33" i="5"/>
  <c r="D32" i="5"/>
  <c r="E32" i="5" s="1"/>
  <c r="B32" i="5"/>
  <c r="A32" i="5"/>
  <c r="D31" i="5"/>
  <c r="E31" i="5" s="1"/>
  <c r="B31" i="5"/>
  <c r="A31" i="5"/>
  <c r="D22" i="5"/>
  <c r="E22" i="5" s="1"/>
  <c r="B22" i="5"/>
  <c r="A22" i="5"/>
  <c r="D21" i="5"/>
  <c r="E21" i="5" s="1"/>
  <c r="B21" i="5"/>
  <c r="A21" i="5"/>
  <c r="D20" i="5"/>
  <c r="E20" i="5" s="1"/>
  <c r="B20" i="5"/>
  <c r="A20" i="5"/>
  <c r="D11" i="5"/>
  <c r="E11" i="5" s="1"/>
  <c r="B11" i="5"/>
  <c r="A11" i="5"/>
  <c r="D10" i="5"/>
  <c r="E10" i="5" s="1"/>
  <c r="B10" i="5"/>
  <c r="A10" i="5"/>
  <c r="D9" i="5"/>
  <c r="E9" i="5" s="1"/>
  <c r="B9" i="5"/>
  <c r="A9" i="5"/>
  <c r="F13" i="4"/>
  <c r="F12" i="4"/>
  <c r="F9" i="4"/>
  <c r="F8" i="4"/>
  <c r="F7" i="4" s="1"/>
  <c r="E599" i="3"/>
  <c r="E615" i="3" s="1"/>
  <c r="E7" i="1" s="1"/>
  <c r="E598" i="3"/>
  <c r="D545" i="3"/>
  <c r="E545" i="3" s="1"/>
  <c r="E546" i="3" s="1"/>
  <c r="B545" i="3"/>
  <c r="A545" i="3"/>
  <c r="D541" i="3"/>
  <c r="E541" i="3" s="1"/>
  <c r="B541" i="3"/>
  <c r="A541" i="3"/>
  <c r="D539" i="3"/>
  <c r="E539" i="3" s="1"/>
  <c r="B539" i="3"/>
  <c r="A539" i="3"/>
  <c r="D535" i="3"/>
  <c r="E535" i="3" s="1"/>
  <c r="B535" i="3"/>
  <c r="A535" i="3"/>
  <c r="D534" i="3"/>
  <c r="E534" i="3" s="1"/>
  <c r="B534" i="3"/>
  <c r="A534" i="3"/>
  <c r="D522" i="3"/>
  <c r="E522" i="3" s="1"/>
  <c r="E523" i="3" s="1"/>
  <c r="B522" i="3"/>
  <c r="A522" i="3"/>
  <c r="D517" i="3"/>
  <c r="E517" i="3" s="1"/>
  <c r="B517" i="3"/>
  <c r="A517" i="3"/>
  <c r="D512" i="3"/>
  <c r="E512" i="3" s="1"/>
  <c r="B512" i="3"/>
  <c r="A512" i="3"/>
  <c r="D511" i="3"/>
  <c r="E511" i="3" s="1"/>
  <c r="B511" i="3"/>
  <c r="A511" i="3"/>
  <c r="D510" i="3"/>
  <c r="E510" i="3" s="1"/>
  <c r="B510" i="3"/>
  <c r="A510" i="3"/>
  <c r="D495" i="3"/>
  <c r="E495" i="3" s="1"/>
  <c r="B495" i="3"/>
  <c r="A495" i="3"/>
  <c r="D479" i="3"/>
  <c r="E479" i="3" s="1"/>
  <c r="B479" i="3"/>
  <c r="A479" i="3"/>
  <c r="D478" i="3"/>
  <c r="E478" i="3" s="1"/>
  <c r="B478" i="3"/>
  <c r="A478" i="3"/>
  <c r="D477" i="3"/>
  <c r="E477" i="3" s="1"/>
  <c r="B477" i="3"/>
  <c r="A477" i="3"/>
  <c r="D476" i="3"/>
  <c r="E476" i="3" s="1"/>
  <c r="B476" i="3"/>
  <c r="A476" i="3"/>
  <c r="D475" i="3"/>
  <c r="E475" i="3" s="1"/>
  <c r="B475" i="3"/>
  <c r="A475" i="3"/>
  <c r="D471" i="3"/>
  <c r="E471" i="3" s="1"/>
  <c r="B471" i="3"/>
  <c r="A471" i="3"/>
  <c r="D458" i="3"/>
  <c r="E458" i="3" s="1"/>
  <c r="E459" i="3" s="1"/>
  <c r="B458" i="3"/>
  <c r="A458" i="3"/>
  <c r="D452" i="3"/>
  <c r="E452" i="3" s="1"/>
  <c r="B452" i="3"/>
  <c r="A452" i="3"/>
  <c r="D451" i="3"/>
  <c r="E451" i="3" s="1"/>
  <c r="B451" i="3"/>
  <c r="A451" i="3"/>
  <c r="D450" i="3"/>
  <c r="E450" i="3" s="1"/>
  <c r="B450" i="3"/>
  <c r="A450" i="3"/>
  <c r="E449" i="3"/>
  <c r="D449" i="3"/>
  <c r="B449" i="3"/>
  <c r="A449" i="3"/>
  <c r="D448" i="3"/>
  <c r="E448" i="3" s="1"/>
  <c r="B448" i="3"/>
  <c r="A448" i="3"/>
  <c r="E447" i="3"/>
  <c r="D447" i="3"/>
  <c r="B447" i="3"/>
  <c r="A447" i="3"/>
  <c r="D446" i="3"/>
  <c r="E446" i="3" s="1"/>
  <c r="B446" i="3"/>
  <c r="A446" i="3"/>
  <c r="D434" i="3"/>
  <c r="E434" i="3" s="1"/>
  <c r="E435" i="3" s="1"/>
  <c r="B434" i="3"/>
  <c r="A434" i="3"/>
  <c r="D428" i="3"/>
  <c r="E428" i="3" s="1"/>
  <c r="B428" i="3"/>
  <c r="A428" i="3"/>
  <c r="D427" i="3"/>
  <c r="E427" i="3" s="1"/>
  <c r="B427" i="3"/>
  <c r="A427" i="3"/>
  <c r="D426" i="3"/>
  <c r="E426" i="3" s="1"/>
  <c r="B426" i="3"/>
  <c r="A426" i="3"/>
  <c r="D425" i="3"/>
  <c r="E425" i="3" s="1"/>
  <c r="B425" i="3"/>
  <c r="A425" i="3"/>
  <c r="D424" i="3"/>
  <c r="E424" i="3" s="1"/>
  <c r="B424" i="3"/>
  <c r="A424" i="3"/>
  <c r="D423" i="3"/>
  <c r="E423" i="3" s="1"/>
  <c r="B423" i="3"/>
  <c r="A423" i="3"/>
  <c r="D422" i="3"/>
  <c r="E422" i="3" s="1"/>
  <c r="B422" i="3"/>
  <c r="A422" i="3"/>
  <c r="D410" i="3"/>
  <c r="E410" i="3" s="1"/>
  <c r="E411" i="3" s="1"/>
  <c r="B410" i="3"/>
  <c r="A410" i="3"/>
  <c r="D404" i="3"/>
  <c r="E404" i="3" s="1"/>
  <c r="B404" i="3"/>
  <c r="A404" i="3"/>
  <c r="D403" i="3"/>
  <c r="E403" i="3" s="1"/>
  <c r="B403" i="3"/>
  <c r="A403" i="3"/>
  <c r="D402" i="3"/>
  <c r="E402" i="3" s="1"/>
  <c r="B402" i="3"/>
  <c r="A402" i="3"/>
  <c r="D401" i="3"/>
  <c r="E401" i="3" s="1"/>
  <c r="B401" i="3"/>
  <c r="A401" i="3"/>
  <c r="E400" i="3"/>
  <c r="D400" i="3"/>
  <c r="B400" i="3"/>
  <c r="A400" i="3"/>
  <c r="D399" i="3"/>
  <c r="E399" i="3" s="1"/>
  <c r="B399" i="3"/>
  <c r="A399" i="3"/>
  <c r="D398" i="3"/>
  <c r="E398" i="3" s="1"/>
  <c r="B398" i="3"/>
  <c r="A398" i="3"/>
  <c r="D386" i="3"/>
  <c r="E386" i="3" s="1"/>
  <c r="E387" i="3" s="1"/>
  <c r="B386" i="3"/>
  <c r="A386" i="3"/>
  <c r="D380" i="3"/>
  <c r="E380" i="3" s="1"/>
  <c r="B380" i="3"/>
  <c r="A380" i="3"/>
  <c r="D379" i="3"/>
  <c r="E379" i="3" s="1"/>
  <c r="B379" i="3"/>
  <c r="A379" i="3"/>
  <c r="D378" i="3"/>
  <c r="E378" i="3" s="1"/>
  <c r="B378" i="3"/>
  <c r="A378" i="3"/>
  <c r="D377" i="3"/>
  <c r="E377" i="3" s="1"/>
  <c r="B377" i="3"/>
  <c r="A377" i="3"/>
  <c r="D376" i="3"/>
  <c r="E376" i="3" s="1"/>
  <c r="B376" i="3"/>
  <c r="A376" i="3"/>
  <c r="D375" i="3"/>
  <c r="E375" i="3" s="1"/>
  <c r="B375" i="3"/>
  <c r="A375" i="3"/>
  <c r="D374" i="3"/>
  <c r="E374" i="3" s="1"/>
  <c r="B374" i="3"/>
  <c r="A374" i="3"/>
  <c r="D373" i="3"/>
  <c r="E373" i="3" s="1"/>
  <c r="B373" i="3"/>
  <c r="A373" i="3"/>
  <c r="D361" i="3"/>
  <c r="E361" i="3" s="1"/>
  <c r="E362" i="3" s="1"/>
  <c r="B361" i="3"/>
  <c r="A361" i="3"/>
  <c r="D355" i="3"/>
  <c r="E355" i="3" s="1"/>
  <c r="B355" i="3"/>
  <c r="A355" i="3"/>
  <c r="D354" i="3"/>
  <c r="E354" i="3" s="1"/>
  <c r="B354" i="3"/>
  <c r="A354" i="3"/>
  <c r="D353" i="3"/>
  <c r="E353" i="3" s="1"/>
  <c r="B353" i="3"/>
  <c r="A353" i="3"/>
  <c r="D352" i="3"/>
  <c r="E352" i="3" s="1"/>
  <c r="B352" i="3"/>
  <c r="A352" i="3"/>
  <c r="D351" i="3"/>
  <c r="E351" i="3" s="1"/>
  <c r="B351" i="3"/>
  <c r="A351" i="3"/>
  <c r="E350" i="3"/>
  <c r="D350" i="3"/>
  <c r="B350" i="3"/>
  <c r="A350" i="3"/>
  <c r="D349" i="3"/>
  <c r="E349" i="3" s="1"/>
  <c r="B349" i="3"/>
  <c r="A349" i="3"/>
  <c r="E337" i="3"/>
  <c r="E338" i="3" s="1"/>
  <c r="D337" i="3"/>
  <c r="B337" i="3"/>
  <c r="A337" i="3"/>
  <c r="E331" i="3"/>
  <c r="D331" i="3"/>
  <c r="B331" i="3"/>
  <c r="A331" i="3"/>
  <c r="E330" i="3"/>
  <c r="D330" i="3"/>
  <c r="B330" i="3"/>
  <c r="A330" i="3"/>
  <c r="E329" i="3"/>
  <c r="D329" i="3"/>
  <c r="B329" i="3"/>
  <c r="A329" i="3"/>
  <c r="E328" i="3"/>
  <c r="D328" i="3"/>
  <c r="B328" i="3"/>
  <c r="A328" i="3"/>
  <c r="E327" i="3"/>
  <c r="D327" i="3"/>
  <c r="B327" i="3"/>
  <c r="A327" i="3"/>
  <c r="E316" i="3"/>
  <c r="E315" i="3"/>
  <c r="D315" i="3"/>
  <c r="B315" i="3"/>
  <c r="A315" i="3"/>
  <c r="E309" i="3"/>
  <c r="D309" i="3"/>
  <c r="B309" i="3"/>
  <c r="A309" i="3"/>
  <c r="D308" i="3"/>
  <c r="E308" i="3" s="1"/>
  <c r="B308" i="3"/>
  <c r="A308" i="3"/>
  <c r="E307" i="3"/>
  <c r="D307" i="3"/>
  <c r="B307" i="3"/>
  <c r="A307" i="3"/>
  <c r="D306" i="3"/>
  <c r="E306" i="3" s="1"/>
  <c r="B306" i="3"/>
  <c r="A306" i="3"/>
  <c r="D305" i="3"/>
  <c r="E305" i="3" s="1"/>
  <c r="B305" i="3"/>
  <c r="A305" i="3"/>
  <c r="D293" i="3"/>
  <c r="E293" i="3" s="1"/>
  <c r="E294" i="3" s="1"/>
  <c r="B293" i="3"/>
  <c r="A293" i="3"/>
  <c r="D287" i="3"/>
  <c r="E287" i="3" s="1"/>
  <c r="B287" i="3"/>
  <c r="A287" i="3"/>
  <c r="E286" i="3"/>
  <c r="D286" i="3"/>
  <c r="B286" i="3"/>
  <c r="A286" i="3"/>
  <c r="D285" i="3"/>
  <c r="E285" i="3" s="1"/>
  <c r="B285" i="3"/>
  <c r="A285" i="3"/>
  <c r="D284" i="3"/>
  <c r="E284" i="3" s="1"/>
  <c r="B284" i="3"/>
  <c r="A284" i="3"/>
  <c r="D283" i="3"/>
  <c r="E283" i="3" s="1"/>
  <c r="B283" i="3"/>
  <c r="A283" i="3"/>
  <c r="D271" i="3"/>
  <c r="E271" i="3" s="1"/>
  <c r="E272" i="3" s="1"/>
  <c r="B271" i="3"/>
  <c r="A271" i="3"/>
  <c r="D265" i="3"/>
  <c r="E265" i="3" s="1"/>
  <c r="B265" i="3"/>
  <c r="A265" i="3"/>
  <c r="D264" i="3"/>
  <c r="E264" i="3" s="1"/>
  <c r="B264" i="3"/>
  <c r="A264" i="3"/>
  <c r="D263" i="3"/>
  <c r="E263" i="3" s="1"/>
  <c r="B263" i="3"/>
  <c r="A263" i="3"/>
  <c r="D262" i="3"/>
  <c r="E262" i="3" s="1"/>
  <c r="B262" i="3"/>
  <c r="A262" i="3"/>
  <c r="D261" i="3"/>
  <c r="E261" i="3" s="1"/>
  <c r="B261" i="3"/>
  <c r="A261" i="3"/>
  <c r="D249" i="3"/>
  <c r="E249" i="3" s="1"/>
  <c r="E250" i="3" s="1"/>
  <c r="B249" i="3"/>
  <c r="A249" i="3"/>
  <c r="D243" i="3"/>
  <c r="E243" i="3" s="1"/>
  <c r="B243" i="3"/>
  <c r="A243" i="3"/>
  <c r="D242" i="3"/>
  <c r="E242" i="3" s="1"/>
  <c r="B242" i="3"/>
  <c r="A242" i="3"/>
  <c r="D241" i="3"/>
  <c r="E241" i="3" s="1"/>
  <c r="B241" i="3"/>
  <c r="A241" i="3"/>
  <c r="D229" i="3"/>
  <c r="E229" i="3" s="1"/>
  <c r="E230" i="3" s="1"/>
  <c r="B229" i="3"/>
  <c r="A229" i="3"/>
  <c r="D223" i="3"/>
  <c r="E223" i="3" s="1"/>
  <c r="E224" i="3" s="1"/>
  <c r="B223" i="3"/>
  <c r="A223" i="3"/>
  <c r="D211" i="3"/>
  <c r="E211" i="3" s="1"/>
  <c r="E212" i="3" s="1"/>
  <c r="B211" i="3"/>
  <c r="A211" i="3"/>
  <c r="D205" i="3"/>
  <c r="E205" i="3" s="1"/>
  <c r="B205" i="3"/>
  <c r="A205" i="3"/>
  <c r="D193" i="3"/>
  <c r="E193" i="3" s="1"/>
  <c r="E194" i="3" s="1"/>
  <c r="B193" i="3"/>
  <c r="A193" i="3"/>
  <c r="E187" i="3"/>
  <c r="D187" i="3"/>
  <c r="B187" i="3"/>
  <c r="A187" i="3"/>
  <c r="D186" i="3"/>
  <c r="E186" i="3" s="1"/>
  <c r="B186" i="3"/>
  <c r="A186" i="3"/>
  <c r="E174" i="3"/>
  <c r="E175" i="3" s="1"/>
  <c r="D174" i="3"/>
  <c r="B174" i="3"/>
  <c r="A174" i="3"/>
  <c r="E168" i="3"/>
  <c r="D168" i="3"/>
  <c r="B168" i="3"/>
  <c r="A168" i="3"/>
  <c r="E167" i="3"/>
  <c r="D167" i="3"/>
  <c r="B167" i="3"/>
  <c r="A167" i="3"/>
  <c r="E156" i="3"/>
  <c r="E155" i="3"/>
  <c r="D155" i="3"/>
  <c r="B155" i="3"/>
  <c r="A155" i="3"/>
  <c r="D149" i="3"/>
  <c r="E149" i="3" s="1"/>
  <c r="B149" i="3"/>
  <c r="A149" i="3"/>
  <c r="D148" i="3"/>
  <c r="E148" i="3" s="1"/>
  <c r="B148" i="3"/>
  <c r="A148" i="3"/>
  <c r="D147" i="3"/>
  <c r="E147" i="3" s="1"/>
  <c r="B147" i="3"/>
  <c r="A147" i="3"/>
  <c r="D146" i="3"/>
  <c r="E146" i="3" s="1"/>
  <c r="B146" i="3"/>
  <c r="A146" i="3"/>
  <c r="D145" i="3"/>
  <c r="E145" i="3" s="1"/>
  <c r="B145" i="3"/>
  <c r="A145" i="3"/>
  <c r="D144" i="3"/>
  <c r="E144" i="3" s="1"/>
  <c r="B144" i="3"/>
  <c r="A144" i="3"/>
  <c r="D132" i="3"/>
  <c r="E132" i="3" s="1"/>
  <c r="E133" i="3" s="1"/>
  <c r="B132" i="3"/>
  <c r="A132" i="3"/>
  <c r="D126" i="3"/>
  <c r="E126" i="3" s="1"/>
  <c r="B126" i="3"/>
  <c r="A126" i="3"/>
  <c r="D125" i="3"/>
  <c r="E125" i="3" s="1"/>
  <c r="B125" i="3"/>
  <c r="A125" i="3"/>
  <c r="D124" i="3"/>
  <c r="E124" i="3" s="1"/>
  <c r="B124" i="3"/>
  <c r="A124" i="3"/>
  <c r="D123" i="3"/>
  <c r="E123" i="3" s="1"/>
  <c r="B123" i="3"/>
  <c r="A123" i="3"/>
  <c r="D122" i="3"/>
  <c r="E122" i="3" s="1"/>
  <c r="B122" i="3"/>
  <c r="A122" i="3"/>
  <c r="D121" i="3"/>
  <c r="E121" i="3" s="1"/>
  <c r="B121" i="3"/>
  <c r="A121" i="3"/>
  <c r="D109" i="3"/>
  <c r="E109" i="3" s="1"/>
  <c r="E110" i="3" s="1"/>
  <c r="B109" i="3"/>
  <c r="A109" i="3"/>
  <c r="E103" i="3"/>
  <c r="D103" i="3"/>
  <c r="B103" i="3"/>
  <c r="A103" i="3"/>
  <c r="E102" i="3"/>
  <c r="D102" i="3"/>
  <c r="B102" i="3"/>
  <c r="A102" i="3"/>
  <c r="E101" i="3"/>
  <c r="D101" i="3"/>
  <c r="B101" i="3"/>
  <c r="A101" i="3"/>
  <c r="E100" i="3"/>
  <c r="D100" i="3"/>
  <c r="B100" i="3"/>
  <c r="A100" i="3"/>
  <c r="E99" i="3"/>
  <c r="D99" i="3"/>
  <c r="B99" i="3"/>
  <c r="A99" i="3"/>
  <c r="E98" i="3"/>
  <c r="D98" i="3"/>
  <c r="B98" i="3"/>
  <c r="A98" i="3"/>
  <c r="D86" i="3"/>
  <c r="E86" i="3" s="1"/>
  <c r="E87" i="3" s="1"/>
  <c r="B86" i="3"/>
  <c r="A86" i="3"/>
  <c r="D80" i="3"/>
  <c r="E80" i="3" s="1"/>
  <c r="B80" i="3"/>
  <c r="A80" i="3"/>
  <c r="D79" i="3"/>
  <c r="E79" i="3" s="1"/>
  <c r="B79" i="3"/>
  <c r="A79" i="3"/>
  <c r="D78" i="3"/>
  <c r="E78" i="3" s="1"/>
  <c r="B78" i="3"/>
  <c r="A78" i="3"/>
  <c r="D77" i="3"/>
  <c r="E77" i="3" s="1"/>
  <c r="B77" i="3"/>
  <c r="A77" i="3"/>
  <c r="D76" i="3"/>
  <c r="E76" i="3" s="1"/>
  <c r="B76" i="3"/>
  <c r="A76" i="3"/>
  <c r="D75" i="3"/>
  <c r="E75" i="3" s="1"/>
  <c r="B75" i="3"/>
  <c r="A75" i="3"/>
  <c r="D63" i="3"/>
  <c r="E63" i="3" s="1"/>
  <c r="B63" i="3"/>
  <c r="A63" i="3"/>
  <c r="D59" i="3"/>
  <c r="E59" i="3" s="1"/>
  <c r="E60" i="3" s="1"/>
  <c r="B59" i="3"/>
  <c r="A59" i="3"/>
  <c r="E47" i="3"/>
  <c r="E48" i="3" s="1"/>
  <c r="E44" i="3"/>
  <c r="D44" i="3"/>
  <c r="B44" i="3"/>
  <c r="A44" i="3"/>
  <c r="E43" i="3"/>
  <c r="D43" i="3"/>
  <c r="B43" i="3"/>
  <c r="A43" i="3"/>
  <c r="E9" i="3"/>
  <c r="D9" i="3"/>
  <c r="B9" i="3"/>
  <c r="A9" i="3"/>
  <c r="F63" i="2"/>
  <c r="F62" i="2"/>
  <c r="F61" i="2"/>
  <c r="F60" i="2"/>
  <c r="F59" i="2"/>
  <c r="F47" i="2"/>
  <c r="F46" i="2"/>
  <c r="F45" i="2"/>
  <c r="E44" i="2"/>
  <c r="F44" i="2" s="1"/>
  <c r="F16" i="1"/>
  <c r="E15" i="1"/>
  <c r="F15" i="1" s="1"/>
  <c r="F14" i="1"/>
  <c r="E14" i="1"/>
  <c r="E13" i="1"/>
  <c r="F13" i="1" s="1"/>
  <c r="F12" i="1"/>
  <c r="E10" i="1"/>
  <c r="F9" i="1"/>
  <c r="E9" i="1"/>
  <c r="E56" i="2" s="1"/>
  <c r="F56" i="2" s="1"/>
  <c r="E8" i="1"/>
  <c r="F8" i="1" s="1"/>
  <c r="F6" i="1"/>
  <c r="E6" i="1"/>
  <c r="E53" i="2" s="1"/>
  <c r="F53" i="2" s="1"/>
  <c r="E364" i="5" l="1"/>
  <c r="E366" i="5" s="1"/>
  <c r="D515" i="3" s="1"/>
  <c r="E515" i="3" s="1"/>
  <c r="F11" i="1"/>
  <c r="F54" i="2"/>
  <c r="E54" i="2"/>
  <c r="E55" i="2"/>
  <c r="F55" i="2" s="1"/>
  <c r="F10" i="1"/>
  <c r="E169" i="3"/>
  <c r="E57" i="2"/>
  <c r="F57" i="2" s="1"/>
  <c r="E150" i="3"/>
  <c r="E127" i="3"/>
  <c r="E188" i="3"/>
  <c r="E310" i="3"/>
  <c r="E356" i="3"/>
  <c r="E81" i="3"/>
  <c r="E103" i="5"/>
  <c r="E77" i="5"/>
  <c r="E82" i="5" s="1"/>
  <c r="E375" i="5"/>
  <c r="E301" i="5"/>
  <c r="E23" i="5"/>
  <c r="E25" i="5" s="1"/>
  <c r="D117" i="5"/>
  <c r="E117" i="5" s="1"/>
  <c r="D116" i="5"/>
  <c r="E116" i="5" s="1"/>
  <c r="D105" i="5"/>
  <c r="E105" i="5" s="1"/>
  <c r="D112" i="5"/>
  <c r="E112" i="5" s="1"/>
  <c r="D119" i="5"/>
  <c r="E119" i="5" s="1"/>
  <c r="D107" i="5"/>
  <c r="E107" i="5" s="1"/>
  <c r="D118" i="5"/>
  <c r="E118" i="5" s="1"/>
  <c r="D170" i="5"/>
  <c r="E170" i="5" s="1"/>
  <c r="D181" i="5"/>
  <c r="E181" i="5" s="1"/>
  <c r="D183" i="5"/>
  <c r="E183" i="5" s="1"/>
  <c r="D182" i="5"/>
  <c r="E182" i="5" s="1"/>
  <c r="E316" i="5"/>
  <c r="D151" i="5"/>
  <c r="E151" i="5" s="1"/>
  <c r="D149" i="5"/>
  <c r="E149" i="5" s="1"/>
  <c r="D144" i="5"/>
  <c r="E144" i="5" s="1"/>
  <c r="D150" i="5"/>
  <c r="E150" i="5" s="1"/>
  <c r="D209" i="5"/>
  <c r="E209" i="5" s="1"/>
  <c r="D202" i="5"/>
  <c r="E202" i="5" s="1"/>
  <c r="D201" i="5"/>
  <c r="E201" i="5" s="1"/>
  <c r="D213" i="5"/>
  <c r="E213" i="5" s="1"/>
  <c r="D214" i="5"/>
  <c r="E214" i="5" s="1"/>
  <c r="E293" i="5"/>
  <c r="F58" i="2"/>
  <c r="E34" i="5"/>
  <c r="E36" i="5" s="1"/>
  <c r="E67" i="5"/>
  <c r="E69" i="5" s="1"/>
  <c r="D142" i="5"/>
  <c r="E142" i="5" s="1"/>
  <c r="E135" i="5"/>
  <c r="D145" i="5"/>
  <c r="E145" i="5" s="1"/>
  <c r="E324" i="5"/>
  <c r="E266" i="3"/>
  <c r="E94" i="5"/>
  <c r="E96" i="5" s="1"/>
  <c r="E404" i="5"/>
  <c r="E445" i="5"/>
  <c r="E447" i="5" s="1"/>
  <c r="D516" i="3" s="1"/>
  <c r="E516" i="3" s="1"/>
  <c r="E244" i="3"/>
  <c r="E496" i="3"/>
  <c r="E53" i="5"/>
  <c r="E55" i="5" s="1"/>
  <c r="E206" i="3"/>
  <c r="E405" i="3"/>
  <c r="D110" i="5"/>
  <c r="E110" i="5" s="1"/>
  <c r="D113" i="5"/>
  <c r="E113" i="5" s="1"/>
  <c r="D177" i="5"/>
  <c r="E177" i="5" s="1"/>
  <c r="E104" i="3"/>
  <c r="E332" i="3"/>
  <c r="E453" i="3"/>
  <c r="E12" i="5"/>
  <c r="E14" i="5" s="1"/>
  <c r="D540" i="3" s="1"/>
  <c r="E540" i="3" s="1"/>
  <c r="E381" i="3"/>
  <c r="F7" i="1"/>
  <c r="F5" i="1" s="1"/>
  <c r="F18" i="1" s="1"/>
  <c r="E429" i="3"/>
  <c r="D138" i="5"/>
  <c r="E138" i="5" s="1"/>
  <c r="D176" i="5"/>
  <c r="E176" i="5" s="1"/>
  <c r="D208" i="5"/>
  <c r="E208" i="5" s="1"/>
  <c r="E398" i="5"/>
  <c r="E288" i="3"/>
  <c r="D148" i="5"/>
  <c r="E148" i="5" s="1"/>
  <c r="D137" i="5"/>
  <c r="E137" i="5" s="1"/>
  <c r="D139" i="5"/>
  <c r="E139" i="5" s="1"/>
  <c r="D180" i="5"/>
  <c r="E180" i="5" s="1"/>
  <c r="D169" i="5"/>
  <c r="E169" i="5" s="1"/>
  <c r="D174" i="5"/>
  <c r="E174" i="5" s="1"/>
  <c r="E167" i="5"/>
  <c r="D171" i="5"/>
  <c r="E171" i="5" s="1"/>
  <c r="D206" i="5"/>
  <c r="E206" i="5" s="1"/>
  <c r="E199" i="5"/>
  <c r="D215" i="5"/>
  <c r="E215" i="5" s="1"/>
  <c r="D203" i="5"/>
  <c r="E203" i="5" s="1"/>
  <c r="D212" i="5"/>
  <c r="E212" i="5" s="1"/>
  <c r="E337" i="5"/>
  <c r="E343" i="5"/>
  <c r="E513" i="3"/>
  <c r="D106" i="5"/>
  <c r="E106" i="5" s="1"/>
  <c r="E108" i="5" s="1"/>
  <c r="E204" i="5" l="1"/>
  <c r="F52" i="2"/>
  <c r="D122" i="5"/>
  <c r="E122" i="5" s="1"/>
  <c r="D154" i="5"/>
  <c r="E154" i="5" s="1"/>
  <c r="D218" i="5"/>
  <c r="E218" i="5" s="1"/>
  <c r="D186" i="5"/>
  <c r="E186" i="5" s="1"/>
  <c r="E140" i="5"/>
  <c r="E184" i="5"/>
  <c r="E152" i="5"/>
  <c r="E216" i="5"/>
  <c r="E120" i="5"/>
  <c r="D498" i="3"/>
  <c r="E498" i="3" s="1"/>
  <c r="D13" i="3"/>
  <c r="E13" i="3" s="1"/>
  <c r="E14" i="3" s="1"/>
  <c r="D42" i="3"/>
  <c r="E42" i="3" s="1"/>
  <c r="D62" i="3"/>
  <c r="E62" i="3" s="1"/>
  <c r="E172" i="5"/>
  <c r="F21" i="1"/>
  <c r="F19" i="1"/>
  <c r="F20" i="1"/>
  <c r="D380" i="5"/>
  <c r="E380" i="5" s="1"/>
  <c r="D519" i="3"/>
  <c r="E519" i="3" s="1"/>
  <c r="D542" i="3"/>
  <c r="E542" i="3" s="1"/>
  <c r="E543" i="3" s="1"/>
  <c r="D480" i="3"/>
  <c r="E480" i="3" s="1"/>
  <c r="E481" i="3" s="1"/>
  <c r="D30" i="3"/>
  <c r="E30" i="3" s="1"/>
  <c r="D427" i="5"/>
  <c r="E427" i="5" s="1"/>
  <c r="E428" i="5" s="1"/>
  <c r="D518" i="3"/>
  <c r="E518" i="3" s="1"/>
  <c r="D29" i="3"/>
  <c r="E29" i="3" s="1"/>
  <c r="D268" i="3"/>
  <c r="E268" i="3" s="1"/>
  <c r="D246" i="3"/>
  <c r="E246" i="3" s="1"/>
  <c r="D171" i="3"/>
  <c r="E171" i="3" s="1"/>
  <c r="D455" i="3"/>
  <c r="E455" i="3" s="1"/>
  <c r="D358" i="3"/>
  <c r="E358" i="3" s="1"/>
  <c r="D152" i="3"/>
  <c r="E152" i="3" s="1"/>
  <c r="D83" i="3"/>
  <c r="E83" i="3" s="1"/>
  <c r="D407" i="3"/>
  <c r="E407" i="3" s="1"/>
  <c r="D312" i="3"/>
  <c r="E312" i="3" s="1"/>
  <c r="D208" i="3"/>
  <c r="E208" i="3" s="1"/>
  <c r="D190" i="3"/>
  <c r="E190" i="3" s="1"/>
  <c r="D334" i="3"/>
  <c r="E334" i="3" s="1"/>
  <c r="D383" i="3"/>
  <c r="E383" i="3" s="1"/>
  <c r="D290" i="3"/>
  <c r="E290" i="3" s="1"/>
  <c r="D106" i="3"/>
  <c r="E106" i="3" s="1"/>
  <c r="D226" i="3"/>
  <c r="E226" i="3" s="1"/>
  <c r="D129" i="3"/>
  <c r="E129" i="3" s="1"/>
  <c r="D431" i="3"/>
  <c r="E431" i="3" s="1"/>
  <c r="E432" i="3" s="1"/>
  <c r="D219" i="5"/>
  <c r="E219" i="5" s="1"/>
  <c r="D187" i="5"/>
  <c r="E187" i="5" s="1"/>
  <c r="D155" i="5"/>
  <c r="E155" i="5" s="1"/>
  <c r="D123" i="5"/>
  <c r="E123" i="5" s="1"/>
  <c r="E124" i="5" s="1"/>
  <c r="D175" i="5"/>
  <c r="E175" i="5" s="1"/>
  <c r="E178" i="5" s="1"/>
  <c r="D143" i="5"/>
  <c r="E143" i="5" s="1"/>
  <c r="E146" i="5" s="1"/>
  <c r="D111" i="5"/>
  <c r="E111" i="5" s="1"/>
  <c r="E114" i="5" s="1"/>
  <c r="D207" i="5"/>
  <c r="E207" i="5" s="1"/>
  <c r="E210" i="5" s="1"/>
  <c r="E220" i="5" l="1"/>
  <c r="E222" i="5" s="1"/>
  <c r="E224" i="5" s="1"/>
  <c r="E188" i="5"/>
  <c r="E520" i="3"/>
  <c r="E126" i="5"/>
  <c r="E190" i="5"/>
  <c r="E384" i="3"/>
  <c r="F22" i="1"/>
  <c r="F23" i="1" s="1"/>
  <c r="E156" i="5"/>
  <c r="E158" i="5" s="1"/>
  <c r="E335" i="3"/>
  <c r="E456" i="3"/>
  <c r="E191" i="3"/>
  <c r="E172" i="3"/>
  <c r="E130" i="3"/>
  <c r="E313" i="3"/>
  <c r="E269" i="3"/>
  <c r="E64" i="3"/>
  <c r="E227" i="3"/>
  <c r="E408" i="3"/>
  <c r="E31" i="3"/>
  <c r="E381" i="5"/>
  <c r="E45" i="3"/>
  <c r="E359" i="3"/>
  <c r="E209" i="3"/>
  <c r="E247" i="3"/>
  <c r="E107" i="3"/>
  <c r="E84" i="3"/>
  <c r="E291" i="3"/>
  <c r="E153" i="3"/>
  <c r="E499" i="3"/>
  <c r="D279" i="5" l="1"/>
  <c r="E279" i="5" s="1"/>
  <c r="E281" i="5" s="1"/>
  <c r="E283" i="5" s="1"/>
  <c r="D349" i="5"/>
  <c r="E349" i="5" s="1"/>
  <c r="D280" i="5"/>
  <c r="E280" i="5" s="1"/>
  <c r="E160" i="5"/>
  <c r="D251" i="5"/>
  <c r="E251" i="5" s="1"/>
  <c r="D348" i="5"/>
  <c r="E348" i="5" s="1"/>
  <c r="D261" i="5"/>
  <c r="E261" i="5" s="1"/>
  <c r="D241" i="5"/>
  <c r="E241" i="5" s="1"/>
  <c r="E128" i="5"/>
  <c r="D270" i="5"/>
  <c r="E270" i="5" s="1"/>
  <c r="D231" i="5"/>
  <c r="E231" i="5" s="1"/>
  <c r="D240" i="5"/>
  <c r="E240" i="5" s="1"/>
  <c r="E192" i="5"/>
  <c r="D260" i="5"/>
  <c r="E260" i="5" s="1"/>
  <c r="D230" i="5"/>
  <c r="E230" i="5" s="1"/>
  <c r="D250" i="5"/>
  <c r="E250" i="5" s="1"/>
  <c r="F24" i="1"/>
  <c r="D274" i="3" l="1"/>
  <c r="E274" i="3" s="1"/>
  <c r="D252" i="3"/>
  <c r="E252" i="3" s="1"/>
  <c r="D177" i="3"/>
  <c r="E177" i="3" s="1"/>
  <c r="D232" i="3"/>
  <c r="E232" i="3" s="1"/>
  <c r="D461" i="3"/>
  <c r="E461" i="3" s="1"/>
  <c r="D364" i="3"/>
  <c r="E364" i="3" s="1"/>
  <c r="D158" i="3"/>
  <c r="E158" i="3" s="1"/>
  <c r="D89" i="3"/>
  <c r="E89" i="3" s="1"/>
  <c r="D413" i="3"/>
  <c r="E413" i="3" s="1"/>
  <c r="D318" i="3"/>
  <c r="E318" i="3" s="1"/>
  <c r="D196" i="3"/>
  <c r="E196" i="3" s="1"/>
  <c r="D296" i="3"/>
  <c r="E296" i="3" s="1"/>
  <c r="D389" i="3"/>
  <c r="E389" i="3" s="1"/>
  <c r="D112" i="3"/>
  <c r="E112" i="3" s="1"/>
  <c r="D135" i="3"/>
  <c r="E135" i="3" s="1"/>
  <c r="D340" i="3"/>
  <c r="E340" i="3" s="1"/>
  <c r="D214" i="3"/>
  <c r="E214" i="3" s="1"/>
  <c r="D437" i="3"/>
  <c r="E437" i="3" s="1"/>
  <c r="E242" i="5"/>
  <c r="E244" i="5" s="1"/>
  <c r="E232" i="5"/>
  <c r="E234" i="5" s="1"/>
  <c r="E262" i="5"/>
  <c r="E264" i="5" s="1"/>
  <c r="D483" i="3" s="1"/>
  <c r="E483" i="3" s="1"/>
  <c r="E484" i="3" s="1"/>
  <c r="E350" i="5"/>
  <c r="E355" i="5" s="1"/>
  <c r="D486" i="3" s="1"/>
  <c r="E486" i="3" s="1"/>
  <c r="E487" i="3" s="1"/>
  <c r="E252" i="5"/>
  <c r="E254" i="5" s="1"/>
  <c r="E271" i="5"/>
  <c r="E273" i="5" s="1"/>
  <c r="D525" i="3" l="1"/>
  <c r="E525" i="3" s="1"/>
  <c r="D406" i="5"/>
  <c r="E406" i="5" s="1"/>
  <c r="D16" i="3"/>
  <c r="E16" i="3" s="1"/>
  <c r="E17" i="3" s="1"/>
  <c r="D326" i="5"/>
  <c r="E326" i="5" s="1"/>
  <c r="D303" i="5"/>
  <c r="E303" i="5" s="1"/>
  <c r="D66" i="3"/>
  <c r="E66" i="3" s="1"/>
  <c r="D386" i="5"/>
  <c r="E386" i="5" s="1"/>
  <c r="D33" i="3"/>
  <c r="E33" i="3" s="1"/>
  <c r="E34" i="3" s="1"/>
  <c r="D548" i="3"/>
  <c r="E548" i="3" s="1"/>
  <c r="E549" i="3" s="1"/>
  <c r="D433" i="5"/>
  <c r="E433" i="5" s="1"/>
  <c r="E434" i="5" s="1"/>
  <c r="D501" i="3"/>
  <c r="E501" i="3" s="1"/>
  <c r="D50" i="3"/>
  <c r="E50" i="3" s="1"/>
  <c r="E159" i="3"/>
  <c r="E161" i="3" s="1"/>
  <c r="E18" i="2" s="1"/>
  <c r="F18" i="2" s="1"/>
  <c r="E233" i="3"/>
  <c r="E235" i="3" s="1"/>
  <c r="E25" i="2" s="1"/>
  <c r="F25" i="2" s="1"/>
  <c r="E136" i="3"/>
  <c r="E138" i="3" s="1"/>
  <c r="E17" i="2" s="1"/>
  <c r="F17" i="2" s="1"/>
  <c r="E390" i="3"/>
  <c r="E392" i="3" s="1"/>
  <c r="E34" i="2" s="1"/>
  <c r="F34" i="2" s="1"/>
  <c r="E178" i="3"/>
  <c r="E180" i="3" s="1"/>
  <c r="E19" i="2" s="1"/>
  <c r="F19" i="2" s="1"/>
  <c r="E341" i="3"/>
  <c r="E343" i="3" s="1"/>
  <c r="E30" i="2" s="1"/>
  <c r="F30" i="2" s="1"/>
  <c r="E113" i="3"/>
  <c r="E115" i="3" s="1"/>
  <c r="E16" i="2" s="1"/>
  <c r="F16" i="2" s="1"/>
  <c r="E462" i="3"/>
  <c r="E464" i="3" s="1"/>
  <c r="E37" i="2" s="1"/>
  <c r="F37" i="2" s="1"/>
  <c r="E438" i="3"/>
  <c r="E440" i="3" s="1"/>
  <c r="E36" i="2" s="1"/>
  <c r="F36" i="2" s="1"/>
  <c r="E319" i="3"/>
  <c r="E321" i="3" s="1"/>
  <c r="E29" i="2" s="1"/>
  <c r="F29" i="2" s="1"/>
  <c r="E253" i="3"/>
  <c r="E255" i="3" s="1"/>
  <c r="E26" i="2" s="1"/>
  <c r="F26" i="2" s="1"/>
  <c r="E90" i="3"/>
  <c r="E92" i="3" s="1"/>
  <c r="E15" i="2" s="1"/>
  <c r="F15" i="2" s="1"/>
  <c r="E365" i="3"/>
  <c r="E367" i="3" s="1"/>
  <c r="E33" i="2" s="1"/>
  <c r="F33" i="2" s="1"/>
  <c r="E297" i="3"/>
  <c r="E299" i="3" s="1"/>
  <c r="E28" i="2" s="1"/>
  <c r="F28" i="2" s="1"/>
  <c r="E197" i="3"/>
  <c r="E199" i="3" s="1"/>
  <c r="E20" i="2" s="1"/>
  <c r="F20" i="2" s="1"/>
  <c r="E215" i="3"/>
  <c r="E217" i="3" s="1"/>
  <c r="E24" i="2" s="1"/>
  <c r="F24" i="2" s="1"/>
  <c r="E414" i="3"/>
  <c r="E416" i="3" s="1"/>
  <c r="E35" i="2" s="1"/>
  <c r="F35" i="2" s="1"/>
  <c r="E275" i="3"/>
  <c r="E277" i="3" s="1"/>
  <c r="E27" i="2" s="1"/>
  <c r="F27" i="2" s="1"/>
  <c r="E387" i="5" l="1"/>
  <c r="E389" i="5" s="1"/>
  <c r="F14" i="2"/>
  <c r="E51" i="3"/>
  <c r="E53" i="3" s="1"/>
  <c r="E11" i="2" s="1"/>
  <c r="F11" i="2" s="1"/>
  <c r="E327" i="5"/>
  <c r="E329" i="5" s="1"/>
  <c r="D472" i="3" s="1"/>
  <c r="E472" i="3" s="1"/>
  <c r="E502" i="3"/>
  <c r="E504" i="3" s="1"/>
  <c r="E41" i="2" s="1"/>
  <c r="F41" i="2" s="1"/>
  <c r="E304" i="5"/>
  <c r="E306" i="5" s="1"/>
  <c r="E407" i="5"/>
  <c r="E409" i="5" s="1"/>
  <c r="D536" i="3" s="1"/>
  <c r="E536" i="3" s="1"/>
  <c r="F32" i="2"/>
  <c r="E67" i="3"/>
  <c r="E69" i="3" s="1"/>
  <c r="E12" i="2" s="1"/>
  <c r="F12" i="2" s="1"/>
  <c r="F23" i="2"/>
  <c r="E526" i="3"/>
  <c r="E528" i="3" s="1"/>
  <c r="E42" i="2" s="1"/>
  <c r="F42" i="2" s="1"/>
  <c r="E537" i="3" l="1"/>
  <c r="E551" i="3" s="1"/>
  <c r="E43" i="2" s="1"/>
  <c r="F43" i="2" s="1"/>
  <c r="D470" i="3"/>
  <c r="E470" i="3" s="1"/>
  <c r="D25" i="3"/>
  <c r="E25" i="3" s="1"/>
  <c r="D26" i="3"/>
  <c r="E26" i="3" s="1"/>
  <c r="D420" i="5"/>
  <c r="E420" i="5" s="1"/>
  <c r="E27" i="3" l="1"/>
  <c r="E36" i="3" s="1"/>
  <c r="E10" i="2" s="1"/>
  <c r="F10" i="2" s="1"/>
  <c r="E423" i="5"/>
  <c r="E436" i="5" s="1"/>
  <c r="D10" i="3" s="1"/>
  <c r="E10" i="3" s="1"/>
  <c r="E473" i="3"/>
  <c r="E489" i="3" s="1"/>
  <c r="E40" i="2" s="1"/>
  <c r="F40" i="2" s="1"/>
  <c r="F39" i="2" s="1"/>
  <c r="E11" i="3" l="1"/>
  <c r="E19" i="3" s="1"/>
  <c r="E9" i="2" s="1"/>
  <c r="F9" i="2" s="1"/>
  <c r="F8" i="2" s="1"/>
  <c r="F64" i="2" l="1"/>
  <c r="F66" i="2" l="1"/>
  <c r="F65" i="2"/>
  <c r="F67" i="2" l="1"/>
  <c r="E14" i="4" s="1"/>
  <c r="F14" i="4" s="1"/>
  <c r="F11" i="4" s="1"/>
  <c r="E21" i="4" l="1"/>
  <c r="F21" i="4" s="1"/>
  <c r="E19" i="4"/>
  <c r="F19" i="4" s="1"/>
  <c r="E18" i="4"/>
  <c r="F18" i="4" s="1"/>
  <c r="E17" i="4"/>
  <c r="F17" i="4" s="1"/>
  <c r="E23" i="4"/>
  <c r="F23" i="4" s="1"/>
  <c r="E20" i="4"/>
  <c r="F20" i="4" s="1"/>
  <c r="E22" i="4"/>
  <c r="F22" i="4" s="1"/>
  <c r="F16" i="4" l="1"/>
  <c r="F25" i="4" s="1"/>
</calcChain>
</file>

<file path=xl/sharedStrings.xml><?xml version="1.0" encoding="utf-8"?>
<sst xmlns="http://schemas.openxmlformats.org/spreadsheetml/2006/main" count="1833" uniqueCount="403">
  <si>
    <t/>
  </si>
  <si>
    <t>MALLA ESLABONADA GALV. Cal. 12 x 2 ½"</t>
  </si>
  <si>
    <t>FORMULARIO DE CANTIDADES Y PRESUPUESTO DE OBRA</t>
  </si>
  <si>
    <t>ÍTEM</t>
  </si>
  <si>
    <t>DESCRIPCIÓN</t>
  </si>
  <si>
    <t>UNIDAD</t>
  </si>
  <si>
    <t>CANTIDAD</t>
  </si>
  <si>
    <t>VR UNITARIO</t>
  </si>
  <si>
    <t>VR PARCIAL</t>
  </si>
  <si>
    <t>1</t>
  </si>
  <si>
    <t>CERRAMIENTO PERIMETRAL</t>
  </si>
  <si>
    <t>1.01</t>
  </si>
  <si>
    <t>Excavación en tierra seca h= 0-2 m</t>
  </si>
  <si>
    <t>m3</t>
  </si>
  <si>
    <t>1.02</t>
  </si>
  <si>
    <t>Viga cimentación en concreto de 20.7 MPa, 0.30x0.30 m</t>
  </si>
  <si>
    <t>m</t>
  </si>
  <si>
    <t>1.03</t>
  </si>
  <si>
    <t>Cerramiento en tubo galvanizado Ø= 1 ½", malla eslabonada galvanizada cal 12, ojo 2 ½" , incluye dos hiladas de muro en bloque de concreto de 0,15 cm</t>
  </si>
  <si>
    <t>1.04</t>
  </si>
  <si>
    <t>Puerta en tubería galv. Ø= 1 ½" y malla eslabonada</t>
  </si>
  <si>
    <t>m2</t>
  </si>
  <si>
    <t>1.05</t>
  </si>
  <si>
    <t>Acero de refuerzo Fy= 420 MPa</t>
  </si>
  <si>
    <t>kg</t>
  </si>
  <si>
    <t>2</t>
  </si>
  <si>
    <t>PLANTA DE POTABILIZACIÓN</t>
  </si>
  <si>
    <t>2.01</t>
  </si>
  <si>
    <t>Puesta en funcionamiento de  planta de potabilizacion compacta (incluye cambio de filtros y todo lo relacionado para su correcto funcionamiento)</t>
  </si>
  <si>
    <t>gl</t>
  </si>
  <si>
    <t>2.02</t>
  </si>
  <si>
    <t>Pintura para muros en interiores en bodega de insumos</t>
  </si>
  <si>
    <t>2.03</t>
  </si>
  <si>
    <t>Pintura de muros exteriores en bodega de insumos</t>
  </si>
  <si>
    <t>2.04</t>
  </si>
  <si>
    <t>Pintura a base de aceite para puerta de ingreso a bodega de insumos</t>
  </si>
  <si>
    <t>2.05</t>
  </si>
  <si>
    <t>Estanteria metalica para equipo e insumos entrepaaños 5 métalicos de 2m * 1m</t>
  </si>
  <si>
    <t>und</t>
  </si>
  <si>
    <t>ADMINISTRACIÓN (23 %) =</t>
  </si>
  <si>
    <t>UTILIDAD (4%) =</t>
  </si>
  <si>
    <t>SUBTOTAL =</t>
  </si>
  <si>
    <t>HONORARIOS (5%)</t>
  </si>
  <si>
    <t>IVA HONORARIOS</t>
  </si>
  <si>
    <t>VALOR TOTAL =</t>
  </si>
  <si>
    <t xml:space="preserve">ACUEDUCTO EL HIGUERON </t>
  </si>
  <si>
    <t>LLENOS, EXCAVACIÓN Y ATRAQUES</t>
  </si>
  <si>
    <t>Suministro, transporte y colocación de concreto de 2500 psi para atraques de accesorios y tuberias</t>
  </si>
  <si>
    <t>Desmonte y limpieza manual (incl. retiro)</t>
  </si>
  <si>
    <t>Lleno compactado con material del sitio</t>
  </si>
  <si>
    <t>TUBERIA</t>
  </si>
  <si>
    <t>Tubería pvc presión Ø= 1" (incl. accesorios)</t>
  </si>
  <si>
    <t>Tubería pvc presión Ø= 1 ½" (incl. accesorios)</t>
  </si>
  <si>
    <t>Tubería pvc presión Ø= 2 ½" (incl. accesorios)</t>
  </si>
  <si>
    <t>Tubería pvc presión Ø= 2" (incl. accesorios)</t>
  </si>
  <si>
    <t>Tubería PF + UAD Ø= 1/2" (incl. accesorios)</t>
  </si>
  <si>
    <t>2.06</t>
  </si>
  <si>
    <t>Tubería PF + UAD Ø= 3/4" (incl. accesorios)</t>
  </si>
  <si>
    <t>4</t>
  </si>
  <si>
    <t>ACCESORIOS</t>
  </si>
  <si>
    <t>4.01</t>
  </si>
  <si>
    <t>Collar de derivación de 3" x 1/2"</t>
  </si>
  <si>
    <t>Un</t>
  </si>
  <si>
    <t>4.02</t>
  </si>
  <si>
    <t>Collar de derivación de 2" x 1/2"</t>
  </si>
  <si>
    <t>4.03</t>
  </si>
  <si>
    <t>Medidor de agua de 1/2"</t>
  </si>
  <si>
    <t>4.04</t>
  </si>
  <si>
    <t>Válvula de compuerta Ø= 3"</t>
  </si>
  <si>
    <t>4.05</t>
  </si>
  <si>
    <t>Válvula de compuerta Ø= 2"</t>
  </si>
  <si>
    <t>4.06</t>
  </si>
  <si>
    <t>Registro de cortina red white 1"</t>
  </si>
  <si>
    <t>4.07</t>
  </si>
  <si>
    <t>Registro de cortina red white 1 ½"</t>
  </si>
  <si>
    <t>5</t>
  </si>
  <si>
    <t>SISTEMA REGULADOR DE PRESIÓN</t>
  </si>
  <si>
    <t>5.01</t>
  </si>
  <si>
    <t>Sistema regulador de presión 3"</t>
  </si>
  <si>
    <t>5.02</t>
  </si>
  <si>
    <t>Sistema regulador de presión 1 1/2"</t>
  </si>
  <si>
    <t>5.03</t>
  </si>
  <si>
    <t>Sistema regulador de presión 1"</t>
  </si>
  <si>
    <t>5.04</t>
  </si>
  <si>
    <t>Sistema regulador de presión 3/4"</t>
  </si>
  <si>
    <t>5.05</t>
  </si>
  <si>
    <t>Sistema regulador de presión 1/2"</t>
  </si>
  <si>
    <t>6</t>
  </si>
  <si>
    <t>CAJA REGULACIÓN DE PRESIÓN Y PLANTA</t>
  </si>
  <si>
    <t>6.01</t>
  </si>
  <si>
    <t>Viga cimentación en concreto de 20.7 MPa, 0.25x0.25 m</t>
  </si>
  <si>
    <t>6.02</t>
  </si>
  <si>
    <t>Relleno en triturado de 3/4"</t>
  </si>
  <si>
    <t>6.03</t>
  </si>
  <si>
    <t>Tapa metálica en lamina incluye marco</t>
  </si>
  <si>
    <t>6.04</t>
  </si>
  <si>
    <t>Muro en bloque e= 15 cm</t>
  </si>
  <si>
    <t>6.05</t>
  </si>
  <si>
    <t>Planta de tratamiento, capacidad de 0,95 lt/seg suministro, instalación y puesta en marcha de una PTAP, compuesta por 2 dosificadores, 2 unidades de floculación, 4 unidades de filtración, 4 unidades de clarificación, 4 carcazas para microfiltración del agua y 2 dosificadores en línea de agente desinfectante, Tuberías, válvulas y accesorios de PVC para la conexión de los equipos a instalar.para tratar las aguas captadas de la quebrada , Toma de muestra de agua tratada para el análisis en laboratorio.Elaboración y entrega de manuales de operación y mantenimiento. Y  Capacitación al personal designado para el manejo del sistema</t>
  </si>
  <si>
    <t>6,06</t>
  </si>
  <si>
    <t>Obras de mejoramiento y acondicionamiento del tanque de almacenamiento de agua y conección a PTAR</t>
  </si>
  <si>
    <t>6,07</t>
  </si>
  <si>
    <t>Tramites de legalización ante Cornare</t>
  </si>
  <si>
    <t>6,08</t>
  </si>
  <si>
    <t xml:space="preserve">Estudios para legalización permiso de concesión </t>
  </si>
  <si>
    <t xml:space="preserve">ACUEDUCTO LA MIEL </t>
  </si>
  <si>
    <t>TOTAL COSTOS DIRECTOS =</t>
  </si>
  <si>
    <t>ANÁLISIS DE PRECIOS UNITARIOS</t>
  </si>
  <si>
    <t>1.01  Excavación en tierra seca h= 0-2 m</t>
  </si>
  <si>
    <t>UNIDAD: m3</t>
  </si>
  <si>
    <t>CANT/ REND</t>
  </si>
  <si>
    <t>PRECIO UNITARIO</t>
  </si>
  <si>
    <t>MATERIALES:</t>
  </si>
  <si>
    <t>POSTE DE SEÑALIZACIÓN EN MADERA PINTADO + MUERTO EN CONCRETO</t>
  </si>
  <si>
    <t>Subtotal =</t>
  </si>
  <si>
    <t>EQUIPO y HERRAMIENTAS:</t>
  </si>
  <si>
    <t>CARRETA BUGGIE, PALA, ZAPAPICO</t>
  </si>
  <si>
    <t>MANO de OBRA:</t>
  </si>
  <si>
    <t>CUADRILLA 1 OF + 2 AY</t>
  </si>
  <si>
    <t>Día</t>
  </si>
  <si>
    <t>VR COSTO DIRECTO =</t>
  </si>
  <si>
    <t>1.02  Empotramiento tubo alcantarillado en concreto 17.2 MPa</t>
  </si>
  <si>
    <t>UNIDAD: Un</t>
  </si>
  <si>
    <t>FORMALETA</t>
  </si>
  <si>
    <t>CONCRETO 17.2 MPa</t>
  </si>
  <si>
    <t>CARRETA BUGGIE, PALA, BALDES</t>
  </si>
  <si>
    <t>HERRAMIENTAS PARA ALBAÑIL</t>
  </si>
  <si>
    <t>CUADRILLA 1 OF + 1 AY</t>
  </si>
  <si>
    <t>1.03  Desmonte y limpieza manual (incl. retiro)</t>
  </si>
  <si>
    <t>UNIDAD: m2</t>
  </si>
  <si>
    <t>TRANSPORTES:</t>
  </si>
  <si>
    <t>VOLQUETA 7 m3</t>
  </si>
  <si>
    <t>Hr</t>
  </si>
  <si>
    <t>CUADRILLA 2 Ay</t>
  </si>
  <si>
    <t>1.04  Lleno compactado con material del sitio</t>
  </si>
  <si>
    <t>CUADRILLA 1 OF + 3 AY</t>
  </si>
  <si>
    <t>2.01  Tubería pvc presión Ø= 1" (incl. accesorios)</t>
  </si>
  <si>
    <t>UNIDAD: m</t>
  </si>
  <si>
    <t>HERRAMIENTAS PARA PLOMERO</t>
  </si>
  <si>
    <t>CUADRILLA PLOMERÍA</t>
  </si>
  <si>
    <t>2.02  Tubería pvc presión Ø= 1 ½" (incl. accesorios)</t>
  </si>
  <si>
    <t>2.03  Tubería pvc presión Ø= 2 ½" (incl. accesorios)</t>
  </si>
  <si>
    <t>2.04  Tubería pvc presión Ø= 2" (incl. accesorios)</t>
  </si>
  <si>
    <t>2.05  Tubería PF + UAD Ø= 1/2" (incl. accesorios)</t>
  </si>
  <si>
    <t>2.06  Tubería PF + UAD Ø= 3/4" (incl. accesorios)</t>
  </si>
  <si>
    <t>4.01  Collar de derivación de 3" x 1/2"</t>
  </si>
  <si>
    <t>4.02  Collar de derivación de 2" x 1/2"</t>
  </si>
  <si>
    <t>4.03  Medidor de agua de 1/2"</t>
  </si>
  <si>
    <t>4.04  Válvula de compuerta Ø= 3"</t>
  </si>
  <si>
    <t>4.05  Válvula de compuerta Ø= 2"</t>
  </si>
  <si>
    <t>4.06  Registro de cortina red white 1"</t>
  </si>
  <si>
    <t>4.07  Registro de cortina red white 1 ½"</t>
  </si>
  <si>
    <t>5.01  Sistema regulador de presión 3"</t>
  </si>
  <si>
    <t>UNIDAD: und</t>
  </si>
  <si>
    <t>5.02  Sistema regulador de presión 1 1/2"</t>
  </si>
  <si>
    <t>5.03  Sistema regulador de presión 1"</t>
  </si>
  <si>
    <t>5.04  Sistema regulador de presión 3/4"</t>
  </si>
  <si>
    <t>5.05  Sistema regulador de presión 1/2"</t>
  </si>
  <si>
    <t>6.01  Viga cimentación en concreto de 20.7 MPa, 0.30x0.30 m</t>
  </si>
  <si>
    <t>CONCRETO 20.7 MPa</t>
  </si>
  <si>
    <t>CUADRILLA 1 OF + 4 AY</t>
  </si>
  <si>
    <t>OTROS:</t>
  </si>
  <si>
    <t>ENSAYO DE CONCRETO RESISTENCIA A LA COMPRESIÓN</t>
  </si>
  <si>
    <t>6.02  Relleno en triturado de 3/4"</t>
  </si>
  <si>
    <t>6.03  Tapa metálica en lamina incluye marco</t>
  </si>
  <si>
    <t>EQUIPO DE SOLDADURA</t>
  </si>
  <si>
    <t>PULIDORA ELÉCTRICA, CARETA CON VISOR, EXTENSIÓN ELÉCTRICA</t>
  </si>
  <si>
    <t>6.04  Muro en bloque e= 15 cm</t>
  </si>
  <si>
    <t>MORTERO 1:3</t>
  </si>
  <si>
    <t>ANDAMIO TUBULAR CON TIJERA 1.50x1.50 m</t>
  </si>
  <si>
    <t>APU LA MIEL</t>
  </si>
  <si>
    <t xml:space="preserve"> ANÁLISIS DE PRECIOS UNITARIOS</t>
  </si>
  <si>
    <t>Cerramiento tubo galvanizado Ø= 1 ½", malla eslabonada y muro en ladrillo a la vista.</t>
  </si>
  <si>
    <t>TUBO CERRAMIENTO GALV. 1 1/2"</t>
  </si>
  <si>
    <t>SOLDADURA ELÉCTRICA</t>
  </si>
  <si>
    <t>Kg</t>
  </si>
  <si>
    <t>ALAMBRE DE PÚAS Cal. 16.5</t>
  </si>
  <si>
    <t>ALAMBRE GALVANIZADO Cal. 12</t>
  </si>
  <si>
    <t>CONCRETO CICLÓPEO</t>
  </si>
  <si>
    <t>BLOQUE CEMENTO 15x20x40 cm</t>
  </si>
  <si>
    <t>AGUA</t>
  </si>
  <si>
    <t>Lt</t>
  </si>
  <si>
    <t>DISCO PULIR METAL 9"</t>
  </si>
  <si>
    <t>CIZALLA CORTAPERNOS 24"</t>
  </si>
  <si>
    <t>BATEA</t>
  </si>
  <si>
    <t>BROCHA 4"</t>
  </si>
  <si>
    <t>CAMIÓN PLATAFORMA 10 Ton</t>
  </si>
  <si>
    <t>CUADRILLA SOLDADURA</t>
  </si>
  <si>
    <t>SEPAROL N (Desformaleteante para fácil desencofre de concreto)</t>
  </si>
  <si>
    <t>CARRETA LLANTA NEUMÁTICA</t>
  </si>
  <si>
    <t>PALA REDONDA CON CABO</t>
  </si>
  <si>
    <t>EXTENSIÓN ELÉCTRICA ENCAUCHETADA 3x12 x 10 m</t>
  </si>
  <si>
    <t>VIBRADOR ELÉCTRICO PARA CONCRETO</t>
  </si>
  <si>
    <t>CINTA DE SEÑALIZACIÓN a=7 cm</t>
  </si>
  <si>
    <t>ACERO Fy= 240 MPa</t>
  </si>
  <si>
    <t>ACERO Fy= 420 MPa</t>
  </si>
  <si>
    <t>ALAMBRE NEGRO Cal. 18</t>
  </si>
  <si>
    <t>ACCESORIOS %</t>
  </si>
  <si>
    <t>%</t>
  </si>
  <si>
    <t>ÁNGULO DE 1/8" x 1 1/2"</t>
  </si>
  <si>
    <t>DISOLVENTE</t>
  </si>
  <si>
    <t>Gal</t>
  </si>
  <si>
    <t>PINTURA ANTICORROSIVA PREMIUM</t>
  </si>
  <si>
    <t>PINTURA ESMALTE PINTULUX</t>
  </si>
  <si>
    <t>CERRADURA DE SOBREPONER CON ROSETA</t>
  </si>
  <si>
    <t>CAMIONETA</t>
  </si>
  <si>
    <t>CUADRILLA PINTURA</t>
  </si>
  <si>
    <t>Pintura con vinilo en muros</t>
  </si>
  <si>
    <t>YESO</t>
  </si>
  <si>
    <t>PINTURA VINILTEX</t>
  </si>
  <si>
    <t>RUEDA GIRATORIA PARA ANDAMIO</t>
  </si>
  <si>
    <t>CUÑETE PLÁSTICO DE 5 Gal</t>
  </si>
  <si>
    <t>HERRAMIENTAS PARA PINTOR</t>
  </si>
  <si>
    <t>Pintura exterior en Koraza</t>
  </si>
  <si>
    <t>IMPRIMANTE ACRONAL</t>
  </si>
  <si>
    <t>PINTURA KORAZA</t>
  </si>
  <si>
    <t>DESTAPA CUÑETES PLÁSTICO</t>
  </si>
  <si>
    <t>Pintura con esmalte en lámina</t>
  </si>
  <si>
    <t>LIJA SECA</t>
  </si>
  <si>
    <t>Pliego</t>
  </si>
  <si>
    <t>GUANTES DE VINILO</t>
  </si>
  <si>
    <t>Par</t>
  </si>
  <si>
    <t>EQUIPO PARA PINTURA</t>
  </si>
  <si>
    <t>UNIDAD: Kg</t>
  </si>
  <si>
    <t>DISTANCIADOR DE CONCRETO</t>
  </si>
  <si>
    <t>CIZALLA DE PALANCA CON DADOS</t>
  </si>
  <si>
    <t>TRONZADORA</t>
  </si>
  <si>
    <t>SEGUETA BIMETÁLICA</t>
  </si>
  <si>
    <t>HERRAMIENTAS PARA HERRERO</t>
  </si>
  <si>
    <t>CUADRILLA HERRERÍA</t>
  </si>
  <si>
    <t>COSTOS DE ADMINISTRACIÓN</t>
  </si>
  <si>
    <t>PERSONAL CONTRATACION DIRECTA</t>
  </si>
  <si>
    <t>INGENIERO RESIDENTE (Incl. prestaciones)</t>
  </si>
  <si>
    <t>Mes</t>
  </si>
  <si>
    <t>TECNÓLOGO SISO (Incl. prestaciones)</t>
  </si>
  <si>
    <t>OTROS</t>
  </si>
  <si>
    <t>Alquiler de officina, trasporte y servicios</t>
  </si>
  <si>
    <t>un</t>
  </si>
  <si>
    <t>Polizas</t>
  </si>
  <si>
    <t>ESTAMPILLAS</t>
  </si>
  <si>
    <t>Estampilla Prouniversidad</t>
  </si>
  <si>
    <t>Estampilla Procultura</t>
  </si>
  <si>
    <t>Estampilla prohospital</t>
  </si>
  <si>
    <t>Estampilla Proadulto mayor</t>
  </si>
  <si>
    <t>Estampilla de justicia familiar</t>
  </si>
  <si>
    <t>Estampilla prodeportes</t>
  </si>
  <si>
    <t>Estampilla impuesto de seguridad</t>
  </si>
  <si>
    <t>TOTAL COSTOS DE ADMINISTRACIÓN =</t>
  </si>
  <si>
    <t>ANÁLISIS DE PRECIOS UNITARIOS - SUBPRODUCTOS</t>
  </si>
  <si>
    <t>UNIDAD: Día</t>
  </si>
  <si>
    <t>VR UNITARIO =</t>
  </si>
  <si>
    <t>DOTACIÓN LABORAL</t>
  </si>
  <si>
    <t>VESTIDO:</t>
  </si>
  <si>
    <t>ZAPATOS:</t>
  </si>
  <si>
    <t>SEGURIDAD INDUSTRIAL</t>
  </si>
  <si>
    <t>ELEMENTOS DE PROTECCIÓN PERSONAL (EPP):</t>
  </si>
  <si>
    <t>AYUDANTE (Incl. prestaciones)</t>
  </si>
  <si>
    <t>SEGURIDAD SOCIAL:</t>
  </si>
  <si>
    <t>SALUD</t>
  </si>
  <si>
    <t>%S</t>
  </si>
  <si>
    <t>PENSIÓN</t>
  </si>
  <si>
    <t>RIESGOS PROFESIONALES</t>
  </si>
  <si>
    <t>PRESTACIONES SOCIALES:</t>
  </si>
  <si>
    <t>CESANTÍAS</t>
  </si>
  <si>
    <t>INTERESES DE CESANTÍAS</t>
  </si>
  <si>
    <t>VACACIONES</t>
  </si>
  <si>
    <t>PRIMA LEGAL</t>
  </si>
  <si>
    <t>APORTES PARAFISCALES:</t>
  </si>
  <si>
    <t>CAJA DE COMPENSACIÓN FAMILIAR</t>
  </si>
  <si>
    <t>ICBF</t>
  </si>
  <si>
    <t>SENA</t>
  </si>
  <si>
    <t>FIC (Fondo Nacional de Formación Profesional de la Industria de la Construcción)</t>
  </si>
  <si>
    <t>TOTAL % P =</t>
  </si>
  <si>
    <t>AYUDANTE PRÁCTICO (Incl. prestaciones)</t>
  </si>
  <si>
    <t>OFICIAL (Incl. prestaciones)</t>
  </si>
  <si>
    <t>PLOMERO (Incl. prestaciones)</t>
  </si>
  <si>
    <t>MATERIALES, EQUIPO y HERRAMIENTAS, JORNALES</t>
  </si>
  <si>
    <t>ACPM</t>
  </si>
  <si>
    <t>ADAPTADOR MACHO PVC 1 1/2"</t>
  </si>
  <si>
    <t>ADAPTADOR MACHO PVC 1"</t>
  </si>
  <si>
    <t>ADAPTADOR MACHO PVC 1/2"</t>
  </si>
  <si>
    <t>ADAPTADOR MACHO PVC 2"</t>
  </si>
  <si>
    <t>ADAPTADOR MACHO PVC 3"</t>
  </si>
  <si>
    <t>ÁNGULO DE 3/16" x 1 1/2"</t>
  </si>
  <si>
    <t>ARENA</t>
  </si>
  <si>
    <t>BLOQUE CEMENTO ½ 15x20x20 cm</t>
  </si>
  <si>
    <t>BOTAS DE SEGURIDAD</t>
  </si>
  <si>
    <t>CAMISA DE TRABAJO</t>
  </si>
  <si>
    <t>CASCO DE SEGURIDAD</t>
  </si>
  <si>
    <t>CEMENTO GRIS</t>
  </si>
  <si>
    <t>CHALECO REFLECTIVO</t>
  </si>
  <si>
    <t>CINTA TEFLÓN 1/2" x 10 m</t>
  </si>
  <si>
    <t>CODO PRESIÓN PVC 1 1/2"</t>
  </si>
  <si>
    <t>CODO PRESIÓN PVC 1"</t>
  </si>
  <si>
    <t>CODO PRESIÓN PVC 2 1/2"</t>
  </si>
  <si>
    <t>CODO PRESIÓN PVC 2"</t>
  </si>
  <si>
    <t>COLLAR DE DERIVACIÓN UNIÓN PLATINO 2" x 1/2"</t>
  </si>
  <si>
    <t>COLLAR DE DERIVACIÓN UNIÓN PLATINO 3" x 1/2"</t>
  </si>
  <si>
    <t>ESTOPA DE LIMPIEZA (Hilaza de Algodón)</t>
  </si>
  <si>
    <t>GAFAS DE SEGURIDAD</t>
  </si>
  <si>
    <t>GASOLINA</t>
  </si>
  <si>
    <t>GUADUA SOBRE BASA</t>
  </si>
  <si>
    <t>GUANTES VAQUETA</t>
  </si>
  <si>
    <t>LÁMINA ALFAJOR 1/8"</t>
  </si>
  <si>
    <t>LIMPIADOR PVC (1/4 Gal)</t>
  </si>
  <si>
    <t>LISTÓN 1" x 2"</t>
  </si>
  <si>
    <t>LISTÓN 2" x 4"</t>
  </si>
  <si>
    <t>MEDIDOR AGUA DE 1/2"</t>
  </si>
  <si>
    <t>PANTALÓN DE TRABAJO</t>
  </si>
  <si>
    <t>PUNTILLA 1 1/2" a 3"</t>
  </si>
  <si>
    <t>Lb</t>
  </si>
  <si>
    <t>REGISTRO DE CORTINA 1 1/2" RED WHITE</t>
  </si>
  <si>
    <t>REGISTRO DE CORTINA 1" RED WHITE</t>
  </si>
  <si>
    <t>SOLDADURA CPVC (1/4 Gal)</t>
  </si>
  <si>
    <t>SOLDADURA PVC (1/4 Gal)</t>
  </si>
  <si>
    <t>TABLA 1" x 10"</t>
  </si>
  <si>
    <t>TAPABOCAS</t>
  </si>
  <si>
    <t>TAPÓN PARA OIDO</t>
  </si>
  <si>
    <t>TRITURADO DE 3/4"</t>
  </si>
  <si>
    <t>TUBERÍA PF + UAD 1/2" (Manguera)</t>
  </si>
  <si>
    <t>TUBERÍA PF + UAD 3/4" (Manguera)</t>
  </si>
  <si>
    <t>TUBERÍA PRESIÓN PVC 1 1/2"</t>
  </si>
  <si>
    <t>TUBERÍA PRESIÓN PVC 1"</t>
  </si>
  <si>
    <t>TUBERÍA PRESIÓN PVC 2 1/2"</t>
  </si>
  <si>
    <t>TUBERÍA PRESIÓN PVC 2"</t>
  </si>
  <si>
    <t>UNIÓN PF + UAD 1/2"</t>
  </si>
  <si>
    <t>UNIÓN PF + UAD 3/4"</t>
  </si>
  <si>
    <t>UNIÓN PRESIÓN PVC 1 1/2"</t>
  </si>
  <si>
    <t>UNIÓN PRESIÓN PVC 1"</t>
  </si>
  <si>
    <t>UNIÓN PRESIÓN PVC 2 1/2"</t>
  </si>
  <si>
    <t>UNIÓN PRESIÓN PVC 2"</t>
  </si>
  <si>
    <t>VALVUA DE COMPUERTA DE 3"</t>
  </si>
  <si>
    <t>Und</t>
  </si>
  <si>
    <t>VAVULA DE COMPUERTA DE 11/2"</t>
  </si>
  <si>
    <t>VAVULA DE COMPUERTA DE 1"</t>
  </si>
  <si>
    <t>VAVULA DE COMPUERTA DE 3/4"</t>
  </si>
  <si>
    <t>VAVULA DE COMPUERTA DE 1/2"</t>
  </si>
  <si>
    <t>VALVUA DE COMPUERTA DE 2"</t>
  </si>
  <si>
    <t>FILTRO EN YEE AQT 3"</t>
  </si>
  <si>
    <t>FILTRO EN YEE AQT 1 1/2"</t>
  </si>
  <si>
    <t>FILTRO EN YEE AQT 1"</t>
  </si>
  <si>
    <t>FILTRO EN YEE AQT 3/4"</t>
  </si>
  <si>
    <t>UNION DESMONTABLE AQT 3"</t>
  </si>
  <si>
    <t>UNION DESMONTABLE AQT 1 1/2"</t>
  </si>
  <si>
    <t>UNION DESMONTABLE AQT 1"</t>
  </si>
  <si>
    <t>UNION DESMONTABLE AQT 3/4"</t>
  </si>
  <si>
    <t>UNION DESMONTABLE AQT 1/2"</t>
  </si>
  <si>
    <t>VALVULA REGULADORA DE PRESIÓN 3"</t>
  </si>
  <si>
    <t>VALVULA REGULADORA DE PRESIÓN 1 1/2"</t>
  </si>
  <si>
    <t>VALVULA REGULADORA DE PRESIÓN 1 "</t>
  </si>
  <si>
    <t>VALVULA REGULADORA DE PRESIÓN 3/4 "</t>
  </si>
  <si>
    <t>VALVULA REGULADORA DE PRESIÓN 1/2 "</t>
  </si>
  <si>
    <t>ALICATE ARTICULADO PICO LORO 10"</t>
  </si>
  <si>
    <t>ALICATE HOMBRESOLO</t>
  </si>
  <si>
    <t>ALMADANA 4 lb</t>
  </si>
  <si>
    <t>BALDE CONSTRUCCIÓN</t>
  </si>
  <si>
    <t>BROCHA 2"</t>
  </si>
  <si>
    <t>CABLE PARA PORTA ELECTRODO x 10 m</t>
  </si>
  <si>
    <t>CANECA METÁLICA DE 55 Gal</t>
  </si>
  <si>
    <t>CARETA VISOR POLICARBONATO Y RIBETE</t>
  </si>
  <si>
    <t>CINCEL 3/4" ACERO TEMPLADO</t>
  </si>
  <si>
    <t>CINTA MÉTRICA x 5 m</t>
  </si>
  <si>
    <t>COMPACTADOR MANUAL (CANGURO)</t>
  </si>
  <si>
    <t>CONCRETADORA ELÉCTRICA DE 1 SACO</t>
  </si>
  <si>
    <t>DISCO SIERRA CIRCULAR  7 1/4"</t>
  </si>
  <si>
    <t>FORMALETA CONO SLUMP y VARILLA 5/8" x 60 cm</t>
  </si>
  <si>
    <t>KIT ARNÉS PARA ALTURAS</t>
  </si>
  <si>
    <t>LIMA PLANA PARA USO GENERAL CON MANGO 8"</t>
  </si>
  <si>
    <t>LLAVE EXPANSIÓN 12"</t>
  </si>
  <si>
    <t>LLAVE STILLSON 12"</t>
  </si>
  <si>
    <t>MACHETE 18"</t>
  </si>
  <si>
    <t>MANGUERA DE NIVEL x 10 m</t>
  </si>
  <si>
    <t>MANGUERA PARA AGUA Ø= 1/2" x 50 m</t>
  </si>
  <si>
    <t>MARCO ANDAMIO DE TIJERA 1.50x1.50 m</t>
  </si>
  <si>
    <t>MARCO SEGUETA FIJO</t>
  </si>
  <si>
    <t>MARTILLO</t>
  </si>
  <si>
    <t>MOLDE METÁLICO PARA CILINDRO DE CONCRETO</t>
  </si>
  <si>
    <t>NIVEL DE BURBUJA</t>
  </si>
  <si>
    <t>PALUSTRE</t>
  </si>
  <si>
    <t>PINZA MASA</t>
  </si>
  <si>
    <t>PLATAFORMA METÁLICA PARA ANDAMIO</t>
  </si>
  <si>
    <t>PLOMADA</t>
  </si>
  <si>
    <t>PULIDORA MANUAL ELÉCTRICA</t>
  </si>
  <si>
    <t>RASTRILLO AGRÍCOLA</t>
  </si>
  <si>
    <t>SERRUCHO</t>
  </si>
  <si>
    <t>SIERRA CIRCULAR 7 1/4"</t>
  </si>
  <si>
    <t>SOLDADOR ELÉCTRICO MONOFÁSICO</t>
  </si>
  <si>
    <t>TIJERA DE ANDAMIO</t>
  </si>
  <si>
    <t>ZAPAPICO</t>
  </si>
  <si>
    <t>AUXILIO DE TRANSPORTE</t>
  </si>
  <si>
    <t>AYUDANTE</t>
  </si>
  <si>
    <t>AYUDANTE PRÁCTICO</t>
  </si>
  <si>
    <t>PLOMERO</t>
  </si>
  <si>
    <t>OFICIAL  SEGUNDO OBRA BLANCA</t>
  </si>
  <si>
    <t>ENSAYO CILINDRO A COMPRESIÓN</t>
  </si>
  <si>
    <t>valla con estructura</t>
  </si>
  <si>
    <t>Item</t>
  </si>
  <si>
    <t>Descripción</t>
  </si>
  <si>
    <t>Cant</t>
  </si>
  <si>
    <t>Valor Unitario</t>
  </si>
  <si>
    <t>Total</t>
  </si>
  <si>
    <t>TOTAL =</t>
  </si>
  <si>
    <t>PROPUESTA ACUEDUCTO EL HIGUERON LA MIEL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</si>
</sst>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164" formatCode="&quot;$&quot;\ #,##0.00"/>
    <numFmt numFmtId="165" formatCode="_(&quot;$&quot;* #,##0.00_);_(&quot;$&quot;* \(#,##0.00\);_(&quot;$&quot;* &quot;-&quot;??_);_(@_)"/>
    <numFmt numFmtId="166" formatCode="0.0000000"/>
    <numFmt numFmtId="167" formatCode="&quot;$&quot;#,##0.00"/>
    <numFmt numFmtId="168" formatCode="&quot;$&quot;#,##0.0000000"/>
    <numFmt numFmtId="170" formatCode="_-&quot;$&quot;\ * #,##0.00_-;\-&quot;$&quot;\ * #,##0.00_-;_-&quot;$&quot;\ * &quot;-&quot;??_-;_-@"/>
    <numFmt numFmtId="171" formatCode="&quot;$&quot;#,##0.00_);[Red]\(&quot;$&quot;#,##0.00\)"/>
    <numFmt numFmtId="172" formatCode="0.0%"/>
    <numFmt numFmtId="173" formatCode="&quot;$&quot;\ #,##0.00000"/>
    <numFmt numFmtId="174" formatCode="##0.00%"/>
  </numFmts>
  <fonts count="11">
    <font>
      <sz val="11"/>
      <color theme="1"/>
      <name val="Calibri"/>
      <scheme val="minor"/>
    </font>
    <font>
      <b/>
      <sz val="11"/>
      <color theme="1"/>
      <name val="Consolas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FFFFFF"/>
      <name val="Arial"/>
    </font>
    <font>
      <sz val="11"/>
      <name val="Calibri"/>
    </font>
    <font>
      <b/>
      <sz val="11"/>
      <color theme="1"/>
      <name val="Calibri"/>
    </font>
    <font>
      <b/>
      <sz val="11"/>
      <color rgb="FF004040"/>
      <name val="Calibri"/>
    </font>
    <font>
      <sz val="11"/>
      <color rgb="FF408080"/>
      <name val="Calibri"/>
    </font>
    <font>
      <sz val="11"/>
      <color theme="1"/>
      <name val="Calibri"/>
      <family val="2"/>
    </font>
    <font>
      <b/>
      <sz val="12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0071E1"/>
        <bgColor rgb="FF0071E1"/>
      </patternFill>
    </fill>
    <fill>
      <patternFill patternType="solid">
        <fgColor rgb="FFCAE4FF"/>
        <bgColor rgb="FFCAE4FF"/>
      </patternFill>
    </fill>
    <fill>
      <patternFill patternType="solid">
        <fgColor rgb="FFECFBF8"/>
        <bgColor rgb="FFECFBF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DB9"/>
        <bgColor rgb="FFFFFDB9"/>
      </patternFill>
    </fill>
    <fill>
      <patternFill patternType="solid">
        <fgColor rgb="FF0486B7"/>
        <bgColor rgb="FF0486B7"/>
      </patternFill>
    </fill>
    <fill>
      <patternFill patternType="solid">
        <fgColor rgb="FFF2F9FF"/>
        <bgColor rgb="FFF2F9FF"/>
      </patternFill>
    </fill>
    <fill>
      <patternFill patternType="solid">
        <fgColor rgb="FFC8DFF2"/>
        <bgColor rgb="FFC8DFF2"/>
      </patternFill>
    </fill>
    <fill>
      <patternFill patternType="solid">
        <fgColor rgb="FFEDF7FA"/>
        <bgColor rgb="FFEDF7FA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49" fontId="2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/>
    </xf>
    <xf numFmtId="4" fontId="2" fillId="3" borderId="4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top"/>
    </xf>
    <xf numFmtId="0" fontId="6" fillId="4" borderId="4" xfId="0" applyFont="1" applyFill="1" applyBorder="1" applyAlignment="1">
      <alignment vertical="top" wrapText="1"/>
    </xf>
    <xf numFmtId="0" fontId="6" fillId="4" borderId="4" xfId="0" applyFont="1" applyFill="1" applyBorder="1" applyAlignment="1">
      <alignment horizontal="center"/>
    </xf>
    <xf numFmtId="4" fontId="6" fillId="4" borderId="4" xfId="0" applyNumberFormat="1" applyFont="1" applyFill="1" applyBorder="1"/>
    <xf numFmtId="164" fontId="6" fillId="4" borderId="4" xfId="0" applyNumberFormat="1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4" xfId="0" applyFont="1" applyFill="1" applyBorder="1" applyAlignment="1">
      <alignment horizontal="center"/>
    </xf>
    <xf numFmtId="4" fontId="2" fillId="5" borderId="4" xfId="0" applyNumberFormat="1" applyFont="1" applyFill="1" applyBorder="1"/>
    <xf numFmtId="164" fontId="2" fillId="5" borderId="4" xfId="0" applyNumberFormat="1" applyFont="1" applyFill="1" applyBorder="1"/>
    <xf numFmtId="0" fontId="2" fillId="5" borderId="4" xfId="0" applyFont="1" applyFill="1" applyBorder="1" applyAlignment="1">
      <alignment wrapText="1"/>
    </xf>
    <xf numFmtId="0" fontId="2" fillId="5" borderId="4" xfId="0" applyFont="1" applyFill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6" fillId="0" borderId="0" xfId="0" applyNumberFormat="1" applyFont="1"/>
    <xf numFmtId="0" fontId="6" fillId="6" borderId="4" xfId="0" applyFont="1" applyFill="1" applyBorder="1" applyAlignment="1">
      <alignment horizontal="center"/>
    </xf>
    <xf numFmtId="4" fontId="6" fillId="6" borderId="4" xfId="0" applyNumberFormat="1" applyFont="1" applyFill="1" applyBorder="1"/>
    <xf numFmtId="164" fontId="6" fillId="6" borderId="4" xfId="0" applyNumberFormat="1" applyFont="1" applyFill="1" applyBorder="1"/>
    <xf numFmtId="0" fontId="2" fillId="0" borderId="0" xfId="0" applyFont="1" applyAlignment="1">
      <alignment horizontal="right" vertical="top" wrapText="1"/>
    </xf>
    <xf numFmtId="2" fontId="2" fillId="0" borderId="0" xfId="0" applyNumberFormat="1" applyFont="1"/>
    <xf numFmtId="0" fontId="7" fillId="0" borderId="0" xfId="0" applyFont="1" applyAlignment="1">
      <alignment horizontal="right" vertical="top" wrapText="1"/>
    </xf>
    <xf numFmtId="164" fontId="7" fillId="0" borderId="5" xfId="0" applyNumberFormat="1" applyFont="1" applyBorder="1"/>
    <xf numFmtId="166" fontId="2" fillId="0" borderId="0" xfId="0" applyNumberFormat="1" applyFont="1"/>
    <xf numFmtId="49" fontId="6" fillId="7" borderId="4" xfId="0" applyNumberFormat="1" applyFont="1" applyFill="1" applyBorder="1" applyAlignment="1">
      <alignment horizontal="center" vertical="top"/>
    </xf>
    <xf numFmtId="0" fontId="6" fillId="7" borderId="4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center"/>
    </xf>
    <xf numFmtId="4" fontId="6" fillId="7" borderId="4" xfId="0" applyNumberFormat="1" applyFont="1" applyFill="1" applyBorder="1"/>
    <xf numFmtId="164" fontId="6" fillId="7" borderId="4" xfId="0" applyNumberFormat="1" applyFont="1" applyFill="1" applyBorder="1"/>
    <xf numFmtId="165" fontId="2" fillId="0" borderId="0" xfId="0" applyNumberFormat="1" applyFont="1"/>
    <xf numFmtId="167" fontId="2" fillId="0" borderId="0" xfId="0" applyNumberFormat="1" applyFont="1"/>
    <xf numFmtId="168" fontId="2" fillId="0" borderId="0" xfId="0" applyNumberFormat="1" applyFont="1"/>
    <xf numFmtId="170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4" fillId="8" borderId="4" xfId="0" applyFont="1" applyFill="1" applyBorder="1" applyAlignment="1">
      <alignment horizontal="center" vertical="center"/>
    </xf>
    <xf numFmtId="2" fontId="7" fillId="10" borderId="6" xfId="0" applyNumberFormat="1" applyFont="1" applyFill="1" applyBorder="1" applyAlignment="1">
      <alignment horizontal="center"/>
    </xf>
    <xf numFmtId="0" fontId="7" fillId="10" borderId="6" xfId="0" applyFont="1" applyFill="1" applyBorder="1" applyAlignment="1">
      <alignment horizontal="center"/>
    </xf>
    <xf numFmtId="4" fontId="7" fillId="10" borderId="6" xfId="0" applyNumberFormat="1" applyFont="1" applyFill="1" applyBorder="1" applyAlignment="1">
      <alignment horizontal="center"/>
    </xf>
    <xf numFmtId="164" fontId="7" fillId="10" borderId="6" xfId="0" applyNumberFormat="1" applyFont="1" applyFill="1" applyBorder="1" applyAlignment="1">
      <alignment horizontal="center"/>
    </xf>
    <xf numFmtId="2" fontId="6" fillId="11" borderId="6" xfId="0" applyNumberFormat="1" applyFont="1" applyFill="1" applyBorder="1" applyAlignment="1">
      <alignment horizontal="center"/>
    </xf>
    <xf numFmtId="0" fontId="6" fillId="11" borderId="6" xfId="0" applyFont="1" applyFill="1" applyBorder="1"/>
    <xf numFmtId="0" fontId="6" fillId="11" borderId="6" xfId="0" applyFont="1" applyFill="1" applyBorder="1" applyAlignment="1">
      <alignment horizontal="center"/>
    </xf>
    <xf numFmtId="4" fontId="6" fillId="11" borderId="6" xfId="0" applyNumberFormat="1" applyFont="1" applyFill="1" applyBorder="1"/>
    <xf numFmtId="164" fontId="2" fillId="12" borderId="6" xfId="0" applyNumberFormat="1" applyFont="1" applyFill="1" applyBorder="1"/>
    <xf numFmtId="2" fontId="2" fillId="0" borderId="6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4" fontId="2" fillId="0" borderId="6" xfId="0" applyNumberFormat="1" applyFont="1" applyBorder="1"/>
    <xf numFmtId="8" fontId="2" fillId="0" borderId="6" xfId="0" applyNumberFormat="1" applyFont="1" applyBorder="1"/>
    <xf numFmtId="164" fontId="2" fillId="0" borderId="6" xfId="0" applyNumberFormat="1" applyFont="1" applyBorder="1"/>
    <xf numFmtId="2" fontId="6" fillId="12" borderId="6" xfId="0" applyNumberFormat="1" applyFont="1" applyFill="1" applyBorder="1" applyAlignment="1">
      <alignment horizontal="center"/>
    </xf>
    <xf numFmtId="0" fontId="6" fillId="12" borderId="6" xfId="0" applyFont="1" applyFill="1" applyBorder="1"/>
    <xf numFmtId="0" fontId="6" fillId="12" borderId="6" xfId="0" applyFont="1" applyFill="1" applyBorder="1" applyAlignment="1">
      <alignment horizontal="center"/>
    </xf>
    <xf numFmtId="4" fontId="6" fillId="12" borderId="6" xfId="0" applyNumberFormat="1" applyFont="1" applyFill="1" applyBorder="1"/>
    <xf numFmtId="172" fontId="2" fillId="0" borderId="6" xfId="0" applyNumberFormat="1" applyFont="1" applyBorder="1"/>
    <xf numFmtId="9" fontId="2" fillId="0" borderId="6" xfId="0" applyNumberFormat="1" applyFont="1" applyBorder="1" applyAlignment="1">
      <alignment horizontal="center"/>
    </xf>
    <xf numFmtId="2" fontId="2" fillId="12" borderId="6" xfId="0" applyNumberFormat="1" applyFont="1" applyFill="1" applyBorder="1" applyAlignment="1">
      <alignment horizontal="center"/>
    </xf>
    <xf numFmtId="0" fontId="6" fillId="12" borderId="6" xfId="0" applyFont="1" applyFill="1" applyBorder="1" applyAlignment="1">
      <alignment horizontal="right"/>
    </xf>
    <xf numFmtId="0" fontId="2" fillId="12" borderId="6" xfId="0" applyFont="1" applyFill="1" applyBorder="1" applyAlignment="1">
      <alignment horizontal="center"/>
    </xf>
    <xf numFmtId="4" fontId="2" fillId="12" borderId="6" xfId="0" applyNumberFormat="1" applyFont="1" applyFill="1" applyBorder="1"/>
    <xf numFmtId="0" fontId="2" fillId="12" borderId="6" xfId="0" applyFont="1" applyFill="1" applyBorder="1"/>
    <xf numFmtId="164" fontId="6" fillId="12" borderId="6" xfId="0" applyNumberFormat="1" applyFont="1" applyFill="1" applyBorder="1"/>
    <xf numFmtId="173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4" fillId="8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0" fillId="13" borderId="11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3" borderId="13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13" borderId="16" xfId="0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top"/>
    </xf>
    <xf numFmtId="0" fontId="6" fillId="4" borderId="12" xfId="0" applyFont="1" applyFill="1" applyBorder="1" applyAlignment="1">
      <alignment vertical="top" wrapText="1"/>
    </xf>
    <xf numFmtId="0" fontId="6" fillId="4" borderId="12" xfId="0" applyFont="1" applyFill="1" applyBorder="1" applyAlignment="1">
      <alignment horizontal="center"/>
    </xf>
    <xf numFmtId="4" fontId="6" fillId="4" borderId="12" xfId="0" applyNumberFormat="1" applyFont="1" applyFill="1" applyBorder="1"/>
    <xf numFmtId="164" fontId="6" fillId="4" borderId="12" xfId="0" applyNumberFormat="1" applyFont="1" applyFill="1" applyBorder="1"/>
    <xf numFmtId="49" fontId="2" fillId="0" borderId="12" xfId="0" applyNumberFormat="1" applyFont="1" applyBorder="1" applyAlignment="1">
      <alignment horizontal="center" vertical="top"/>
    </xf>
    <xf numFmtId="0" fontId="2" fillId="0" borderId="12" xfId="0" applyFont="1" applyBorder="1" applyAlignment="1">
      <alignment vertical="top" wrapText="1"/>
    </xf>
    <xf numFmtId="0" fontId="2" fillId="0" borderId="12" xfId="0" applyFont="1" applyBorder="1" applyAlignment="1">
      <alignment horizontal="center"/>
    </xf>
    <xf numFmtId="4" fontId="2" fillId="0" borderId="12" xfId="0" applyNumberFormat="1" applyFont="1" applyBorder="1"/>
    <xf numFmtId="164" fontId="2" fillId="0" borderId="12" xfId="0" applyNumberFormat="1" applyFont="1" applyBorder="1"/>
    <xf numFmtId="0" fontId="2" fillId="0" borderId="12" xfId="0" applyFont="1" applyBorder="1" applyAlignment="1">
      <alignment wrapText="1"/>
    </xf>
    <xf numFmtId="0" fontId="2" fillId="0" borderId="12" xfId="0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49" fontId="6" fillId="6" borderId="12" xfId="0" applyNumberFormat="1" applyFont="1" applyFill="1" applyBorder="1" applyAlignment="1">
      <alignment horizontal="center" vertical="top"/>
    </xf>
    <xf numFmtId="0" fontId="6" fillId="6" borderId="12" xfId="0" applyFont="1" applyFill="1" applyBorder="1" applyAlignment="1">
      <alignment horizontal="right" vertical="top" wrapText="1"/>
    </xf>
    <xf numFmtId="0" fontId="6" fillId="6" borderId="12" xfId="0" applyFont="1" applyFill="1" applyBorder="1" applyAlignment="1">
      <alignment horizontal="center"/>
    </xf>
    <xf numFmtId="4" fontId="6" fillId="6" borderId="12" xfId="0" applyNumberFormat="1" applyFont="1" applyFill="1" applyBorder="1"/>
    <xf numFmtId="164" fontId="6" fillId="6" borderId="12" xfId="0" applyNumberFormat="1" applyFont="1" applyFill="1" applyBorder="1"/>
    <xf numFmtId="0" fontId="2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 wrapText="1"/>
    </xf>
    <xf numFmtId="164" fontId="7" fillId="0" borderId="12" xfId="0" applyNumberFormat="1" applyFont="1" applyBorder="1"/>
    <xf numFmtId="0" fontId="4" fillId="8" borderId="12" xfId="0" applyFont="1" applyFill="1" applyBorder="1" applyAlignment="1">
      <alignment horizontal="center" vertical="center"/>
    </xf>
    <xf numFmtId="0" fontId="5" fillId="0" borderId="12" xfId="0" applyFont="1" applyBorder="1"/>
    <xf numFmtId="0" fontId="6" fillId="3" borderId="12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164" fontId="6" fillId="3" borderId="12" xfId="0" applyNumberFormat="1" applyFont="1" applyFill="1" applyBorder="1" applyAlignment="1">
      <alignment vertical="center"/>
    </xf>
    <xf numFmtId="0" fontId="2" fillId="9" borderId="12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/>
    </xf>
    <xf numFmtId="164" fontId="2" fillId="9" borderId="12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left" vertical="center" wrapText="1"/>
    </xf>
    <xf numFmtId="171" fontId="2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horizontal="right" vertical="center"/>
    </xf>
    <xf numFmtId="164" fontId="8" fillId="0" borderId="12" xfId="0" applyNumberFormat="1" applyFont="1" applyBorder="1" applyAlignment="1">
      <alignment vertical="center"/>
    </xf>
    <xf numFmtId="0" fontId="6" fillId="0" borderId="12" xfId="0" applyFont="1" applyBorder="1" applyAlignment="1">
      <alignment horizontal="right" vertical="center"/>
    </xf>
    <xf numFmtId="164" fontId="6" fillId="0" borderId="12" xfId="0" applyNumberFormat="1" applyFont="1" applyBorder="1" applyAlignment="1">
      <alignment vertical="center"/>
    </xf>
    <xf numFmtId="0" fontId="0" fillId="0" borderId="12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171" fontId="9" fillId="0" borderId="7" xfId="0" applyNumberFormat="1" applyFont="1" applyBorder="1" applyAlignment="1">
      <alignment vertical="center"/>
    </xf>
    <xf numFmtId="0" fontId="2" fillId="0" borderId="12" xfId="0" applyFont="1" applyBorder="1" applyAlignment="1">
      <alignment horizontal="right" vertical="center"/>
    </xf>
    <xf numFmtId="174" fontId="2" fillId="0" borderId="12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762000</xdr:colOff>
      <xdr:row>0</xdr:row>
      <xdr:rowOff>200025</xdr:rowOff>
    </xdr:from>
    <xdr:ext cx="1219200" cy="12192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1</xdr:row>
      <xdr:rowOff>126295</xdr:rowOff>
    </xdr:from>
    <xdr:to>
      <xdr:col>5</xdr:col>
      <xdr:colOff>809625</xdr:colOff>
      <xdr:row>3</xdr:row>
      <xdr:rowOff>100114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D4B9C83-2012-4FC8-BABE-5499AC53D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316795"/>
          <a:ext cx="1552575" cy="6215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19051</xdr:colOff>
      <xdr:row>0</xdr:row>
      <xdr:rowOff>116770</xdr:rowOff>
    </xdr:from>
    <xdr:to>
      <xdr:col>4</xdr:col>
      <xdr:colOff>1369125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E20033-1C3A-4887-AE72-7F20FF074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8901" y="116770"/>
          <a:ext cx="1350074" cy="5404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21520</xdr:rowOff>
    </xdr:from>
    <xdr:to>
      <xdr:col>5</xdr:col>
      <xdr:colOff>1016250</xdr:colOff>
      <xdr:row>3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5B6984-0C86-4A02-B643-176E7A8F4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5450" y="21520"/>
          <a:ext cx="1921125" cy="7690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104776</xdr:rowOff>
    </xdr:from>
    <xdr:to>
      <xdr:col>4</xdr:col>
      <xdr:colOff>1359150</xdr:colOff>
      <xdr:row>3</xdr:row>
      <xdr:rowOff>69738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E8FCB8-619B-4CB5-BCC6-123D0F1EE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8900" y="104776"/>
          <a:ext cx="1340100" cy="5364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0</xdr:row>
      <xdr:rowOff>76201</xdr:rowOff>
    </xdr:from>
    <xdr:to>
      <xdr:col>3</xdr:col>
      <xdr:colOff>1359150</xdr:colOff>
      <xdr:row>3</xdr:row>
      <xdr:rowOff>41163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AD5546-66B4-46C8-A931-43DC00645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2575" y="76201"/>
          <a:ext cx="1340100" cy="5364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tiago/Documents/santiago/PRESUPUETOS/PROYECTOS%20MUNICIPIO/PARQUES%20DEL%20RIO/20230424_REV_2.9_Presupuesto%20Oficial%20Parques%20del%20Ri&#769;o%20Sector%20(1)__REV2VIVA-M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"/>
      <sheetName val="PRESUPUESTO"/>
      <sheetName val="APU"/>
      <sheetName val="APU original"/>
      <sheetName val="MEMORIAS SUBSANADAS"/>
      <sheetName val="FACTOR PRESTACIONAL"/>
      <sheetName val="AIU"/>
      <sheetName val="LEGALIZACIÓN OBRA"/>
      <sheetName val="PMA"/>
      <sheetName val="PMT"/>
      <sheetName val="PAPSO OBRA"/>
      <sheetName val="PÓLIZAS OBRA"/>
      <sheetName val="APU GEORREFERENCIACIÓN"/>
      <sheetName val="APU CARACTERIZACIÓN"/>
      <sheetName val="AJUSTE ESTUDIOS"/>
      <sheetName val="APU AUXILIARES"/>
      <sheetName val="INSUMOS GENERALES"/>
      <sheetName val="INSUMOS EQUIPOS"/>
      <sheetName val="INSUMOS MATERIALES"/>
      <sheetName val="MATERIALES"/>
      <sheetName val="INSUMOS TRANSPORTES"/>
      <sheetName val="INSUMOS MANO DE OBRA"/>
      <sheetName val="F.P.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INTERVENTORÍA"/>
      <sheetName val="FM INTERVENTORÍA"/>
      <sheetName val="TASAS_INTERVENTORIA"/>
      <sheetName val="PAPSO INTERVENTORÍA"/>
      <sheetName val="PÓLIZAS INTERVENTORÍ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0"/>
  <sheetViews>
    <sheetView showGridLines="0" topLeftCell="A7" workbookViewId="0">
      <selection activeCell="E12" sqref="E12"/>
    </sheetView>
  </sheetViews>
  <sheetFormatPr baseColWidth="10" defaultColWidth="14.42578125" defaultRowHeight="15" customHeight="1"/>
  <cols>
    <col min="1" max="1" width="5.140625" customWidth="1"/>
    <col min="2" max="2" width="59.42578125" customWidth="1"/>
    <col min="3" max="3" width="7.5703125" customWidth="1"/>
    <col min="4" max="4" width="9.85546875" customWidth="1"/>
    <col min="5" max="5" width="16.5703125" customWidth="1"/>
    <col min="6" max="6" width="16" customWidth="1"/>
    <col min="7" max="7" width="15.7109375" customWidth="1"/>
    <col min="8" max="8" width="14.140625" customWidth="1"/>
    <col min="9" max="9" width="9.140625" customWidth="1"/>
    <col min="10" max="10" width="22.140625" customWidth="1"/>
    <col min="11" max="26" width="9.140625" customWidth="1"/>
  </cols>
  <sheetData>
    <row r="1" spans="1:8" ht="36" customHeight="1">
      <c r="A1" s="82" t="s">
        <v>0</v>
      </c>
      <c r="B1" s="83"/>
      <c r="C1" s="83"/>
      <c r="D1" s="83"/>
      <c r="E1" s="83"/>
      <c r="F1" s="83"/>
    </row>
    <row r="2" spans="1:8" ht="85.5" customHeight="1">
      <c r="A2" s="1"/>
      <c r="B2" s="2"/>
      <c r="C2" s="3"/>
      <c r="D2" s="4"/>
      <c r="E2" s="5"/>
      <c r="F2" s="5"/>
      <c r="H2" s="6" t="s">
        <v>1</v>
      </c>
    </row>
    <row r="3" spans="1:8">
      <c r="A3" s="84" t="s">
        <v>2</v>
      </c>
      <c r="B3" s="85"/>
      <c r="C3" s="85"/>
      <c r="D3" s="85"/>
      <c r="E3" s="85"/>
      <c r="F3" s="86"/>
    </row>
    <row r="4" spans="1:8">
      <c r="A4" s="7" t="s">
        <v>3</v>
      </c>
      <c r="B4" s="8" t="s">
        <v>4</v>
      </c>
      <c r="C4" s="9" t="s">
        <v>5</v>
      </c>
      <c r="D4" s="10" t="s">
        <v>6</v>
      </c>
      <c r="E4" s="11" t="s">
        <v>7</v>
      </c>
      <c r="F4" s="11" t="s">
        <v>8</v>
      </c>
    </row>
    <row r="5" spans="1:8">
      <c r="A5" s="12" t="s">
        <v>9</v>
      </c>
      <c r="B5" s="13" t="s">
        <v>10</v>
      </c>
      <c r="C5" s="14"/>
      <c r="D5" s="15"/>
      <c r="E5" s="16"/>
      <c r="F5" s="16">
        <f>SUM(F6:F10)</f>
        <v>17526191</v>
      </c>
      <c r="G5" s="5"/>
    </row>
    <row r="6" spans="1:8">
      <c r="A6" s="1" t="s">
        <v>11</v>
      </c>
      <c r="B6" s="2" t="s">
        <v>12</v>
      </c>
      <c r="C6" s="3" t="s">
        <v>13</v>
      </c>
      <c r="D6" s="4">
        <v>3</v>
      </c>
      <c r="E6" s="5">
        <f>APU!E630</f>
        <v>33711</v>
      </c>
      <c r="F6" s="5">
        <f t="shared" ref="F6:F10" si="0">ROUND(D6*E6, 0)</f>
        <v>101133</v>
      </c>
    </row>
    <row r="7" spans="1:8">
      <c r="A7" s="1" t="s">
        <v>14</v>
      </c>
      <c r="B7" s="2" t="s">
        <v>15</v>
      </c>
      <c r="C7" s="3" t="s">
        <v>16</v>
      </c>
      <c r="D7" s="4">
        <v>40</v>
      </c>
      <c r="E7" s="5">
        <f>APU!E615</f>
        <v>56921.391600000003</v>
      </c>
      <c r="F7" s="5">
        <f t="shared" si="0"/>
        <v>2276856</v>
      </c>
    </row>
    <row r="8" spans="1:8" ht="45">
      <c r="A8" s="1" t="s">
        <v>17</v>
      </c>
      <c r="B8" s="17" t="s">
        <v>18</v>
      </c>
      <c r="C8" s="18" t="s">
        <v>16</v>
      </c>
      <c r="D8" s="19">
        <v>40</v>
      </c>
      <c r="E8" s="19">
        <f>APU!E591</f>
        <v>293768</v>
      </c>
      <c r="F8" s="20">
        <f t="shared" si="0"/>
        <v>11750720</v>
      </c>
    </row>
    <row r="9" spans="1:8">
      <c r="A9" s="1" t="s">
        <v>19</v>
      </c>
      <c r="B9" s="2" t="s">
        <v>20</v>
      </c>
      <c r="C9" s="3" t="s">
        <v>21</v>
      </c>
      <c r="D9" s="4">
        <v>2.1</v>
      </c>
      <c r="E9" s="5">
        <f>APU!E669</f>
        <v>429515</v>
      </c>
      <c r="F9" s="5">
        <f t="shared" si="0"/>
        <v>901982</v>
      </c>
    </row>
    <row r="10" spans="1:8">
      <c r="A10" s="1" t="s">
        <v>22</v>
      </c>
      <c r="B10" s="2" t="s">
        <v>23</v>
      </c>
      <c r="C10" s="3" t="s">
        <v>24</v>
      </c>
      <c r="D10" s="4">
        <v>350</v>
      </c>
      <c r="E10" s="5">
        <f>APU!E754</f>
        <v>7130</v>
      </c>
      <c r="F10" s="5">
        <f t="shared" si="0"/>
        <v>2495500</v>
      </c>
    </row>
    <row r="11" spans="1:8">
      <c r="A11" s="12" t="s">
        <v>25</v>
      </c>
      <c r="B11" s="13" t="s">
        <v>26</v>
      </c>
      <c r="C11" s="14"/>
      <c r="D11" s="15"/>
      <c r="E11" s="16"/>
      <c r="F11" s="16">
        <f>SUM(F12:F16)</f>
        <v>27303227</v>
      </c>
      <c r="G11" s="5"/>
    </row>
    <row r="12" spans="1:8" ht="45">
      <c r="A12" s="1" t="s">
        <v>27</v>
      </c>
      <c r="B12" s="21" t="s">
        <v>28</v>
      </c>
      <c r="C12" s="22" t="s">
        <v>29</v>
      </c>
      <c r="D12" s="23">
        <v>1</v>
      </c>
      <c r="E12" s="24">
        <v>25000000</v>
      </c>
      <c r="F12" s="24">
        <f t="shared" ref="F12:F16" si="1">ROUND(D12*E12, 0)</f>
        <v>25000000</v>
      </c>
    </row>
    <row r="13" spans="1:8">
      <c r="A13" s="1" t="s">
        <v>30</v>
      </c>
      <c r="B13" s="2" t="s">
        <v>31</v>
      </c>
      <c r="C13" s="25" t="s">
        <v>21</v>
      </c>
      <c r="D13" s="26">
        <v>20</v>
      </c>
      <c r="E13" s="27">
        <f>APU!E691</f>
        <v>16248</v>
      </c>
      <c r="F13" s="27">
        <f t="shared" si="1"/>
        <v>324960</v>
      </c>
    </row>
    <row r="14" spans="1:8">
      <c r="A14" s="1" t="s">
        <v>32</v>
      </c>
      <c r="B14" s="2" t="s">
        <v>33</v>
      </c>
      <c r="C14" s="25" t="s">
        <v>21</v>
      </c>
      <c r="D14" s="26">
        <v>20</v>
      </c>
      <c r="E14" s="27">
        <f>APU!E713</f>
        <v>36470</v>
      </c>
      <c r="F14" s="27">
        <f t="shared" si="1"/>
        <v>729400</v>
      </c>
    </row>
    <row r="15" spans="1:8" ht="47.25" customHeight="1">
      <c r="A15" s="1" t="s">
        <v>34</v>
      </c>
      <c r="B15" s="2" t="s">
        <v>35</v>
      </c>
      <c r="C15" s="25" t="s">
        <v>21</v>
      </c>
      <c r="D15" s="26">
        <v>2.1</v>
      </c>
      <c r="E15" s="27">
        <f>APU!E734</f>
        <v>23270</v>
      </c>
      <c r="F15" s="27">
        <f t="shared" si="1"/>
        <v>48867</v>
      </c>
    </row>
    <row r="16" spans="1:8" ht="30">
      <c r="A16" s="1" t="s">
        <v>36</v>
      </c>
      <c r="B16" s="2" t="s">
        <v>37</v>
      </c>
      <c r="C16" s="25" t="s">
        <v>38</v>
      </c>
      <c r="D16" s="26">
        <v>1</v>
      </c>
      <c r="E16" s="27">
        <v>1200000</v>
      </c>
      <c r="F16" s="27">
        <f t="shared" si="1"/>
        <v>1200000</v>
      </c>
      <c r="G16" s="28"/>
    </row>
    <row r="17" spans="1:10">
      <c r="A17" s="1"/>
      <c r="B17" s="2"/>
      <c r="C17" s="29"/>
      <c r="D17" s="30"/>
      <c r="E17" s="31"/>
      <c r="F17" s="31"/>
      <c r="G17" s="28"/>
    </row>
    <row r="18" spans="1:10">
      <c r="A18" s="1"/>
      <c r="B18" s="2"/>
      <c r="C18" s="29"/>
      <c r="D18" s="30"/>
      <c r="E18" s="31"/>
      <c r="F18" s="31">
        <f>SUM(F5:F16)/2</f>
        <v>44829418</v>
      </c>
      <c r="G18" s="28"/>
    </row>
    <row r="19" spans="1:10">
      <c r="A19" s="1"/>
      <c r="B19" s="32" t="s">
        <v>39</v>
      </c>
      <c r="C19" s="3"/>
      <c r="D19" s="4"/>
      <c r="E19" s="5"/>
      <c r="F19" s="5">
        <f>ROUND(F18*23/100, 0)</f>
        <v>10310766</v>
      </c>
      <c r="J19" s="33"/>
    </row>
    <row r="20" spans="1:10">
      <c r="A20" s="1"/>
      <c r="B20" s="32" t="s">
        <v>40</v>
      </c>
      <c r="C20" s="3"/>
      <c r="D20" s="4"/>
      <c r="E20" s="5"/>
      <c r="F20" s="5">
        <f>ROUND(F18*4/100, 0)</f>
        <v>1793177</v>
      </c>
    </row>
    <row r="21" spans="1:10" ht="15.75" customHeight="1">
      <c r="A21" s="1"/>
      <c r="B21" s="34" t="s">
        <v>41</v>
      </c>
      <c r="C21" s="3"/>
      <c r="D21" s="4"/>
      <c r="E21" s="5"/>
      <c r="F21" s="35">
        <f>SUM(F17:F20)</f>
        <v>56933361</v>
      </c>
      <c r="J21" s="36"/>
    </row>
    <row r="22" spans="1:10" ht="15.75" customHeight="1">
      <c r="A22" s="1"/>
      <c r="B22" s="32" t="s">
        <v>42</v>
      </c>
      <c r="C22" s="3"/>
      <c r="D22" s="4"/>
      <c r="E22" s="5"/>
      <c r="F22" s="5">
        <f>ROUND(F21*5/100, 0)</f>
        <v>2846668</v>
      </c>
    </row>
    <row r="23" spans="1:10" ht="15.75" customHeight="1">
      <c r="A23" s="1"/>
      <c r="B23" s="32" t="s">
        <v>43</v>
      </c>
      <c r="C23" s="3"/>
      <c r="D23" s="4"/>
      <c r="E23" s="5"/>
      <c r="F23" s="5">
        <f>F22*0.19</f>
        <v>540866.92000000004</v>
      </c>
    </row>
    <row r="24" spans="1:10" ht="15.75" customHeight="1">
      <c r="A24" s="37"/>
      <c r="B24" s="38" t="s">
        <v>44</v>
      </c>
      <c r="C24" s="39"/>
      <c r="D24" s="40"/>
      <c r="E24" s="41"/>
      <c r="F24" s="41">
        <f>F21+F22+F23</f>
        <v>60320895.920000002</v>
      </c>
      <c r="G24" s="42"/>
      <c r="H24" s="43"/>
      <c r="J24" s="44"/>
    </row>
    <row r="25" spans="1:10" ht="15.75" customHeight="1">
      <c r="A25" s="1"/>
      <c r="B25" s="2"/>
      <c r="C25" s="3"/>
      <c r="D25" s="4"/>
      <c r="E25" s="5"/>
      <c r="F25" s="5"/>
    </row>
    <row r="26" spans="1:10" ht="15.75" customHeight="1">
      <c r="A26" s="1"/>
      <c r="B26" s="2"/>
      <c r="C26" s="3"/>
      <c r="D26" s="4"/>
      <c r="E26" s="5"/>
      <c r="F26" s="5"/>
    </row>
    <row r="27" spans="1:10" ht="15.75" customHeight="1">
      <c r="A27" s="1"/>
      <c r="B27" s="2"/>
      <c r="C27" s="3"/>
      <c r="D27" s="4"/>
      <c r="E27" s="5"/>
      <c r="F27" s="5"/>
    </row>
    <row r="28" spans="1:10" ht="15.75" customHeight="1">
      <c r="A28" s="1"/>
      <c r="B28" s="2"/>
      <c r="C28" s="3"/>
      <c r="D28" s="4"/>
      <c r="E28" s="5"/>
      <c r="F28" s="5"/>
    </row>
    <row r="29" spans="1:10" ht="15.75" customHeight="1">
      <c r="A29" s="1"/>
      <c r="B29" s="2"/>
      <c r="C29" s="3"/>
      <c r="D29" s="4"/>
      <c r="E29" s="5"/>
      <c r="F29" s="5"/>
    </row>
    <row r="30" spans="1:10" ht="15.75" customHeight="1">
      <c r="A30" s="1"/>
      <c r="B30" s="2"/>
      <c r="C30" s="3"/>
      <c r="D30" s="4"/>
      <c r="E30" s="5"/>
      <c r="F30" s="5"/>
    </row>
    <row r="31" spans="1:10" ht="15.75" customHeight="1">
      <c r="A31" s="1"/>
      <c r="B31" s="2"/>
      <c r="C31" s="3"/>
      <c r="D31" s="4"/>
      <c r="E31" s="5"/>
      <c r="F31" s="5"/>
    </row>
    <row r="32" spans="1:10" ht="15.75" customHeight="1">
      <c r="A32" s="1"/>
      <c r="B32" s="2"/>
      <c r="C32" s="3"/>
      <c r="D32" s="4"/>
      <c r="E32" s="5"/>
      <c r="F32" s="5"/>
    </row>
    <row r="33" spans="1:6" ht="15.75" customHeight="1">
      <c r="A33" s="1"/>
      <c r="B33" s="2"/>
      <c r="C33" s="3"/>
      <c r="D33" s="4"/>
      <c r="E33" s="5"/>
      <c r="F33" s="5"/>
    </row>
    <row r="34" spans="1:6" ht="15.75" customHeight="1">
      <c r="A34" s="1"/>
      <c r="B34" s="2"/>
      <c r="C34" s="3"/>
      <c r="D34" s="4"/>
      <c r="E34" s="5"/>
      <c r="F34" s="5"/>
    </row>
    <row r="35" spans="1:6" ht="15.75" customHeight="1">
      <c r="A35" s="1"/>
      <c r="B35" s="2"/>
      <c r="C35" s="3"/>
      <c r="D35" s="4"/>
      <c r="E35" s="5"/>
      <c r="F35" s="5"/>
    </row>
    <row r="36" spans="1:6" ht="15.75" customHeight="1">
      <c r="A36" s="1"/>
      <c r="B36" s="2"/>
      <c r="C36" s="3"/>
      <c r="D36" s="4"/>
      <c r="E36" s="5"/>
      <c r="F36" s="5"/>
    </row>
    <row r="37" spans="1:6" ht="15.75" customHeight="1">
      <c r="A37" s="1"/>
      <c r="B37" s="2"/>
      <c r="C37" s="3"/>
      <c r="D37" s="4"/>
      <c r="E37" s="5"/>
      <c r="F37" s="5"/>
    </row>
    <row r="38" spans="1:6" ht="15.75" customHeight="1">
      <c r="A38" s="1"/>
      <c r="B38" s="2"/>
      <c r="C38" s="3"/>
      <c r="D38" s="4"/>
      <c r="E38" s="5"/>
      <c r="F38" s="5"/>
    </row>
    <row r="39" spans="1:6" ht="15.75" customHeight="1">
      <c r="A39" s="1"/>
      <c r="B39" s="2"/>
      <c r="C39" s="3"/>
      <c r="D39" s="4"/>
      <c r="E39" s="5"/>
      <c r="F39" s="5"/>
    </row>
    <row r="40" spans="1:6" ht="15.75" customHeight="1">
      <c r="A40" s="1"/>
      <c r="B40" s="2"/>
      <c r="C40" s="3"/>
      <c r="D40" s="4"/>
      <c r="E40" s="5"/>
      <c r="F40" s="5"/>
    </row>
    <row r="41" spans="1:6" ht="15.75" customHeight="1">
      <c r="A41" s="1"/>
      <c r="B41" s="2"/>
      <c r="C41" s="3"/>
      <c r="D41" s="4"/>
      <c r="E41" s="5"/>
      <c r="F41" s="5"/>
    </row>
    <row r="42" spans="1:6" ht="15.75" customHeight="1">
      <c r="A42" s="1"/>
      <c r="B42" s="2"/>
      <c r="C42" s="3"/>
      <c r="D42" s="4"/>
      <c r="E42" s="5"/>
      <c r="F42" s="5"/>
    </row>
    <row r="43" spans="1:6" ht="15.75" customHeight="1">
      <c r="A43" s="1"/>
      <c r="B43" s="2"/>
      <c r="C43" s="3"/>
      <c r="D43" s="4"/>
      <c r="E43" s="5"/>
      <c r="F43" s="5"/>
    </row>
    <row r="44" spans="1:6" ht="15.75" customHeight="1">
      <c r="A44" s="1"/>
      <c r="B44" s="2"/>
      <c r="C44" s="3"/>
      <c r="D44" s="4"/>
      <c r="E44" s="5"/>
      <c r="F44" s="5"/>
    </row>
    <row r="45" spans="1:6" ht="15.75" customHeight="1">
      <c r="A45" s="1"/>
      <c r="B45" s="2"/>
      <c r="C45" s="3"/>
      <c r="D45" s="4"/>
      <c r="E45" s="5"/>
      <c r="F45" s="5"/>
    </row>
    <row r="46" spans="1:6" ht="15.75" customHeight="1">
      <c r="A46" s="1"/>
      <c r="B46" s="2"/>
      <c r="C46" s="3"/>
      <c r="D46" s="4"/>
      <c r="E46" s="5"/>
      <c r="F46" s="5"/>
    </row>
    <row r="47" spans="1:6" ht="15.75" customHeight="1">
      <c r="A47" s="1"/>
      <c r="B47" s="2"/>
      <c r="C47" s="3"/>
      <c r="D47" s="4"/>
      <c r="E47" s="5"/>
      <c r="F47" s="5"/>
    </row>
    <row r="48" spans="1:6" ht="15.75" customHeight="1">
      <c r="A48" s="1"/>
      <c r="B48" s="2"/>
      <c r="C48" s="3"/>
      <c r="D48" s="4"/>
      <c r="E48" s="5"/>
      <c r="F48" s="5"/>
    </row>
    <row r="49" spans="1:6" ht="15.75" customHeight="1">
      <c r="A49" s="1"/>
      <c r="B49" s="2"/>
      <c r="C49" s="3"/>
      <c r="D49" s="4"/>
      <c r="E49" s="5"/>
      <c r="F49" s="5"/>
    </row>
    <row r="50" spans="1:6" ht="15.75" customHeight="1">
      <c r="A50" s="1"/>
      <c r="B50" s="2"/>
      <c r="C50" s="3"/>
      <c r="D50" s="4"/>
      <c r="E50" s="5"/>
      <c r="F50" s="5"/>
    </row>
    <row r="51" spans="1:6" ht="15.75" customHeight="1">
      <c r="A51" s="1"/>
      <c r="B51" s="2"/>
      <c r="C51" s="3"/>
      <c r="D51" s="4"/>
      <c r="E51" s="5"/>
      <c r="F51" s="5"/>
    </row>
    <row r="52" spans="1:6" ht="15.75" customHeight="1">
      <c r="A52" s="1"/>
      <c r="B52" s="2"/>
      <c r="C52" s="3"/>
      <c r="D52" s="4"/>
      <c r="E52" s="5"/>
      <c r="F52" s="5"/>
    </row>
    <row r="53" spans="1:6" ht="15.75" customHeight="1">
      <c r="A53" s="1"/>
      <c r="B53" s="2"/>
      <c r="C53" s="3"/>
      <c r="D53" s="4"/>
      <c r="E53" s="5"/>
      <c r="F53" s="5"/>
    </row>
    <row r="54" spans="1:6" ht="15.75" customHeight="1">
      <c r="A54" s="1"/>
      <c r="B54" s="2"/>
      <c r="C54" s="3"/>
      <c r="D54" s="4"/>
      <c r="E54" s="5"/>
      <c r="F54" s="5"/>
    </row>
    <row r="55" spans="1:6" ht="15.75" customHeight="1">
      <c r="A55" s="1"/>
      <c r="B55" s="2"/>
      <c r="C55" s="3"/>
      <c r="D55" s="4"/>
      <c r="E55" s="5"/>
      <c r="F55" s="5"/>
    </row>
    <row r="56" spans="1:6" ht="15.75" customHeight="1">
      <c r="A56" s="1"/>
      <c r="B56" s="2"/>
      <c r="C56" s="3"/>
      <c r="D56" s="4"/>
      <c r="E56" s="5"/>
      <c r="F56" s="5"/>
    </row>
    <row r="57" spans="1:6" ht="15.75" customHeight="1">
      <c r="A57" s="1"/>
      <c r="B57" s="2"/>
      <c r="C57" s="3"/>
      <c r="D57" s="4"/>
      <c r="E57" s="5"/>
      <c r="F57" s="5"/>
    </row>
    <row r="58" spans="1:6" ht="15.75" customHeight="1">
      <c r="A58" s="1"/>
      <c r="B58" s="2"/>
      <c r="C58" s="3"/>
      <c r="D58" s="4"/>
      <c r="E58" s="5"/>
      <c r="F58" s="5"/>
    </row>
    <row r="59" spans="1:6" ht="15.75" customHeight="1">
      <c r="A59" s="1"/>
      <c r="B59" s="2"/>
      <c r="C59" s="3"/>
      <c r="D59" s="4"/>
      <c r="E59" s="5"/>
      <c r="F59" s="5"/>
    </row>
    <row r="60" spans="1:6" ht="15.75" customHeight="1">
      <c r="A60" s="1"/>
      <c r="B60" s="2"/>
      <c r="C60" s="3"/>
      <c r="D60" s="4"/>
      <c r="E60" s="5"/>
      <c r="F60" s="5"/>
    </row>
    <row r="61" spans="1:6" ht="15.75" customHeight="1">
      <c r="A61" s="1"/>
      <c r="B61" s="2"/>
      <c r="C61" s="3"/>
      <c r="D61" s="4"/>
      <c r="E61" s="5"/>
      <c r="F61" s="5"/>
    </row>
    <row r="62" spans="1:6" ht="15.75" customHeight="1">
      <c r="A62" s="1"/>
      <c r="B62" s="2"/>
      <c r="C62" s="3"/>
      <c r="D62" s="4"/>
      <c r="E62" s="5"/>
      <c r="F62" s="5"/>
    </row>
    <row r="63" spans="1:6" ht="15.75" customHeight="1">
      <c r="A63" s="1"/>
      <c r="B63" s="2"/>
      <c r="C63" s="3"/>
      <c r="D63" s="4"/>
      <c r="E63" s="5"/>
      <c r="F63" s="5"/>
    </row>
    <row r="64" spans="1:6" ht="15.75" customHeight="1">
      <c r="A64" s="1"/>
      <c r="B64" s="2"/>
      <c r="C64" s="3"/>
      <c r="D64" s="4"/>
      <c r="E64" s="5"/>
      <c r="F64" s="5"/>
    </row>
    <row r="65" spans="1:6" ht="15.75" customHeight="1">
      <c r="A65" s="1"/>
      <c r="B65" s="2"/>
      <c r="C65" s="3"/>
      <c r="D65" s="4"/>
      <c r="E65" s="5"/>
      <c r="F65" s="5"/>
    </row>
    <row r="66" spans="1:6" ht="15.75" customHeight="1">
      <c r="A66" s="1"/>
      <c r="B66" s="2"/>
      <c r="C66" s="3"/>
      <c r="D66" s="4"/>
      <c r="E66" s="5"/>
      <c r="F66" s="5"/>
    </row>
    <row r="67" spans="1:6" ht="15.75" customHeight="1">
      <c r="A67" s="1"/>
      <c r="B67" s="2"/>
      <c r="C67" s="3"/>
      <c r="D67" s="4"/>
      <c r="E67" s="5"/>
      <c r="F67" s="5"/>
    </row>
    <row r="68" spans="1:6" ht="15.75" customHeight="1">
      <c r="A68" s="1"/>
      <c r="B68" s="2"/>
      <c r="C68" s="3"/>
      <c r="D68" s="4"/>
      <c r="E68" s="5"/>
      <c r="F68" s="5"/>
    </row>
    <row r="69" spans="1:6" ht="15.75" customHeight="1">
      <c r="A69" s="1"/>
      <c r="B69" s="2"/>
      <c r="C69" s="3"/>
      <c r="D69" s="4"/>
      <c r="E69" s="5"/>
      <c r="F69" s="5"/>
    </row>
    <row r="70" spans="1:6" ht="15.75" customHeight="1">
      <c r="A70" s="1"/>
      <c r="B70" s="2"/>
      <c r="C70" s="3"/>
      <c r="D70" s="4"/>
      <c r="E70" s="5"/>
      <c r="F70" s="5"/>
    </row>
    <row r="71" spans="1:6" ht="15.75" customHeight="1">
      <c r="A71" s="1"/>
      <c r="B71" s="2"/>
      <c r="C71" s="3"/>
      <c r="D71" s="4"/>
      <c r="E71" s="5"/>
      <c r="F71" s="5"/>
    </row>
    <row r="72" spans="1:6" ht="15.75" customHeight="1">
      <c r="A72" s="1"/>
      <c r="B72" s="2"/>
      <c r="C72" s="3"/>
      <c r="D72" s="4"/>
      <c r="E72" s="5"/>
      <c r="F72" s="5"/>
    </row>
    <row r="73" spans="1:6" ht="15.75" customHeight="1">
      <c r="A73" s="1"/>
      <c r="B73" s="2"/>
      <c r="C73" s="3"/>
      <c r="D73" s="4"/>
      <c r="E73" s="5"/>
      <c r="F73" s="5"/>
    </row>
    <row r="74" spans="1:6" ht="15.75" customHeight="1">
      <c r="A74" s="1"/>
      <c r="B74" s="2"/>
      <c r="C74" s="3"/>
      <c r="D74" s="4"/>
      <c r="E74" s="5"/>
      <c r="F74" s="5"/>
    </row>
    <row r="75" spans="1:6" ht="15.75" customHeight="1">
      <c r="A75" s="1"/>
      <c r="B75" s="2"/>
      <c r="C75" s="3"/>
      <c r="D75" s="4"/>
      <c r="E75" s="5"/>
      <c r="F75" s="5"/>
    </row>
    <row r="76" spans="1:6" ht="15.75" customHeight="1">
      <c r="A76" s="1"/>
      <c r="B76" s="2"/>
      <c r="C76" s="3"/>
      <c r="D76" s="4"/>
      <c r="E76" s="5"/>
      <c r="F76" s="5"/>
    </row>
    <row r="77" spans="1:6" ht="15.75" customHeight="1">
      <c r="A77" s="1"/>
      <c r="B77" s="2"/>
      <c r="C77" s="3"/>
      <c r="D77" s="4"/>
      <c r="E77" s="5"/>
      <c r="F77" s="5"/>
    </row>
    <row r="78" spans="1:6" ht="15.75" customHeight="1">
      <c r="A78" s="1"/>
      <c r="B78" s="2"/>
      <c r="C78" s="3"/>
      <c r="D78" s="4"/>
      <c r="E78" s="5"/>
      <c r="F78" s="5"/>
    </row>
    <row r="79" spans="1:6" ht="15.75" customHeight="1">
      <c r="A79" s="1"/>
      <c r="B79" s="2"/>
      <c r="C79" s="3"/>
      <c r="D79" s="4"/>
      <c r="E79" s="5"/>
      <c r="F79" s="5"/>
    </row>
    <row r="80" spans="1:6" ht="15.75" customHeight="1">
      <c r="A80" s="1"/>
      <c r="B80" s="2"/>
      <c r="C80" s="3"/>
      <c r="D80" s="4"/>
      <c r="E80" s="5"/>
      <c r="F80" s="5"/>
    </row>
    <row r="81" spans="1:6" ht="15.75" customHeight="1">
      <c r="A81" s="1"/>
      <c r="B81" s="2"/>
      <c r="C81" s="3"/>
      <c r="D81" s="4"/>
      <c r="E81" s="5"/>
      <c r="F81" s="5"/>
    </row>
    <row r="82" spans="1:6" ht="15.75" customHeight="1">
      <c r="A82" s="1"/>
      <c r="B82" s="2"/>
      <c r="C82" s="3"/>
      <c r="D82" s="4"/>
      <c r="E82" s="5"/>
      <c r="F82" s="5"/>
    </row>
    <row r="83" spans="1:6" ht="15.75" customHeight="1">
      <c r="A83" s="1"/>
      <c r="B83" s="2"/>
      <c r="C83" s="3"/>
      <c r="D83" s="4"/>
      <c r="E83" s="5"/>
      <c r="F83" s="5"/>
    </row>
    <row r="84" spans="1:6" ht="15.75" customHeight="1">
      <c r="A84" s="1"/>
      <c r="B84" s="2"/>
      <c r="C84" s="3"/>
      <c r="D84" s="4"/>
      <c r="E84" s="5"/>
      <c r="F84" s="5"/>
    </row>
    <row r="85" spans="1:6" ht="15.75" customHeight="1">
      <c r="A85" s="1"/>
      <c r="B85" s="2"/>
      <c r="C85" s="3"/>
      <c r="D85" s="4"/>
      <c r="E85" s="5"/>
      <c r="F85" s="5"/>
    </row>
    <row r="86" spans="1:6" ht="15.75" customHeight="1">
      <c r="A86" s="1"/>
      <c r="B86" s="2"/>
      <c r="C86" s="3"/>
      <c r="D86" s="4"/>
      <c r="E86" s="5"/>
      <c r="F86" s="5"/>
    </row>
    <row r="87" spans="1:6" ht="15.75" customHeight="1">
      <c r="A87" s="1"/>
      <c r="B87" s="2"/>
      <c r="C87" s="3"/>
      <c r="D87" s="4"/>
      <c r="E87" s="5"/>
      <c r="F87" s="5"/>
    </row>
    <row r="88" spans="1:6" ht="15.75" customHeight="1">
      <c r="A88" s="1"/>
      <c r="B88" s="2"/>
      <c r="C88" s="3"/>
      <c r="D88" s="4"/>
      <c r="E88" s="5"/>
      <c r="F88" s="5"/>
    </row>
    <row r="89" spans="1:6" ht="15.75" customHeight="1">
      <c r="A89" s="1"/>
      <c r="B89" s="2"/>
      <c r="C89" s="3"/>
      <c r="D89" s="4"/>
      <c r="E89" s="5"/>
      <c r="F89" s="5"/>
    </row>
    <row r="90" spans="1:6" ht="15.75" customHeight="1">
      <c r="A90" s="1"/>
      <c r="B90" s="2"/>
      <c r="C90" s="3"/>
      <c r="D90" s="4"/>
      <c r="E90" s="5"/>
      <c r="F90" s="5"/>
    </row>
    <row r="91" spans="1:6" ht="15.75" customHeight="1">
      <c r="A91" s="1"/>
      <c r="B91" s="2"/>
      <c r="C91" s="3"/>
      <c r="D91" s="4"/>
      <c r="E91" s="5"/>
      <c r="F91" s="5"/>
    </row>
    <row r="92" spans="1:6" ht="15.75" customHeight="1">
      <c r="A92" s="1"/>
      <c r="B92" s="2"/>
      <c r="C92" s="3"/>
      <c r="D92" s="4"/>
      <c r="E92" s="5"/>
      <c r="F92" s="5"/>
    </row>
    <row r="93" spans="1:6" ht="15.75" customHeight="1">
      <c r="A93" s="1"/>
      <c r="B93" s="2"/>
      <c r="C93" s="3"/>
      <c r="D93" s="4"/>
      <c r="E93" s="5"/>
      <c r="F93" s="5"/>
    </row>
    <row r="94" spans="1:6" ht="15.75" customHeight="1">
      <c r="A94" s="1"/>
      <c r="B94" s="2"/>
      <c r="C94" s="3"/>
      <c r="D94" s="4"/>
      <c r="E94" s="5"/>
      <c r="F94" s="5"/>
    </row>
    <row r="95" spans="1:6" ht="15.75" customHeight="1">
      <c r="A95" s="1"/>
      <c r="B95" s="2"/>
      <c r="C95" s="3"/>
      <c r="D95" s="4"/>
      <c r="E95" s="5"/>
      <c r="F95" s="5"/>
    </row>
    <row r="96" spans="1:6" ht="15.75" customHeight="1">
      <c r="A96" s="1"/>
      <c r="B96" s="2"/>
      <c r="C96" s="3"/>
      <c r="D96" s="4"/>
      <c r="E96" s="5"/>
      <c r="F96" s="5"/>
    </row>
    <row r="97" spans="1:6" ht="15.75" customHeight="1">
      <c r="A97" s="1"/>
      <c r="B97" s="2"/>
      <c r="C97" s="3"/>
      <c r="D97" s="4"/>
      <c r="E97" s="5"/>
      <c r="F97" s="5"/>
    </row>
    <row r="98" spans="1:6" ht="15.75" customHeight="1">
      <c r="A98" s="1"/>
      <c r="B98" s="2"/>
      <c r="C98" s="3"/>
      <c r="D98" s="4"/>
      <c r="E98" s="5"/>
      <c r="F98" s="5"/>
    </row>
    <row r="99" spans="1:6" ht="15.75" customHeight="1">
      <c r="A99" s="1"/>
      <c r="B99" s="2"/>
      <c r="C99" s="3"/>
      <c r="D99" s="4"/>
      <c r="E99" s="5"/>
      <c r="F99" s="5"/>
    </row>
    <row r="100" spans="1:6" ht="15.75" customHeight="1">
      <c r="A100" s="1"/>
      <c r="B100" s="2"/>
      <c r="C100" s="3"/>
      <c r="D100" s="4"/>
      <c r="E100" s="5"/>
      <c r="F100" s="5"/>
    </row>
    <row r="101" spans="1:6" ht="15.75" customHeight="1">
      <c r="A101" s="1"/>
      <c r="B101" s="2"/>
      <c r="C101" s="3"/>
      <c r="D101" s="4"/>
      <c r="E101" s="5"/>
      <c r="F101" s="5"/>
    </row>
    <row r="102" spans="1:6" ht="15.75" customHeight="1">
      <c r="A102" s="1"/>
      <c r="B102" s="2"/>
      <c r="C102" s="3"/>
      <c r="D102" s="4"/>
      <c r="E102" s="5"/>
      <c r="F102" s="5"/>
    </row>
    <row r="103" spans="1:6" ht="15.75" customHeight="1">
      <c r="A103" s="1"/>
      <c r="B103" s="2"/>
      <c r="C103" s="3"/>
      <c r="D103" s="4"/>
      <c r="E103" s="5"/>
      <c r="F103" s="5"/>
    </row>
    <row r="104" spans="1:6" ht="15.75" customHeight="1">
      <c r="A104" s="1"/>
      <c r="B104" s="2"/>
      <c r="C104" s="3"/>
      <c r="D104" s="4"/>
      <c r="E104" s="5"/>
      <c r="F104" s="5"/>
    </row>
    <row r="105" spans="1:6" ht="15.75" customHeight="1">
      <c r="A105" s="1"/>
      <c r="B105" s="2"/>
      <c r="C105" s="3"/>
      <c r="D105" s="4"/>
      <c r="E105" s="5"/>
      <c r="F105" s="5"/>
    </row>
    <row r="106" spans="1:6" ht="15.75" customHeight="1">
      <c r="A106" s="1"/>
      <c r="B106" s="2"/>
      <c r="C106" s="3"/>
      <c r="D106" s="4"/>
      <c r="E106" s="5"/>
      <c r="F106" s="5"/>
    </row>
    <row r="107" spans="1:6" ht="15.75" customHeight="1">
      <c r="A107" s="1"/>
      <c r="B107" s="2"/>
      <c r="C107" s="3"/>
      <c r="D107" s="4"/>
      <c r="E107" s="5"/>
      <c r="F107" s="5"/>
    </row>
    <row r="108" spans="1:6" ht="15.75" customHeight="1">
      <c r="A108" s="1"/>
      <c r="B108" s="2"/>
      <c r="C108" s="3"/>
      <c r="D108" s="4"/>
      <c r="E108" s="5"/>
      <c r="F108" s="5"/>
    </row>
    <row r="109" spans="1:6" ht="15.75" customHeight="1">
      <c r="A109" s="1"/>
      <c r="B109" s="2"/>
      <c r="C109" s="3"/>
      <c r="D109" s="4"/>
      <c r="E109" s="5"/>
      <c r="F109" s="5"/>
    </row>
    <row r="110" spans="1:6" ht="15.75" customHeight="1">
      <c r="A110" s="1"/>
      <c r="B110" s="2"/>
      <c r="C110" s="3"/>
      <c r="D110" s="4"/>
      <c r="E110" s="5"/>
      <c r="F110" s="5"/>
    </row>
    <row r="111" spans="1:6" ht="15.75" customHeight="1">
      <c r="A111" s="1"/>
      <c r="B111" s="2"/>
      <c r="C111" s="3"/>
      <c r="D111" s="4"/>
      <c r="E111" s="5"/>
      <c r="F111" s="5"/>
    </row>
    <row r="112" spans="1:6" ht="15.75" customHeight="1">
      <c r="A112" s="1"/>
      <c r="B112" s="2"/>
      <c r="C112" s="3"/>
      <c r="D112" s="4"/>
      <c r="E112" s="5"/>
      <c r="F112" s="5"/>
    </row>
    <row r="113" spans="1:6" ht="15.75" customHeight="1">
      <c r="A113" s="1"/>
      <c r="B113" s="2"/>
      <c r="C113" s="3"/>
      <c r="D113" s="4"/>
      <c r="E113" s="5"/>
      <c r="F113" s="5"/>
    </row>
    <row r="114" spans="1:6" ht="15.75" customHeight="1">
      <c r="A114" s="1"/>
      <c r="B114" s="2"/>
      <c r="C114" s="3"/>
      <c r="D114" s="4"/>
      <c r="E114" s="5"/>
      <c r="F114" s="5"/>
    </row>
    <row r="115" spans="1:6" ht="15.75" customHeight="1">
      <c r="A115" s="1"/>
      <c r="B115" s="2"/>
      <c r="C115" s="3"/>
      <c r="D115" s="4"/>
      <c r="E115" s="5"/>
      <c r="F115" s="5"/>
    </row>
    <row r="116" spans="1:6" ht="15.75" customHeight="1">
      <c r="A116" s="1"/>
      <c r="B116" s="2"/>
      <c r="C116" s="3"/>
      <c r="D116" s="4"/>
      <c r="E116" s="5"/>
      <c r="F116" s="5"/>
    </row>
    <row r="117" spans="1:6" ht="15.75" customHeight="1">
      <c r="A117" s="1"/>
      <c r="B117" s="2"/>
      <c r="C117" s="3"/>
      <c r="D117" s="4"/>
      <c r="E117" s="5"/>
      <c r="F117" s="5"/>
    </row>
    <row r="118" spans="1:6" ht="15.75" customHeight="1">
      <c r="A118" s="1"/>
      <c r="B118" s="2"/>
      <c r="C118" s="3"/>
      <c r="D118" s="4"/>
      <c r="E118" s="5"/>
      <c r="F118" s="5"/>
    </row>
    <row r="119" spans="1:6" ht="15.75" customHeight="1">
      <c r="A119" s="1"/>
      <c r="B119" s="2"/>
      <c r="C119" s="3"/>
      <c r="D119" s="4"/>
      <c r="E119" s="5"/>
      <c r="F119" s="5"/>
    </row>
    <row r="120" spans="1:6" ht="15.75" customHeight="1">
      <c r="A120" s="1"/>
      <c r="B120" s="2"/>
      <c r="C120" s="3"/>
      <c r="D120" s="4"/>
      <c r="E120" s="5"/>
      <c r="F120" s="5"/>
    </row>
    <row r="121" spans="1:6" ht="15.75" customHeight="1">
      <c r="A121" s="1"/>
      <c r="B121" s="2"/>
      <c r="C121" s="3"/>
      <c r="D121" s="4"/>
      <c r="E121" s="5"/>
      <c r="F121" s="5"/>
    </row>
    <row r="122" spans="1:6" ht="15.75" customHeight="1">
      <c r="A122" s="1"/>
      <c r="B122" s="2"/>
      <c r="C122" s="3"/>
      <c r="D122" s="4"/>
      <c r="E122" s="5"/>
      <c r="F122" s="5"/>
    </row>
    <row r="123" spans="1:6" ht="15.75" customHeight="1">
      <c r="A123" s="1"/>
      <c r="B123" s="2"/>
      <c r="C123" s="3"/>
      <c r="D123" s="4"/>
      <c r="E123" s="5"/>
      <c r="F123" s="5"/>
    </row>
    <row r="124" spans="1:6" ht="15.75" customHeight="1">
      <c r="A124" s="1"/>
      <c r="B124" s="2"/>
      <c r="C124" s="3"/>
      <c r="D124" s="4"/>
      <c r="E124" s="5"/>
      <c r="F124" s="5"/>
    </row>
    <row r="125" spans="1:6" ht="15.75" customHeight="1">
      <c r="A125" s="1"/>
      <c r="B125" s="2"/>
      <c r="C125" s="3"/>
      <c r="D125" s="4"/>
      <c r="E125" s="5"/>
      <c r="F125" s="5"/>
    </row>
    <row r="126" spans="1:6" ht="15.75" customHeight="1">
      <c r="A126" s="1"/>
      <c r="B126" s="2"/>
      <c r="C126" s="3"/>
      <c r="D126" s="4"/>
      <c r="E126" s="5"/>
      <c r="F126" s="5"/>
    </row>
    <row r="127" spans="1:6" ht="15.75" customHeight="1">
      <c r="A127" s="1"/>
      <c r="B127" s="2"/>
      <c r="C127" s="3"/>
      <c r="D127" s="4"/>
      <c r="E127" s="5"/>
      <c r="F127" s="5"/>
    </row>
    <row r="128" spans="1:6" ht="15.75" customHeight="1">
      <c r="A128" s="1"/>
      <c r="B128" s="2"/>
      <c r="C128" s="3"/>
      <c r="D128" s="4"/>
      <c r="E128" s="5"/>
      <c r="F128" s="5"/>
    </row>
    <row r="129" spans="1:6" ht="15.75" customHeight="1">
      <c r="A129" s="1"/>
      <c r="B129" s="2"/>
      <c r="C129" s="3"/>
      <c r="D129" s="4"/>
      <c r="E129" s="5"/>
      <c r="F129" s="5"/>
    </row>
    <row r="130" spans="1:6" ht="15.75" customHeight="1">
      <c r="A130" s="1"/>
      <c r="B130" s="2"/>
      <c r="C130" s="3"/>
      <c r="D130" s="4"/>
      <c r="E130" s="5"/>
      <c r="F130" s="5"/>
    </row>
    <row r="131" spans="1:6" ht="15.75" customHeight="1">
      <c r="A131" s="1"/>
      <c r="B131" s="2"/>
      <c r="C131" s="3"/>
      <c r="D131" s="4"/>
      <c r="E131" s="5"/>
      <c r="F131" s="5"/>
    </row>
    <row r="132" spans="1:6" ht="15.75" customHeight="1">
      <c r="A132" s="1"/>
      <c r="B132" s="2"/>
      <c r="C132" s="3"/>
      <c r="D132" s="4"/>
      <c r="E132" s="5"/>
      <c r="F132" s="5"/>
    </row>
    <row r="133" spans="1:6" ht="15.75" customHeight="1">
      <c r="A133" s="1"/>
      <c r="B133" s="2"/>
      <c r="C133" s="3"/>
      <c r="D133" s="4"/>
      <c r="E133" s="5"/>
      <c r="F133" s="5"/>
    </row>
    <row r="134" spans="1:6" ht="15.75" customHeight="1">
      <c r="A134" s="1"/>
      <c r="B134" s="2"/>
      <c r="C134" s="3"/>
      <c r="D134" s="4"/>
      <c r="E134" s="5"/>
      <c r="F134" s="5"/>
    </row>
    <row r="135" spans="1:6" ht="15.75" customHeight="1">
      <c r="A135" s="1"/>
      <c r="B135" s="2"/>
      <c r="C135" s="3"/>
      <c r="D135" s="4"/>
      <c r="E135" s="5"/>
      <c r="F135" s="5"/>
    </row>
    <row r="136" spans="1:6" ht="15.75" customHeight="1">
      <c r="A136" s="1"/>
      <c r="B136" s="2"/>
      <c r="C136" s="3"/>
      <c r="D136" s="4"/>
      <c r="E136" s="5"/>
      <c r="F136" s="5"/>
    </row>
    <row r="137" spans="1:6" ht="15.75" customHeight="1">
      <c r="A137" s="1"/>
      <c r="B137" s="2"/>
      <c r="C137" s="3"/>
      <c r="D137" s="4"/>
      <c r="E137" s="5"/>
      <c r="F137" s="5"/>
    </row>
    <row r="138" spans="1:6" ht="15.75" customHeight="1">
      <c r="A138" s="1"/>
      <c r="B138" s="2"/>
      <c r="C138" s="3"/>
      <c r="D138" s="4"/>
      <c r="E138" s="5"/>
      <c r="F138" s="5"/>
    </row>
    <row r="139" spans="1:6" ht="15.75" customHeight="1">
      <c r="A139" s="1"/>
      <c r="B139" s="2"/>
      <c r="C139" s="3"/>
      <c r="D139" s="4"/>
      <c r="E139" s="5"/>
      <c r="F139" s="5"/>
    </row>
    <row r="140" spans="1:6" ht="15.75" customHeight="1">
      <c r="A140" s="1"/>
      <c r="B140" s="2"/>
      <c r="C140" s="3"/>
      <c r="D140" s="4"/>
      <c r="E140" s="5"/>
      <c r="F140" s="5"/>
    </row>
    <row r="141" spans="1:6" ht="15.75" customHeight="1">
      <c r="A141" s="1"/>
      <c r="B141" s="2"/>
      <c r="C141" s="3"/>
      <c r="D141" s="4"/>
      <c r="E141" s="5"/>
      <c r="F141" s="5"/>
    </row>
    <row r="142" spans="1:6" ht="15.75" customHeight="1">
      <c r="A142" s="1"/>
      <c r="B142" s="2"/>
      <c r="C142" s="3"/>
      <c r="D142" s="4"/>
      <c r="E142" s="5"/>
      <c r="F142" s="5"/>
    </row>
    <row r="143" spans="1:6" ht="15.75" customHeight="1">
      <c r="A143" s="1"/>
      <c r="B143" s="2"/>
      <c r="C143" s="3"/>
      <c r="D143" s="4"/>
      <c r="E143" s="5"/>
      <c r="F143" s="5"/>
    </row>
    <row r="144" spans="1:6" ht="15.75" customHeight="1">
      <c r="A144" s="1"/>
      <c r="B144" s="2"/>
      <c r="C144" s="3"/>
      <c r="D144" s="4"/>
      <c r="E144" s="5"/>
      <c r="F144" s="5"/>
    </row>
    <row r="145" spans="1:6" ht="15.75" customHeight="1">
      <c r="A145" s="1"/>
      <c r="B145" s="2"/>
      <c r="C145" s="3"/>
      <c r="D145" s="4"/>
      <c r="E145" s="5"/>
      <c r="F145" s="5"/>
    </row>
    <row r="146" spans="1:6" ht="15.75" customHeight="1">
      <c r="A146" s="1"/>
      <c r="B146" s="2"/>
      <c r="C146" s="3"/>
      <c r="D146" s="4"/>
      <c r="E146" s="5"/>
      <c r="F146" s="5"/>
    </row>
    <row r="147" spans="1:6" ht="15.75" customHeight="1">
      <c r="A147" s="1"/>
      <c r="B147" s="2"/>
      <c r="C147" s="3"/>
      <c r="D147" s="4"/>
      <c r="E147" s="5"/>
      <c r="F147" s="5"/>
    </row>
    <row r="148" spans="1:6" ht="15.75" customHeight="1">
      <c r="A148" s="1"/>
      <c r="B148" s="2"/>
      <c r="C148" s="3"/>
      <c r="D148" s="4"/>
      <c r="E148" s="5"/>
      <c r="F148" s="5"/>
    </row>
    <row r="149" spans="1:6" ht="15.75" customHeight="1">
      <c r="A149" s="1"/>
      <c r="B149" s="2"/>
      <c r="C149" s="3"/>
      <c r="D149" s="4"/>
      <c r="E149" s="5"/>
      <c r="F149" s="5"/>
    </row>
    <row r="150" spans="1:6" ht="15.75" customHeight="1">
      <c r="A150" s="1"/>
      <c r="B150" s="2"/>
      <c r="C150" s="3"/>
      <c r="D150" s="4"/>
      <c r="E150" s="5"/>
      <c r="F150" s="5"/>
    </row>
    <row r="151" spans="1:6" ht="15.75" customHeight="1">
      <c r="A151" s="1"/>
      <c r="B151" s="2"/>
      <c r="C151" s="3"/>
      <c r="D151" s="4"/>
      <c r="E151" s="5"/>
      <c r="F151" s="5"/>
    </row>
    <row r="152" spans="1:6" ht="15.75" customHeight="1">
      <c r="A152" s="1"/>
      <c r="B152" s="2"/>
      <c r="C152" s="3"/>
      <c r="D152" s="4"/>
      <c r="E152" s="5"/>
      <c r="F152" s="5"/>
    </row>
    <row r="153" spans="1:6" ht="15.75" customHeight="1">
      <c r="A153" s="1"/>
      <c r="B153" s="2"/>
      <c r="C153" s="3"/>
      <c r="D153" s="4"/>
      <c r="E153" s="5"/>
      <c r="F153" s="5"/>
    </row>
    <row r="154" spans="1:6" ht="15.75" customHeight="1">
      <c r="A154" s="1"/>
      <c r="B154" s="2"/>
      <c r="C154" s="3"/>
      <c r="D154" s="4"/>
      <c r="E154" s="5"/>
      <c r="F154" s="5"/>
    </row>
    <row r="155" spans="1:6" ht="15.75" customHeight="1">
      <c r="A155" s="1"/>
      <c r="B155" s="2"/>
      <c r="C155" s="3"/>
      <c r="D155" s="4"/>
      <c r="E155" s="5"/>
      <c r="F155" s="5"/>
    </row>
    <row r="156" spans="1:6" ht="15.75" customHeight="1">
      <c r="A156" s="1"/>
      <c r="B156" s="2"/>
      <c r="C156" s="3"/>
      <c r="D156" s="4"/>
      <c r="E156" s="5"/>
      <c r="F156" s="5"/>
    </row>
    <row r="157" spans="1:6" ht="15.75" customHeight="1">
      <c r="A157" s="1"/>
      <c r="B157" s="2"/>
      <c r="C157" s="3"/>
      <c r="D157" s="4"/>
      <c r="E157" s="5"/>
      <c r="F157" s="5"/>
    </row>
    <row r="158" spans="1:6" ht="15.75" customHeight="1">
      <c r="A158" s="1"/>
      <c r="B158" s="2"/>
      <c r="C158" s="3"/>
      <c r="D158" s="4"/>
      <c r="E158" s="5"/>
      <c r="F158" s="5"/>
    </row>
    <row r="159" spans="1:6" ht="15.75" customHeight="1">
      <c r="A159" s="1"/>
      <c r="B159" s="2"/>
      <c r="C159" s="3"/>
      <c r="D159" s="4"/>
      <c r="E159" s="5"/>
      <c r="F159" s="5"/>
    </row>
    <row r="160" spans="1:6" ht="15.75" customHeight="1">
      <c r="A160" s="1"/>
      <c r="B160" s="2"/>
      <c r="C160" s="3"/>
      <c r="D160" s="4"/>
      <c r="E160" s="5"/>
      <c r="F160" s="5"/>
    </row>
    <row r="161" spans="1:6" ht="15.75" customHeight="1">
      <c r="A161" s="1"/>
      <c r="B161" s="2"/>
      <c r="C161" s="3"/>
      <c r="D161" s="4"/>
      <c r="E161" s="5"/>
      <c r="F161" s="5"/>
    </row>
    <row r="162" spans="1:6" ht="15.75" customHeight="1">
      <c r="A162" s="1"/>
      <c r="B162" s="2"/>
      <c r="C162" s="3"/>
      <c r="D162" s="4"/>
      <c r="E162" s="5"/>
      <c r="F162" s="5"/>
    </row>
    <row r="163" spans="1:6" ht="15.75" customHeight="1">
      <c r="A163" s="1"/>
      <c r="B163" s="2"/>
      <c r="C163" s="3"/>
      <c r="D163" s="4"/>
      <c r="E163" s="5"/>
      <c r="F163" s="5"/>
    </row>
    <row r="164" spans="1:6" ht="15.75" customHeight="1">
      <c r="A164" s="1"/>
      <c r="B164" s="2"/>
      <c r="C164" s="3"/>
      <c r="D164" s="4"/>
      <c r="E164" s="5"/>
      <c r="F164" s="5"/>
    </row>
    <row r="165" spans="1:6" ht="15.75" customHeight="1">
      <c r="A165" s="1"/>
      <c r="B165" s="2"/>
      <c r="C165" s="3"/>
      <c r="D165" s="4"/>
      <c r="E165" s="5"/>
      <c r="F165" s="5"/>
    </row>
    <row r="166" spans="1:6" ht="15.75" customHeight="1">
      <c r="A166" s="1"/>
      <c r="B166" s="2"/>
      <c r="C166" s="3"/>
      <c r="D166" s="4"/>
      <c r="E166" s="5"/>
      <c r="F166" s="5"/>
    </row>
    <row r="167" spans="1:6" ht="15.75" customHeight="1">
      <c r="A167" s="1"/>
      <c r="B167" s="2"/>
      <c r="C167" s="3"/>
      <c r="D167" s="4"/>
      <c r="E167" s="5"/>
      <c r="F167" s="5"/>
    </row>
    <row r="168" spans="1:6" ht="15.75" customHeight="1">
      <c r="A168" s="1"/>
      <c r="B168" s="2"/>
      <c r="C168" s="3"/>
      <c r="D168" s="4"/>
      <c r="E168" s="5"/>
      <c r="F168" s="5"/>
    </row>
    <row r="169" spans="1:6" ht="15.75" customHeight="1">
      <c r="A169" s="1"/>
      <c r="B169" s="2"/>
      <c r="C169" s="3"/>
      <c r="D169" s="4"/>
      <c r="E169" s="5"/>
      <c r="F169" s="5"/>
    </row>
    <row r="170" spans="1:6" ht="15.75" customHeight="1">
      <c r="A170" s="1"/>
      <c r="B170" s="2"/>
      <c r="C170" s="3"/>
      <c r="D170" s="4"/>
      <c r="E170" s="5"/>
      <c r="F170" s="5"/>
    </row>
    <row r="171" spans="1:6" ht="15.75" customHeight="1">
      <c r="A171" s="1"/>
      <c r="B171" s="2"/>
      <c r="C171" s="3"/>
      <c r="D171" s="4"/>
      <c r="E171" s="5"/>
      <c r="F171" s="5"/>
    </row>
    <row r="172" spans="1:6" ht="15.75" customHeight="1">
      <c r="A172" s="1"/>
      <c r="B172" s="2"/>
      <c r="C172" s="3"/>
      <c r="D172" s="4"/>
      <c r="E172" s="5"/>
      <c r="F172" s="5"/>
    </row>
    <row r="173" spans="1:6" ht="15.75" customHeight="1">
      <c r="A173" s="1"/>
      <c r="B173" s="2"/>
      <c r="C173" s="3"/>
      <c r="D173" s="4"/>
      <c r="E173" s="5"/>
      <c r="F173" s="5"/>
    </row>
    <row r="174" spans="1:6" ht="15.75" customHeight="1">
      <c r="A174" s="1"/>
      <c r="B174" s="2"/>
      <c r="C174" s="3"/>
      <c r="D174" s="4"/>
      <c r="E174" s="5"/>
      <c r="F174" s="5"/>
    </row>
    <row r="175" spans="1:6" ht="15.75" customHeight="1">
      <c r="A175" s="1"/>
      <c r="B175" s="2"/>
      <c r="C175" s="3"/>
      <c r="D175" s="4"/>
      <c r="E175" s="5"/>
      <c r="F175" s="5"/>
    </row>
    <row r="176" spans="1:6" ht="15.75" customHeight="1">
      <c r="A176" s="1"/>
      <c r="B176" s="2"/>
      <c r="C176" s="3"/>
      <c r="D176" s="4"/>
      <c r="E176" s="5"/>
      <c r="F176" s="5"/>
    </row>
    <row r="177" spans="1:6" ht="15.75" customHeight="1">
      <c r="A177" s="1"/>
      <c r="B177" s="2"/>
      <c r="C177" s="3"/>
      <c r="D177" s="4"/>
      <c r="E177" s="5"/>
      <c r="F177" s="5"/>
    </row>
    <row r="178" spans="1:6" ht="15.75" customHeight="1">
      <c r="A178" s="1"/>
      <c r="B178" s="2"/>
      <c r="C178" s="3"/>
      <c r="D178" s="4"/>
      <c r="E178" s="5"/>
      <c r="F178" s="5"/>
    </row>
    <row r="179" spans="1:6" ht="15.75" customHeight="1">
      <c r="A179" s="1"/>
      <c r="B179" s="2"/>
      <c r="C179" s="3"/>
      <c r="D179" s="4"/>
      <c r="E179" s="5"/>
      <c r="F179" s="5"/>
    </row>
    <row r="180" spans="1:6" ht="15.75" customHeight="1">
      <c r="A180" s="1"/>
      <c r="B180" s="2"/>
      <c r="C180" s="3"/>
      <c r="D180" s="4"/>
      <c r="E180" s="5"/>
      <c r="F180" s="5"/>
    </row>
    <row r="181" spans="1:6" ht="15.75" customHeight="1">
      <c r="A181" s="1"/>
      <c r="B181" s="2"/>
      <c r="C181" s="3"/>
      <c r="D181" s="4"/>
      <c r="E181" s="5"/>
      <c r="F181" s="5"/>
    </row>
    <row r="182" spans="1:6" ht="15.75" customHeight="1">
      <c r="A182" s="1"/>
      <c r="B182" s="2"/>
      <c r="C182" s="3"/>
      <c r="D182" s="4"/>
      <c r="E182" s="5"/>
      <c r="F182" s="5"/>
    </row>
    <row r="183" spans="1:6" ht="15.75" customHeight="1">
      <c r="A183" s="1"/>
      <c r="B183" s="2"/>
      <c r="C183" s="3"/>
      <c r="D183" s="4"/>
      <c r="E183" s="5"/>
      <c r="F183" s="5"/>
    </row>
    <row r="184" spans="1:6" ht="15.75" customHeight="1">
      <c r="A184" s="1"/>
      <c r="B184" s="2"/>
      <c r="C184" s="3"/>
      <c r="D184" s="4"/>
      <c r="E184" s="5"/>
      <c r="F184" s="5"/>
    </row>
    <row r="185" spans="1:6" ht="15.75" customHeight="1">
      <c r="A185" s="1"/>
      <c r="B185" s="2"/>
      <c r="C185" s="3"/>
      <c r="D185" s="4"/>
      <c r="E185" s="5"/>
      <c r="F185" s="5"/>
    </row>
    <row r="186" spans="1:6" ht="15.75" customHeight="1">
      <c r="A186" s="1"/>
      <c r="B186" s="2"/>
      <c r="C186" s="3"/>
      <c r="D186" s="4"/>
      <c r="E186" s="5"/>
      <c r="F186" s="5"/>
    </row>
    <row r="187" spans="1:6" ht="15.75" customHeight="1">
      <c r="A187" s="1"/>
      <c r="B187" s="2"/>
      <c r="C187" s="3"/>
      <c r="D187" s="4"/>
      <c r="E187" s="5"/>
      <c r="F187" s="5"/>
    </row>
    <row r="188" spans="1:6" ht="15.75" customHeight="1">
      <c r="A188" s="1"/>
      <c r="B188" s="2"/>
      <c r="C188" s="3"/>
      <c r="D188" s="4"/>
      <c r="E188" s="5"/>
      <c r="F188" s="5"/>
    </row>
    <row r="189" spans="1:6" ht="15.75" customHeight="1">
      <c r="A189" s="1"/>
      <c r="B189" s="2"/>
      <c r="C189" s="3"/>
      <c r="D189" s="4"/>
      <c r="E189" s="5"/>
      <c r="F189" s="5"/>
    </row>
    <row r="190" spans="1:6" ht="15.75" customHeight="1">
      <c r="A190" s="1"/>
      <c r="B190" s="2"/>
      <c r="C190" s="3"/>
      <c r="D190" s="4"/>
      <c r="E190" s="5"/>
      <c r="F190" s="5"/>
    </row>
    <row r="191" spans="1:6" ht="15.75" customHeight="1">
      <c r="A191" s="1"/>
      <c r="B191" s="2"/>
      <c r="C191" s="3"/>
      <c r="D191" s="4"/>
      <c r="E191" s="5"/>
      <c r="F191" s="5"/>
    </row>
    <row r="192" spans="1:6" ht="15.75" customHeight="1">
      <c r="A192" s="1"/>
      <c r="B192" s="2"/>
      <c r="C192" s="3"/>
      <c r="D192" s="4"/>
      <c r="E192" s="5"/>
      <c r="F192" s="5"/>
    </row>
    <row r="193" spans="1:6" ht="15.75" customHeight="1">
      <c r="A193" s="1"/>
      <c r="B193" s="2"/>
      <c r="C193" s="3"/>
      <c r="D193" s="4"/>
      <c r="E193" s="5"/>
      <c r="F193" s="5"/>
    </row>
    <row r="194" spans="1:6" ht="15.75" customHeight="1">
      <c r="A194" s="1"/>
      <c r="B194" s="2"/>
      <c r="C194" s="3"/>
      <c r="D194" s="4"/>
      <c r="E194" s="5"/>
      <c r="F194" s="5"/>
    </row>
    <row r="195" spans="1:6" ht="15.75" customHeight="1">
      <c r="A195" s="1"/>
      <c r="B195" s="2"/>
      <c r="C195" s="3"/>
      <c r="D195" s="4"/>
      <c r="E195" s="5"/>
      <c r="F195" s="5"/>
    </row>
    <row r="196" spans="1:6" ht="15.75" customHeight="1">
      <c r="A196" s="1"/>
      <c r="B196" s="2"/>
      <c r="C196" s="3"/>
      <c r="D196" s="4"/>
      <c r="E196" s="5"/>
      <c r="F196" s="5"/>
    </row>
    <row r="197" spans="1:6" ht="15.75" customHeight="1">
      <c r="A197" s="1"/>
      <c r="B197" s="2"/>
      <c r="C197" s="3"/>
      <c r="D197" s="4"/>
      <c r="E197" s="5"/>
      <c r="F197" s="5"/>
    </row>
    <row r="198" spans="1:6" ht="15.75" customHeight="1">
      <c r="A198" s="1"/>
      <c r="B198" s="2"/>
      <c r="C198" s="3"/>
      <c r="D198" s="4"/>
      <c r="E198" s="5"/>
      <c r="F198" s="5"/>
    </row>
    <row r="199" spans="1:6" ht="15.75" customHeight="1">
      <c r="A199" s="1"/>
      <c r="B199" s="2"/>
      <c r="C199" s="3"/>
      <c r="D199" s="4"/>
      <c r="E199" s="5"/>
      <c r="F199" s="5"/>
    </row>
    <row r="200" spans="1:6" ht="15.75" customHeight="1">
      <c r="A200" s="1"/>
      <c r="B200" s="2"/>
      <c r="C200" s="3"/>
      <c r="D200" s="4"/>
      <c r="E200" s="5"/>
      <c r="F200" s="5"/>
    </row>
    <row r="201" spans="1:6" ht="15.75" customHeight="1">
      <c r="A201" s="1"/>
      <c r="B201" s="2"/>
      <c r="C201" s="3"/>
      <c r="D201" s="4"/>
      <c r="E201" s="5"/>
      <c r="F201" s="5"/>
    </row>
    <row r="202" spans="1:6" ht="15.75" customHeight="1">
      <c r="A202" s="1"/>
      <c r="B202" s="2"/>
      <c r="C202" s="3"/>
      <c r="D202" s="4"/>
      <c r="E202" s="5"/>
      <c r="F202" s="5"/>
    </row>
    <row r="203" spans="1:6" ht="15.75" customHeight="1">
      <c r="A203" s="1"/>
      <c r="B203" s="2"/>
      <c r="C203" s="3"/>
      <c r="D203" s="4"/>
      <c r="E203" s="5"/>
      <c r="F203" s="5"/>
    </row>
    <row r="204" spans="1:6" ht="15.75" customHeight="1">
      <c r="A204" s="1"/>
      <c r="B204" s="2"/>
      <c r="C204" s="3"/>
      <c r="D204" s="4"/>
      <c r="E204" s="5"/>
      <c r="F204" s="5"/>
    </row>
    <row r="205" spans="1:6" ht="15.75" customHeight="1">
      <c r="A205" s="1"/>
      <c r="B205" s="2"/>
      <c r="C205" s="3"/>
      <c r="D205" s="4"/>
      <c r="E205" s="5"/>
      <c r="F205" s="5"/>
    </row>
    <row r="206" spans="1:6" ht="15.75" customHeight="1">
      <c r="A206" s="1"/>
      <c r="B206" s="2"/>
      <c r="C206" s="3"/>
      <c r="D206" s="4"/>
      <c r="E206" s="5"/>
      <c r="F206" s="5"/>
    </row>
    <row r="207" spans="1:6" ht="15.75" customHeight="1">
      <c r="A207" s="1"/>
      <c r="B207" s="2"/>
      <c r="C207" s="3"/>
      <c r="D207" s="4"/>
      <c r="E207" s="5"/>
      <c r="F207" s="5"/>
    </row>
    <row r="208" spans="1:6" ht="15.75" customHeight="1">
      <c r="A208" s="1"/>
      <c r="B208" s="2"/>
      <c r="C208" s="3"/>
      <c r="D208" s="4"/>
      <c r="E208" s="5"/>
      <c r="F208" s="5"/>
    </row>
    <row r="209" spans="1:6" ht="15.75" customHeight="1">
      <c r="A209" s="1"/>
      <c r="B209" s="2"/>
      <c r="C209" s="3"/>
      <c r="D209" s="4"/>
      <c r="E209" s="5"/>
      <c r="F209" s="5"/>
    </row>
    <row r="210" spans="1:6" ht="15.75" customHeight="1">
      <c r="A210" s="1"/>
      <c r="B210" s="2"/>
      <c r="C210" s="3"/>
      <c r="D210" s="4"/>
      <c r="E210" s="5"/>
      <c r="F210" s="5"/>
    </row>
    <row r="211" spans="1:6" ht="15.75" customHeight="1">
      <c r="A211" s="1"/>
      <c r="B211" s="2"/>
      <c r="C211" s="3"/>
      <c r="D211" s="4"/>
      <c r="E211" s="5"/>
      <c r="F211" s="5"/>
    </row>
    <row r="212" spans="1:6" ht="15.75" customHeight="1">
      <c r="A212" s="1"/>
      <c r="B212" s="2"/>
      <c r="C212" s="3"/>
      <c r="D212" s="4"/>
      <c r="E212" s="5"/>
      <c r="F212" s="5"/>
    </row>
    <row r="213" spans="1:6" ht="15.75" customHeight="1">
      <c r="A213" s="1"/>
      <c r="B213" s="2"/>
      <c r="C213" s="3"/>
      <c r="D213" s="4"/>
      <c r="E213" s="5"/>
      <c r="F213" s="5"/>
    </row>
    <row r="214" spans="1:6" ht="15.75" customHeight="1">
      <c r="A214" s="1"/>
      <c r="B214" s="2"/>
      <c r="C214" s="3"/>
      <c r="D214" s="4"/>
      <c r="E214" s="5"/>
      <c r="F214" s="5"/>
    </row>
    <row r="215" spans="1:6" ht="15.75" customHeight="1">
      <c r="A215" s="1"/>
      <c r="B215" s="2"/>
      <c r="C215" s="3"/>
      <c r="D215" s="4"/>
      <c r="E215" s="5"/>
      <c r="F215" s="5"/>
    </row>
    <row r="216" spans="1:6" ht="15.75" customHeight="1">
      <c r="A216" s="1"/>
      <c r="B216" s="2"/>
      <c r="C216" s="3"/>
      <c r="D216" s="4"/>
      <c r="E216" s="5"/>
      <c r="F216" s="5"/>
    </row>
    <row r="217" spans="1:6" ht="15.75" customHeight="1">
      <c r="A217" s="1"/>
      <c r="B217" s="2"/>
      <c r="C217" s="3"/>
      <c r="D217" s="4"/>
      <c r="E217" s="5"/>
      <c r="F217" s="5"/>
    </row>
    <row r="218" spans="1:6" ht="15.75" customHeight="1">
      <c r="A218" s="1"/>
      <c r="B218" s="2"/>
      <c r="C218" s="3"/>
      <c r="D218" s="4"/>
      <c r="E218" s="5"/>
      <c r="F218" s="5"/>
    </row>
    <row r="219" spans="1:6" ht="15.75" customHeight="1">
      <c r="A219" s="1"/>
      <c r="B219" s="2"/>
      <c r="C219" s="3"/>
      <c r="D219" s="4"/>
      <c r="E219" s="5"/>
      <c r="F219" s="5"/>
    </row>
    <row r="220" spans="1:6" ht="15.75" customHeight="1">
      <c r="A220" s="1"/>
      <c r="B220" s="2"/>
      <c r="C220" s="3"/>
      <c r="D220" s="4"/>
      <c r="E220" s="5"/>
      <c r="F220" s="5"/>
    </row>
    <row r="221" spans="1:6" ht="15.75" customHeight="1">
      <c r="A221" s="1"/>
      <c r="B221" s="2"/>
      <c r="C221" s="3"/>
      <c r="D221" s="4"/>
      <c r="E221" s="5"/>
      <c r="F221" s="5"/>
    </row>
    <row r="222" spans="1:6" ht="15.75" customHeight="1">
      <c r="A222" s="1"/>
      <c r="B222" s="2"/>
      <c r="C222" s="3"/>
      <c r="D222" s="4"/>
      <c r="E222" s="5"/>
      <c r="F222" s="5"/>
    </row>
    <row r="223" spans="1:6" ht="15.75" customHeight="1">
      <c r="A223" s="1"/>
      <c r="B223" s="2"/>
      <c r="C223" s="3"/>
      <c r="D223" s="4"/>
      <c r="E223" s="5"/>
      <c r="F223" s="5"/>
    </row>
    <row r="224" spans="1:6" ht="15.75" customHeight="1">
      <c r="A224" s="1"/>
      <c r="B224" s="2"/>
      <c r="C224" s="3"/>
      <c r="D224" s="4"/>
      <c r="E224" s="5"/>
      <c r="F224" s="5"/>
    </row>
    <row r="225" spans="1:6" ht="15.75" customHeight="1">
      <c r="A225" s="1"/>
      <c r="B225" s="2"/>
      <c r="C225" s="3"/>
      <c r="D225" s="4"/>
      <c r="E225" s="5"/>
      <c r="F225" s="5"/>
    </row>
    <row r="226" spans="1:6" ht="15.75" customHeight="1">
      <c r="A226" s="1"/>
      <c r="B226" s="2"/>
      <c r="C226" s="3"/>
      <c r="D226" s="4"/>
      <c r="E226" s="5"/>
      <c r="F226" s="5"/>
    </row>
    <row r="227" spans="1:6" ht="15.75" customHeight="1">
      <c r="A227" s="1"/>
      <c r="B227" s="2"/>
      <c r="C227" s="3"/>
      <c r="D227" s="4"/>
      <c r="E227" s="5"/>
      <c r="F227" s="5"/>
    </row>
    <row r="228" spans="1:6" ht="15.75" customHeight="1">
      <c r="A228" s="1"/>
      <c r="B228" s="2"/>
      <c r="C228" s="3"/>
      <c r="D228" s="4"/>
      <c r="E228" s="5"/>
      <c r="F228" s="5"/>
    </row>
    <row r="229" spans="1:6" ht="15.75" customHeight="1">
      <c r="A229" s="1"/>
      <c r="B229" s="2"/>
      <c r="C229" s="3"/>
      <c r="D229" s="4"/>
      <c r="E229" s="5"/>
      <c r="F229" s="5"/>
    </row>
    <row r="230" spans="1:6" ht="15.75" customHeight="1">
      <c r="A230" s="1"/>
      <c r="B230" s="2"/>
      <c r="C230" s="3"/>
      <c r="D230" s="4"/>
      <c r="E230" s="5"/>
      <c r="F230" s="5"/>
    </row>
    <row r="231" spans="1:6" ht="15.75" customHeight="1">
      <c r="A231" s="1"/>
      <c r="B231" s="2"/>
      <c r="C231" s="3"/>
      <c r="D231" s="4"/>
      <c r="E231" s="5"/>
      <c r="F231" s="5"/>
    </row>
    <row r="232" spans="1:6" ht="15.75" customHeight="1">
      <c r="A232" s="1"/>
      <c r="B232" s="2"/>
      <c r="C232" s="3"/>
      <c r="D232" s="4"/>
      <c r="E232" s="5"/>
      <c r="F232" s="5"/>
    </row>
    <row r="233" spans="1:6" ht="15.75" customHeight="1">
      <c r="A233" s="1"/>
      <c r="B233" s="2"/>
      <c r="C233" s="3"/>
      <c r="D233" s="4"/>
      <c r="E233" s="5"/>
      <c r="F233" s="5"/>
    </row>
    <row r="234" spans="1:6" ht="15.75" customHeight="1">
      <c r="A234" s="1"/>
      <c r="B234" s="2"/>
      <c r="C234" s="3"/>
      <c r="D234" s="4"/>
      <c r="E234" s="5"/>
      <c r="F234" s="5"/>
    </row>
    <row r="235" spans="1:6" ht="15.75" customHeight="1">
      <c r="A235" s="1"/>
      <c r="B235" s="2"/>
      <c r="C235" s="3"/>
      <c r="D235" s="4"/>
      <c r="E235" s="5"/>
      <c r="F235" s="5"/>
    </row>
    <row r="236" spans="1:6" ht="15.75" customHeight="1">
      <c r="A236" s="1"/>
      <c r="B236" s="2"/>
      <c r="C236" s="3"/>
      <c r="D236" s="4"/>
      <c r="E236" s="5"/>
      <c r="F236" s="5"/>
    </row>
    <row r="237" spans="1:6" ht="15.75" customHeight="1">
      <c r="A237" s="1"/>
      <c r="B237" s="2"/>
      <c r="C237" s="3"/>
      <c r="D237" s="4"/>
      <c r="E237" s="5"/>
      <c r="F237" s="5"/>
    </row>
    <row r="238" spans="1:6" ht="15.75" customHeight="1">
      <c r="A238" s="1"/>
      <c r="B238" s="2"/>
      <c r="C238" s="3"/>
      <c r="D238" s="4"/>
      <c r="E238" s="5"/>
      <c r="F238" s="5"/>
    </row>
    <row r="239" spans="1:6" ht="15.75" customHeight="1">
      <c r="A239" s="1"/>
      <c r="B239" s="2"/>
      <c r="C239" s="3"/>
      <c r="D239" s="4"/>
      <c r="E239" s="5"/>
      <c r="F239" s="5"/>
    </row>
    <row r="240" spans="1:6" ht="15.75" customHeight="1">
      <c r="A240" s="1"/>
      <c r="B240" s="2"/>
      <c r="C240" s="3"/>
      <c r="D240" s="4"/>
      <c r="E240" s="5"/>
      <c r="F240" s="5"/>
    </row>
    <row r="241" spans="1:6" ht="15.75" customHeight="1">
      <c r="A241" s="1"/>
      <c r="B241" s="2"/>
      <c r="C241" s="3"/>
      <c r="D241" s="4"/>
      <c r="E241" s="5"/>
      <c r="F241" s="5"/>
    </row>
    <row r="242" spans="1:6" ht="15.75" customHeight="1">
      <c r="A242" s="1"/>
      <c r="B242" s="2"/>
      <c r="C242" s="3"/>
      <c r="D242" s="4"/>
      <c r="E242" s="5"/>
      <c r="F242" s="5"/>
    </row>
    <row r="243" spans="1:6" ht="15.75" customHeight="1">
      <c r="A243" s="1"/>
      <c r="B243" s="2"/>
      <c r="C243" s="3"/>
      <c r="D243" s="4"/>
      <c r="E243" s="5"/>
      <c r="F243" s="5"/>
    </row>
    <row r="244" spans="1:6" ht="15.75" customHeight="1">
      <c r="A244" s="1"/>
      <c r="B244" s="2"/>
      <c r="C244" s="3"/>
      <c r="D244" s="4"/>
      <c r="E244" s="5"/>
      <c r="F244" s="5"/>
    </row>
    <row r="245" spans="1:6" ht="15.75" customHeight="1">
      <c r="A245" s="1"/>
      <c r="B245" s="2"/>
      <c r="C245" s="3"/>
      <c r="D245" s="4"/>
      <c r="E245" s="5"/>
      <c r="F245" s="5"/>
    </row>
    <row r="246" spans="1:6" ht="15.75" customHeight="1">
      <c r="A246" s="1"/>
      <c r="B246" s="2"/>
      <c r="C246" s="3"/>
      <c r="D246" s="4"/>
      <c r="E246" s="5"/>
      <c r="F246" s="5"/>
    </row>
    <row r="247" spans="1:6" ht="15.75" customHeight="1">
      <c r="A247" s="1"/>
      <c r="B247" s="2"/>
      <c r="C247" s="3"/>
      <c r="D247" s="4"/>
      <c r="E247" s="5"/>
      <c r="F247" s="5"/>
    </row>
    <row r="248" spans="1:6" ht="15.75" customHeight="1">
      <c r="A248" s="1"/>
      <c r="B248" s="2"/>
      <c r="C248" s="3"/>
      <c r="D248" s="4"/>
      <c r="E248" s="5"/>
      <c r="F248" s="5"/>
    </row>
    <row r="249" spans="1:6" ht="15.75" customHeight="1">
      <c r="A249" s="1"/>
      <c r="B249" s="2"/>
      <c r="C249" s="3"/>
      <c r="D249" s="4"/>
      <c r="E249" s="5"/>
      <c r="F249" s="5"/>
    </row>
    <row r="250" spans="1:6" ht="15.75" customHeight="1">
      <c r="A250" s="1"/>
      <c r="B250" s="2"/>
      <c r="C250" s="3"/>
      <c r="D250" s="4"/>
      <c r="E250" s="5"/>
      <c r="F250" s="5"/>
    </row>
    <row r="251" spans="1:6" ht="15.75" customHeight="1">
      <c r="A251" s="1"/>
      <c r="B251" s="2"/>
      <c r="C251" s="3"/>
      <c r="D251" s="4"/>
      <c r="E251" s="5"/>
      <c r="F251" s="5"/>
    </row>
    <row r="252" spans="1:6" ht="15.75" customHeight="1">
      <c r="A252" s="1"/>
      <c r="B252" s="2"/>
      <c r="C252" s="3"/>
      <c r="D252" s="4"/>
      <c r="E252" s="5"/>
      <c r="F252" s="5"/>
    </row>
    <row r="253" spans="1:6" ht="15.75" customHeight="1">
      <c r="A253" s="1"/>
      <c r="B253" s="2"/>
      <c r="C253" s="3"/>
      <c r="D253" s="4"/>
      <c r="E253" s="5"/>
      <c r="F253" s="5"/>
    </row>
    <row r="254" spans="1:6" ht="15.75" customHeight="1">
      <c r="A254" s="1"/>
      <c r="B254" s="2"/>
      <c r="C254" s="3"/>
      <c r="D254" s="4"/>
      <c r="E254" s="5"/>
      <c r="F254" s="5"/>
    </row>
    <row r="255" spans="1:6" ht="15.75" customHeight="1">
      <c r="A255" s="1"/>
      <c r="B255" s="2"/>
      <c r="C255" s="3"/>
      <c r="D255" s="4"/>
      <c r="E255" s="5"/>
      <c r="F255" s="5"/>
    </row>
    <row r="256" spans="1:6" ht="15.75" customHeight="1">
      <c r="A256" s="1"/>
      <c r="B256" s="2"/>
      <c r="C256" s="3"/>
      <c r="D256" s="4"/>
      <c r="E256" s="5"/>
      <c r="F256" s="5"/>
    </row>
    <row r="257" spans="1:6" ht="15.75" customHeight="1">
      <c r="A257" s="1"/>
      <c r="B257" s="2"/>
      <c r="C257" s="3"/>
      <c r="D257" s="4"/>
      <c r="E257" s="5"/>
      <c r="F257" s="5"/>
    </row>
    <row r="258" spans="1:6" ht="15.75" customHeight="1">
      <c r="A258" s="1"/>
      <c r="B258" s="2"/>
      <c r="C258" s="3"/>
      <c r="D258" s="4"/>
      <c r="E258" s="5"/>
      <c r="F258" s="5"/>
    </row>
    <row r="259" spans="1:6" ht="15.75" customHeight="1">
      <c r="A259" s="1"/>
      <c r="B259" s="2"/>
      <c r="C259" s="3"/>
      <c r="D259" s="4"/>
      <c r="E259" s="5"/>
      <c r="F259" s="5"/>
    </row>
    <row r="260" spans="1:6" ht="15.75" customHeight="1">
      <c r="A260" s="1"/>
      <c r="B260" s="2"/>
      <c r="C260" s="3"/>
      <c r="D260" s="4"/>
      <c r="E260" s="5"/>
      <c r="F260" s="5"/>
    </row>
    <row r="261" spans="1:6" ht="15.75" customHeight="1">
      <c r="A261" s="1"/>
      <c r="B261" s="2"/>
      <c r="C261" s="3"/>
      <c r="D261" s="4"/>
      <c r="E261" s="5"/>
      <c r="F261" s="5"/>
    </row>
    <row r="262" spans="1:6" ht="15.75" customHeight="1">
      <c r="A262" s="1"/>
      <c r="B262" s="2"/>
      <c r="C262" s="3"/>
      <c r="D262" s="4"/>
      <c r="E262" s="5"/>
      <c r="F262" s="5"/>
    </row>
    <row r="263" spans="1:6" ht="15.75" customHeight="1">
      <c r="A263" s="1"/>
      <c r="B263" s="2"/>
      <c r="C263" s="3"/>
      <c r="D263" s="4"/>
      <c r="E263" s="5"/>
      <c r="F263" s="5"/>
    </row>
    <row r="264" spans="1:6" ht="15.75" customHeight="1">
      <c r="A264" s="1"/>
      <c r="B264" s="2"/>
      <c r="C264" s="3"/>
      <c r="D264" s="4"/>
      <c r="E264" s="5"/>
      <c r="F264" s="5"/>
    </row>
    <row r="265" spans="1:6" ht="15.75" customHeight="1">
      <c r="A265" s="1"/>
      <c r="B265" s="2"/>
      <c r="C265" s="3"/>
      <c r="D265" s="4"/>
      <c r="E265" s="5"/>
      <c r="F265" s="5"/>
    </row>
    <row r="266" spans="1:6" ht="15.75" customHeight="1">
      <c r="A266" s="1"/>
      <c r="B266" s="2"/>
      <c r="C266" s="3"/>
      <c r="D266" s="4"/>
      <c r="E266" s="5"/>
      <c r="F266" s="5"/>
    </row>
    <row r="267" spans="1:6" ht="15.75" customHeight="1">
      <c r="A267" s="1"/>
      <c r="B267" s="2"/>
      <c r="C267" s="3"/>
      <c r="D267" s="4"/>
      <c r="E267" s="5"/>
      <c r="F267" s="5"/>
    </row>
    <row r="268" spans="1:6" ht="15.75" customHeight="1">
      <c r="A268" s="1"/>
      <c r="B268" s="2"/>
      <c r="C268" s="3"/>
      <c r="D268" s="4"/>
      <c r="E268" s="5"/>
      <c r="F268" s="5"/>
    </row>
    <row r="269" spans="1:6" ht="15.75" customHeight="1">
      <c r="A269" s="1"/>
      <c r="B269" s="2"/>
      <c r="C269" s="3"/>
      <c r="D269" s="4"/>
      <c r="E269" s="5"/>
      <c r="F269" s="5"/>
    </row>
    <row r="270" spans="1:6" ht="15.75" customHeight="1">
      <c r="A270" s="1"/>
      <c r="B270" s="2"/>
      <c r="C270" s="3"/>
      <c r="D270" s="4"/>
      <c r="E270" s="5"/>
      <c r="F270" s="5"/>
    </row>
    <row r="271" spans="1:6" ht="15.75" customHeight="1">
      <c r="A271" s="1"/>
      <c r="B271" s="2"/>
      <c r="C271" s="3"/>
      <c r="D271" s="4"/>
      <c r="E271" s="5"/>
      <c r="F271" s="5"/>
    </row>
    <row r="272" spans="1:6" ht="15.75" customHeight="1">
      <c r="A272" s="1"/>
      <c r="B272" s="2"/>
      <c r="C272" s="3"/>
      <c r="D272" s="4"/>
      <c r="E272" s="5"/>
      <c r="F272" s="5"/>
    </row>
    <row r="273" spans="1:6" ht="15.75" customHeight="1">
      <c r="A273" s="1"/>
      <c r="B273" s="2"/>
      <c r="C273" s="3"/>
      <c r="D273" s="4"/>
      <c r="E273" s="5"/>
      <c r="F273" s="5"/>
    </row>
    <row r="274" spans="1:6" ht="15.75" customHeight="1">
      <c r="A274" s="1"/>
      <c r="B274" s="2"/>
      <c r="C274" s="3"/>
      <c r="D274" s="4"/>
      <c r="E274" s="5"/>
      <c r="F274" s="5"/>
    </row>
    <row r="275" spans="1:6" ht="15.75" customHeight="1">
      <c r="A275" s="1"/>
      <c r="B275" s="2"/>
      <c r="C275" s="3"/>
      <c r="D275" s="4"/>
      <c r="E275" s="5"/>
      <c r="F275" s="5"/>
    </row>
    <row r="276" spans="1:6" ht="15.75" customHeight="1">
      <c r="A276" s="1"/>
      <c r="B276" s="2"/>
      <c r="C276" s="3"/>
      <c r="D276" s="4"/>
      <c r="E276" s="5"/>
      <c r="F276" s="5"/>
    </row>
    <row r="277" spans="1:6" ht="15.75" customHeight="1">
      <c r="A277" s="1"/>
      <c r="B277" s="2"/>
      <c r="C277" s="3"/>
      <c r="D277" s="4"/>
      <c r="E277" s="5"/>
      <c r="F277" s="5"/>
    </row>
    <row r="278" spans="1:6" ht="15.75" customHeight="1">
      <c r="A278" s="1"/>
      <c r="B278" s="2"/>
      <c r="C278" s="3"/>
      <c r="D278" s="4"/>
      <c r="E278" s="5"/>
      <c r="F278" s="5"/>
    </row>
    <row r="279" spans="1:6" ht="15.75" customHeight="1">
      <c r="A279" s="1"/>
      <c r="B279" s="2"/>
      <c r="C279" s="3"/>
      <c r="D279" s="4"/>
      <c r="E279" s="5"/>
      <c r="F279" s="5"/>
    </row>
    <row r="280" spans="1:6" ht="15.75" customHeight="1">
      <c r="A280" s="1"/>
      <c r="B280" s="2"/>
      <c r="C280" s="3"/>
      <c r="D280" s="4"/>
      <c r="E280" s="5"/>
      <c r="F280" s="5"/>
    </row>
    <row r="281" spans="1:6" ht="15.75" customHeight="1">
      <c r="A281" s="1"/>
      <c r="B281" s="2"/>
      <c r="C281" s="3"/>
      <c r="D281" s="4"/>
      <c r="E281" s="5"/>
      <c r="F281" s="5"/>
    </row>
    <row r="282" spans="1:6" ht="15.75" customHeight="1">
      <c r="A282" s="1"/>
      <c r="B282" s="2"/>
      <c r="C282" s="3"/>
      <c r="D282" s="4"/>
      <c r="E282" s="5"/>
      <c r="F282" s="5"/>
    </row>
    <row r="283" spans="1:6" ht="15.75" customHeight="1">
      <c r="A283" s="1"/>
      <c r="B283" s="2"/>
      <c r="C283" s="3"/>
      <c r="D283" s="4"/>
      <c r="E283" s="5"/>
      <c r="F283" s="5"/>
    </row>
    <row r="284" spans="1:6" ht="15.75" customHeight="1">
      <c r="A284" s="1"/>
      <c r="B284" s="2"/>
      <c r="C284" s="3"/>
      <c r="D284" s="4"/>
      <c r="E284" s="5"/>
      <c r="F284" s="5"/>
    </row>
    <row r="285" spans="1:6" ht="15.75" customHeight="1">
      <c r="A285" s="1"/>
      <c r="B285" s="2"/>
      <c r="C285" s="3"/>
      <c r="D285" s="4"/>
      <c r="E285" s="5"/>
      <c r="F285" s="5"/>
    </row>
    <row r="286" spans="1:6" ht="15.75" customHeight="1">
      <c r="A286" s="1"/>
      <c r="B286" s="2"/>
      <c r="C286" s="3"/>
      <c r="D286" s="4"/>
      <c r="E286" s="5"/>
      <c r="F286" s="5"/>
    </row>
    <row r="287" spans="1:6" ht="15.75" customHeight="1">
      <c r="A287" s="1"/>
      <c r="B287" s="2"/>
      <c r="C287" s="3"/>
      <c r="D287" s="4"/>
      <c r="E287" s="5"/>
      <c r="F287" s="5"/>
    </row>
    <row r="288" spans="1:6" ht="15.75" customHeight="1">
      <c r="A288" s="1"/>
      <c r="B288" s="2"/>
      <c r="C288" s="3"/>
      <c r="D288" s="4"/>
      <c r="E288" s="5"/>
      <c r="F288" s="5"/>
    </row>
    <row r="289" spans="1:6" ht="15.75" customHeight="1">
      <c r="A289" s="1"/>
      <c r="B289" s="2"/>
      <c r="C289" s="3"/>
      <c r="D289" s="4"/>
      <c r="E289" s="5"/>
      <c r="F289" s="5"/>
    </row>
    <row r="290" spans="1:6" ht="15.75" customHeight="1">
      <c r="A290" s="1"/>
      <c r="B290" s="2"/>
      <c r="C290" s="3"/>
      <c r="D290" s="4"/>
      <c r="E290" s="5"/>
      <c r="F290" s="5"/>
    </row>
    <row r="291" spans="1:6" ht="15.75" customHeight="1">
      <c r="A291" s="1"/>
      <c r="B291" s="2"/>
      <c r="C291" s="3"/>
      <c r="D291" s="4"/>
      <c r="E291" s="5"/>
      <c r="F291" s="5"/>
    </row>
    <row r="292" spans="1:6" ht="15.75" customHeight="1">
      <c r="A292" s="1"/>
      <c r="B292" s="2"/>
      <c r="C292" s="3"/>
      <c r="D292" s="4"/>
      <c r="E292" s="5"/>
      <c r="F292" s="5"/>
    </row>
    <row r="293" spans="1:6" ht="15.75" customHeight="1">
      <c r="A293" s="1"/>
      <c r="B293" s="2"/>
      <c r="C293" s="3"/>
      <c r="D293" s="4"/>
      <c r="E293" s="5"/>
      <c r="F293" s="5"/>
    </row>
    <row r="294" spans="1:6" ht="15.75" customHeight="1">
      <c r="A294" s="1"/>
      <c r="B294" s="2"/>
      <c r="C294" s="3"/>
      <c r="D294" s="4"/>
      <c r="E294" s="5"/>
      <c r="F294" s="5"/>
    </row>
    <row r="295" spans="1:6" ht="15.75" customHeight="1">
      <c r="A295" s="1"/>
      <c r="B295" s="2"/>
      <c r="C295" s="3"/>
      <c r="D295" s="4"/>
      <c r="E295" s="5"/>
      <c r="F295" s="5"/>
    </row>
    <row r="296" spans="1:6" ht="15.75" customHeight="1">
      <c r="A296" s="1"/>
      <c r="B296" s="2"/>
      <c r="C296" s="3"/>
      <c r="D296" s="4"/>
      <c r="E296" s="5"/>
      <c r="F296" s="5"/>
    </row>
    <row r="297" spans="1:6" ht="15.75" customHeight="1">
      <c r="A297" s="1"/>
      <c r="B297" s="2"/>
      <c r="C297" s="3"/>
      <c r="D297" s="4"/>
      <c r="E297" s="5"/>
      <c r="F297" s="5"/>
    </row>
    <row r="298" spans="1:6" ht="15.75" customHeight="1">
      <c r="A298" s="1"/>
      <c r="B298" s="2"/>
      <c r="C298" s="3"/>
      <c r="D298" s="4"/>
      <c r="E298" s="5"/>
      <c r="F298" s="5"/>
    </row>
    <row r="299" spans="1:6" ht="15.75" customHeight="1">
      <c r="A299" s="1"/>
      <c r="B299" s="2"/>
      <c r="C299" s="3"/>
      <c r="D299" s="4"/>
      <c r="E299" s="5"/>
      <c r="F299" s="5"/>
    </row>
    <row r="300" spans="1:6" ht="15.75" customHeight="1">
      <c r="A300" s="1"/>
      <c r="B300" s="2"/>
      <c r="C300" s="3"/>
      <c r="D300" s="4"/>
      <c r="E300" s="5"/>
      <c r="F300" s="5"/>
    </row>
    <row r="301" spans="1:6" ht="15.75" customHeight="1">
      <c r="A301" s="1"/>
      <c r="B301" s="2"/>
      <c r="C301" s="3"/>
      <c r="D301" s="4"/>
      <c r="E301" s="5"/>
      <c r="F301" s="5"/>
    </row>
    <row r="302" spans="1:6" ht="15.75" customHeight="1">
      <c r="A302" s="1"/>
      <c r="B302" s="2"/>
      <c r="C302" s="3"/>
      <c r="D302" s="4"/>
      <c r="E302" s="5"/>
      <c r="F302" s="5"/>
    </row>
    <row r="303" spans="1:6" ht="15.75" customHeight="1">
      <c r="A303" s="1"/>
      <c r="B303" s="2"/>
      <c r="C303" s="3"/>
      <c r="D303" s="4"/>
      <c r="E303" s="5"/>
      <c r="F303" s="5"/>
    </row>
    <row r="304" spans="1:6" ht="15.75" customHeight="1">
      <c r="A304" s="1"/>
      <c r="B304" s="2"/>
      <c r="C304" s="3"/>
      <c r="D304" s="4"/>
      <c r="E304" s="5"/>
      <c r="F304" s="5"/>
    </row>
    <row r="305" spans="1:6" ht="15.75" customHeight="1">
      <c r="A305" s="1"/>
      <c r="B305" s="2"/>
      <c r="C305" s="3"/>
      <c r="D305" s="4"/>
      <c r="E305" s="5"/>
      <c r="F305" s="5"/>
    </row>
    <row r="306" spans="1:6" ht="15.75" customHeight="1">
      <c r="A306" s="1"/>
      <c r="B306" s="2"/>
      <c r="C306" s="3"/>
      <c r="D306" s="4"/>
      <c r="E306" s="5"/>
      <c r="F306" s="5"/>
    </row>
    <row r="307" spans="1:6" ht="15.75" customHeight="1">
      <c r="A307" s="1"/>
      <c r="B307" s="2"/>
      <c r="C307" s="3"/>
      <c r="D307" s="4"/>
      <c r="E307" s="5"/>
      <c r="F307" s="5"/>
    </row>
    <row r="308" spans="1:6" ht="15.75" customHeight="1">
      <c r="A308" s="1"/>
      <c r="B308" s="2"/>
      <c r="C308" s="3"/>
      <c r="D308" s="4"/>
      <c r="E308" s="5"/>
      <c r="F308" s="5"/>
    </row>
    <row r="309" spans="1:6" ht="15.75" customHeight="1">
      <c r="A309" s="1"/>
      <c r="B309" s="2"/>
      <c r="C309" s="3"/>
      <c r="D309" s="4"/>
      <c r="E309" s="5"/>
      <c r="F309" s="5"/>
    </row>
    <row r="310" spans="1:6" ht="15.75" customHeight="1">
      <c r="A310" s="1"/>
      <c r="B310" s="2"/>
      <c r="C310" s="3"/>
      <c r="D310" s="4"/>
      <c r="E310" s="5"/>
      <c r="F310" s="5"/>
    </row>
    <row r="311" spans="1:6" ht="15.75" customHeight="1">
      <c r="A311" s="1"/>
      <c r="B311" s="2"/>
      <c r="C311" s="3"/>
      <c r="D311" s="4"/>
      <c r="E311" s="5"/>
      <c r="F311" s="5"/>
    </row>
    <row r="312" spans="1:6" ht="15.75" customHeight="1">
      <c r="A312" s="1"/>
      <c r="B312" s="2"/>
      <c r="C312" s="3"/>
      <c r="D312" s="4"/>
      <c r="E312" s="5"/>
      <c r="F312" s="5"/>
    </row>
    <row r="313" spans="1:6" ht="15.75" customHeight="1">
      <c r="A313" s="1"/>
      <c r="B313" s="2"/>
      <c r="C313" s="3"/>
      <c r="D313" s="4"/>
      <c r="E313" s="5"/>
      <c r="F313" s="5"/>
    </row>
    <row r="314" spans="1:6" ht="15.75" customHeight="1">
      <c r="A314" s="1"/>
      <c r="B314" s="2"/>
      <c r="C314" s="3"/>
      <c r="D314" s="4"/>
      <c r="E314" s="5"/>
      <c r="F314" s="5"/>
    </row>
    <row r="315" spans="1:6" ht="15.75" customHeight="1">
      <c r="A315" s="1"/>
      <c r="B315" s="2"/>
      <c r="C315" s="3"/>
      <c r="D315" s="4"/>
      <c r="E315" s="5"/>
      <c r="F315" s="5"/>
    </row>
    <row r="316" spans="1:6" ht="15.75" customHeight="1">
      <c r="A316" s="1"/>
      <c r="B316" s="2"/>
      <c r="C316" s="3"/>
      <c r="D316" s="4"/>
      <c r="E316" s="5"/>
      <c r="F316" s="5"/>
    </row>
    <row r="317" spans="1:6" ht="15.75" customHeight="1">
      <c r="A317" s="1"/>
      <c r="B317" s="2"/>
      <c r="C317" s="3"/>
      <c r="D317" s="4"/>
      <c r="E317" s="5"/>
      <c r="F317" s="5"/>
    </row>
    <row r="318" spans="1:6" ht="15.75" customHeight="1">
      <c r="A318" s="1"/>
      <c r="B318" s="2"/>
      <c r="C318" s="3"/>
      <c r="D318" s="4"/>
      <c r="E318" s="5"/>
      <c r="F318" s="5"/>
    </row>
    <row r="319" spans="1:6" ht="15.75" customHeight="1">
      <c r="A319" s="1"/>
      <c r="B319" s="2"/>
      <c r="C319" s="3"/>
      <c r="D319" s="4"/>
      <c r="E319" s="5"/>
      <c r="F319" s="5"/>
    </row>
    <row r="320" spans="1:6" ht="15.75" customHeight="1">
      <c r="A320" s="1"/>
      <c r="B320" s="2"/>
      <c r="C320" s="3"/>
      <c r="D320" s="4"/>
      <c r="E320" s="5"/>
      <c r="F320" s="5"/>
    </row>
    <row r="321" spans="1:6" ht="15.75" customHeight="1">
      <c r="A321" s="1"/>
      <c r="B321" s="2"/>
      <c r="C321" s="3"/>
      <c r="D321" s="4"/>
      <c r="E321" s="5"/>
      <c r="F321" s="5"/>
    </row>
    <row r="322" spans="1:6" ht="15.75" customHeight="1">
      <c r="A322" s="1"/>
      <c r="B322" s="2"/>
      <c r="C322" s="3"/>
      <c r="D322" s="4"/>
      <c r="E322" s="5"/>
      <c r="F322" s="5"/>
    </row>
    <row r="323" spans="1:6" ht="15.75" customHeight="1">
      <c r="A323" s="1"/>
      <c r="B323" s="2"/>
      <c r="C323" s="3"/>
      <c r="D323" s="4"/>
      <c r="E323" s="5"/>
      <c r="F323" s="5"/>
    </row>
    <row r="324" spans="1:6" ht="15.75" customHeight="1">
      <c r="A324" s="1"/>
      <c r="B324" s="2"/>
      <c r="C324" s="3"/>
      <c r="D324" s="4"/>
      <c r="E324" s="5"/>
      <c r="F324" s="5"/>
    </row>
    <row r="325" spans="1:6" ht="15.75" customHeight="1">
      <c r="A325" s="1"/>
      <c r="B325" s="2"/>
      <c r="C325" s="3"/>
      <c r="D325" s="4"/>
      <c r="E325" s="5"/>
      <c r="F325" s="5"/>
    </row>
    <row r="326" spans="1:6" ht="15.75" customHeight="1">
      <c r="A326" s="1"/>
      <c r="B326" s="2"/>
      <c r="C326" s="3"/>
      <c r="D326" s="4"/>
      <c r="E326" s="5"/>
      <c r="F326" s="5"/>
    </row>
    <row r="327" spans="1:6" ht="15.75" customHeight="1">
      <c r="A327" s="1"/>
      <c r="B327" s="2"/>
      <c r="C327" s="3"/>
      <c r="D327" s="4"/>
      <c r="E327" s="5"/>
      <c r="F327" s="5"/>
    </row>
    <row r="328" spans="1:6" ht="15.75" customHeight="1">
      <c r="A328" s="1"/>
      <c r="B328" s="2"/>
      <c r="C328" s="3"/>
      <c r="D328" s="4"/>
      <c r="E328" s="5"/>
      <c r="F328" s="5"/>
    </row>
    <row r="329" spans="1:6" ht="15.75" customHeight="1">
      <c r="A329" s="1"/>
      <c r="B329" s="2"/>
      <c r="C329" s="3"/>
      <c r="D329" s="4"/>
      <c r="E329" s="5"/>
      <c r="F329" s="5"/>
    </row>
    <row r="330" spans="1:6" ht="15.75" customHeight="1">
      <c r="A330" s="1"/>
      <c r="B330" s="2"/>
      <c r="C330" s="3"/>
      <c r="D330" s="4"/>
      <c r="E330" s="5"/>
      <c r="F330" s="5"/>
    </row>
    <row r="331" spans="1:6" ht="15.75" customHeight="1">
      <c r="A331" s="1"/>
      <c r="B331" s="2"/>
      <c r="C331" s="3"/>
      <c r="D331" s="4"/>
      <c r="E331" s="5"/>
      <c r="F331" s="5"/>
    </row>
    <row r="332" spans="1:6" ht="15.75" customHeight="1">
      <c r="A332" s="1"/>
      <c r="B332" s="2"/>
      <c r="C332" s="3"/>
      <c r="D332" s="4"/>
      <c r="E332" s="5"/>
      <c r="F332" s="5"/>
    </row>
    <row r="333" spans="1:6" ht="15.75" customHeight="1">
      <c r="A333" s="1"/>
      <c r="B333" s="2"/>
      <c r="C333" s="3"/>
      <c r="D333" s="4"/>
      <c r="E333" s="5"/>
      <c r="F333" s="5"/>
    </row>
    <row r="334" spans="1:6" ht="15.75" customHeight="1">
      <c r="A334" s="1"/>
      <c r="B334" s="2"/>
      <c r="C334" s="3"/>
      <c r="D334" s="4"/>
      <c r="E334" s="5"/>
      <c r="F334" s="5"/>
    </row>
    <row r="335" spans="1:6" ht="15.75" customHeight="1">
      <c r="A335" s="1"/>
      <c r="B335" s="2"/>
      <c r="C335" s="3"/>
      <c r="D335" s="4"/>
      <c r="E335" s="5"/>
      <c r="F335" s="5"/>
    </row>
    <row r="336" spans="1:6" ht="15.75" customHeight="1">
      <c r="A336" s="1"/>
      <c r="B336" s="2"/>
      <c r="C336" s="3"/>
      <c r="D336" s="4"/>
      <c r="E336" s="5"/>
      <c r="F336" s="5"/>
    </row>
    <row r="337" spans="1:6" ht="15.75" customHeight="1">
      <c r="A337" s="1"/>
      <c r="B337" s="2"/>
      <c r="C337" s="3"/>
      <c r="D337" s="4"/>
      <c r="E337" s="5"/>
      <c r="F337" s="5"/>
    </row>
    <row r="338" spans="1:6" ht="15.75" customHeight="1">
      <c r="A338" s="1"/>
      <c r="B338" s="2"/>
      <c r="C338" s="3"/>
      <c r="D338" s="4"/>
      <c r="E338" s="5"/>
      <c r="F338" s="5"/>
    </row>
    <row r="339" spans="1:6" ht="15.75" customHeight="1">
      <c r="A339" s="1"/>
      <c r="B339" s="2"/>
      <c r="C339" s="3"/>
      <c r="D339" s="4"/>
      <c r="E339" s="5"/>
      <c r="F339" s="5"/>
    </row>
    <row r="340" spans="1:6" ht="15.75" customHeight="1">
      <c r="A340" s="1"/>
      <c r="B340" s="2"/>
      <c r="C340" s="3"/>
      <c r="D340" s="4"/>
      <c r="E340" s="5"/>
      <c r="F340" s="5"/>
    </row>
    <row r="341" spans="1:6" ht="15.75" customHeight="1">
      <c r="A341" s="1"/>
      <c r="B341" s="2"/>
      <c r="C341" s="3"/>
      <c r="D341" s="4"/>
      <c r="E341" s="5"/>
      <c r="F341" s="5"/>
    </row>
    <row r="342" spans="1:6" ht="15.75" customHeight="1">
      <c r="A342" s="1"/>
      <c r="B342" s="2"/>
      <c r="C342" s="3"/>
      <c r="D342" s="4"/>
      <c r="E342" s="5"/>
      <c r="F342" s="5"/>
    </row>
    <row r="343" spans="1:6" ht="15.75" customHeight="1">
      <c r="A343" s="1"/>
      <c r="B343" s="2"/>
      <c r="C343" s="3"/>
      <c r="D343" s="4"/>
      <c r="E343" s="5"/>
      <c r="F343" s="5"/>
    </row>
    <row r="344" spans="1:6" ht="15.75" customHeight="1">
      <c r="A344" s="1"/>
      <c r="B344" s="2"/>
      <c r="C344" s="3"/>
      <c r="D344" s="4"/>
      <c r="E344" s="5"/>
      <c r="F344" s="5"/>
    </row>
    <row r="345" spans="1:6" ht="15.75" customHeight="1">
      <c r="A345" s="1"/>
      <c r="B345" s="2"/>
      <c r="C345" s="3"/>
      <c r="D345" s="4"/>
      <c r="E345" s="5"/>
      <c r="F345" s="5"/>
    </row>
    <row r="346" spans="1:6" ht="15.75" customHeight="1">
      <c r="A346" s="1"/>
      <c r="B346" s="2"/>
      <c r="C346" s="3"/>
      <c r="D346" s="4"/>
      <c r="E346" s="5"/>
      <c r="F346" s="5"/>
    </row>
    <row r="347" spans="1:6" ht="15.75" customHeight="1">
      <c r="A347" s="1"/>
      <c r="B347" s="2"/>
      <c r="C347" s="3"/>
      <c r="D347" s="4"/>
      <c r="E347" s="5"/>
      <c r="F347" s="5"/>
    </row>
    <row r="348" spans="1:6" ht="15.75" customHeight="1">
      <c r="A348" s="1"/>
      <c r="B348" s="2"/>
      <c r="C348" s="3"/>
      <c r="D348" s="4"/>
      <c r="E348" s="5"/>
      <c r="F348" s="5"/>
    </row>
    <row r="349" spans="1:6" ht="15.75" customHeight="1">
      <c r="A349" s="1"/>
      <c r="B349" s="2"/>
      <c r="C349" s="3"/>
      <c r="D349" s="4"/>
      <c r="E349" s="5"/>
      <c r="F349" s="5"/>
    </row>
    <row r="350" spans="1:6" ht="15.75" customHeight="1">
      <c r="A350" s="1"/>
      <c r="B350" s="2"/>
      <c r="C350" s="3"/>
      <c r="D350" s="4"/>
      <c r="E350" s="5"/>
      <c r="F350" s="5"/>
    </row>
    <row r="351" spans="1:6" ht="15.75" customHeight="1">
      <c r="A351" s="1"/>
      <c r="B351" s="2"/>
      <c r="C351" s="3"/>
      <c r="D351" s="4"/>
      <c r="E351" s="5"/>
      <c r="F351" s="5"/>
    </row>
    <row r="352" spans="1:6" ht="15.75" customHeight="1">
      <c r="A352" s="1"/>
      <c r="B352" s="2"/>
      <c r="C352" s="3"/>
      <c r="D352" s="4"/>
      <c r="E352" s="5"/>
      <c r="F352" s="5"/>
    </row>
    <row r="353" spans="1:6" ht="15.75" customHeight="1">
      <c r="A353" s="1"/>
      <c r="B353" s="2"/>
      <c r="C353" s="3"/>
      <c r="D353" s="4"/>
      <c r="E353" s="5"/>
      <c r="F353" s="5"/>
    </row>
    <row r="354" spans="1:6" ht="15.75" customHeight="1">
      <c r="A354" s="1"/>
      <c r="B354" s="2"/>
      <c r="C354" s="3"/>
      <c r="D354" s="4"/>
      <c r="E354" s="5"/>
      <c r="F354" s="5"/>
    </row>
    <row r="355" spans="1:6" ht="15.75" customHeight="1">
      <c r="A355" s="1"/>
      <c r="B355" s="2"/>
      <c r="C355" s="3"/>
      <c r="D355" s="4"/>
      <c r="E355" s="5"/>
      <c r="F355" s="5"/>
    </row>
    <row r="356" spans="1:6" ht="15.75" customHeight="1">
      <c r="A356" s="1"/>
      <c r="B356" s="2"/>
      <c r="C356" s="3"/>
      <c r="D356" s="4"/>
      <c r="E356" s="5"/>
      <c r="F356" s="5"/>
    </row>
    <row r="357" spans="1:6" ht="15.75" customHeight="1">
      <c r="A357" s="1"/>
      <c r="B357" s="2"/>
      <c r="C357" s="3"/>
      <c r="D357" s="4"/>
      <c r="E357" s="5"/>
      <c r="F357" s="5"/>
    </row>
    <row r="358" spans="1:6" ht="15.75" customHeight="1">
      <c r="A358" s="1"/>
      <c r="B358" s="2"/>
      <c r="C358" s="3"/>
      <c r="D358" s="4"/>
      <c r="E358" s="5"/>
      <c r="F358" s="5"/>
    </row>
    <row r="359" spans="1:6" ht="15.75" customHeight="1">
      <c r="A359" s="1"/>
      <c r="B359" s="2"/>
      <c r="C359" s="3"/>
      <c r="D359" s="4"/>
      <c r="E359" s="5"/>
      <c r="F359" s="5"/>
    </row>
    <row r="360" spans="1:6" ht="15.75" customHeight="1">
      <c r="A360" s="1"/>
      <c r="B360" s="2"/>
      <c r="C360" s="3"/>
      <c r="D360" s="4"/>
      <c r="E360" s="5"/>
      <c r="F360" s="5"/>
    </row>
    <row r="361" spans="1:6" ht="15.75" customHeight="1">
      <c r="A361" s="1"/>
      <c r="B361" s="2"/>
      <c r="C361" s="3"/>
      <c r="D361" s="4"/>
      <c r="E361" s="5"/>
      <c r="F361" s="5"/>
    </row>
    <row r="362" spans="1:6" ht="15.75" customHeight="1">
      <c r="A362" s="1"/>
      <c r="B362" s="2"/>
      <c r="C362" s="3"/>
      <c r="D362" s="4"/>
      <c r="E362" s="5"/>
      <c r="F362" s="5"/>
    </row>
    <row r="363" spans="1:6" ht="15.75" customHeight="1">
      <c r="A363" s="1"/>
      <c r="B363" s="2"/>
      <c r="C363" s="3"/>
      <c r="D363" s="4"/>
      <c r="E363" s="5"/>
      <c r="F363" s="5"/>
    </row>
    <row r="364" spans="1:6" ht="15.75" customHeight="1">
      <c r="A364" s="1"/>
      <c r="B364" s="2"/>
      <c r="C364" s="3"/>
      <c r="D364" s="4"/>
      <c r="E364" s="5"/>
      <c r="F364" s="5"/>
    </row>
    <row r="365" spans="1:6" ht="15.75" customHeight="1">
      <c r="A365" s="1"/>
      <c r="B365" s="2"/>
      <c r="C365" s="3"/>
      <c r="D365" s="4"/>
      <c r="E365" s="5"/>
      <c r="F365" s="5"/>
    </row>
    <row r="366" spans="1:6" ht="15.75" customHeight="1">
      <c r="A366" s="1"/>
      <c r="B366" s="2"/>
      <c r="C366" s="3"/>
      <c r="D366" s="4"/>
      <c r="E366" s="5"/>
      <c r="F366" s="5"/>
    </row>
    <row r="367" spans="1:6" ht="15.75" customHeight="1">
      <c r="A367" s="1"/>
      <c r="B367" s="2"/>
      <c r="C367" s="3"/>
      <c r="D367" s="4"/>
      <c r="E367" s="5"/>
      <c r="F367" s="5"/>
    </row>
    <row r="368" spans="1:6" ht="15.75" customHeight="1">
      <c r="A368" s="1"/>
      <c r="B368" s="2"/>
      <c r="C368" s="3"/>
      <c r="D368" s="4"/>
      <c r="E368" s="5"/>
      <c r="F368" s="5"/>
    </row>
    <row r="369" spans="1:6" ht="15.75" customHeight="1">
      <c r="A369" s="1"/>
      <c r="B369" s="2"/>
      <c r="C369" s="3"/>
      <c r="D369" s="4"/>
      <c r="E369" s="5"/>
      <c r="F369" s="5"/>
    </row>
    <row r="370" spans="1:6" ht="15.75" customHeight="1">
      <c r="A370" s="1"/>
      <c r="B370" s="2"/>
      <c r="C370" s="3"/>
      <c r="D370" s="4"/>
      <c r="E370" s="5"/>
      <c r="F370" s="5"/>
    </row>
    <row r="371" spans="1:6" ht="15.75" customHeight="1">
      <c r="A371" s="1"/>
      <c r="B371" s="2"/>
      <c r="C371" s="3"/>
      <c r="D371" s="4"/>
      <c r="E371" s="5"/>
      <c r="F371" s="5"/>
    </row>
    <row r="372" spans="1:6" ht="15.75" customHeight="1">
      <c r="A372" s="1"/>
      <c r="B372" s="2"/>
      <c r="C372" s="3"/>
      <c r="D372" s="4"/>
      <c r="E372" s="5"/>
      <c r="F372" s="5"/>
    </row>
    <row r="373" spans="1:6" ht="15.75" customHeight="1">
      <c r="A373" s="1"/>
      <c r="B373" s="2"/>
      <c r="C373" s="3"/>
      <c r="D373" s="4"/>
      <c r="E373" s="5"/>
      <c r="F373" s="5"/>
    </row>
    <row r="374" spans="1:6" ht="15.75" customHeight="1">
      <c r="A374" s="1"/>
      <c r="B374" s="2"/>
      <c r="C374" s="3"/>
      <c r="D374" s="4"/>
      <c r="E374" s="5"/>
      <c r="F374" s="5"/>
    </row>
    <row r="375" spans="1:6" ht="15.75" customHeight="1">
      <c r="A375" s="1"/>
      <c r="B375" s="2"/>
      <c r="C375" s="3"/>
      <c r="D375" s="4"/>
      <c r="E375" s="5"/>
      <c r="F375" s="5"/>
    </row>
    <row r="376" spans="1:6" ht="15.75" customHeight="1">
      <c r="A376" s="1"/>
      <c r="B376" s="2"/>
      <c r="C376" s="3"/>
      <c r="D376" s="4"/>
      <c r="E376" s="5"/>
      <c r="F376" s="5"/>
    </row>
    <row r="377" spans="1:6" ht="15.75" customHeight="1">
      <c r="A377" s="1"/>
      <c r="B377" s="2"/>
      <c r="C377" s="3"/>
      <c r="D377" s="4"/>
      <c r="E377" s="5"/>
      <c r="F377" s="5"/>
    </row>
    <row r="378" spans="1:6" ht="15.75" customHeight="1">
      <c r="A378" s="1"/>
      <c r="B378" s="2"/>
      <c r="C378" s="3"/>
      <c r="D378" s="4"/>
      <c r="E378" s="5"/>
      <c r="F378" s="5"/>
    </row>
    <row r="379" spans="1:6" ht="15.75" customHeight="1">
      <c r="A379" s="1"/>
      <c r="B379" s="2"/>
      <c r="C379" s="3"/>
      <c r="D379" s="4"/>
      <c r="E379" s="5"/>
      <c r="F379" s="5"/>
    </row>
    <row r="380" spans="1:6" ht="15.75" customHeight="1">
      <c r="A380" s="1"/>
      <c r="B380" s="2"/>
      <c r="C380" s="3"/>
      <c r="D380" s="4"/>
      <c r="E380" s="5"/>
      <c r="F380" s="5"/>
    </row>
    <row r="381" spans="1:6" ht="15.75" customHeight="1">
      <c r="A381" s="1"/>
      <c r="B381" s="2"/>
      <c r="C381" s="3"/>
      <c r="D381" s="4"/>
      <c r="E381" s="5"/>
      <c r="F381" s="5"/>
    </row>
    <row r="382" spans="1:6" ht="15.75" customHeight="1">
      <c r="A382" s="1"/>
      <c r="B382" s="2"/>
      <c r="C382" s="3"/>
      <c r="D382" s="4"/>
      <c r="E382" s="5"/>
      <c r="F382" s="5"/>
    </row>
    <row r="383" spans="1:6" ht="15.75" customHeight="1">
      <c r="A383" s="1"/>
      <c r="B383" s="2"/>
      <c r="C383" s="3"/>
      <c r="D383" s="4"/>
      <c r="E383" s="5"/>
      <c r="F383" s="5"/>
    </row>
    <row r="384" spans="1:6" ht="15.75" customHeight="1">
      <c r="A384" s="1"/>
      <c r="B384" s="2"/>
      <c r="C384" s="3"/>
      <c r="D384" s="4"/>
      <c r="E384" s="5"/>
      <c r="F384" s="5"/>
    </row>
    <row r="385" spans="1:6" ht="15.75" customHeight="1">
      <c r="A385" s="1"/>
      <c r="B385" s="2"/>
      <c r="C385" s="3"/>
      <c r="D385" s="4"/>
      <c r="E385" s="5"/>
      <c r="F385" s="5"/>
    </row>
    <row r="386" spans="1:6" ht="15.75" customHeight="1">
      <c r="A386" s="1"/>
      <c r="B386" s="2"/>
      <c r="C386" s="3"/>
      <c r="D386" s="4"/>
      <c r="E386" s="5"/>
      <c r="F386" s="5"/>
    </row>
    <row r="387" spans="1:6" ht="15.75" customHeight="1">
      <c r="A387" s="1"/>
      <c r="B387" s="2"/>
      <c r="C387" s="3"/>
      <c r="D387" s="4"/>
      <c r="E387" s="5"/>
      <c r="F387" s="5"/>
    </row>
    <row r="388" spans="1:6" ht="15.75" customHeight="1">
      <c r="A388" s="1"/>
      <c r="B388" s="2"/>
      <c r="C388" s="3"/>
      <c r="D388" s="4"/>
      <c r="E388" s="5"/>
      <c r="F388" s="5"/>
    </row>
    <row r="389" spans="1:6" ht="15.75" customHeight="1">
      <c r="A389" s="1"/>
      <c r="B389" s="2"/>
      <c r="C389" s="3"/>
      <c r="D389" s="4"/>
      <c r="E389" s="5"/>
      <c r="F389" s="5"/>
    </row>
    <row r="390" spans="1:6" ht="15.75" customHeight="1">
      <c r="A390" s="1"/>
      <c r="B390" s="2"/>
      <c r="C390" s="3"/>
      <c r="D390" s="4"/>
      <c r="E390" s="5"/>
      <c r="F390" s="5"/>
    </row>
    <row r="391" spans="1:6" ht="15.75" customHeight="1">
      <c r="A391" s="1"/>
      <c r="B391" s="2"/>
      <c r="C391" s="3"/>
      <c r="D391" s="4"/>
      <c r="E391" s="5"/>
      <c r="F391" s="5"/>
    </row>
    <row r="392" spans="1:6" ht="15.75" customHeight="1">
      <c r="A392" s="1"/>
      <c r="B392" s="2"/>
      <c r="C392" s="3"/>
      <c r="D392" s="4"/>
      <c r="E392" s="5"/>
      <c r="F392" s="5"/>
    </row>
    <row r="393" spans="1:6" ht="15.75" customHeight="1">
      <c r="A393" s="1"/>
      <c r="B393" s="2"/>
      <c r="C393" s="3"/>
      <c r="D393" s="4"/>
      <c r="E393" s="5"/>
      <c r="F393" s="5"/>
    </row>
    <row r="394" spans="1:6" ht="15.75" customHeight="1">
      <c r="A394" s="1"/>
      <c r="B394" s="2"/>
      <c r="C394" s="3"/>
      <c r="D394" s="4"/>
      <c r="E394" s="5"/>
      <c r="F394" s="5"/>
    </row>
    <row r="395" spans="1:6" ht="15.75" customHeight="1">
      <c r="A395" s="1"/>
      <c r="B395" s="2"/>
      <c r="C395" s="3"/>
      <c r="D395" s="4"/>
      <c r="E395" s="5"/>
      <c r="F395" s="5"/>
    </row>
    <row r="396" spans="1:6" ht="15.75" customHeight="1">
      <c r="A396" s="1"/>
      <c r="B396" s="2"/>
      <c r="C396" s="3"/>
      <c r="D396" s="4"/>
      <c r="E396" s="5"/>
      <c r="F396" s="5"/>
    </row>
    <row r="397" spans="1:6" ht="15.75" customHeight="1">
      <c r="A397" s="1"/>
      <c r="B397" s="2"/>
      <c r="C397" s="3"/>
      <c r="D397" s="4"/>
      <c r="E397" s="5"/>
      <c r="F397" s="5"/>
    </row>
    <row r="398" spans="1:6" ht="15.75" customHeight="1">
      <c r="A398" s="1"/>
      <c r="B398" s="2"/>
      <c r="C398" s="3"/>
      <c r="D398" s="4"/>
      <c r="E398" s="5"/>
      <c r="F398" s="5"/>
    </row>
    <row r="399" spans="1:6" ht="15.75" customHeight="1">
      <c r="A399" s="1"/>
      <c r="B399" s="2"/>
      <c r="C399" s="3"/>
      <c r="D399" s="4"/>
      <c r="E399" s="5"/>
      <c r="F399" s="5"/>
    </row>
    <row r="400" spans="1:6" ht="15.75" customHeight="1">
      <c r="A400" s="1"/>
      <c r="B400" s="2"/>
      <c r="C400" s="3"/>
      <c r="D400" s="4"/>
      <c r="E400" s="5"/>
      <c r="F400" s="5"/>
    </row>
    <row r="401" spans="1:6" ht="15.75" customHeight="1">
      <c r="A401" s="1"/>
      <c r="B401" s="2"/>
      <c r="C401" s="3"/>
      <c r="D401" s="4"/>
      <c r="E401" s="5"/>
      <c r="F401" s="5"/>
    </row>
    <row r="402" spans="1:6" ht="15.75" customHeight="1">
      <c r="A402" s="1"/>
      <c r="B402" s="2"/>
      <c r="C402" s="3"/>
      <c r="D402" s="4"/>
      <c r="E402" s="5"/>
      <c r="F402" s="5"/>
    </row>
    <row r="403" spans="1:6" ht="15.75" customHeight="1">
      <c r="A403" s="1"/>
      <c r="B403" s="2"/>
      <c r="C403" s="3"/>
      <c r="D403" s="4"/>
      <c r="E403" s="5"/>
      <c r="F403" s="5"/>
    </row>
    <row r="404" spans="1:6" ht="15.75" customHeight="1">
      <c r="A404" s="1"/>
      <c r="B404" s="2"/>
      <c r="C404" s="3"/>
      <c r="D404" s="4"/>
      <c r="E404" s="5"/>
      <c r="F404" s="5"/>
    </row>
    <row r="405" spans="1:6" ht="15.75" customHeight="1">
      <c r="A405" s="1"/>
      <c r="B405" s="2"/>
      <c r="C405" s="3"/>
      <c r="D405" s="4"/>
      <c r="E405" s="5"/>
      <c r="F405" s="5"/>
    </row>
    <row r="406" spans="1:6" ht="15.75" customHeight="1">
      <c r="A406" s="1"/>
      <c r="B406" s="2"/>
      <c r="C406" s="3"/>
      <c r="D406" s="4"/>
      <c r="E406" s="5"/>
      <c r="F406" s="5"/>
    </row>
    <row r="407" spans="1:6" ht="15.75" customHeight="1">
      <c r="A407" s="1"/>
      <c r="B407" s="2"/>
      <c r="C407" s="3"/>
      <c r="D407" s="4"/>
      <c r="E407" s="5"/>
      <c r="F407" s="5"/>
    </row>
    <row r="408" spans="1:6" ht="15.75" customHeight="1">
      <c r="A408" s="1"/>
      <c r="B408" s="2"/>
      <c r="C408" s="3"/>
      <c r="D408" s="4"/>
      <c r="E408" s="5"/>
      <c r="F408" s="5"/>
    </row>
    <row r="409" spans="1:6" ht="15.75" customHeight="1">
      <c r="A409" s="1"/>
      <c r="B409" s="2"/>
      <c r="C409" s="3"/>
      <c r="D409" s="4"/>
      <c r="E409" s="5"/>
      <c r="F409" s="5"/>
    </row>
    <row r="410" spans="1:6" ht="15.75" customHeight="1">
      <c r="A410" s="1"/>
      <c r="B410" s="2"/>
      <c r="C410" s="3"/>
      <c r="D410" s="4"/>
      <c r="E410" s="5"/>
      <c r="F410" s="5"/>
    </row>
    <row r="411" spans="1:6" ht="15.75" customHeight="1">
      <c r="A411" s="1"/>
      <c r="B411" s="2"/>
      <c r="C411" s="3"/>
      <c r="D411" s="4"/>
      <c r="E411" s="5"/>
      <c r="F411" s="5"/>
    </row>
    <row r="412" spans="1:6" ht="15.75" customHeight="1">
      <c r="A412" s="1"/>
      <c r="B412" s="2"/>
      <c r="C412" s="3"/>
      <c r="D412" s="4"/>
      <c r="E412" s="5"/>
      <c r="F412" s="5"/>
    </row>
    <row r="413" spans="1:6" ht="15.75" customHeight="1">
      <c r="A413" s="1"/>
      <c r="B413" s="2"/>
      <c r="C413" s="3"/>
      <c r="D413" s="4"/>
      <c r="E413" s="5"/>
      <c r="F413" s="5"/>
    </row>
    <row r="414" spans="1:6" ht="15.75" customHeight="1">
      <c r="A414" s="1"/>
      <c r="B414" s="2"/>
      <c r="C414" s="3"/>
      <c r="D414" s="4"/>
      <c r="E414" s="5"/>
      <c r="F414" s="5"/>
    </row>
    <row r="415" spans="1:6" ht="15.75" customHeight="1">
      <c r="A415" s="1"/>
      <c r="B415" s="2"/>
      <c r="C415" s="3"/>
      <c r="D415" s="4"/>
      <c r="E415" s="5"/>
      <c r="F415" s="5"/>
    </row>
    <row r="416" spans="1:6" ht="15.75" customHeight="1">
      <c r="A416" s="1"/>
      <c r="B416" s="2"/>
      <c r="C416" s="3"/>
      <c r="D416" s="4"/>
      <c r="E416" s="5"/>
      <c r="F416" s="5"/>
    </row>
    <row r="417" spans="1:6" ht="15.75" customHeight="1">
      <c r="A417" s="1"/>
      <c r="B417" s="2"/>
      <c r="C417" s="3"/>
      <c r="D417" s="4"/>
      <c r="E417" s="5"/>
      <c r="F417" s="5"/>
    </row>
    <row r="418" spans="1:6" ht="15.75" customHeight="1">
      <c r="A418" s="1"/>
      <c r="B418" s="2"/>
      <c r="C418" s="3"/>
      <c r="D418" s="4"/>
      <c r="E418" s="5"/>
      <c r="F418" s="5"/>
    </row>
    <row r="419" spans="1:6" ht="15.75" customHeight="1">
      <c r="A419" s="1"/>
      <c r="B419" s="2"/>
      <c r="C419" s="3"/>
      <c r="D419" s="4"/>
      <c r="E419" s="5"/>
      <c r="F419" s="5"/>
    </row>
    <row r="420" spans="1:6" ht="15.75" customHeight="1">
      <c r="A420" s="1"/>
      <c r="B420" s="2"/>
      <c r="C420" s="3"/>
      <c r="D420" s="4"/>
      <c r="E420" s="5"/>
      <c r="F420" s="5"/>
    </row>
    <row r="421" spans="1:6" ht="15.75" customHeight="1">
      <c r="A421" s="1"/>
      <c r="B421" s="2"/>
      <c r="C421" s="3"/>
      <c r="D421" s="4"/>
      <c r="E421" s="5"/>
      <c r="F421" s="5"/>
    </row>
    <row r="422" spans="1:6" ht="15.75" customHeight="1">
      <c r="A422" s="1"/>
      <c r="B422" s="2"/>
      <c r="C422" s="3"/>
      <c r="D422" s="4"/>
      <c r="E422" s="5"/>
      <c r="F422" s="5"/>
    </row>
    <row r="423" spans="1:6" ht="15.75" customHeight="1">
      <c r="A423" s="1"/>
      <c r="B423" s="2"/>
      <c r="C423" s="3"/>
      <c r="D423" s="4"/>
      <c r="E423" s="5"/>
      <c r="F423" s="5"/>
    </row>
    <row r="424" spans="1:6" ht="15.75" customHeight="1">
      <c r="A424" s="1"/>
      <c r="B424" s="2"/>
      <c r="C424" s="3"/>
      <c r="D424" s="4"/>
      <c r="E424" s="5"/>
      <c r="F424" s="5"/>
    </row>
    <row r="425" spans="1:6" ht="15.75" customHeight="1">
      <c r="A425" s="1"/>
      <c r="B425" s="2"/>
      <c r="C425" s="3"/>
      <c r="D425" s="4"/>
      <c r="E425" s="5"/>
      <c r="F425" s="5"/>
    </row>
    <row r="426" spans="1:6" ht="15.75" customHeight="1">
      <c r="A426" s="1"/>
      <c r="B426" s="2"/>
      <c r="C426" s="3"/>
      <c r="D426" s="4"/>
      <c r="E426" s="5"/>
      <c r="F426" s="5"/>
    </row>
    <row r="427" spans="1:6" ht="15.75" customHeight="1">
      <c r="A427" s="1"/>
      <c r="B427" s="2"/>
      <c r="C427" s="3"/>
      <c r="D427" s="4"/>
      <c r="E427" s="5"/>
      <c r="F427" s="5"/>
    </row>
    <row r="428" spans="1:6" ht="15.75" customHeight="1">
      <c r="A428" s="1"/>
      <c r="B428" s="2"/>
      <c r="C428" s="3"/>
      <c r="D428" s="4"/>
      <c r="E428" s="5"/>
      <c r="F428" s="5"/>
    </row>
    <row r="429" spans="1:6" ht="15.75" customHeight="1">
      <c r="A429" s="1"/>
      <c r="B429" s="2"/>
      <c r="C429" s="3"/>
      <c r="D429" s="4"/>
      <c r="E429" s="5"/>
      <c r="F429" s="5"/>
    </row>
    <row r="430" spans="1:6" ht="15.75" customHeight="1">
      <c r="A430" s="1"/>
      <c r="B430" s="2"/>
      <c r="C430" s="3"/>
      <c r="D430" s="4"/>
      <c r="E430" s="5"/>
      <c r="F430" s="5"/>
    </row>
    <row r="431" spans="1:6" ht="15.75" customHeight="1">
      <c r="A431" s="1"/>
      <c r="B431" s="2"/>
      <c r="C431" s="3"/>
      <c r="D431" s="4"/>
      <c r="E431" s="5"/>
      <c r="F431" s="5"/>
    </row>
    <row r="432" spans="1:6" ht="15.75" customHeight="1">
      <c r="A432" s="1"/>
      <c r="B432" s="2"/>
      <c r="C432" s="3"/>
      <c r="D432" s="4"/>
      <c r="E432" s="5"/>
      <c r="F432" s="5"/>
    </row>
    <row r="433" spans="1:6" ht="15.75" customHeight="1">
      <c r="A433" s="1"/>
      <c r="B433" s="2"/>
      <c r="C433" s="3"/>
      <c r="D433" s="4"/>
      <c r="E433" s="5"/>
      <c r="F433" s="5"/>
    </row>
    <row r="434" spans="1:6" ht="15.75" customHeight="1">
      <c r="A434" s="1"/>
      <c r="B434" s="2"/>
      <c r="C434" s="3"/>
      <c r="D434" s="4"/>
      <c r="E434" s="5"/>
      <c r="F434" s="5"/>
    </row>
    <row r="435" spans="1:6" ht="15.75" customHeight="1">
      <c r="A435" s="1"/>
      <c r="B435" s="2"/>
      <c r="C435" s="3"/>
      <c r="D435" s="4"/>
      <c r="E435" s="5"/>
      <c r="F435" s="5"/>
    </row>
    <row r="436" spans="1:6" ht="15.75" customHeight="1">
      <c r="A436" s="1"/>
      <c r="B436" s="2"/>
      <c r="C436" s="3"/>
      <c r="D436" s="4"/>
      <c r="E436" s="5"/>
      <c r="F436" s="5"/>
    </row>
    <row r="437" spans="1:6" ht="15.75" customHeight="1">
      <c r="A437" s="1"/>
      <c r="B437" s="2"/>
      <c r="C437" s="3"/>
      <c r="D437" s="4"/>
      <c r="E437" s="5"/>
      <c r="F437" s="5"/>
    </row>
    <row r="438" spans="1:6" ht="15.75" customHeight="1">
      <c r="A438" s="1"/>
      <c r="B438" s="2"/>
      <c r="C438" s="3"/>
      <c r="D438" s="4"/>
      <c r="E438" s="5"/>
      <c r="F438" s="5"/>
    </row>
    <row r="439" spans="1:6" ht="15.75" customHeight="1">
      <c r="A439" s="1"/>
      <c r="B439" s="2"/>
      <c r="C439" s="3"/>
      <c r="D439" s="4"/>
      <c r="E439" s="5"/>
      <c r="F439" s="5"/>
    </row>
    <row r="440" spans="1:6" ht="15.75" customHeight="1">
      <c r="A440" s="1"/>
      <c r="B440" s="2"/>
      <c r="C440" s="3"/>
      <c r="D440" s="4"/>
      <c r="E440" s="5"/>
      <c r="F440" s="5"/>
    </row>
    <row r="441" spans="1:6" ht="15.75" customHeight="1">
      <c r="A441" s="1"/>
      <c r="B441" s="2"/>
      <c r="C441" s="3"/>
      <c r="D441" s="4"/>
      <c r="E441" s="5"/>
      <c r="F441" s="5"/>
    </row>
    <row r="442" spans="1:6" ht="15.75" customHeight="1">
      <c r="A442" s="1"/>
      <c r="B442" s="2"/>
      <c r="C442" s="3"/>
      <c r="D442" s="4"/>
      <c r="E442" s="5"/>
      <c r="F442" s="5"/>
    </row>
    <row r="443" spans="1:6" ht="15.75" customHeight="1">
      <c r="A443" s="1"/>
      <c r="B443" s="2"/>
      <c r="C443" s="3"/>
      <c r="D443" s="4"/>
      <c r="E443" s="5"/>
      <c r="F443" s="5"/>
    </row>
    <row r="444" spans="1:6" ht="15.75" customHeight="1">
      <c r="A444" s="1"/>
      <c r="B444" s="2"/>
      <c r="C444" s="3"/>
      <c r="D444" s="4"/>
      <c r="E444" s="5"/>
      <c r="F444" s="5"/>
    </row>
    <row r="445" spans="1:6" ht="15.75" customHeight="1">
      <c r="A445" s="1"/>
      <c r="B445" s="2"/>
      <c r="C445" s="3"/>
      <c r="D445" s="4"/>
      <c r="E445" s="5"/>
      <c r="F445" s="5"/>
    </row>
    <row r="446" spans="1:6" ht="15.75" customHeight="1">
      <c r="A446" s="1"/>
      <c r="B446" s="2"/>
      <c r="C446" s="3"/>
      <c r="D446" s="4"/>
      <c r="E446" s="5"/>
      <c r="F446" s="5"/>
    </row>
    <row r="447" spans="1:6" ht="15.75" customHeight="1">
      <c r="A447" s="1"/>
      <c r="B447" s="2"/>
      <c r="C447" s="3"/>
      <c r="D447" s="4"/>
      <c r="E447" s="5"/>
      <c r="F447" s="5"/>
    </row>
    <row r="448" spans="1:6" ht="15.75" customHeight="1">
      <c r="A448" s="1"/>
      <c r="B448" s="2"/>
      <c r="C448" s="3"/>
      <c r="D448" s="4"/>
      <c r="E448" s="5"/>
      <c r="F448" s="5"/>
    </row>
    <row r="449" spans="1:6" ht="15.75" customHeight="1">
      <c r="A449" s="1"/>
      <c r="B449" s="2"/>
      <c r="C449" s="3"/>
      <c r="D449" s="4"/>
      <c r="E449" s="5"/>
      <c r="F449" s="5"/>
    </row>
    <row r="450" spans="1:6" ht="15.75" customHeight="1">
      <c r="A450" s="1"/>
      <c r="B450" s="2"/>
      <c r="C450" s="3"/>
      <c r="D450" s="4"/>
      <c r="E450" s="5"/>
      <c r="F450" s="5"/>
    </row>
    <row r="451" spans="1:6" ht="15.75" customHeight="1">
      <c r="A451" s="1"/>
      <c r="B451" s="2"/>
      <c r="C451" s="3"/>
      <c r="D451" s="4"/>
      <c r="E451" s="5"/>
      <c r="F451" s="5"/>
    </row>
    <row r="452" spans="1:6" ht="15.75" customHeight="1">
      <c r="A452" s="1"/>
      <c r="B452" s="2"/>
      <c r="C452" s="3"/>
      <c r="D452" s="4"/>
      <c r="E452" s="5"/>
      <c r="F452" s="5"/>
    </row>
    <row r="453" spans="1:6" ht="15.75" customHeight="1">
      <c r="A453" s="1"/>
      <c r="B453" s="2"/>
      <c r="C453" s="3"/>
      <c r="D453" s="4"/>
      <c r="E453" s="5"/>
      <c r="F453" s="5"/>
    </row>
    <row r="454" spans="1:6" ht="15.75" customHeight="1">
      <c r="A454" s="1"/>
      <c r="B454" s="2"/>
      <c r="C454" s="3"/>
      <c r="D454" s="4"/>
      <c r="E454" s="5"/>
      <c r="F454" s="5"/>
    </row>
    <row r="455" spans="1:6" ht="15.75" customHeight="1">
      <c r="A455" s="1"/>
      <c r="B455" s="2"/>
      <c r="C455" s="3"/>
      <c r="D455" s="4"/>
      <c r="E455" s="5"/>
      <c r="F455" s="5"/>
    </row>
    <row r="456" spans="1:6" ht="15.75" customHeight="1">
      <c r="A456" s="1"/>
      <c r="B456" s="2"/>
      <c r="C456" s="3"/>
      <c r="D456" s="4"/>
      <c r="E456" s="5"/>
      <c r="F456" s="5"/>
    </row>
    <row r="457" spans="1:6" ht="15.75" customHeight="1">
      <c r="A457" s="1"/>
      <c r="B457" s="2"/>
      <c r="C457" s="3"/>
      <c r="D457" s="4"/>
      <c r="E457" s="5"/>
      <c r="F457" s="5"/>
    </row>
    <row r="458" spans="1:6" ht="15.75" customHeight="1">
      <c r="A458" s="1"/>
      <c r="B458" s="2"/>
      <c r="C458" s="3"/>
      <c r="D458" s="4"/>
      <c r="E458" s="5"/>
      <c r="F458" s="5"/>
    </row>
    <row r="459" spans="1:6" ht="15.75" customHeight="1">
      <c r="A459" s="1"/>
      <c r="B459" s="2"/>
      <c r="C459" s="3"/>
      <c r="D459" s="4"/>
      <c r="E459" s="5"/>
      <c r="F459" s="5"/>
    </row>
    <row r="460" spans="1:6" ht="15.75" customHeight="1">
      <c r="A460" s="1"/>
      <c r="B460" s="2"/>
      <c r="C460" s="3"/>
      <c r="D460" s="4"/>
      <c r="E460" s="5"/>
      <c r="F460" s="5"/>
    </row>
    <row r="461" spans="1:6" ht="15.75" customHeight="1">
      <c r="A461" s="1"/>
      <c r="B461" s="2"/>
      <c r="C461" s="3"/>
      <c r="D461" s="4"/>
      <c r="E461" s="5"/>
      <c r="F461" s="5"/>
    </row>
    <row r="462" spans="1:6" ht="15.75" customHeight="1">
      <c r="A462" s="1"/>
      <c r="B462" s="2"/>
      <c r="C462" s="3"/>
      <c r="D462" s="4"/>
      <c r="E462" s="5"/>
      <c r="F462" s="5"/>
    </row>
    <row r="463" spans="1:6" ht="15.75" customHeight="1">
      <c r="A463" s="1"/>
      <c r="B463" s="2"/>
      <c r="C463" s="3"/>
      <c r="D463" s="4"/>
      <c r="E463" s="5"/>
      <c r="F463" s="5"/>
    </row>
    <row r="464" spans="1:6" ht="15.75" customHeight="1">
      <c r="A464" s="1"/>
      <c r="B464" s="2"/>
      <c r="C464" s="3"/>
      <c r="D464" s="4"/>
      <c r="E464" s="5"/>
      <c r="F464" s="5"/>
    </row>
    <row r="465" spans="1:6" ht="15.75" customHeight="1">
      <c r="A465" s="1"/>
      <c r="B465" s="2"/>
      <c r="C465" s="3"/>
      <c r="D465" s="4"/>
      <c r="E465" s="5"/>
      <c r="F465" s="5"/>
    </row>
    <row r="466" spans="1:6" ht="15.75" customHeight="1">
      <c r="A466" s="1"/>
      <c r="B466" s="2"/>
      <c r="C466" s="3"/>
      <c r="D466" s="4"/>
      <c r="E466" s="5"/>
      <c r="F466" s="5"/>
    </row>
    <row r="467" spans="1:6" ht="15.75" customHeight="1">
      <c r="A467" s="1"/>
      <c r="B467" s="2"/>
      <c r="C467" s="3"/>
      <c r="D467" s="4"/>
      <c r="E467" s="5"/>
      <c r="F467" s="5"/>
    </row>
    <row r="468" spans="1:6" ht="15.75" customHeight="1">
      <c r="A468" s="1"/>
      <c r="B468" s="2"/>
      <c r="C468" s="3"/>
      <c r="D468" s="4"/>
      <c r="E468" s="5"/>
      <c r="F468" s="5"/>
    </row>
    <row r="469" spans="1:6" ht="15.75" customHeight="1">
      <c r="A469" s="1"/>
      <c r="B469" s="2"/>
      <c r="C469" s="3"/>
      <c r="D469" s="4"/>
      <c r="E469" s="5"/>
      <c r="F469" s="5"/>
    </row>
    <row r="470" spans="1:6" ht="15.75" customHeight="1">
      <c r="A470" s="1"/>
      <c r="B470" s="2"/>
      <c r="C470" s="3"/>
      <c r="D470" s="4"/>
      <c r="E470" s="5"/>
      <c r="F470" s="5"/>
    </row>
    <row r="471" spans="1:6" ht="15.75" customHeight="1">
      <c r="A471" s="1"/>
      <c r="B471" s="2"/>
      <c r="C471" s="3"/>
      <c r="D471" s="4"/>
      <c r="E471" s="5"/>
      <c r="F471" s="5"/>
    </row>
    <row r="472" spans="1:6" ht="15.75" customHeight="1">
      <c r="A472" s="1"/>
      <c r="B472" s="2"/>
      <c r="C472" s="3"/>
      <c r="D472" s="4"/>
      <c r="E472" s="5"/>
      <c r="F472" s="5"/>
    </row>
    <row r="473" spans="1:6" ht="15.75" customHeight="1">
      <c r="A473" s="1"/>
      <c r="B473" s="2"/>
      <c r="C473" s="3"/>
      <c r="D473" s="4"/>
      <c r="E473" s="5"/>
      <c r="F473" s="5"/>
    </row>
    <row r="474" spans="1:6" ht="15.75" customHeight="1">
      <c r="A474" s="1"/>
      <c r="B474" s="2"/>
      <c r="C474" s="3"/>
      <c r="D474" s="4"/>
      <c r="E474" s="5"/>
      <c r="F474" s="5"/>
    </row>
    <row r="475" spans="1:6" ht="15.75" customHeight="1">
      <c r="A475" s="1"/>
      <c r="B475" s="2"/>
      <c r="C475" s="3"/>
      <c r="D475" s="4"/>
      <c r="E475" s="5"/>
      <c r="F475" s="5"/>
    </row>
    <row r="476" spans="1:6" ht="15.75" customHeight="1">
      <c r="A476" s="1"/>
      <c r="B476" s="2"/>
      <c r="C476" s="3"/>
      <c r="D476" s="4"/>
      <c r="E476" s="5"/>
      <c r="F476" s="5"/>
    </row>
    <row r="477" spans="1:6" ht="15.75" customHeight="1">
      <c r="A477" s="1"/>
      <c r="B477" s="2"/>
      <c r="C477" s="3"/>
      <c r="D477" s="4"/>
      <c r="E477" s="5"/>
      <c r="F477" s="5"/>
    </row>
    <row r="478" spans="1:6" ht="15.75" customHeight="1">
      <c r="A478" s="1"/>
      <c r="B478" s="2"/>
      <c r="C478" s="3"/>
      <c r="D478" s="4"/>
      <c r="E478" s="5"/>
      <c r="F478" s="5"/>
    </row>
    <row r="479" spans="1:6" ht="15.75" customHeight="1">
      <c r="A479" s="1"/>
      <c r="B479" s="2"/>
      <c r="C479" s="3"/>
      <c r="D479" s="4"/>
      <c r="E479" s="5"/>
      <c r="F479" s="5"/>
    </row>
    <row r="480" spans="1:6" ht="15.75" customHeight="1">
      <c r="A480" s="1"/>
      <c r="B480" s="2"/>
      <c r="C480" s="3"/>
      <c r="D480" s="4"/>
      <c r="E480" s="5"/>
      <c r="F480" s="5"/>
    </row>
    <row r="481" spans="1:6" ht="15.75" customHeight="1">
      <c r="A481" s="1"/>
      <c r="B481" s="2"/>
      <c r="C481" s="3"/>
      <c r="D481" s="4"/>
      <c r="E481" s="5"/>
      <c r="F481" s="5"/>
    </row>
    <row r="482" spans="1:6" ht="15.75" customHeight="1">
      <c r="A482" s="1"/>
      <c r="B482" s="2"/>
      <c r="C482" s="3"/>
      <c r="D482" s="4"/>
      <c r="E482" s="5"/>
      <c r="F482" s="5"/>
    </row>
    <row r="483" spans="1:6" ht="15.75" customHeight="1">
      <c r="A483" s="1"/>
      <c r="B483" s="2"/>
      <c r="C483" s="3"/>
      <c r="D483" s="4"/>
      <c r="E483" s="5"/>
      <c r="F483" s="5"/>
    </row>
    <row r="484" spans="1:6" ht="15.75" customHeight="1">
      <c r="A484" s="1"/>
      <c r="B484" s="2"/>
      <c r="C484" s="3"/>
      <c r="D484" s="4"/>
      <c r="E484" s="5"/>
      <c r="F484" s="5"/>
    </row>
    <row r="485" spans="1:6" ht="15.75" customHeight="1">
      <c r="A485" s="1"/>
      <c r="B485" s="2"/>
      <c r="C485" s="3"/>
      <c r="D485" s="4"/>
      <c r="E485" s="5"/>
      <c r="F485" s="5"/>
    </row>
    <row r="486" spans="1:6" ht="15.75" customHeight="1">
      <c r="A486" s="1"/>
      <c r="B486" s="2"/>
      <c r="C486" s="3"/>
      <c r="D486" s="4"/>
      <c r="E486" s="5"/>
      <c r="F486" s="5"/>
    </row>
    <row r="487" spans="1:6" ht="15.75" customHeight="1">
      <c r="A487" s="1"/>
      <c r="B487" s="2"/>
      <c r="C487" s="3"/>
      <c r="D487" s="4"/>
      <c r="E487" s="5"/>
      <c r="F487" s="5"/>
    </row>
    <row r="488" spans="1:6" ht="15.75" customHeight="1">
      <c r="A488" s="1"/>
      <c r="B488" s="2"/>
      <c r="C488" s="3"/>
      <c r="D488" s="4"/>
      <c r="E488" s="5"/>
      <c r="F488" s="5"/>
    </row>
    <row r="489" spans="1:6" ht="15.75" customHeight="1">
      <c r="A489" s="1"/>
      <c r="B489" s="2"/>
      <c r="C489" s="3"/>
      <c r="D489" s="4"/>
      <c r="E489" s="5"/>
      <c r="F489" s="5"/>
    </row>
    <row r="490" spans="1:6" ht="15.75" customHeight="1">
      <c r="A490" s="1"/>
      <c r="B490" s="2"/>
      <c r="C490" s="3"/>
      <c r="D490" s="4"/>
      <c r="E490" s="5"/>
      <c r="F490" s="5"/>
    </row>
    <row r="491" spans="1:6" ht="15.75" customHeight="1">
      <c r="A491" s="1"/>
      <c r="B491" s="2"/>
      <c r="C491" s="3"/>
      <c r="D491" s="4"/>
      <c r="E491" s="5"/>
      <c r="F491" s="5"/>
    </row>
    <row r="492" spans="1:6" ht="15.75" customHeight="1">
      <c r="A492" s="1"/>
      <c r="B492" s="2"/>
      <c r="C492" s="3"/>
      <c r="D492" s="4"/>
      <c r="E492" s="5"/>
      <c r="F492" s="5"/>
    </row>
    <row r="493" spans="1:6" ht="15.75" customHeight="1">
      <c r="A493" s="1"/>
      <c r="B493" s="2"/>
      <c r="C493" s="3"/>
      <c r="D493" s="4"/>
      <c r="E493" s="5"/>
      <c r="F493" s="5"/>
    </row>
    <row r="494" spans="1:6" ht="15.75" customHeight="1">
      <c r="A494" s="1"/>
      <c r="B494" s="2"/>
      <c r="C494" s="3"/>
      <c r="D494" s="4"/>
      <c r="E494" s="5"/>
      <c r="F494" s="5"/>
    </row>
    <row r="495" spans="1:6" ht="15.75" customHeight="1">
      <c r="A495" s="1"/>
      <c r="B495" s="2"/>
      <c r="C495" s="3"/>
      <c r="D495" s="4"/>
      <c r="E495" s="5"/>
      <c r="F495" s="5"/>
    </row>
    <row r="496" spans="1:6" ht="15.75" customHeight="1">
      <c r="A496" s="1"/>
      <c r="B496" s="2"/>
      <c r="C496" s="3"/>
      <c r="D496" s="4"/>
      <c r="E496" s="5"/>
      <c r="F496" s="5"/>
    </row>
    <row r="497" spans="1:6" ht="15.75" customHeight="1">
      <c r="A497" s="1"/>
      <c r="B497" s="2"/>
      <c r="C497" s="3"/>
      <c r="D497" s="4"/>
      <c r="E497" s="5"/>
      <c r="F497" s="5"/>
    </row>
    <row r="498" spans="1:6" ht="15.75" customHeight="1">
      <c r="A498" s="1"/>
      <c r="B498" s="2"/>
      <c r="C498" s="3"/>
      <c r="D498" s="4"/>
      <c r="E498" s="5"/>
      <c r="F498" s="5"/>
    </row>
    <row r="499" spans="1:6" ht="15.75" customHeight="1">
      <c r="A499" s="1"/>
      <c r="B499" s="2"/>
      <c r="C499" s="3"/>
      <c r="D499" s="4"/>
      <c r="E499" s="5"/>
      <c r="F499" s="5"/>
    </row>
    <row r="500" spans="1:6" ht="15.75" customHeight="1">
      <c r="A500" s="1"/>
      <c r="B500" s="2"/>
      <c r="C500" s="3"/>
      <c r="D500" s="4"/>
      <c r="E500" s="5"/>
      <c r="F500" s="5"/>
    </row>
    <row r="501" spans="1:6" ht="15.75" customHeight="1">
      <c r="A501" s="1"/>
      <c r="B501" s="2"/>
      <c r="C501" s="3"/>
      <c r="D501" s="4"/>
      <c r="E501" s="5"/>
      <c r="F501" s="5"/>
    </row>
    <row r="502" spans="1:6" ht="15.75" customHeight="1">
      <c r="A502" s="1"/>
      <c r="B502" s="2"/>
      <c r="C502" s="3"/>
      <c r="D502" s="4"/>
      <c r="E502" s="5"/>
      <c r="F502" s="5"/>
    </row>
    <row r="503" spans="1:6" ht="15.75" customHeight="1">
      <c r="A503" s="1"/>
      <c r="B503" s="2"/>
      <c r="C503" s="3"/>
      <c r="D503" s="4"/>
      <c r="E503" s="5"/>
      <c r="F503" s="5"/>
    </row>
    <row r="504" spans="1:6" ht="15.75" customHeight="1">
      <c r="A504" s="1"/>
      <c r="B504" s="2"/>
      <c r="C504" s="3"/>
      <c r="D504" s="4"/>
      <c r="E504" s="5"/>
      <c r="F504" s="5"/>
    </row>
    <row r="505" spans="1:6" ht="15.75" customHeight="1">
      <c r="A505" s="1"/>
      <c r="B505" s="2"/>
      <c r="C505" s="3"/>
      <c r="D505" s="4"/>
      <c r="E505" s="5"/>
      <c r="F505" s="5"/>
    </row>
    <row r="506" spans="1:6" ht="15.75" customHeight="1">
      <c r="A506" s="1"/>
      <c r="B506" s="2"/>
      <c r="C506" s="3"/>
      <c r="D506" s="4"/>
      <c r="E506" s="5"/>
      <c r="F506" s="5"/>
    </row>
    <row r="507" spans="1:6" ht="15.75" customHeight="1">
      <c r="A507" s="1"/>
      <c r="B507" s="2"/>
      <c r="C507" s="3"/>
      <c r="D507" s="4"/>
      <c r="E507" s="5"/>
      <c r="F507" s="5"/>
    </row>
    <row r="508" spans="1:6" ht="15.75" customHeight="1">
      <c r="A508" s="1"/>
      <c r="B508" s="2"/>
      <c r="C508" s="3"/>
      <c r="D508" s="4"/>
      <c r="E508" s="5"/>
      <c r="F508" s="5"/>
    </row>
    <row r="509" spans="1:6" ht="15.75" customHeight="1">
      <c r="A509" s="1"/>
      <c r="B509" s="2"/>
      <c r="C509" s="3"/>
      <c r="D509" s="4"/>
      <c r="E509" s="5"/>
      <c r="F509" s="5"/>
    </row>
    <row r="510" spans="1:6" ht="15.75" customHeight="1">
      <c r="A510" s="1"/>
      <c r="B510" s="2"/>
      <c r="C510" s="3"/>
      <c r="D510" s="4"/>
      <c r="E510" s="5"/>
      <c r="F510" s="5"/>
    </row>
    <row r="511" spans="1:6" ht="15.75" customHeight="1">
      <c r="A511" s="1"/>
      <c r="B511" s="2"/>
      <c r="C511" s="3"/>
      <c r="D511" s="4"/>
      <c r="E511" s="5"/>
      <c r="F511" s="5"/>
    </row>
    <row r="512" spans="1:6" ht="15.75" customHeight="1">
      <c r="A512" s="1"/>
      <c r="B512" s="2"/>
      <c r="C512" s="3"/>
      <c r="D512" s="4"/>
      <c r="E512" s="5"/>
      <c r="F512" s="5"/>
    </row>
    <row r="513" spans="1:6" ht="15.75" customHeight="1">
      <c r="A513" s="1"/>
      <c r="B513" s="2"/>
      <c r="C513" s="3"/>
      <c r="D513" s="4"/>
      <c r="E513" s="5"/>
      <c r="F513" s="5"/>
    </row>
    <row r="514" spans="1:6" ht="15.75" customHeight="1">
      <c r="A514" s="1"/>
      <c r="B514" s="2"/>
      <c r="C514" s="3"/>
      <c r="D514" s="4"/>
      <c r="E514" s="5"/>
      <c r="F514" s="5"/>
    </row>
    <row r="515" spans="1:6" ht="15.75" customHeight="1">
      <c r="A515" s="1"/>
      <c r="B515" s="2"/>
      <c r="C515" s="3"/>
      <c r="D515" s="4"/>
      <c r="E515" s="5"/>
      <c r="F515" s="5"/>
    </row>
    <row r="516" spans="1:6" ht="15.75" customHeight="1">
      <c r="A516" s="1"/>
      <c r="B516" s="2"/>
      <c r="C516" s="3"/>
      <c r="D516" s="4"/>
      <c r="E516" s="5"/>
      <c r="F516" s="5"/>
    </row>
    <row r="517" spans="1:6" ht="15.75" customHeight="1">
      <c r="A517" s="1"/>
      <c r="B517" s="2"/>
      <c r="C517" s="3"/>
      <c r="D517" s="4"/>
      <c r="E517" s="5"/>
      <c r="F517" s="5"/>
    </row>
    <row r="518" spans="1:6" ht="15.75" customHeight="1">
      <c r="A518" s="1"/>
      <c r="B518" s="2"/>
      <c r="C518" s="3"/>
      <c r="D518" s="4"/>
      <c r="E518" s="5"/>
      <c r="F518" s="5"/>
    </row>
    <row r="519" spans="1:6" ht="15.75" customHeight="1">
      <c r="A519" s="1"/>
      <c r="B519" s="2"/>
      <c r="C519" s="3"/>
      <c r="D519" s="4"/>
      <c r="E519" s="5"/>
      <c r="F519" s="5"/>
    </row>
    <row r="520" spans="1:6" ht="15.75" customHeight="1">
      <c r="A520" s="1"/>
      <c r="B520" s="2"/>
      <c r="C520" s="3"/>
      <c r="D520" s="4"/>
      <c r="E520" s="5"/>
      <c r="F520" s="5"/>
    </row>
    <row r="521" spans="1:6" ht="15.75" customHeight="1">
      <c r="A521" s="1"/>
      <c r="B521" s="2"/>
      <c r="C521" s="3"/>
      <c r="D521" s="4"/>
      <c r="E521" s="5"/>
      <c r="F521" s="5"/>
    </row>
    <row r="522" spans="1:6" ht="15.75" customHeight="1">
      <c r="A522" s="1"/>
      <c r="B522" s="2"/>
      <c r="C522" s="3"/>
      <c r="D522" s="4"/>
      <c r="E522" s="5"/>
      <c r="F522" s="5"/>
    </row>
    <row r="523" spans="1:6" ht="15.75" customHeight="1">
      <c r="A523" s="1"/>
      <c r="B523" s="2"/>
      <c r="C523" s="3"/>
      <c r="D523" s="4"/>
      <c r="E523" s="5"/>
      <c r="F523" s="5"/>
    </row>
    <row r="524" spans="1:6" ht="15.75" customHeight="1">
      <c r="A524" s="1"/>
      <c r="B524" s="2"/>
      <c r="C524" s="3"/>
      <c r="D524" s="4"/>
      <c r="E524" s="5"/>
      <c r="F524" s="5"/>
    </row>
    <row r="525" spans="1:6" ht="15.75" customHeight="1">
      <c r="A525" s="1"/>
      <c r="B525" s="2"/>
      <c r="C525" s="3"/>
      <c r="D525" s="4"/>
      <c r="E525" s="5"/>
      <c r="F525" s="5"/>
    </row>
    <row r="526" spans="1:6" ht="15.75" customHeight="1">
      <c r="A526" s="1"/>
      <c r="B526" s="2"/>
      <c r="C526" s="3"/>
      <c r="D526" s="4"/>
      <c r="E526" s="5"/>
      <c r="F526" s="5"/>
    </row>
    <row r="527" spans="1:6" ht="15.75" customHeight="1">
      <c r="A527" s="1"/>
      <c r="B527" s="2"/>
      <c r="C527" s="3"/>
      <c r="D527" s="4"/>
      <c r="E527" s="5"/>
      <c r="F527" s="5"/>
    </row>
    <row r="528" spans="1:6" ht="15.75" customHeight="1">
      <c r="A528" s="1"/>
      <c r="B528" s="2"/>
      <c r="C528" s="3"/>
      <c r="D528" s="4"/>
      <c r="E528" s="5"/>
      <c r="F528" s="5"/>
    </row>
    <row r="529" spans="1:6" ht="15.75" customHeight="1">
      <c r="A529" s="1"/>
      <c r="B529" s="2"/>
      <c r="C529" s="3"/>
      <c r="D529" s="4"/>
      <c r="E529" s="5"/>
      <c r="F529" s="5"/>
    </row>
    <row r="530" spans="1:6" ht="15.75" customHeight="1">
      <c r="A530" s="1"/>
      <c r="B530" s="2"/>
      <c r="C530" s="3"/>
      <c r="D530" s="4"/>
      <c r="E530" s="5"/>
      <c r="F530" s="5"/>
    </row>
    <row r="531" spans="1:6" ht="15.75" customHeight="1">
      <c r="A531" s="1"/>
      <c r="B531" s="2"/>
      <c r="C531" s="3"/>
      <c r="D531" s="4"/>
      <c r="E531" s="5"/>
      <c r="F531" s="5"/>
    </row>
    <row r="532" spans="1:6" ht="15.75" customHeight="1">
      <c r="A532" s="1"/>
      <c r="B532" s="2"/>
      <c r="C532" s="3"/>
      <c r="D532" s="4"/>
      <c r="E532" s="5"/>
      <c r="F532" s="5"/>
    </row>
    <row r="533" spans="1:6" ht="15.75" customHeight="1">
      <c r="A533" s="1"/>
      <c r="B533" s="2"/>
      <c r="C533" s="3"/>
      <c r="D533" s="4"/>
      <c r="E533" s="5"/>
      <c r="F533" s="5"/>
    </row>
    <row r="534" spans="1:6" ht="15.75" customHeight="1">
      <c r="A534" s="1"/>
      <c r="B534" s="2"/>
      <c r="C534" s="3"/>
      <c r="D534" s="4"/>
      <c r="E534" s="5"/>
      <c r="F534" s="5"/>
    </row>
    <row r="535" spans="1:6" ht="15.75" customHeight="1">
      <c r="A535" s="1"/>
      <c r="B535" s="2"/>
      <c r="C535" s="3"/>
      <c r="D535" s="4"/>
      <c r="E535" s="5"/>
      <c r="F535" s="5"/>
    </row>
    <row r="536" spans="1:6" ht="15.75" customHeight="1">
      <c r="A536" s="1"/>
      <c r="B536" s="2"/>
      <c r="C536" s="3"/>
      <c r="D536" s="4"/>
      <c r="E536" s="5"/>
      <c r="F536" s="5"/>
    </row>
    <row r="537" spans="1:6" ht="15.75" customHeight="1">
      <c r="A537" s="1"/>
      <c r="B537" s="2"/>
      <c r="C537" s="3"/>
      <c r="D537" s="4"/>
      <c r="E537" s="5"/>
      <c r="F537" s="5"/>
    </row>
    <row r="538" spans="1:6" ht="15.75" customHeight="1">
      <c r="A538" s="1"/>
      <c r="B538" s="2"/>
      <c r="C538" s="3"/>
      <c r="D538" s="4"/>
      <c r="E538" s="5"/>
      <c r="F538" s="5"/>
    </row>
    <row r="539" spans="1:6" ht="15.75" customHeight="1">
      <c r="A539" s="1"/>
      <c r="B539" s="2"/>
      <c r="C539" s="3"/>
      <c r="D539" s="4"/>
      <c r="E539" s="5"/>
      <c r="F539" s="5"/>
    </row>
    <row r="540" spans="1:6" ht="15.75" customHeight="1">
      <c r="A540" s="1"/>
      <c r="B540" s="2"/>
      <c r="C540" s="3"/>
      <c r="D540" s="4"/>
      <c r="E540" s="5"/>
      <c r="F540" s="5"/>
    </row>
    <row r="541" spans="1:6" ht="15.75" customHeight="1">
      <c r="A541" s="1"/>
      <c r="B541" s="2"/>
      <c r="C541" s="3"/>
      <c r="D541" s="4"/>
      <c r="E541" s="5"/>
      <c r="F541" s="5"/>
    </row>
    <row r="542" spans="1:6" ht="15.75" customHeight="1">
      <c r="A542" s="1"/>
      <c r="B542" s="2"/>
      <c r="C542" s="3"/>
      <c r="D542" s="4"/>
      <c r="E542" s="5"/>
      <c r="F542" s="5"/>
    </row>
    <row r="543" spans="1:6" ht="15.75" customHeight="1">
      <c r="A543" s="1"/>
      <c r="B543" s="2"/>
      <c r="C543" s="3"/>
      <c r="D543" s="4"/>
      <c r="E543" s="5"/>
      <c r="F543" s="5"/>
    </row>
    <row r="544" spans="1:6" ht="15.75" customHeight="1">
      <c r="A544" s="1"/>
      <c r="B544" s="2"/>
      <c r="C544" s="3"/>
      <c r="D544" s="4"/>
      <c r="E544" s="5"/>
      <c r="F544" s="5"/>
    </row>
    <row r="545" spans="1:6" ht="15.75" customHeight="1">
      <c r="A545" s="1"/>
      <c r="B545" s="2"/>
      <c r="C545" s="3"/>
      <c r="D545" s="4"/>
      <c r="E545" s="5"/>
      <c r="F545" s="5"/>
    </row>
    <row r="546" spans="1:6" ht="15.75" customHeight="1">
      <c r="A546" s="1"/>
      <c r="B546" s="2"/>
      <c r="C546" s="3"/>
      <c r="D546" s="4"/>
      <c r="E546" s="5"/>
      <c r="F546" s="5"/>
    </row>
    <row r="547" spans="1:6" ht="15.75" customHeight="1">
      <c r="A547" s="1"/>
      <c r="B547" s="2"/>
      <c r="C547" s="3"/>
      <c r="D547" s="4"/>
      <c r="E547" s="5"/>
      <c r="F547" s="5"/>
    </row>
    <row r="548" spans="1:6" ht="15.75" customHeight="1">
      <c r="A548" s="1"/>
      <c r="B548" s="2"/>
      <c r="C548" s="3"/>
      <c r="D548" s="4"/>
      <c r="E548" s="5"/>
      <c r="F548" s="5"/>
    </row>
    <row r="549" spans="1:6" ht="15.75" customHeight="1">
      <c r="A549" s="1"/>
      <c r="B549" s="2"/>
      <c r="C549" s="3"/>
      <c r="D549" s="4"/>
      <c r="E549" s="5"/>
      <c r="F549" s="5"/>
    </row>
    <row r="550" spans="1:6" ht="15.75" customHeight="1">
      <c r="A550" s="1"/>
      <c r="B550" s="2"/>
      <c r="C550" s="3"/>
      <c r="D550" s="4"/>
      <c r="E550" s="5"/>
      <c r="F550" s="5"/>
    </row>
    <row r="551" spans="1:6" ht="15.75" customHeight="1">
      <c r="A551" s="1"/>
      <c r="B551" s="2"/>
      <c r="C551" s="3"/>
      <c r="D551" s="4"/>
      <c r="E551" s="5"/>
      <c r="F551" s="5"/>
    </row>
    <row r="552" spans="1:6" ht="15.75" customHeight="1">
      <c r="A552" s="1"/>
      <c r="B552" s="2"/>
      <c r="C552" s="3"/>
      <c r="D552" s="4"/>
      <c r="E552" s="5"/>
      <c r="F552" s="5"/>
    </row>
    <row r="553" spans="1:6" ht="15.75" customHeight="1">
      <c r="A553" s="1"/>
      <c r="B553" s="2"/>
      <c r="C553" s="3"/>
      <c r="D553" s="4"/>
      <c r="E553" s="5"/>
      <c r="F553" s="5"/>
    </row>
    <row r="554" spans="1:6" ht="15.75" customHeight="1">
      <c r="A554" s="1"/>
      <c r="B554" s="2"/>
      <c r="C554" s="3"/>
      <c r="D554" s="4"/>
      <c r="E554" s="5"/>
      <c r="F554" s="5"/>
    </row>
    <row r="555" spans="1:6" ht="15.75" customHeight="1">
      <c r="A555" s="1"/>
      <c r="B555" s="2"/>
      <c r="C555" s="3"/>
      <c r="D555" s="4"/>
      <c r="E555" s="5"/>
      <c r="F555" s="5"/>
    </row>
    <row r="556" spans="1:6" ht="15.75" customHeight="1">
      <c r="A556" s="1"/>
      <c r="B556" s="2"/>
      <c r="C556" s="3"/>
      <c r="D556" s="4"/>
      <c r="E556" s="5"/>
      <c r="F556" s="5"/>
    </row>
    <row r="557" spans="1:6" ht="15.75" customHeight="1">
      <c r="A557" s="1"/>
      <c r="B557" s="2"/>
      <c r="C557" s="3"/>
      <c r="D557" s="4"/>
      <c r="E557" s="5"/>
      <c r="F557" s="5"/>
    </row>
    <row r="558" spans="1:6" ht="15.75" customHeight="1">
      <c r="A558" s="1"/>
      <c r="B558" s="2"/>
      <c r="C558" s="3"/>
      <c r="D558" s="4"/>
      <c r="E558" s="5"/>
      <c r="F558" s="5"/>
    </row>
    <row r="559" spans="1:6" ht="15.75" customHeight="1">
      <c r="A559" s="1"/>
      <c r="B559" s="2"/>
      <c r="C559" s="3"/>
      <c r="D559" s="4"/>
      <c r="E559" s="5"/>
      <c r="F559" s="5"/>
    </row>
    <row r="560" spans="1:6" ht="15.75" customHeight="1">
      <c r="A560" s="1"/>
      <c r="B560" s="2"/>
      <c r="C560" s="3"/>
      <c r="D560" s="4"/>
      <c r="E560" s="5"/>
      <c r="F560" s="5"/>
    </row>
    <row r="561" spans="1:6" ht="15.75" customHeight="1">
      <c r="A561" s="1"/>
      <c r="B561" s="2"/>
      <c r="C561" s="3"/>
      <c r="D561" s="4"/>
      <c r="E561" s="5"/>
      <c r="F561" s="5"/>
    </row>
    <row r="562" spans="1:6" ht="15.75" customHeight="1">
      <c r="A562" s="1"/>
      <c r="B562" s="2"/>
      <c r="C562" s="3"/>
      <c r="D562" s="4"/>
      <c r="E562" s="5"/>
      <c r="F562" s="5"/>
    </row>
    <row r="563" spans="1:6" ht="15.75" customHeight="1">
      <c r="A563" s="1"/>
      <c r="B563" s="2"/>
      <c r="C563" s="3"/>
      <c r="D563" s="4"/>
      <c r="E563" s="5"/>
      <c r="F563" s="5"/>
    </row>
    <row r="564" spans="1:6" ht="15.75" customHeight="1">
      <c r="A564" s="1"/>
      <c r="B564" s="2"/>
      <c r="C564" s="3"/>
      <c r="D564" s="4"/>
      <c r="E564" s="5"/>
      <c r="F564" s="5"/>
    </row>
    <row r="565" spans="1:6" ht="15.75" customHeight="1">
      <c r="A565" s="1"/>
      <c r="B565" s="2"/>
      <c r="C565" s="3"/>
      <c r="D565" s="4"/>
      <c r="E565" s="5"/>
      <c r="F565" s="5"/>
    </row>
    <row r="566" spans="1:6" ht="15.75" customHeight="1">
      <c r="A566" s="1"/>
      <c r="B566" s="2"/>
      <c r="C566" s="3"/>
      <c r="D566" s="4"/>
      <c r="E566" s="5"/>
      <c r="F566" s="5"/>
    </row>
    <row r="567" spans="1:6" ht="15.75" customHeight="1">
      <c r="A567" s="1"/>
      <c r="B567" s="2"/>
      <c r="C567" s="3"/>
      <c r="D567" s="4"/>
      <c r="E567" s="5"/>
      <c r="F567" s="5"/>
    </row>
    <row r="568" spans="1:6" ht="15.75" customHeight="1">
      <c r="A568" s="1"/>
      <c r="B568" s="2"/>
      <c r="C568" s="3"/>
      <c r="D568" s="4"/>
      <c r="E568" s="5"/>
      <c r="F568" s="5"/>
    </row>
    <row r="569" spans="1:6" ht="15.75" customHeight="1">
      <c r="A569" s="1"/>
      <c r="B569" s="2"/>
      <c r="C569" s="3"/>
      <c r="D569" s="4"/>
      <c r="E569" s="5"/>
      <c r="F569" s="5"/>
    </row>
    <row r="570" spans="1:6" ht="15.75" customHeight="1">
      <c r="A570" s="1"/>
      <c r="B570" s="2"/>
      <c r="C570" s="3"/>
      <c r="D570" s="4"/>
      <c r="E570" s="5"/>
      <c r="F570" s="5"/>
    </row>
    <row r="571" spans="1:6" ht="15.75" customHeight="1">
      <c r="A571" s="1"/>
      <c r="B571" s="2"/>
      <c r="C571" s="3"/>
      <c r="D571" s="4"/>
      <c r="E571" s="5"/>
      <c r="F571" s="5"/>
    </row>
    <row r="572" spans="1:6" ht="15.75" customHeight="1">
      <c r="A572" s="1"/>
      <c r="B572" s="2"/>
      <c r="C572" s="3"/>
      <c r="D572" s="4"/>
      <c r="E572" s="5"/>
      <c r="F572" s="5"/>
    </row>
    <row r="573" spans="1:6" ht="15.75" customHeight="1">
      <c r="A573" s="1"/>
      <c r="B573" s="2"/>
      <c r="C573" s="3"/>
      <c r="D573" s="4"/>
      <c r="E573" s="5"/>
      <c r="F573" s="5"/>
    </row>
    <row r="574" spans="1:6" ht="15.75" customHeight="1">
      <c r="A574" s="1"/>
      <c r="B574" s="2"/>
      <c r="C574" s="3"/>
      <c r="D574" s="4"/>
      <c r="E574" s="5"/>
      <c r="F574" s="5"/>
    </row>
    <row r="575" spans="1:6" ht="15.75" customHeight="1">
      <c r="A575" s="1"/>
      <c r="B575" s="2"/>
      <c r="C575" s="3"/>
      <c r="D575" s="4"/>
      <c r="E575" s="5"/>
      <c r="F575" s="5"/>
    </row>
    <row r="576" spans="1:6" ht="15.75" customHeight="1">
      <c r="A576" s="1"/>
      <c r="B576" s="2"/>
      <c r="C576" s="3"/>
      <c r="D576" s="4"/>
      <c r="E576" s="5"/>
      <c r="F576" s="5"/>
    </row>
    <row r="577" spans="1:6" ht="15.75" customHeight="1">
      <c r="A577" s="1"/>
      <c r="B577" s="2"/>
      <c r="C577" s="3"/>
      <c r="D577" s="4"/>
      <c r="E577" s="5"/>
      <c r="F577" s="5"/>
    </row>
    <row r="578" spans="1:6" ht="15.75" customHeight="1">
      <c r="A578" s="1"/>
      <c r="B578" s="2"/>
      <c r="C578" s="3"/>
      <c r="D578" s="4"/>
      <c r="E578" s="5"/>
      <c r="F578" s="5"/>
    </row>
    <row r="579" spans="1:6" ht="15.75" customHeight="1">
      <c r="A579" s="1"/>
      <c r="B579" s="2"/>
      <c r="C579" s="3"/>
      <c r="D579" s="4"/>
      <c r="E579" s="5"/>
      <c r="F579" s="5"/>
    </row>
    <row r="580" spans="1:6" ht="15.75" customHeight="1">
      <c r="A580" s="1"/>
      <c r="B580" s="2"/>
      <c r="C580" s="3"/>
      <c r="D580" s="4"/>
      <c r="E580" s="5"/>
      <c r="F580" s="5"/>
    </row>
    <row r="581" spans="1:6" ht="15.75" customHeight="1">
      <c r="A581" s="1"/>
      <c r="B581" s="2"/>
      <c r="C581" s="3"/>
      <c r="D581" s="4"/>
      <c r="E581" s="5"/>
      <c r="F581" s="5"/>
    </row>
    <row r="582" spans="1:6" ht="15.75" customHeight="1">
      <c r="A582" s="1"/>
      <c r="B582" s="2"/>
      <c r="C582" s="3"/>
      <c r="D582" s="4"/>
      <c r="E582" s="5"/>
      <c r="F582" s="5"/>
    </row>
    <row r="583" spans="1:6" ht="15.75" customHeight="1">
      <c r="A583" s="1"/>
      <c r="B583" s="2"/>
      <c r="C583" s="3"/>
      <c r="D583" s="4"/>
      <c r="E583" s="5"/>
      <c r="F583" s="5"/>
    </row>
    <row r="584" spans="1:6" ht="15.75" customHeight="1">
      <c r="A584" s="1"/>
      <c r="B584" s="2"/>
      <c r="C584" s="3"/>
      <c r="D584" s="4"/>
      <c r="E584" s="5"/>
      <c r="F584" s="5"/>
    </row>
    <row r="585" spans="1:6" ht="15.75" customHeight="1">
      <c r="A585" s="1"/>
      <c r="B585" s="2"/>
      <c r="C585" s="3"/>
      <c r="D585" s="4"/>
      <c r="E585" s="5"/>
      <c r="F585" s="5"/>
    </row>
    <row r="586" spans="1:6" ht="15.75" customHeight="1">
      <c r="A586" s="1"/>
      <c r="B586" s="2"/>
      <c r="C586" s="3"/>
      <c r="D586" s="4"/>
      <c r="E586" s="5"/>
      <c r="F586" s="5"/>
    </row>
    <row r="587" spans="1:6" ht="15.75" customHeight="1">
      <c r="A587" s="1"/>
      <c r="B587" s="2"/>
      <c r="C587" s="3"/>
      <c r="D587" s="4"/>
      <c r="E587" s="5"/>
      <c r="F587" s="5"/>
    </row>
    <row r="588" spans="1:6" ht="15.75" customHeight="1">
      <c r="A588" s="1"/>
      <c r="B588" s="2"/>
      <c r="C588" s="3"/>
      <c r="D588" s="4"/>
      <c r="E588" s="5"/>
      <c r="F588" s="5"/>
    </row>
    <row r="589" spans="1:6" ht="15.75" customHeight="1">
      <c r="A589" s="1"/>
      <c r="B589" s="2"/>
      <c r="C589" s="3"/>
      <c r="D589" s="4"/>
      <c r="E589" s="5"/>
      <c r="F589" s="5"/>
    </row>
    <row r="590" spans="1:6" ht="15.75" customHeight="1">
      <c r="A590" s="1"/>
      <c r="B590" s="2"/>
      <c r="C590" s="3"/>
      <c r="D590" s="4"/>
      <c r="E590" s="5"/>
      <c r="F590" s="5"/>
    </row>
    <row r="591" spans="1:6" ht="15.75" customHeight="1">
      <c r="A591" s="1"/>
      <c r="B591" s="2"/>
      <c r="C591" s="3"/>
      <c r="D591" s="4"/>
      <c r="E591" s="5"/>
      <c r="F591" s="5"/>
    </row>
    <row r="592" spans="1:6" ht="15.75" customHeight="1">
      <c r="A592" s="1"/>
      <c r="B592" s="2"/>
      <c r="C592" s="3"/>
      <c r="D592" s="4"/>
      <c r="E592" s="5"/>
      <c r="F592" s="5"/>
    </row>
    <row r="593" spans="1:6" ht="15.75" customHeight="1">
      <c r="A593" s="1"/>
      <c r="B593" s="2"/>
      <c r="C593" s="3"/>
      <c r="D593" s="4"/>
      <c r="E593" s="5"/>
      <c r="F593" s="5"/>
    </row>
    <row r="594" spans="1:6" ht="15.75" customHeight="1">
      <c r="A594" s="1"/>
      <c r="B594" s="2"/>
      <c r="C594" s="3"/>
      <c r="D594" s="4"/>
      <c r="E594" s="5"/>
      <c r="F594" s="5"/>
    </row>
    <row r="595" spans="1:6" ht="15.75" customHeight="1">
      <c r="A595" s="1"/>
      <c r="B595" s="2"/>
      <c r="C595" s="3"/>
      <c r="D595" s="4"/>
      <c r="E595" s="5"/>
      <c r="F595" s="5"/>
    </row>
    <row r="596" spans="1:6" ht="15.75" customHeight="1">
      <c r="A596" s="1"/>
      <c r="B596" s="2"/>
      <c r="C596" s="3"/>
      <c r="D596" s="4"/>
      <c r="E596" s="5"/>
      <c r="F596" s="5"/>
    </row>
    <row r="597" spans="1:6" ht="15.75" customHeight="1">
      <c r="A597" s="1"/>
      <c r="B597" s="2"/>
      <c r="C597" s="3"/>
      <c r="D597" s="4"/>
      <c r="E597" s="5"/>
      <c r="F597" s="5"/>
    </row>
    <row r="598" spans="1:6" ht="15.75" customHeight="1">
      <c r="A598" s="1"/>
      <c r="B598" s="2"/>
      <c r="C598" s="3"/>
      <c r="D598" s="4"/>
      <c r="E598" s="5"/>
      <c r="F598" s="5"/>
    </row>
    <row r="599" spans="1:6" ht="15.75" customHeight="1">
      <c r="A599" s="1"/>
      <c r="B599" s="2"/>
      <c r="C599" s="3"/>
      <c r="D599" s="4"/>
      <c r="E599" s="5"/>
      <c r="F599" s="5"/>
    </row>
    <row r="600" spans="1:6" ht="15.75" customHeight="1">
      <c r="A600" s="1"/>
      <c r="B600" s="2"/>
      <c r="C600" s="3"/>
      <c r="D600" s="4"/>
      <c r="E600" s="5"/>
      <c r="F600" s="5"/>
    </row>
    <row r="601" spans="1:6" ht="15.75" customHeight="1">
      <c r="A601" s="1"/>
      <c r="B601" s="2"/>
      <c r="C601" s="3"/>
      <c r="D601" s="4"/>
      <c r="E601" s="5"/>
      <c r="F601" s="5"/>
    </row>
    <row r="602" spans="1:6" ht="15.75" customHeight="1">
      <c r="A602" s="1"/>
      <c r="B602" s="2"/>
      <c r="C602" s="3"/>
      <c r="D602" s="4"/>
      <c r="E602" s="5"/>
      <c r="F602" s="5"/>
    </row>
    <row r="603" spans="1:6" ht="15.75" customHeight="1">
      <c r="A603" s="1"/>
      <c r="B603" s="2"/>
      <c r="C603" s="3"/>
      <c r="D603" s="4"/>
      <c r="E603" s="5"/>
      <c r="F603" s="5"/>
    </row>
    <row r="604" spans="1:6" ht="15.75" customHeight="1">
      <c r="A604" s="1"/>
      <c r="B604" s="2"/>
      <c r="C604" s="3"/>
      <c r="D604" s="4"/>
      <c r="E604" s="5"/>
      <c r="F604" s="5"/>
    </row>
    <row r="605" spans="1:6" ht="15.75" customHeight="1">
      <c r="A605" s="1"/>
      <c r="B605" s="2"/>
      <c r="C605" s="3"/>
      <c r="D605" s="4"/>
      <c r="E605" s="5"/>
      <c r="F605" s="5"/>
    </row>
    <row r="606" spans="1:6" ht="15.75" customHeight="1">
      <c r="A606" s="1"/>
      <c r="B606" s="2"/>
      <c r="C606" s="3"/>
      <c r="D606" s="4"/>
      <c r="E606" s="5"/>
      <c r="F606" s="5"/>
    </row>
    <row r="607" spans="1:6" ht="15.75" customHeight="1">
      <c r="A607" s="1"/>
      <c r="B607" s="2"/>
      <c r="C607" s="3"/>
      <c r="D607" s="4"/>
      <c r="E607" s="5"/>
      <c r="F607" s="5"/>
    </row>
    <row r="608" spans="1:6" ht="15.75" customHeight="1">
      <c r="A608" s="1"/>
      <c r="B608" s="2"/>
      <c r="C608" s="3"/>
      <c r="D608" s="4"/>
      <c r="E608" s="5"/>
      <c r="F608" s="5"/>
    </row>
    <row r="609" spans="1:6" ht="15.75" customHeight="1">
      <c r="A609" s="1"/>
      <c r="B609" s="2"/>
      <c r="C609" s="3"/>
      <c r="D609" s="4"/>
      <c r="E609" s="5"/>
      <c r="F609" s="5"/>
    </row>
    <row r="610" spans="1:6" ht="15.75" customHeight="1">
      <c r="A610" s="1"/>
      <c r="B610" s="2"/>
      <c r="C610" s="3"/>
      <c r="D610" s="4"/>
      <c r="E610" s="5"/>
      <c r="F610" s="5"/>
    </row>
    <row r="611" spans="1:6" ht="15.75" customHeight="1">
      <c r="A611" s="1"/>
      <c r="B611" s="2"/>
      <c r="C611" s="3"/>
      <c r="D611" s="4"/>
      <c r="E611" s="5"/>
      <c r="F611" s="5"/>
    </row>
    <row r="612" spans="1:6" ht="15.75" customHeight="1">
      <c r="A612" s="1"/>
      <c r="B612" s="2"/>
      <c r="C612" s="3"/>
      <c r="D612" s="4"/>
      <c r="E612" s="5"/>
      <c r="F612" s="5"/>
    </row>
    <row r="613" spans="1:6" ht="15.75" customHeight="1">
      <c r="A613" s="1"/>
      <c r="B613" s="2"/>
      <c r="C613" s="3"/>
      <c r="D613" s="4"/>
      <c r="E613" s="5"/>
      <c r="F613" s="5"/>
    </row>
    <row r="614" spans="1:6" ht="15.75" customHeight="1">
      <c r="A614" s="1"/>
      <c r="B614" s="2"/>
      <c r="C614" s="3"/>
      <c r="D614" s="4"/>
      <c r="E614" s="5"/>
      <c r="F614" s="5"/>
    </row>
    <row r="615" spans="1:6" ht="15.75" customHeight="1">
      <c r="A615" s="1"/>
      <c r="B615" s="2"/>
      <c r="C615" s="3"/>
      <c r="D615" s="4"/>
      <c r="E615" s="5"/>
      <c r="F615" s="5"/>
    </row>
    <row r="616" spans="1:6" ht="15.75" customHeight="1">
      <c r="A616" s="1"/>
      <c r="B616" s="2"/>
      <c r="C616" s="3"/>
      <c r="D616" s="4"/>
      <c r="E616" s="5"/>
      <c r="F616" s="5"/>
    </row>
    <row r="617" spans="1:6" ht="15.75" customHeight="1">
      <c r="A617" s="1"/>
      <c r="B617" s="2"/>
      <c r="C617" s="3"/>
      <c r="D617" s="4"/>
      <c r="E617" s="5"/>
      <c r="F617" s="5"/>
    </row>
    <row r="618" spans="1:6" ht="15.75" customHeight="1">
      <c r="A618" s="1"/>
      <c r="B618" s="2"/>
      <c r="C618" s="3"/>
      <c r="D618" s="4"/>
      <c r="E618" s="5"/>
      <c r="F618" s="5"/>
    </row>
    <row r="619" spans="1:6" ht="15.75" customHeight="1">
      <c r="A619" s="1"/>
      <c r="B619" s="2"/>
      <c r="C619" s="3"/>
      <c r="D619" s="4"/>
      <c r="E619" s="5"/>
      <c r="F619" s="5"/>
    </row>
    <row r="620" spans="1:6" ht="15.75" customHeight="1">
      <c r="A620" s="1"/>
      <c r="B620" s="2"/>
      <c r="C620" s="3"/>
      <c r="D620" s="4"/>
      <c r="E620" s="5"/>
      <c r="F620" s="5"/>
    </row>
    <row r="621" spans="1:6" ht="15.75" customHeight="1">
      <c r="A621" s="1"/>
      <c r="B621" s="2"/>
      <c r="C621" s="3"/>
      <c r="D621" s="4"/>
      <c r="E621" s="5"/>
      <c r="F621" s="5"/>
    </row>
    <row r="622" spans="1:6" ht="15.75" customHeight="1">
      <c r="A622" s="1"/>
      <c r="B622" s="2"/>
      <c r="C622" s="3"/>
      <c r="D622" s="4"/>
      <c r="E622" s="5"/>
      <c r="F622" s="5"/>
    </row>
    <row r="623" spans="1:6" ht="15.75" customHeight="1">
      <c r="A623" s="1"/>
      <c r="B623" s="2"/>
      <c r="C623" s="3"/>
      <c r="D623" s="4"/>
      <c r="E623" s="5"/>
      <c r="F623" s="5"/>
    </row>
    <row r="624" spans="1:6" ht="15.75" customHeight="1">
      <c r="A624" s="1"/>
      <c r="B624" s="2"/>
      <c r="C624" s="3"/>
      <c r="D624" s="4"/>
      <c r="E624" s="5"/>
      <c r="F624" s="5"/>
    </row>
    <row r="625" spans="1:6" ht="15.75" customHeight="1">
      <c r="A625" s="1"/>
      <c r="B625" s="2"/>
      <c r="C625" s="3"/>
      <c r="D625" s="4"/>
      <c r="E625" s="5"/>
      <c r="F625" s="5"/>
    </row>
    <row r="626" spans="1:6" ht="15.75" customHeight="1">
      <c r="A626" s="1"/>
      <c r="B626" s="2"/>
      <c r="C626" s="3"/>
      <c r="D626" s="4"/>
      <c r="E626" s="5"/>
      <c r="F626" s="5"/>
    </row>
    <row r="627" spans="1:6" ht="15.75" customHeight="1">
      <c r="A627" s="1"/>
      <c r="B627" s="2"/>
      <c r="C627" s="3"/>
      <c r="D627" s="4"/>
      <c r="E627" s="5"/>
      <c r="F627" s="5"/>
    </row>
    <row r="628" spans="1:6" ht="15.75" customHeight="1">
      <c r="A628" s="1"/>
      <c r="B628" s="2"/>
      <c r="C628" s="3"/>
      <c r="D628" s="4"/>
      <c r="E628" s="5"/>
      <c r="F628" s="5"/>
    </row>
    <row r="629" spans="1:6" ht="15.75" customHeight="1">
      <c r="A629" s="1"/>
      <c r="B629" s="2"/>
      <c r="C629" s="3"/>
      <c r="D629" s="4"/>
      <c r="E629" s="5"/>
      <c r="F629" s="5"/>
    </row>
    <row r="630" spans="1:6" ht="15.75" customHeight="1">
      <c r="A630" s="1"/>
      <c r="B630" s="2"/>
      <c r="C630" s="3"/>
      <c r="D630" s="4"/>
      <c r="E630" s="5"/>
      <c r="F630" s="5"/>
    </row>
    <row r="631" spans="1:6" ht="15.75" customHeight="1">
      <c r="A631" s="1"/>
      <c r="B631" s="2"/>
      <c r="C631" s="3"/>
      <c r="D631" s="4"/>
      <c r="E631" s="5"/>
      <c r="F631" s="5"/>
    </row>
    <row r="632" spans="1:6" ht="15.75" customHeight="1">
      <c r="A632" s="1"/>
      <c r="B632" s="2"/>
      <c r="C632" s="3"/>
      <c r="D632" s="4"/>
      <c r="E632" s="5"/>
      <c r="F632" s="5"/>
    </row>
    <row r="633" spans="1:6" ht="15.75" customHeight="1">
      <c r="A633" s="1"/>
      <c r="B633" s="2"/>
      <c r="C633" s="3"/>
      <c r="D633" s="4"/>
      <c r="E633" s="5"/>
      <c r="F633" s="5"/>
    </row>
    <row r="634" spans="1:6" ht="15.75" customHeight="1">
      <c r="A634" s="1"/>
      <c r="B634" s="2"/>
      <c r="C634" s="3"/>
      <c r="D634" s="4"/>
      <c r="E634" s="5"/>
      <c r="F634" s="5"/>
    </row>
    <row r="635" spans="1:6" ht="15.75" customHeight="1">
      <c r="A635" s="1"/>
      <c r="B635" s="2"/>
      <c r="C635" s="3"/>
      <c r="D635" s="4"/>
      <c r="E635" s="5"/>
      <c r="F635" s="5"/>
    </row>
    <row r="636" spans="1:6" ht="15.75" customHeight="1">
      <c r="A636" s="1"/>
      <c r="B636" s="2"/>
      <c r="C636" s="3"/>
      <c r="D636" s="4"/>
      <c r="E636" s="5"/>
      <c r="F636" s="5"/>
    </row>
    <row r="637" spans="1:6" ht="15.75" customHeight="1">
      <c r="A637" s="1"/>
      <c r="B637" s="2"/>
      <c r="C637" s="3"/>
      <c r="D637" s="4"/>
      <c r="E637" s="5"/>
      <c r="F637" s="5"/>
    </row>
    <row r="638" spans="1:6" ht="15.75" customHeight="1">
      <c r="A638" s="1"/>
      <c r="B638" s="2"/>
      <c r="C638" s="3"/>
      <c r="D638" s="4"/>
      <c r="E638" s="5"/>
      <c r="F638" s="5"/>
    </row>
    <row r="639" spans="1:6" ht="15.75" customHeight="1">
      <c r="A639" s="1"/>
      <c r="B639" s="2"/>
      <c r="C639" s="3"/>
      <c r="D639" s="4"/>
      <c r="E639" s="5"/>
      <c r="F639" s="5"/>
    </row>
    <row r="640" spans="1:6" ht="15.75" customHeight="1">
      <c r="A640" s="1"/>
      <c r="B640" s="2"/>
      <c r="C640" s="3"/>
      <c r="D640" s="4"/>
      <c r="E640" s="5"/>
      <c r="F640" s="5"/>
    </row>
    <row r="641" spans="1:6" ht="15.75" customHeight="1">
      <c r="A641" s="1"/>
      <c r="B641" s="2"/>
      <c r="C641" s="3"/>
      <c r="D641" s="4"/>
      <c r="E641" s="5"/>
      <c r="F641" s="5"/>
    </row>
    <row r="642" spans="1:6" ht="15.75" customHeight="1">
      <c r="A642" s="1"/>
      <c r="B642" s="2"/>
      <c r="C642" s="3"/>
      <c r="D642" s="4"/>
      <c r="E642" s="5"/>
      <c r="F642" s="5"/>
    </row>
    <row r="643" spans="1:6" ht="15.75" customHeight="1">
      <c r="A643" s="1"/>
      <c r="B643" s="2"/>
      <c r="C643" s="3"/>
      <c r="D643" s="4"/>
      <c r="E643" s="5"/>
      <c r="F643" s="5"/>
    </row>
    <row r="644" spans="1:6" ht="15.75" customHeight="1">
      <c r="A644" s="1"/>
      <c r="B644" s="2"/>
      <c r="C644" s="3"/>
      <c r="D644" s="4"/>
      <c r="E644" s="5"/>
      <c r="F644" s="5"/>
    </row>
    <row r="645" spans="1:6" ht="15.75" customHeight="1">
      <c r="A645" s="1"/>
      <c r="B645" s="2"/>
      <c r="C645" s="3"/>
      <c r="D645" s="4"/>
      <c r="E645" s="5"/>
      <c r="F645" s="5"/>
    </row>
    <row r="646" spans="1:6" ht="15.75" customHeight="1">
      <c r="A646" s="1"/>
      <c r="B646" s="2"/>
      <c r="C646" s="3"/>
      <c r="D646" s="4"/>
      <c r="E646" s="5"/>
      <c r="F646" s="5"/>
    </row>
    <row r="647" spans="1:6" ht="15.75" customHeight="1">
      <c r="A647" s="1"/>
      <c r="B647" s="2"/>
      <c r="C647" s="3"/>
      <c r="D647" s="4"/>
      <c r="E647" s="5"/>
      <c r="F647" s="5"/>
    </row>
    <row r="648" spans="1:6" ht="15.75" customHeight="1">
      <c r="A648" s="1"/>
      <c r="B648" s="2"/>
      <c r="C648" s="3"/>
      <c r="D648" s="4"/>
      <c r="E648" s="5"/>
      <c r="F648" s="5"/>
    </row>
    <row r="649" spans="1:6" ht="15.75" customHeight="1">
      <c r="A649" s="1"/>
      <c r="B649" s="2"/>
      <c r="C649" s="3"/>
      <c r="D649" s="4"/>
      <c r="E649" s="5"/>
      <c r="F649" s="5"/>
    </row>
    <row r="650" spans="1:6" ht="15.75" customHeight="1">
      <c r="A650" s="1"/>
      <c r="B650" s="2"/>
      <c r="C650" s="3"/>
      <c r="D650" s="4"/>
      <c r="E650" s="5"/>
      <c r="F650" s="5"/>
    </row>
    <row r="651" spans="1:6" ht="15.75" customHeight="1">
      <c r="A651" s="1"/>
      <c r="B651" s="2"/>
      <c r="C651" s="3"/>
      <c r="D651" s="4"/>
      <c r="E651" s="5"/>
      <c r="F651" s="5"/>
    </row>
    <row r="652" spans="1:6" ht="15.75" customHeight="1">
      <c r="A652" s="1"/>
      <c r="B652" s="2"/>
      <c r="C652" s="3"/>
      <c r="D652" s="4"/>
      <c r="E652" s="5"/>
      <c r="F652" s="5"/>
    </row>
    <row r="653" spans="1:6" ht="15.75" customHeight="1">
      <c r="A653" s="1"/>
      <c r="B653" s="2"/>
      <c r="C653" s="3"/>
      <c r="D653" s="4"/>
      <c r="E653" s="5"/>
      <c r="F653" s="5"/>
    </row>
    <row r="654" spans="1:6" ht="15.75" customHeight="1">
      <c r="A654" s="1"/>
      <c r="B654" s="2"/>
      <c r="C654" s="3"/>
      <c r="D654" s="4"/>
      <c r="E654" s="5"/>
      <c r="F654" s="5"/>
    </row>
    <row r="655" spans="1:6" ht="15.75" customHeight="1">
      <c r="A655" s="1"/>
      <c r="B655" s="2"/>
      <c r="C655" s="3"/>
      <c r="D655" s="4"/>
      <c r="E655" s="5"/>
      <c r="F655" s="5"/>
    </row>
    <row r="656" spans="1:6" ht="15.75" customHeight="1">
      <c r="A656" s="1"/>
      <c r="B656" s="2"/>
      <c r="C656" s="3"/>
      <c r="D656" s="4"/>
      <c r="E656" s="5"/>
      <c r="F656" s="5"/>
    </row>
    <row r="657" spans="1:6" ht="15.75" customHeight="1">
      <c r="A657" s="1"/>
      <c r="B657" s="2"/>
      <c r="C657" s="3"/>
      <c r="D657" s="4"/>
      <c r="E657" s="5"/>
      <c r="F657" s="5"/>
    </row>
    <row r="658" spans="1:6" ht="15.75" customHeight="1">
      <c r="A658" s="1"/>
      <c r="B658" s="2"/>
      <c r="C658" s="3"/>
      <c r="D658" s="4"/>
      <c r="E658" s="5"/>
      <c r="F658" s="5"/>
    </row>
    <row r="659" spans="1:6" ht="15.75" customHeight="1">
      <c r="A659" s="1"/>
      <c r="B659" s="2"/>
      <c r="C659" s="3"/>
      <c r="D659" s="4"/>
      <c r="E659" s="5"/>
      <c r="F659" s="5"/>
    </row>
    <row r="660" spans="1:6" ht="15.75" customHeight="1">
      <c r="A660" s="1"/>
      <c r="B660" s="2"/>
      <c r="C660" s="3"/>
      <c r="D660" s="4"/>
      <c r="E660" s="5"/>
      <c r="F660" s="5"/>
    </row>
    <row r="661" spans="1:6" ht="15.75" customHeight="1">
      <c r="A661" s="1"/>
      <c r="B661" s="2"/>
      <c r="C661" s="3"/>
      <c r="D661" s="4"/>
      <c r="E661" s="5"/>
      <c r="F661" s="5"/>
    </row>
    <row r="662" spans="1:6" ht="15.75" customHeight="1">
      <c r="A662" s="1"/>
      <c r="B662" s="2"/>
      <c r="C662" s="3"/>
      <c r="D662" s="4"/>
      <c r="E662" s="5"/>
      <c r="F662" s="5"/>
    </row>
    <row r="663" spans="1:6" ht="15.75" customHeight="1">
      <c r="A663" s="1"/>
      <c r="B663" s="2"/>
      <c r="C663" s="3"/>
      <c r="D663" s="4"/>
      <c r="E663" s="5"/>
      <c r="F663" s="5"/>
    </row>
    <row r="664" spans="1:6" ht="15.75" customHeight="1">
      <c r="A664" s="1"/>
      <c r="B664" s="2"/>
      <c r="C664" s="3"/>
      <c r="D664" s="4"/>
      <c r="E664" s="5"/>
      <c r="F664" s="5"/>
    </row>
    <row r="665" spans="1:6" ht="15.75" customHeight="1">
      <c r="A665" s="1"/>
      <c r="B665" s="2"/>
      <c r="C665" s="3"/>
      <c r="D665" s="4"/>
      <c r="E665" s="5"/>
      <c r="F665" s="5"/>
    </row>
    <row r="666" spans="1:6" ht="15.75" customHeight="1">
      <c r="A666" s="1"/>
      <c r="B666" s="2"/>
      <c r="C666" s="3"/>
      <c r="D666" s="4"/>
      <c r="E666" s="5"/>
      <c r="F666" s="5"/>
    </row>
    <row r="667" spans="1:6" ht="15.75" customHeight="1">
      <c r="A667" s="1"/>
      <c r="B667" s="2"/>
      <c r="C667" s="3"/>
      <c r="D667" s="4"/>
      <c r="E667" s="5"/>
      <c r="F667" s="5"/>
    </row>
    <row r="668" spans="1:6" ht="15.75" customHeight="1">
      <c r="A668" s="1"/>
      <c r="B668" s="2"/>
      <c r="C668" s="3"/>
      <c r="D668" s="4"/>
      <c r="E668" s="5"/>
      <c r="F668" s="5"/>
    </row>
    <row r="669" spans="1:6" ht="15.75" customHeight="1">
      <c r="A669" s="1"/>
      <c r="B669" s="2"/>
      <c r="C669" s="3"/>
      <c r="D669" s="4"/>
      <c r="E669" s="5"/>
      <c r="F669" s="5"/>
    </row>
    <row r="670" spans="1:6" ht="15.75" customHeight="1">
      <c r="A670" s="1"/>
      <c r="B670" s="2"/>
      <c r="C670" s="3"/>
      <c r="D670" s="4"/>
      <c r="E670" s="5"/>
      <c r="F670" s="5"/>
    </row>
    <row r="671" spans="1:6" ht="15.75" customHeight="1">
      <c r="A671" s="1"/>
      <c r="B671" s="2"/>
      <c r="C671" s="3"/>
      <c r="D671" s="4"/>
      <c r="E671" s="5"/>
      <c r="F671" s="5"/>
    </row>
    <row r="672" spans="1:6" ht="15.75" customHeight="1">
      <c r="A672" s="1"/>
      <c r="B672" s="2"/>
      <c r="C672" s="3"/>
      <c r="D672" s="4"/>
      <c r="E672" s="5"/>
      <c r="F672" s="5"/>
    </row>
    <row r="673" spans="1:6" ht="15.75" customHeight="1">
      <c r="A673" s="1"/>
      <c r="B673" s="2"/>
      <c r="C673" s="3"/>
      <c r="D673" s="4"/>
      <c r="E673" s="5"/>
      <c r="F673" s="5"/>
    </row>
    <row r="674" spans="1:6" ht="15.75" customHeight="1">
      <c r="A674" s="1"/>
      <c r="B674" s="2"/>
      <c r="C674" s="3"/>
      <c r="D674" s="4"/>
      <c r="E674" s="5"/>
      <c r="F674" s="5"/>
    </row>
    <row r="675" spans="1:6" ht="15.75" customHeight="1">
      <c r="A675" s="1"/>
      <c r="B675" s="2"/>
      <c r="C675" s="3"/>
      <c r="D675" s="4"/>
      <c r="E675" s="5"/>
      <c r="F675" s="5"/>
    </row>
    <row r="676" spans="1:6" ht="15.75" customHeight="1">
      <c r="A676" s="1"/>
      <c r="B676" s="2"/>
      <c r="C676" s="3"/>
      <c r="D676" s="4"/>
      <c r="E676" s="5"/>
      <c r="F676" s="5"/>
    </row>
    <row r="677" spans="1:6" ht="15.75" customHeight="1">
      <c r="A677" s="1"/>
      <c r="B677" s="2"/>
      <c r="C677" s="3"/>
      <c r="D677" s="4"/>
      <c r="E677" s="5"/>
      <c r="F677" s="5"/>
    </row>
    <row r="678" spans="1:6" ht="15.75" customHeight="1">
      <c r="A678" s="1"/>
      <c r="B678" s="2"/>
      <c r="C678" s="3"/>
      <c r="D678" s="4"/>
      <c r="E678" s="5"/>
      <c r="F678" s="5"/>
    </row>
    <row r="679" spans="1:6" ht="15.75" customHeight="1">
      <c r="A679" s="1"/>
      <c r="B679" s="2"/>
      <c r="C679" s="3"/>
      <c r="D679" s="4"/>
      <c r="E679" s="5"/>
      <c r="F679" s="5"/>
    </row>
    <row r="680" spans="1:6" ht="15.75" customHeight="1">
      <c r="A680" s="1"/>
      <c r="B680" s="2"/>
      <c r="C680" s="3"/>
      <c r="D680" s="4"/>
      <c r="E680" s="5"/>
      <c r="F680" s="5"/>
    </row>
    <row r="681" spans="1:6" ht="15.75" customHeight="1">
      <c r="A681" s="1"/>
      <c r="B681" s="2"/>
      <c r="C681" s="3"/>
      <c r="D681" s="4"/>
      <c r="E681" s="5"/>
      <c r="F681" s="5"/>
    </row>
    <row r="682" spans="1:6" ht="15.75" customHeight="1">
      <c r="A682" s="1"/>
      <c r="B682" s="2"/>
      <c r="C682" s="3"/>
      <c r="D682" s="4"/>
      <c r="E682" s="5"/>
      <c r="F682" s="5"/>
    </row>
    <row r="683" spans="1:6" ht="15.75" customHeight="1">
      <c r="A683" s="1"/>
      <c r="B683" s="2"/>
      <c r="C683" s="3"/>
      <c r="D683" s="4"/>
      <c r="E683" s="5"/>
      <c r="F683" s="5"/>
    </row>
    <row r="684" spans="1:6" ht="15.75" customHeight="1">
      <c r="A684" s="1"/>
      <c r="B684" s="2"/>
      <c r="C684" s="3"/>
      <c r="D684" s="4"/>
      <c r="E684" s="5"/>
      <c r="F684" s="5"/>
    </row>
    <row r="685" spans="1:6" ht="15.75" customHeight="1">
      <c r="A685" s="1"/>
      <c r="B685" s="2"/>
      <c r="C685" s="3"/>
      <c r="D685" s="4"/>
      <c r="E685" s="5"/>
      <c r="F685" s="5"/>
    </row>
    <row r="686" spans="1:6" ht="15.75" customHeight="1">
      <c r="A686" s="1"/>
      <c r="B686" s="2"/>
      <c r="C686" s="3"/>
      <c r="D686" s="4"/>
      <c r="E686" s="5"/>
      <c r="F686" s="5"/>
    </row>
    <row r="687" spans="1:6" ht="15.75" customHeight="1">
      <c r="A687" s="1"/>
      <c r="B687" s="2"/>
      <c r="C687" s="3"/>
      <c r="D687" s="4"/>
      <c r="E687" s="5"/>
      <c r="F687" s="5"/>
    </row>
    <row r="688" spans="1:6" ht="15.75" customHeight="1">
      <c r="A688" s="1"/>
      <c r="B688" s="2"/>
      <c r="C688" s="3"/>
      <c r="D688" s="4"/>
      <c r="E688" s="5"/>
      <c r="F688" s="5"/>
    </row>
    <row r="689" spans="1:6" ht="15.75" customHeight="1">
      <c r="A689" s="1"/>
      <c r="B689" s="2"/>
      <c r="C689" s="3"/>
      <c r="D689" s="4"/>
      <c r="E689" s="5"/>
      <c r="F689" s="5"/>
    </row>
    <row r="690" spans="1:6" ht="15.75" customHeight="1">
      <c r="A690" s="1"/>
      <c r="B690" s="2"/>
      <c r="C690" s="3"/>
      <c r="D690" s="4"/>
      <c r="E690" s="5"/>
      <c r="F690" s="5"/>
    </row>
    <row r="691" spans="1:6" ht="15.75" customHeight="1">
      <c r="A691" s="1"/>
      <c r="B691" s="2"/>
      <c r="C691" s="3"/>
      <c r="D691" s="4"/>
      <c r="E691" s="5"/>
      <c r="F691" s="5"/>
    </row>
    <row r="692" spans="1:6" ht="15.75" customHeight="1">
      <c r="A692" s="1"/>
      <c r="B692" s="2"/>
      <c r="C692" s="3"/>
      <c r="D692" s="4"/>
      <c r="E692" s="5"/>
      <c r="F692" s="5"/>
    </row>
    <row r="693" spans="1:6" ht="15.75" customHeight="1">
      <c r="A693" s="1"/>
      <c r="B693" s="2"/>
      <c r="C693" s="3"/>
      <c r="D693" s="4"/>
      <c r="E693" s="5"/>
      <c r="F693" s="5"/>
    </row>
    <row r="694" spans="1:6" ht="15.75" customHeight="1">
      <c r="A694" s="1"/>
      <c r="B694" s="2"/>
      <c r="C694" s="3"/>
      <c r="D694" s="4"/>
      <c r="E694" s="5"/>
      <c r="F694" s="5"/>
    </row>
    <row r="695" spans="1:6" ht="15.75" customHeight="1">
      <c r="A695" s="1"/>
      <c r="B695" s="2"/>
      <c r="C695" s="3"/>
      <c r="D695" s="4"/>
      <c r="E695" s="5"/>
      <c r="F695" s="5"/>
    </row>
    <row r="696" spans="1:6" ht="15.75" customHeight="1">
      <c r="A696" s="1"/>
      <c r="B696" s="2"/>
      <c r="C696" s="3"/>
      <c r="D696" s="4"/>
      <c r="E696" s="5"/>
      <c r="F696" s="5"/>
    </row>
    <row r="697" spans="1:6" ht="15.75" customHeight="1">
      <c r="A697" s="1"/>
      <c r="B697" s="2"/>
      <c r="C697" s="3"/>
      <c r="D697" s="4"/>
      <c r="E697" s="5"/>
      <c r="F697" s="5"/>
    </row>
    <row r="698" spans="1:6" ht="15.75" customHeight="1">
      <c r="A698" s="1"/>
      <c r="B698" s="2"/>
      <c r="C698" s="3"/>
      <c r="D698" s="4"/>
      <c r="E698" s="5"/>
      <c r="F698" s="5"/>
    </row>
    <row r="699" spans="1:6" ht="15.75" customHeight="1">
      <c r="A699" s="1"/>
      <c r="B699" s="2"/>
      <c r="C699" s="3"/>
      <c r="D699" s="4"/>
      <c r="E699" s="5"/>
      <c r="F699" s="5"/>
    </row>
    <row r="700" spans="1:6" ht="15.75" customHeight="1">
      <c r="A700" s="1"/>
      <c r="B700" s="2"/>
      <c r="C700" s="3"/>
      <c r="D700" s="4"/>
      <c r="E700" s="5"/>
      <c r="F700" s="5"/>
    </row>
    <row r="701" spans="1:6" ht="15.75" customHeight="1">
      <c r="A701" s="1"/>
      <c r="B701" s="2"/>
      <c r="C701" s="3"/>
      <c r="D701" s="4"/>
      <c r="E701" s="5"/>
      <c r="F701" s="5"/>
    </row>
    <row r="702" spans="1:6" ht="15.75" customHeight="1">
      <c r="A702" s="1"/>
      <c r="B702" s="2"/>
      <c r="C702" s="3"/>
      <c r="D702" s="4"/>
      <c r="E702" s="5"/>
      <c r="F702" s="5"/>
    </row>
    <row r="703" spans="1:6" ht="15.75" customHeight="1">
      <c r="A703" s="1"/>
      <c r="B703" s="2"/>
      <c r="C703" s="3"/>
      <c r="D703" s="4"/>
      <c r="E703" s="5"/>
      <c r="F703" s="5"/>
    </row>
    <row r="704" spans="1:6" ht="15.75" customHeight="1">
      <c r="A704" s="1"/>
      <c r="B704" s="2"/>
      <c r="C704" s="3"/>
      <c r="D704" s="4"/>
      <c r="E704" s="5"/>
      <c r="F704" s="5"/>
    </row>
    <row r="705" spans="1:6" ht="15.75" customHeight="1">
      <c r="A705" s="1"/>
      <c r="B705" s="2"/>
      <c r="C705" s="3"/>
      <c r="D705" s="4"/>
      <c r="E705" s="5"/>
      <c r="F705" s="5"/>
    </row>
    <row r="706" spans="1:6" ht="15.75" customHeight="1">
      <c r="A706" s="1"/>
      <c r="B706" s="2"/>
      <c r="C706" s="3"/>
      <c r="D706" s="4"/>
      <c r="E706" s="5"/>
      <c r="F706" s="5"/>
    </row>
    <row r="707" spans="1:6" ht="15.75" customHeight="1">
      <c r="A707" s="1"/>
      <c r="B707" s="2"/>
      <c r="C707" s="3"/>
      <c r="D707" s="4"/>
      <c r="E707" s="5"/>
      <c r="F707" s="5"/>
    </row>
    <row r="708" spans="1:6" ht="15.75" customHeight="1">
      <c r="A708" s="1"/>
      <c r="B708" s="2"/>
      <c r="C708" s="3"/>
      <c r="D708" s="4"/>
      <c r="E708" s="5"/>
      <c r="F708" s="5"/>
    </row>
    <row r="709" spans="1:6" ht="15.75" customHeight="1">
      <c r="A709" s="1"/>
      <c r="B709" s="2"/>
      <c r="C709" s="3"/>
      <c r="D709" s="4"/>
      <c r="E709" s="5"/>
      <c r="F709" s="5"/>
    </row>
    <row r="710" spans="1:6" ht="15.75" customHeight="1">
      <c r="A710" s="1"/>
      <c r="B710" s="2"/>
      <c r="C710" s="3"/>
      <c r="D710" s="4"/>
      <c r="E710" s="5"/>
      <c r="F710" s="5"/>
    </row>
    <row r="711" spans="1:6" ht="15.75" customHeight="1">
      <c r="A711" s="1"/>
      <c r="B711" s="2"/>
      <c r="C711" s="3"/>
      <c r="D711" s="4"/>
      <c r="E711" s="5"/>
      <c r="F711" s="5"/>
    </row>
    <row r="712" spans="1:6" ht="15.75" customHeight="1">
      <c r="A712" s="1"/>
      <c r="B712" s="2"/>
      <c r="C712" s="3"/>
      <c r="D712" s="4"/>
      <c r="E712" s="5"/>
      <c r="F712" s="5"/>
    </row>
    <row r="713" spans="1:6" ht="15.75" customHeight="1">
      <c r="A713" s="1"/>
      <c r="B713" s="2"/>
      <c r="C713" s="3"/>
      <c r="D713" s="4"/>
      <c r="E713" s="5"/>
      <c r="F713" s="5"/>
    </row>
    <row r="714" spans="1:6" ht="15.75" customHeight="1">
      <c r="A714" s="1"/>
      <c r="B714" s="2"/>
      <c r="C714" s="3"/>
      <c r="D714" s="4"/>
      <c r="E714" s="5"/>
      <c r="F714" s="5"/>
    </row>
    <row r="715" spans="1:6" ht="15.75" customHeight="1">
      <c r="A715" s="1"/>
      <c r="B715" s="2"/>
      <c r="C715" s="3"/>
      <c r="D715" s="4"/>
      <c r="E715" s="5"/>
      <c r="F715" s="5"/>
    </row>
    <row r="716" spans="1:6" ht="15.75" customHeight="1">
      <c r="A716" s="1"/>
      <c r="B716" s="2"/>
      <c r="C716" s="3"/>
      <c r="D716" s="4"/>
      <c r="E716" s="5"/>
      <c r="F716" s="5"/>
    </row>
    <row r="717" spans="1:6" ht="15.75" customHeight="1">
      <c r="A717" s="1"/>
      <c r="B717" s="2"/>
      <c r="C717" s="3"/>
      <c r="D717" s="4"/>
      <c r="E717" s="5"/>
      <c r="F717" s="5"/>
    </row>
    <row r="718" spans="1:6" ht="15.75" customHeight="1">
      <c r="A718" s="1"/>
      <c r="B718" s="2"/>
      <c r="C718" s="3"/>
      <c r="D718" s="4"/>
      <c r="E718" s="5"/>
      <c r="F718" s="5"/>
    </row>
    <row r="719" spans="1:6" ht="15.75" customHeight="1">
      <c r="A719" s="1"/>
      <c r="B719" s="2"/>
      <c r="C719" s="3"/>
      <c r="D719" s="4"/>
      <c r="E719" s="5"/>
      <c r="F719" s="5"/>
    </row>
    <row r="720" spans="1:6" ht="15.75" customHeight="1">
      <c r="A720" s="1"/>
      <c r="B720" s="2"/>
      <c r="C720" s="3"/>
      <c r="D720" s="4"/>
      <c r="E720" s="5"/>
      <c r="F720" s="5"/>
    </row>
    <row r="721" spans="1:6" ht="15.75" customHeight="1">
      <c r="A721" s="1"/>
      <c r="B721" s="2"/>
      <c r="C721" s="3"/>
      <c r="D721" s="4"/>
      <c r="E721" s="5"/>
      <c r="F721" s="5"/>
    </row>
    <row r="722" spans="1:6" ht="15.75" customHeight="1">
      <c r="A722" s="1"/>
      <c r="B722" s="2"/>
      <c r="C722" s="3"/>
      <c r="D722" s="4"/>
      <c r="E722" s="5"/>
      <c r="F722" s="5"/>
    </row>
    <row r="723" spans="1:6" ht="15.75" customHeight="1">
      <c r="A723" s="1"/>
      <c r="B723" s="2"/>
      <c r="C723" s="3"/>
      <c r="D723" s="4"/>
      <c r="E723" s="5"/>
      <c r="F723" s="5"/>
    </row>
    <row r="724" spans="1:6" ht="15.75" customHeight="1">
      <c r="A724" s="1"/>
      <c r="B724" s="2"/>
      <c r="C724" s="3"/>
      <c r="D724" s="4"/>
      <c r="E724" s="5"/>
      <c r="F724" s="5"/>
    </row>
    <row r="725" spans="1:6" ht="15.75" customHeight="1">
      <c r="A725" s="1"/>
      <c r="B725" s="2"/>
      <c r="C725" s="3"/>
      <c r="D725" s="4"/>
      <c r="E725" s="5"/>
      <c r="F725" s="5"/>
    </row>
    <row r="726" spans="1:6" ht="15.75" customHeight="1">
      <c r="A726" s="1"/>
      <c r="B726" s="2"/>
      <c r="C726" s="3"/>
      <c r="D726" s="4"/>
      <c r="E726" s="5"/>
      <c r="F726" s="5"/>
    </row>
    <row r="727" spans="1:6" ht="15.75" customHeight="1">
      <c r="A727" s="1"/>
      <c r="B727" s="2"/>
      <c r="C727" s="3"/>
      <c r="D727" s="4"/>
      <c r="E727" s="5"/>
      <c r="F727" s="5"/>
    </row>
    <row r="728" spans="1:6" ht="15.75" customHeight="1">
      <c r="A728" s="1"/>
      <c r="B728" s="2"/>
      <c r="C728" s="3"/>
      <c r="D728" s="4"/>
      <c r="E728" s="5"/>
      <c r="F728" s="5"/>
    </row>
    <row r="729" spans="1:6" ht="15.75" customHeight="1">
      <c r="A729" s="1"/>
      <c r="B729" s="2"/>
      <c r="C729" s="3"/>
      <c r="D729" s="4"/>
      <c r="E729" s="5"/>
      <c r="F729" s="5"/>
    </row>
    <row r="730" spans="1:6" ht="15.75" customHeight="1">
      <c r="A730" s="1"/>
      <c r="B730" s="2"/>
      <c r="C730" s="3"/>
      <c r="D730" s="4"/>
      <c r="E730" s="5"/>
      <c r="F730" s="5"/>
    </row>
    <row r="731" spans="1:6" ht="15.75" customHeight="1">
      <c r="A731" s="1"/>
      <c r="B731" s="2"/>
      <c r="C731" s="3"/>
      <c r="D731" s="4"/>
      <c r="E731" s="5"/>
      <c r="F731" s="5"/>
    </row>
    <row r="732" spans="1:6" ht="15.75" customHeight="1">
      <c r="A732" s="1"/>
      <c r="B732" s="2"/>
      <c r="C732" s="3"/>
      <c r="D732" s="4"/>
      <c r="E732" s="5"/>
      <c r="F732" s="5"/>
    </row>
    <row r="733" spans="1:6" ht="15.75" customHeight="1">
      <c r="A733" s="1"/>
      <c r="B733" s="2"/>
      <c r="C733" s="3"/>
      <c r="D733" s="4"/>
      <c r="E733" s="5"/>
      <c r="F733" s="5"/>
    </row>
    <row r="734" spans="1:6" ht="15.75" customHeight="1">
      <c r="A734" s="1"/>
      <c r="B734" s="2"/>
      <c r="C734" s="3"/>
      <c r="D734" s="4"/>
      <c r="E734" s="5"/>
      <c r="F734" s="5"/>
    </row>
    <row r="735" spans="1:6" ht="15.75" customHeight="1">
      <c r="A735" s="1"/>
      <c r="B735" s="2"/>
      <c r="C735" s="3"/>
      <c r="D735" s="4"/>
      <c r="E735" s="5"/>
      <c r="F735" s="5"/>
    </row>
    <row r="736" spans="1:6" ht="15.75" customHeight="1">
      <c r="A736" s="1"/>
      <c r="B736" s="2"/>
      <c r="C736" s="3"/>
      <c r="D736" s="4"/>
      <c r="E736" s="5"/>
      <c r="F736" s="5"/>
    </row>
    <row r="737" spans="1:6" ht="15.75" customHeight="1">
      <c r="A737" s="1"/>
      <c r="B737" s="2"/>
      <c r="C737" s="3"/>
      <c r="D737" s="4"/>
      <c r="E737" s="5"/>
      <c r="F737" s="5"/>
    </row>
    <row r="738" spans="1:6" ht="15.75" customHeight="1">
      <c r="A738" s="1"/>
      <c r="B738" s="2"/>
      <c r="C738" s="3"/>
      <c r="D738" s="4"/>
      <c r="E738" s="5"/>
      <c r="F738" s="5"/>
    </row>
    <row r="739" spans="1:6" ht="15.75" customHeight="1">
      <c r="A739" s="1"/>
      <c r="B739" s="2"/>
      <c r="C739" s="3"/>
      <c r="D739" s="4"/>
      <c r="E739" s="5"/>
      <c r="F739" s="5"/>
    </row>
    <row r="740" spans="1:6" ht="15.75" customHeight="1">
      <c r="A740" s="1"/>
      <c r="B740" s="2"/>
      <c r="C740" s="3"/>
      <c r="D740" s="4"/>
      <c r="E740" s="5"/>
      <c r="F740" s="5"/>
    </row>
    <row r="741" spans="1:6" ht="15.75" customHeight="1">
      <c r="A741" s="1"/>
      <c r="B741" s="2"/>
      <c r="C741" s="3"/>
      <c r="D741" s="4"/>
      <c r="E741" s="5"/>
      <c r="F741" s="5"/>
    </row>
    <row r="742" spans="1:6" ht="15.75" customHeight="1">
      <c r="A742" s="1"/>
      <c r="B742" s="2"/>
      <c r="C742" s="3"/>
      <c r="D742" s="4"/>
      <c r="E742" s="5"/>
      <c r="F742" s="5"/>
    </row>
    <row r="743" spans="1:6" ht="15.75" customHeight="1">
      <c r="A743" s="1"/>
      <c r="B743" s="2"/>
      <c r="C743" s="3"/>
      <c r="D743" s="4"/>
      <c r="E743" s="5"/>
      <c r="F743" s="5"/>
    </row>
    <row r="744" spans="1:6" ht="15.75" customHeight="1">
      <c r="A744" s="1"/>
      <c r="B744" s="2"/>
      <c r="C744" s="3"/>
      <c r="D744" s="4"/>
      <c r="E744" s="5"/>
      <c r="F744" s="5"/>
    </row>
    <row r="745" spans="1:6" ht="15.75" customHeight="1">
      <c r="A745" s="1"/>
      <c r="B745" s="2"/>
      <c r="C745" s="3"/>
      <c r="D745" s="4"/>
      <c r="E745" s="5"/>
      <c r="F745" s="5"/>
    </row>
    <row r="746" spans="1:6" ht="15.75" customHeight="1">
      <c r="A746" s="1"/>
      <c r="B746" s="2"/>
      <c r="C746" s="3"/>
      <c r="D746" s="4"/>
      <c r="E746" s="5"/>
      <c r="F746" s="5"/>
    </row>
    <row r="747" spans="1:6" ht="15.75" customHeight="1">
      <c r="A747" s="1"/>
      <c r="B747" s="2"/>
      <c r="C747" s="3"/>
      <c r="D747" s="4"/>
      <c r="E747" s="5"/>
      <c r="F747" s="5"/>
    </row>
    <row r="748" spans="1:6" ht="15.75" customHeight="1">
      <c r="A748" s="1"/>
      <c r="B748" s="2"/>
      <c r="C748" s="3"/>
      <c r="D748" s="4"/>
      <c r="E748" s="5"/>
      <c r="F748" s="5"/>
    </row>
    <row r="749" spans="1:6" ht="15.75" customHeight="1">
      <c r="A749" s="1"/>
      <c r="B749" s="2"/>
      <c r="C749" s="3"/>
      <c r="D749" s="4"/>
      <c r="E749" s="5"/>
      <c r="F749" s="5"/>
    </row>
    <row r="750" spans="1:6" ht="15.75" customHeight="1">
      <c r="A750" s="1"/>
      <c r="B750" s="2"/>
      <c r="C750" s="3"/>
      <c r="D750" s="4"/>
      <c r="E750" s="5"/>
      <c r="F750" s="5"/>
    </row>
    <row r="751" spans="1:6" ht="15.75" customHeight="1">
      <c r="A751" s="1"/>
      <c r="B751" s="2"/>
      <c r="C751" s="3"/>
      <c r="D751" s="4"/>
      <c r="E751" s="5"/>
      <c r="F751" s="5"/>
    </row>
    <row r="752" spans="1:6" ht="15.75" customHeight="1">
      <c r="A752" s="1"/>
      <c r="B752" s="2"/>
      <c r="C752" s="3"/>
      <c r="D752" s="4"/>
      <c r="E752" s="5"/>
      <c r="F752" s="5"/>
    </row>
    <row r="753" spans="1:6" ht="15.75" customHeight="1">
      <c r="A753" s="1"/>
      <c r="B753" s="2"/>
      <c r="C753" s="3"/>
      <c r="D753" s="4"/>
      <c r="E753" s="5"/>
      <c r="F753" s="5"/>
    </row>
    <row r="754" spans="1:6" ht="15.75" customHeight="1">
      <c r="A754" s="1"/>
      <c r="B754" s="2"/>
      <c r="C754" s="3"/>
      <c r="D754" s="4"/>
      <c r="E754" s="5"/>
      <c r="F754" s="5"/>
    </row>
    <row r="755" spans="1:6" ht="15.75" customHeight="1">
      <c r="A755" s="1"/>
      <c r="B755" s="2"/>
      <c r="C755" s="3"/>
      <c r="D755" s="4"/>
      <c r="E755" s="5"/>
      <c r="F755" s="5"/>
    </row>
    <row r="756" spans="1:6" ht="15.75" customHeight="1">
      <c r="A756" s="1"/>
      <c r="B756" s="2"/>
      <c r="C756" s="3"/>
      <c r="D756" s="4"/>
      <c r="E756" s="5"/>
      <c r="F756" s="5"/>
    </row>
    <row r="757" spans="1:6" ht="15.75" customHeight="1">
      <c r="A757" s="1"/>
      <c r="B757" s="2"/>
      <c r="C757" s="3"/>
      <c r="D757" s="4"/>
      <c r="E757" s="5"/>
      <c r="F757" s="5"/>
    </row>
    <row r="758" spans="1:6" ht="15.75" customHeight="1">
      <c r="A758" s="1"/>
      <c r="B758" s="2"/>
      <c r="C758" s="3"/>
      <c r="D758" s="4"/>
      <c r="E758" s="5"/>
      <c r="F758" s="5"/>
    </row>
    <row r="759" spans="1:6" ht="15.75" customHeight="1">
      <c r="A759" s="1"/>
      <c r="B759" s="2"/>
      <c r="C759" s="3"/>
      <c r="D759" s="4"/>
      <c r="E759" s="5"/>
      <c r="F759" s="5"/>
    </row>
    <row r="760" spans="1:6" ht="15.75" customHeight="1">
      <c r="A760" s="1"/>
      <c r="B760" s="2"/>
      <c r="C760" s="3"/>
      <c r="D760" s="4"/>
      <c r="E760" s="5"/>
      <c r="F760" s="5"/>
    </row>
    <row r="761" spans="1:6" ht="15.75" customHeight="1">
      <c r="A761" s="1"/>
      <c r="B761" s="2"/>
      <c r="C761" s="3"/>
      <c r="D761" s="4"/>
      <c r="E761" s="5"/>
      <c r="F761" s="5"/>
    </row>
    <row r="762" spans="1:6" ht="15.75" customHeight="1">
      <c r="A762" s="1"/>
      <c r="B762" s="2"/>
      <c r="C762" s="3"/>
      <c r="D762" s="4"/>
      <c r="E762" s="5"/>
      <c r="F762" s="5"/>
    </row>
    <row r="763" spans="1:6" ht="15.75" customHeight="1">
      <c r="A763" s="1"/>
      <c r="B763" s="2"/>
      <c r="C763" s="3"/>
      <c r="D763" s="4"/>
      <c r="E763" s="5"/>
      <c r="F763" s="5"/>
    </row>
    <row r="764" spans="1:6" ht="15.75" customHeight="1">
      <c r="A764" s="1"/>
      <c r="B764" s="2"/>
      <c r="C764" s="3"/>
      <c r="D764" s="4"/>
      <c r="E764" s="5"/>
      <c r="F764" s="5"/>
    </row>
    <row r="765" spans="1:6" ht="15.75" customHeight="1">
      <c r="A765" s="1"/>
      <c r="B765" s="2"/>
      <c r="C765" s="3"/>
      <c r="D765" s="4"/>
      <c r="E765" s="5"/>
      <c r="F765" s="5"/>
    </row>
    <row r="766" spans="1:6" ht="15.75" customHeight="1">
      <c r="A766" s="1"/>
      <c r="B766" s="2"/>
      <c r="C766" s="3"/>
      <c r="D766" s="4"/>
      <c r="E766" s="5"/>
      <c r="F766" s="5"/>
    </row>
    <row r="767" spans="1:6" ht="15.75" customHeight="1">
      <c r="A767" s="1"/>
      <c r="B767" s="2"/>
      <c r="C767" s="3"/>
      <c r="D767" s="4"/>
      <c r="E767" s="5"/>
      <c r="F767" s="5"/>
    </row>
    <row r="768" spans="1:6" ht="15.75" customHeight="1">
      <c r="A768" s="1"/>
      <c r="B768" s="2"/>
      <c r="C768" s="3"/>
      <c r="D768" s="4"/>
      <c r="E768" s="5"/>
      <c r="F768" s="5"/>
    </row>
    <row r="769" spans="1:6" ht="15.75" customHeight="1">
      <c r="A769" s="1"/>
      <c r="B769" s="2"/>
      <c r="C769" s="3"/>
      <c r="D769" s="4"/>
      <c r="E769" s="5"/>
      <c r="F769" s="5"/>
    </row>
    <row r="770" spans="1:6" ht="15.75" customHeight="1">
      <c r="A770" s="1"/>
      <c r="B770" s="2"/>
      <c r="C770" s="3"/>
      <c r="D770" s="4"/>
      <c r="E770" s="5"/>
      <c r="F770" s="5"/>
    </row>
    <row r="771" spans="1:6" ht="15.75" customHeight="1">
      <c r="A771" s="1"/>
      <c r="B771" s="2"/>
      <c r="C771" s="3"/>
      <c r="D771" s="4"/>
      <c r="E771" s="5"/>
      <c r="F771" s="5"/>
    </row>
    <row r="772" spans="1:6" ht="15.75" customHeight="1">
      <c r="A772" s="1"/>
      <c r="B772" s="2"/>
      <c r="C772" s="3"/>
      <c r="D772" s="4"/>
      <c r="E772" s="5"/>
      <c r="F772" s="5"/>
    </row>
    <row r="773" spans="1:6" ht="15.75" customHeight="1">
      <c r="A773" s="1"/>
      <c r="B773" s="2"/>
      <c r="C773" s="3"/>
      <c r="D773" s="4"/>
      <c r="E773" s="5"/>
      <c r="F773" s="5"/>
    </row>
    <row r="774" spans="1:6" ht="15.75" customHeight="1">
      <c r="A774" s="1"/>
      <c r="B774" s="2"/>
      <c r="C774" s="3"/>
      <c r="D774" s="4"/>
      <c r="E774" s="5"/>
      <c r="F774" s="5"/>
    </row>
    <row r="775" spans="1:6" ht="15.75" customHeight="1">
      <c r="A775" s="1"/>
      <c r="B775" s="2"/>
      <c r="C775" s="3"/>
      <c r="D775" s="4"/>
      <c r="E775" s="5"/>
      <c r="F775" s="5"/>
    </row>
    <row r="776" spans="1:6" ht="15.75" customHeight="1">
      <c r="A776" s="1"/>
      <c r="B776" s="2"/>
      <c r="C776" s="3"/>
      <c r="D776" s="4"/>
      <c r="E776" s="5"/>
      <c r="F776" s="5"/>
    </row>
    <row r="777" spans="1:6" ht="15.75" customHeight="1">
      <c r="A777" s="1"/>
      <c r="B777" s="2"/>
      <c r="C777" s="3"/>
      <c r="D777" s="4"/>
      <c r="E777" s="5"/>
      <c r="F777" s="5"/>
    </row>
    <row r="778" spans="1:6" ht="15.75" customHeight="1">
      <c r="A778" s="1"/>
      <c r="B778" s="2"/>
      <c r="C778" s="3"/>
      <c r="D778" s="4"/>
      <c r="E778" s="5"/>
      <c r="F778" s="5"/>
    </row>
    <row r="779" spans="1:6" ht="15.75" customHeight="1">
      <c r="A779" s="1"/>
      <c r="B779" s="2"/>
      <c r="C779" s="3"/>
      <c r="D779" s="4"/>
      <c r="E779" s="5"/>
      <c r="F779" s="5"/>
    </row>
    <row r="780" spans="1:6" ht="15.75" customHeight="1">
      <c r="A780" s="1"/>
      <c r="B780" s="2"/>
      <c r="C780" s="3"/>
      <c r="D780" s="4"/>
      <c r="E780" s="5"/>
      <c r="F780" s="5"/>
    </row>
    <row r="781" spans="1:6" ht="15.75" customHeight="1">
      <c r="A781" s="1"/>
      <c r="B781" s="2"/>
      <c r="C781" s="3"/>
      <c r="D781" s="4"/>
      <c r="E781" s="5"/>
      <c r="F781" s="5"/>
    </row>
    <row r="782" spans="1:6" ht="15.75" customHeight="1">
      <c r="A782" s="1"/>
      <c r="B782" s="2"/>
      <c r="C782" s="3"/>
      <c r="D782" s="4"/>
      <c r="E782" s="5"/>
      <c r="F782" s="5"/>
    </row>
    <row r="783" spans="1:6" ht="15.75" customHeight="1">
      <c r="A783" s="1"/>
      <c r="B783" s="2"/>
      <c r="C783" s="3"/>
      <c r="D783" s="4"/>
      <c r="E783" s="5"/>
      <c r="F783" s="5"/>
    </row>
    <row r="784" spans="1:6" ht="15.75" customHeight="1">
      <c r="A784" s="1"/>
      <c r="B784" s="2"/>
      <c r="C784" s="3"/>
      <c r="D784" s="4"/>
      <c r="E784" s="5"/>
      <c r="F784" s="5"/>
    </row>
    <row r="785" spans="1:6" ht="15.75" customHeight="1">
      <c r="A785" s="1"/>
      <c r="B785" s="2"/>
      <c r="C785" s="3"/>
      <c r="D785" s="4"/>
      <c r="E785" s="5"/>
      <c r="F785" s="5"/>
    </row>
    <row r="786" spans="1:6" ht="15.75" customHeight="1">
      <c r="A786" s="1"/>
      <c r="B786" s="2"/>
      <c r="C786" s="3"/>
      <c r="D786" s="4"/>
      <c r="E786" s="5"/>
      <c r="F786" s="5"/>
    </row>
    <row r="787" spans="1:6" ht="15.75" customHeight="1">
      <c r="A787" s="1"/>
      <c r="B787" s="2"/>
      <c r="C787" s="3"/>
      <c r="D787" s="4"/>
      <c r="E787" s="5"/>
      <c r="F787" s="5"/>
    </row>
    <row r="788" spans="1:6" ht="15.75" customHeight="1">
      <c r="A788" s="1"/>
      <c r="B788" s="2"/>
      <c r="C788" s="3"/>
      <c r="D788" s="4"/>
      <c r="E788" s="5"/>
      <c r="F788" s="5"/>
    </row>
    <row r="789" spans="1:6" ht="15.75" customHeight="1">
      <c r="A789" s="1"/>
      <c r="B789" s="2"/>
      <c r="C789" s="3"/>
      <c r="D789" s="4"/>
      <c r="E789" s="5"/>
      <c r="F789" s="5"/>
    </row>
    <row r="790" spans="1:6" ht="15.75" customHeight="1">
      <c r="A790" s="1"/>
      <c r="B790" s="2"/>
      <c r="C790" s="3"/>
      <c r="D790" s="4"/>
      <c r="E790" s="5"/>
      <c r="F790" s="5"/>
    </row>
    <row r="791" spans="1:6" ht="15.75" customHeight="1">
      <c r="A791" s="1"/>
      <c r="B791" s="2"/>
      <c r="C791" s="3"/>
      <c r="D791" s="4"/>
      <c r="E791" s="5"/>
      <c r="F791" s="5"/>
    </row>
    <row r="792" spans="1:6" ht="15.75" customHeight="1">
      <c r="A792" s="1"/>
      <c r="B792" s="2"/>
      <c r="C792" s="3"/>
      <c r="D792" s="4"/>
      <c r="E792" s="5"/>
      <c r="F792" s="5"/>
    </row>
    <row r="793" spans="1:6" ht="15.75" customHeight="1">
      <c r="A793" s="1"/>
      <c r="B793" s="2"/>
      <c r="C793" s="3"/>
      <c r="D793" s="4"/>
      <c r="E793" s="5"/>
      <c r="F793" s="5"/>
    </row>
    <row r="794" spans="1:6" ht="15.75" customHeight="1">
      <c r="A794" s="1"/>
      <c r="B794" s="2"/>
      <c r="C794" s="3"/>
      <c r="D794" s="4"/>
      <c r="E794" s="5"/>
      <c r="F794" s="5"/>
    </row>
    <row r="795" spans="1:6" ht="15.75" customHeight="1">
      <c r="A795" s="1"/>
      <c r="B795" s="2"/>
      <c r="C795" s="3"/>
      <c r="D795" s="4"/>
      <c r="E795" s="5"/>
      <c r="F795" s="5"/>
    </row>
    <row r="796" spans="1:6" ht="15.75" customHeight="1">
      <c r="A796" s="1"/>
      <c r="B796" s="2"/>
      <c r="C796" s="3"/>
      <c r="D796" s="4"/>
      <c r="E796" s="5"/>
      <c r="F796" s="5"/>
    </row>
    <row r="797" spans="1:6" ht="15.75" customHeight="1">
      <c r="A797" s="1"/>
      <c r="B797" s="2"/>
      <c r="C797" s="3"/>
      <c r="D797" s="4"/>
      <c r="E797" s="5"/>
      <c r="F797" s="5"/>
    </row>
    <row r="798" spans="1:6" ht="15.75" customHeight="1">
      <c r="A798" s="1"/>
      <c r="B798" s="2"/>
      <c r="C798" s="3"/>
      <c r="D798" s="4"/>
      <c r="E798" s="5"/>
      <c r="F798" s="5"/>
    </row>
    <row r="799" spans="1:6" ht="15.75" customHeight="1">
      <c r="A799" s="1"/>
      <c r="B799" s="2"/>
      <c r="C799" s="3"/>
      <c r="D799" s="4"/>
      <c r="E799" s="5"/>
      <c r="F799" s="5"/>
    </row>
    <row r="800" spans="1:6" ht="15.75" customHeight="1">
      <c r="A800" s="1"/>
      <c r="B800" s="2"/>
      <c r="C800" s="3"/>
      <c r="D800" s="4"/>
      <c r="E800" s="5"/>
      <c r="F800" s="5"/>
    </row>
    <row r="801" spans="1:6" ht="15.75" customHeight="1">
      <c r="A801" s="1"/>
      <c r="B801" s="2"/>
      <c r="C801" s="3"/>
      <c r="D801" s="4"/>
      <c r="E801" s="5"/>
      <c r="F801" s="5"/>
    </row>
    <row r="802" spans="1:6" ht="15.75" customHeight="1">
      <c r="A802" s="1"/>
      <c r="B802" s="2"/>
      <c r="C802" s="3"/>
      <c r="D802" s="4"/>
      <c r="E802" s="5"/>
      <c r="F802" s="5"/>
    </row>
    <row r="803" spans="1:6" ht="15.75" customHeight="1">
      <c r="A803" s="1"/>
      <c r="B803" s="2"/>
      <c r="C803" s="3"/>
      <c r="D803" s="4"/>
      <c r="E803" s="5"/>
      <c r="F803" s="5"/>
    </row>
    <row r="804" spans="1:6" ht="15.75" customHeight="1">
      <c r="A804" s="1"/>
      <c r="B804" s="2"/>
      <c r="C804" s="3"/>
      <c r="D804" s="4"/>
      <c r="E804" s="5"/>
      <c r="F804" s="5"/>
    </row>
    <row r="805" spans="1:6" ht="15.75" customHeight="1">
      <c r="A805" s="1"/>
      <c r="B805" s="2"/>
      <c r="C805" s="3"/>
      <c r="D805" s="4"/>
      <c r="E805" s="5"/>
      <c r="F805" s="5"/>
    </row>
    <row r="806" spans="1:6" ht="15.75" customHeight="1">
      <c r="A806" s="1"/>
      <c r="B806" s="2"/>
      <c r="C806" s="3"/>
      <c r="D806" s="4"/>
      <c r="E806" s="5"/>
      <c r="F806" s="5"/>
    </row>
    <row r="807" spans="1:6" ht="15.75" customHeight="1">
      <c r="A807" s="1"/>
      <c r="B807" s="2"/>
      <c r="C807" s="3"/>
      <c r="D807" s="4"/>
      <c r="E807" s="5"/>
      <c r="F807" s="5"/>
    </row>
    <row r="808" spans="1:6" ht="15.75" customHeight="1">
      <c r="A808" s="1"/>
      <c r="B808" s="2"/>
      <c r="C808" s="3"/>
      <c r="D808" s="4"/>
      <c r="E808" s="5"/>
      <c r="F808" s="5"/>
    </row>
    <row r="809" spans="1:6" ht="15.75" customHeight="1">
      <c r="A809" s="1"/>
      <c r="B809" s="2"/>
      <c r="C809" s="3"/>
      <c r="D809" s="4"/>
      <c r="E809" s="5"/>
      <c r="F809" s="5"/>
    </row>
    <row r="810" spans="1:6" ht="15.75" customHeight="1">
      <c r="A810" s="1"/>
      <c r="B810" s="2"/>
      <c r="C810" s="3"/>
      <c r="D810" s="4"/>
      <c r="E810" s="5"/>
      <c r="F810" s="5"/>
    </row>
    <row r="811" spans="1:6" ht="15.75" customHeight="1">
      <c r="A811" s="1"/>
      <c r="B811" s="2"/>
      <c r="C811" s="3"/>
      <c r="D811" s="4"/>
      <c r="E811" s="5"/>
      <c r="F811" s="5"/>
    </row>
    <row r="812" spans="1:6" ht="15.75" customHeight="1">
      <c r="A812" s="1"/>
      <c r="B812" s="2"/>
      <c r="C812" s="3"/>
      <c r="D812" s="4"/>
      <c r="E812" s="5"/>
      <c r="F812" s="5"/>
    </row>
    <row r="813" spans="1:6" ht="15.75" customHeight="1">
      <c r="A813" s="1"/>
      <c r="B813" s="2"/>
      <c r="C813" s="3"/>
      <c r="D813" s="4"/>
      <c r="E813" s="5"/>
      <c r="F813" s="5"/>
    </row>
    <row r="814" spans="1:6" ht="15.75" customHeight="1">
      <c r="A814" s="1"/>
      <c r="B814" s="2"/>
      <c r="C814" s="3"/>
      <c r="D814" s="4"/>
      <c r="E814" s="5"/>
      <c r="F814" s="5"/>
    </row>
    <row r="815" spans="1:6" ht="15.75" customHeight="1">
      <c r="A815" s="1"/>
      <c r="B815" s="2"/>
      <c r="C815" s="3"/>
      <c r="D815" s="4"/>
      <c r="E815" s="5"/>
      <c r="F815" s="5"/>
    </row>
    <row r="816" spans="1:6" ht="15.75" customHeight="1">
      <c r="A816" s="1"/>
      <c r="B816" s="2"/>
      <c r="C816" s="3"/>
      <c r="D816" s="4"/>
      <c r="E816" s="5"/>
      <c r="F816" s="5"/>
    </row>
    <row r="817" spans="1:6" ht="15.75" customHeight="1">
      <c r="A817" s="1"/>
      <c r="B817" s="2"/>
      <c r="C817" s="3"/>
      <c r="D817" s="4"/>
      <c r="E817" s="5"/>
      <c r="F817" s="5"/>
    </row>
    <row r="818" spans="1:6" ht="15.75" customHeight="1">
      <c r="A818" s="1"/>
      <c r="B818" s="2"/>
      <c r="C818" s="3"/>
      <c r="D818" s="4"/>
      <c r="E818" s="5"/>
      <c r="F818" s="5"/>
    </row>
    <row r="819" spans="1:6" ht="15.75" customHeight="1">
      <c r="A819" s="1"/>
      <c r="B819" s="2"/>
      <c r="C819" s="3"/>
      <c r="D819" s="4"/>
      <c r="E819" s="5"/>
      <c r="F819" s="5"/>
    </row>
    <row r="820" spans="1:6" ht="15.75" customHeight="1">
      <c r="A820" s="1"/>
      <c r="B820" s="2"/>
      <c r="C820" s="3"/>
      <c r="D820" s="4"/>
      <c r="E820" s="5"/>
      <c r="F820" s="5"/>
    </row>
    <row r="821" spans="1:6" ht="15.75" customHeight="1">
      <c r="A821" s="1"/>
      <c r="B821" s="2"/>
      <c r="C821" s="3"/>
      <c r="D821" s="4"/>
      <c r="E821" s="5"/>
      <c r="F821" s="5"/>
    </row>
    <row r="822" spans="1:6" ht="15.75" customHeight="1">
      <c r="A822" s="1"/>
      <c r="B822" s="2"/>
      <c r="C822" s="3"/>
      <c r="D822" s="4"/>
      <c r="E822" s="5"/>
      <c r="F822" s="5"/>
    </row>
    <row r="823" spans="1:6" ht="15.75" customHeight="1">
      <c r="A823" s="1"/>
      <c r="B823" s="2"/>
      <c r="C823" s="3"/>
      <c r="D823" s="4"/>
      <c r="E823" s="5"/>
      <c r="F823" s="5"/>
    </row>
    <row r="824" spans="1:6" ht="15.75" customHeight="1">
      <c r="A824" s="1"/>
      <c r="B824" s="2"/>
      <c r="C824" s="3"/>
      <c r="D824" s="4"/>
      <c r="E824" s="5"/>
      <c r="F824" s="5"/>
    </row>
    <row r="825" spans="1:6" ht="15.75" customHeight="1">
      <c r="A825" s="1"/>
      <c r="B825" s="2"/>
      <c r="C825" s="3"/>
      <c r="D825" s="4"/>
      <c r="E825" s="5"/>
      <c r="F825" s="5"/>
    </row>
    <row r="826" spans="1:6" ht="15.75" customHeight="1">
      <c r="A826" s="1"/>
      <c r="B826" s="2"/>
      <c r="C826" s="3"/>
      <c r="D826" s="4"/>
      <c r="E826" s="5"/>
      <c r="F826" s="5"/>
    </row>
    <row r="827" spans="1:6" ht="15.75" customHeight="1">
      <c r="A827" s="1"/>
      <c r="B827" s="2"/>
      <c r="C827" s="3"/>
      <c r="D827" s="4"/>
      <c r="E827" s="5"/>
      <c r="F827" s="5"/>
    </row>
    <row r="828" spans="1:6" ht="15.75" customHeight="1">
      <c r="A828" s="1"/>
      <c r="B828" s="2"/>
      <c r="C828" s="3"/>
      <c r="D828" s="4"/>
      <c r="E828" s="5"/>
      <c r="F828" s="5"/>
    </row>
    <row r="829" spans="1:6" ht="15.75" customHeight="1">
      <c r="A829" s="1"/>
      <c r="B829" s="2"/>
      <c r="C829" s="3"/>
      <c r="D829" s="4"/>
      <c r="E829" s="5"/>
      <c r="F829" s="5"/>
    </row>
    <row r="830" spans="1:6" ht="15.75" customHeight="1">
      <c r="A830" s="1"/>
      <c r="B830" s="2"/>
      <c r="C830" s="3"/>
      <c r="D830" s="4"/>
      <c r="E830" s="5"/>
      <c r="F830" s="5"/>
    </row>
    <row r="831" spans="1:6" ht="15.75" customHeight="1">
      <c r="A831" s="1"/>
      <c r="B831" s="2"/>
      <c r="C831" s="3"/>
      <c r="D831" s="4"/>
      <c r="E831" s="5"/>
      <c r="F831" s="5"/>
    </row>
    <row r="832" spans="1:6" ht="15.75" customHeight="1">
      <c r="A832" s="1"/>
      <c r="B832" s="2"/>
      <c r="C832" s="3"/>
      <c r="D832" s="4"/>
      <c r="E832" s="5"/>
      <c r="F832" s="5"/>
    </row>
    <row r="833" spans="1:6" ht="15.75" customHeight="1">
      <c r="A833" s="1"/>
      <c r="B833" s="2"/>
      <c r="C833" s="3"/>
      <c r="D833" s="4"/>
      <c r="E833" s="5"/>
      <c r="F833" s="5"/>
    </row>
    <row r="834" spans="1:6" ht="15.75" customHeight="1">
      <c r="A834" s="1"/>
      <c r="B834" s="2"/>
      <c r="C834" s="3"/>
      <c r="D834" s="4"/>
      <c r="E834" s="5"/>
      <c r="F834" s="5"/>
    </row>
    <row r="835" spans="1:6" ht="15.75" customHeight="1">
      <c r="A835" s="1"/>
      <c r="B835" s="2"/>
      <c r="C835" s="3"/>
      <c r="D835" s="4"/>
      <c r="E835" s="5"/>
      <c r="F835" s="5"/>
    </row>
    <row r="836" spans="1:6" ht="15.75" customHeight="1">
      <c r="A836" s="1"/>
      <c r="B836" s="2"/>
      <c r="C836" s="3"/>
      <c r="D836" s="4"/>
      <c r="E836" s="5"/>
      <c r="F836" s="5"/>
    </row>
    <row r="837" spans="1:6" ht="15.75" customHeight="1">
      <c r="A837" s="1"/>
      <c r="B837" s="2"/>
      <c r="C837" s="3"/>
      <c r="D837" s="4"/>
      <c r="E837" s="5"/>
      <c r="F837" s="5"/>
    </row>
    <row r="838" spans="1:6" ht="15.75" customHeight="1">
      <c r="A838" s="1"/>
      <c r="B838" s="2"/>
      <c r="C838" s="3"/>
      <c r="D838" s="4"/>
      <c r="E838" s="5"/>
      <c r="F838" s="5"/>
    </row>
    <row r="839" spans="1:6" ht="15.75" customHeight="1">
      <c r="A839" s="1"/>
      <c r="B839" s="2"/>
      <c r="C839" s="3"/>
      <c r="D839" s="4"/>
      <c r="E839" s="5"/>
      <c r="F839" s="5"/>
    </row>
    <row r="840" spans="1:6" ht="15.75" customHeight="1">
      <c r="A840" s="1"/>
      <c r="B840" s="2"/>
      <c r="C840" s="3"/>
      <c r="D840" s="4"/>
      <c r="E840" s="5"/>
      <c r="F840" s="5"/>
    </row>
    <row r="841" spans="1:6" ht="15.75" customHeight="1">
      <c r="A841" s="1"/>
      <c r="B841" s="2"/>
      <c r="C841" s="3"/>
      <c r="D841" s="4"/>
      <c r="E841" s="5"/>
      <c r="F841" s="5"/>
    </row>
    <row r="842" spans="1:6" ht="15.75" customHeight="1">
      <c r="A842" s="1"/>
      <c r="B842" s="2"/>
      <c r="C842" s="3"/>
      <c r="D842" s="4"/>
      <c r="E842" s="5"/>
      <c r="F842" s="5"/>
    </row>
    <row r="843" spans="1:6" ht="15.75" customHeight="1">
      <c r="A843" s="1"/>
      <c r="B843" s="2"/>
      <c r="C843" s="3"/>
      <c r="D843" s="4"/>
      <c r="E843" s="5"/>
      <c r="F843" s="5"/>
    </row>
    <row r="844" spans="1:6" ht="15.75" customHeight="1">
      <c r="A844" s="1"/>
      <c r="B844" s="2"/>
      <c r="C844" s="3"/>
      <c r="D844" s="4"/>
      <c r="E844" s="5"/>
      <c r="F844" s="5"/>
    </row>
    <row r="845" spans="1:6" ht="15.75" customHeight="1">
      <c r="A845" s="1"/>
      <c r="B845" s="2"/>
      <c r="C845" s="3"/>
      <c r="D845" s="4"/>
      <c r="E845" s="5"/>
      <c r="F845" s="5"/>
    </row>
    <row r="846" spans="1:6" ht="15.75" customHeight="1">
      <c r="A846" s="1"/>
      <c r="B846" s="2"/>
      <c r="C846" s="3"/>
      <c r="D846" s="4"/>
      <c r="E846" s="5"/>
      <c r="F846" s="5"/>
    </row>
    <row r="847" spans="1:6" ht="15.75" customHeight="1">
      <c r="A847" s="1"/>
      <c r="B847" s="2"/>
      <c r="C847" s="3"/>
      <c r="D847" s="4"/>
      <c r="E847" s="5"/>
      <c r="F847" s="5"/>
    </row>
    <row r="848" spans="1:6" ht="15.75" customHeight="1">
      <c r="A848" s="1"/>
      <c r="B848" s="2"/>
      <c r="C848" s="3"/>
      <c r="D848" s="4"/>
      <c r="E848" s="5"/>
      <c r="F848" s="5"/>
    </row>
    <row r="849" spans="1:6" ht="15.75" customHeight="1">
      <c r="A849" s="1"/>
      <c r="B849" s="2"/>
      <c r="C849" s="3"/>
      <c r="D849" s="4"/>
      <c r="E849" s="5"/>
      <c r="F849" s="5"/>
    </row>
    <row r="850" spans="1:6" ht="15.75" customHeight="1">
      <c r="A850" s="1"/>
      <c r="B850" s="2"/>
      <c r="C850" s="3"/>
      <c r="D850" s="4"/>
      <c r="E850" s="5"/>
      <c r="F850" s="5"/>
    </row>
    <row r="851" spans="1:6" ht="15.75" customHeight="1">
      <c r="A851" s="1"/>
      <c r="B851" s="2"/>
      <c r="C851" s="3"/>
      <c r="D851" s="4"/>
      <c r="E851" s="5"/>
      <c r="F851" s="5"/>
    </row>
    <row r="852" spans="1:6" ht="15.75" customHeight="1">
      <c r="A852" s="1"/>
      <c r="B852" s="2"/>
      <c r="C852" s="3"/>
      <c r="D852" s="4"/>
      <c r="E852" s="5"/>
      <c r="F852" s="5"/>
    </row>
    <row r="853" spans="1:6" ht="15.75" customHeight="1">
      <c r="A853" s="1"/>
      <c r="B853" s="2"/>
      <c r="C853" s="3"/>
      <c r="D853" s="4"/>
      <c r="E853" s="5"/>
      <c r="F853" s="5"/>
    </row>
    <row r="854" spans="1:6" ht="15.75" customHeight="1">
      <c r="A854" s="1"/>
      <c r="B854" s="2"/>
      <c r="C854" s="3"/>
      <c r="D854" s="4"/>
      <c r="E854" s="5"/>
      <c r="F854" s="5"/>
    </row>
    <row r="855" spans="1:6" ht="15.75" customHeight="1">
      <c r="A855" s="1"/>
      <c r="B855" s="2"/>
      <c r="C855" s="3"/>
      <c r="D855" s="4"/>
      <c r="E855" s="5"/>
      <c r="F855" s="5"/>
    </row>
    <row r="856" spans="1:6" ht="15.75" customHeight="1">
      <c r="A856" s="1"/>
      <c r="B856" s="2"/>
      <c r="C856" s="3"/>
      <c r="D856" s="4"/>
      <c r="E856" s="5"/>
      <c r="F856" s="5"/>
    </row>
    <row r="857" spans="1:6" ht="15.75" customHeight="1">
      <c r="A857" s="1"/>
      <c r="B857" s="2"/>
      <c r="C857" s="3"/>
      <c r="D857" s="4"/>
      <c r="E857" s="5"/>
      <c r="F857" s="5"/>
    </row>
    <row r="858" spans="1:6" ht="15.75" customHeight="1">
      <c r="A858" s="1"/>
      <c r="B858" s="2"/>
      <c r="C858" s="3"/>
      <c r="D858" s="4"/>
      <c r="E858" s="5"/>
      <c r="F858" s="5"/>
    </row>
    <row r="859" spans="1:6" ht="15.75" customHeight="1">
      <c r="A859" s="1"/>
      <c r="B859" s="2"/>
      <c r="C859" s="3"/>
      <c r="D859" s="4"/>
      <c r="E859" s="5"/>
      <c r="F859" s="5"/>
    </row>
    <row r="860" spans="1:6" ht="15.75" customHeight="1">
      <c r="A860" s="1"/>
      <c r="B860" s="2"/>
      <c r="C860" s="3"/>
      <c r="D860" s="4"/>
      <c r="E860" s="5"/>
      <c r="F860" s="5"/>
    </row>
    <row r="861" spans="1:6" ht="15.75" customHeight="1">
      <c r="A861" s="1"/>
      <c r="B861" s="2"/>
      <c r="C861" s="3"/>
      <c r="D861" s="4"/>
      <c r="E861" s="5"/>
      <c r="F861" s="5"/>
    </row>
    <row r="862" spans="1:6" ht="15.75" customHeight="1">
      <c r="A862" s="1"/>
      <c r="B862" s="2"/>
      <c r="C862" s="3"/>
      <c r="D862" s="4"/>
      <c r="E862" s="5"/>
      <c r="F862" s="5"/>
    </row>
    <row r="863" spans="1:6" ht="15.75" customHeight="1">
      <c r="A863" s="1"/>
      <c r="B863" s="2"/>
      <c r="C863" s="3"/>
      <c r="D863" s="4"/>
      <c r="E863" s="5"/>
      <c r="F863" s="5"/>
    </row>
    <row r="864" spans="1:6" ht="15.75" customHeight="1">
      <c r="A864" s="1"/>
      <c r="B864" s="2"/>
      <c r="C864" s="3"/>
      <c r="D864" s="4"/>
      <c r="E864" s="5"/>
      <c r="F864" s="5"/>
    </row>
    <row r="865" spans="1:6" ht="15.75" customHeight="1">
      <c r="A865" s="1"/>
      <c r="B865" s="2"/>
      <c r="C865" s="3"/>
      <c r="D865" s="4"/>
      <c r="E865" s="5"/>
      <c r="F865" s="5"/>
    </row>
    <row r="866" spans="1:6" ht="15.75" customHeight="1">
      <c r="A866" s="1"/>
      <c r="B866" s="2"/>
      <c r="C866" s="3"/>
      <c r="D866" s="4"/>
      <c r="E866" s="5"/>
      <c r="F866" s="5"/>
    </row>
    <row r="867" spans="1:6" ht="15.75" customHeight="1">
      <c r="A867" s="1"/>
      <c r="B867" s="2"/>
      <c r="C867" s="3"/>
      <c r="D867" s="4"/>
      <c r="E867" s="5"/>
      <c r="F867" s="5"/>
    </row>
    <row r="868" spans="1:6" ht="15.75" customHeight="1">
      <c r="A868" s="1"/>
      <c r="B868" s="2"/>
      <c r="C868" s="3"/>
      <c r="D868" s="4"/>
      <c r="E868" s="5"/>
      <c r="F868" s="5"/>
    </row>
    <row r="869" spans="1:6" ht="15.75" customHeight="1">
      <c r="A869" s="1"/>
      <c r="B869" s="2"/>
      <c r="C869" s="3"/>
      <c r="D869" s="4"/>
      <c r="E869" s="5"/>
      <c r="F869" s="5"/>
    </row>
    <row r="870" spans="1:6" ht="15.75" customHeight="1">
      <c r="A870" s="1"/>
      <c r="B870" s="2"/>
      <c r="C870" s="3"/>
      <c r="D870" s="4"/>
      <c r="E870" s="5"/>
      <c r="F870" s="5"/>
    </row>
    <row r="871" spans="1:6" ht="15.75" customHeight="1">
      <c r="A871" s="1"/>
      <c r="B871" s="2"/>
      <c r="C871" s="3"/>
      <c r="D871" s="4"/>
      <c r="E871" s="5"/>
      <c r="F871" s="5"/>
    </row>
    <row r="872" spans="1:6" ht="15.75" customHeight="1">
      <c r="A872" s="1"/>
      <c r="B872" s="2"/>
      <c r="C872" s="3"/>
      <c r="D872" s="4"/>
      <c r="E872" s="5"/>
      <c r="F872" s="5"/>
    </row>
    <row r="873" spans="1:6" ht="15.75" customHeight="1">
      <c r="A873" s="1"/>
      <c r="B873" s="2"/>
      <c r="C873" s="3"/>
      <c r="D873" s="4"/>
      <c r="E873" s="5"/>
      <c r="F873" s="5"/>
    </row>
    <row r="874" spans="1:6" ht="15.75" customHeight="1">
      <c r="A874" s="1"/>
      <c r="B874" s="2"/>
      <c r="C874" s="3"/>
      <c r="D874" s="4"/>
      <c r="E874" s="5"/>
      <c r="F874" s="5"/>
    </row>
    <row r="875" spans="1:6" ht="15.75" customHeight="1">
      <c r="A875" s="1"/>
      <c r="B875" s="2"/>
      <c r="C875" s="3"/>
      <c r="D875" s="4"/>
      <c r="E875" s="5"/>
      <c r="F875" s="5"/>
    </row>
    <row r="876" spans="1:6" ht="15.75" customHeight="1">
      <c r="A876" s="1"/>
      <c r="B876" s="2"/>
      <c r="C876" s="3"/>
      <c r="D876" s="4"/>
      <c r="E876" s="5"/>
      <c r="F876" s="5"/>
    </row>
    <row r="877" spans="1:6" ht="15.75" customHeight="1">
      <c r="A877" s="1"/>
      <c r="B877" s="2"/>
      <c r="C877" s="3"/>
      <c r="D877" s="4"/>
      <c r="E877" s="5"/>
      <c r="F877" s="5"/>
    </row>
    <row r="878" spans="1:6" ht="15.75" customHeight="1">
      <c r="A878" s="1"/>
      <c r="B878" s="2"/>
      <c r="C878" s="3"/>
      <c r="D878" s="4"/>
      <c r="E878" s="5"/>
      <c r="F878" s="5"/>
    </row>
    <row r="879" spans="1:6" ht="15.75" customHeight="1">
      <c r="A879" s="1"/>
      <c r="B879" s="2"/>
      <c r="C879" s="3"/>
      <c r="D879" s="4"/>
      <c r="E879" s="5"/>
      <c r="F879" s="5"/>
    </row>
    <row r="880" spans="1:6" ht="15.75" customHeight="1">
      <c r="A880" s="1"/>
      <c r="B880" s="2"/>
      <c r="C880" s="3"/>
      <c r="D880" s="4"/>
      <c r="E880" s="5"/>
      <c r="F880" s="5"/>
    </row>
    <row r="881" spans="1:6" ht="15.75" customHeight="1">
      <c r="A881" s="1"/>
      <c r="B881" s="2"/>
      <c r="C881" s="3"/>
      <c r="D881" s="4"/>
      <c r="E881" s="5"/>
      <c r="F881" s="5"/>
    </row>
    <row r="882" spans="1:6" ht="15.75" customHeight="1">
      <c r="A882" s="1"/>
      <c r="B882" s="2"/>
      <c r="C882" s="3"/>
      <c r="D882" s="4"/>
      <c r="E882" s="5"/>
      <c r="F882" s="5"/>
    </row>
    <row r="883" spans="1:6" ht="15.75" customHeight="1">
      <c r="A883" s="1"/>
      <c r="B883" s="2"/>
      <c r="C883" s="3"/>
      <c r="D883" s="4"/>
      <c r="E883" s="5"/>
      <c r="F883" s="5"/>
    </row>
    <row r="884" spans="1:6" ht="15.75" customHeight="1">
      <c r="A884" s="1"/>
      <c r="B884" s="2"/>
      <c r="C884" s="3"/>
      <c r="D884" s="4"/>
      <c r="E884" s="5"/>
      <c r="F884" s="5"/>
    </row>
    <row r="885" spans="1:6" ht="15.75" customHeight="1">
      <c r="A885" s="1"/>
      <c r="B885" s="2"/>
      <c r="C885" s="3"/>
      <c r="D885" s="4"/>
      <c r="E885" s="5"/>
      <c r="F885" s="5"/>
    </row>
    <row r="886" spans="1:6" ht="15.75" customHeight="1">
      <c r="A886" s="1"/>
      <c r="B886" s="2"/>
      <c r="C886" s="3"/>
      <c r="D886" s="4"/>
      <c r="E886" s="5"/>
      <c r="F886" s="5"/>
    </row>
    <row r="887" spans="1:6" ht="15.75" customHeight="1">
      <c r="A887" s="1"/>
      <c r="B887" s="2"/>
      <c r="C887" s="3"/>
      <c r="D887" s="4"/>
      <c r="E887" s="5"/>
      <c r="F887" s="5"/>
    </row>
    <row r="888" spans="1:6" ht="15.75" customHeight="1">
      <c r="A888" s="1"/>
      <c r="B888" s="2"/>
      <c r="C888" s="3"/>
      <c r="D888" s="4"/>
      <c r="E888" s="5"/>
      <c r="F888" s="5"/>
    </row>
    <row r="889" spans="1:6" ht="15.75" customHeight="1">
      <c r="A889" s="1"/>
      <c r="B889" s="2"/>
      <c r="C889" s="3"/>
      <c r="D889" s="4"/>
      <c r="E889" s="5"/>
      <c r="F889" s="5"/>
    </row>
    <row r="890" spans="1:6" ht="15.75" customHeight="1">
      <c r="A890" s="1"/>
      <c r="B890" s="2"/>
      <c r="C890" s="3"/>
      <c r="D890" s="4"/>
      <c r="E890" s="5"/>
      <c r="F890" s="5"/>
    </row>
    <row r="891" spans="1:6" ht="15.75" customHeight="1">
      <c r="A891" s="1"/>
      <c r="B891" s="2"/>
      <c r="C891" s="3"/>
      <c r="D891" s="4"/>
      <c r="E891" s="5"/>
      <c r="F891" s="5"/>
    </row>
    <row r="892" spans="1:6" ht="15.75" customHeight="1">
      <c r="A892" s="1"/>
      <c r="B892" s="2"/>
      <c r="C892" s="3"/>
      <c r="D892" s="4"/>
      <c r="E892" s="5"/>
      <c r="F892" s="5"/>
    </row>
    <row r="893" spans="1:6" ht="15.75" customHeight="1">
      <c r="A893" s="1"/>
      <c r="B893" s="2"/>
      <c r="C893" s="3"/>
      <c r="D893" s="4"/>
      <c r="E893" s="5"/>
      <c r="F893" s="5"/>
    </row>
    <row r="894" spans="1:6" ht="15.75" customHeight="1">
      <c r="A894" s="1"/>
      <c r="B894" s="2"/>
      <c r="C894" s="3"/>
      <c r="D894" s="4"/>
      <c r="E894" s="5"/>
      <c r="F894" s="5"/>
    </row>
    <row r="895" spans="1:6" ht="15.75" customHeight="1">
      <c r="A895" s="1"/>
      <c r="B895" s="2"/>
      <c r="C895" s="3"/>
      <c r="D895" s="4"/>
      <c r="E895" s="5"/>
      <c r="F895" s="5"/>
    </row>
    <row r="896" spans="1:6" ht="15.75" customHeight="1">
      <c r="A896" s="1"/>
      <c r="B896" s="2"/>
      <c r="C896" s="3"/>
      <c r="D896" s="4"/>
      <c r="E896" s="5"/>
      <c r="F896" s="5"/>
    </row>
    <row r="897" spans="1:6" ht="15.75" customHeight="1">
      <c r="A897" s="1"/>
      <c r="B897" s="2"/>
      <c r="C897" s="3"/>
      <c r="D897" s="4"/>
      <c r="E897" s="5"/>
      <c r="F897" s="5"/>
    </row>
    <row r="898" spans="1:6" ht="15.75" customHeight="1">
      <c r="A898" s="1"/>
      <c r="B898" s="2"/>
      <c r="C898" s="3"/>
      <c r="D898" s="4"/>
      <c r="E898" s="5"/>
      <c r="F898" s="5"/>
    </row>
    <row r="899" spans="1:6" ht="15.75" customHeight="1">
      <c r="A899" s="1"/>
      <c r="B899" s="2"/>
      <c r="C899" s="3"/>
      <c r="D899" s="4"/>
      <c r="E899" s="5"/>
      <c r="F899" s="5"/>
    </row>
    <row r="900" spans="1:6" ht="15.75" customHeight="1">
      <c r="A900" s="1"/>
      <c r="B900" s="2"/>
      <c r="C900" s="3"/>
      <c r="D900" s="4"/>
      <c r="E900" s="5"/>
      <c r="F900" s="5"/>
    </row>
    <row r="901" spans="1:6" ht="15.75" customHeight="1">
      <c r="A901" s="1"/>
      <c r="B901" s="2"/>
      <c r="C901" s="3"/>
      <c r="D901" s="4"/>
      <c r="E901" s="5"/>
      <c r="F901" s="5"/>
    </row>
    <row r="902" spans="1:6" ht="15.75" customHeight="1">
      <c r="A902" s="1"/>
      <c r="B902" s="2"/>
      <c r="C902" s="3"/>
      <c r="D902" s="4"/>
      <c r="E902" s="5"/>
      <c r="F902" s="5"/>
    </row>
    <row r="903" spans="1:6" ht="15.75" customHeight="1">
      <c r="A903" s="1"/>
      <c r="B903" s="2"/>
      <c r="C903" s="3"/>
      <c r="D903" s="4"/>
      <c r="E903" s="5"/>
      <c r="F903" s="5"/>
    </row>
    <row r="904" spans="1:6" ht="15.75" customHeight="1">
      <c r="A904" s="1"/>
      <c r="B904" s="2"/>
      <c r="C904" s="3"/>
      <c r="D904" s="4"/>
      <c r="E904" s="5"/>
      <c r="F904" s="5"/>
    </row>
    <row r="905" spans="1:6" ht="15.75" customHeight="1">
      <c r="A905" s="1"/>
      <c r="B905" s="2"/>
      <c r="C905" s="3"/>
      <c r="D905" s="4"/>
      <c r="E905" s="5"/>
      <c r="F905" s="5"/>
    </row>
    <row r="906" spans="1:6" ht="15.75" customHeight="1">
      <c r="A906" s="1"/>
      <c r="B906" s="2"/>
      <c r="C906" s="3"/>
      <c r="D906" s="4"/>
      <c r="E906" s="5"/>
      <c r="F906" s="5"/>
    </row>
    <row r="907" spans="1:6" ht="15.75" customHeight="1">
      <c r="A907" s="1"/>
      <c r="B907" s="2"/>
      <c r="C907" s="3"/>
      <c r="D907" s="4"/>
      <c r="E907" s="5"/>
      <c r="F907" s="5"/>
    </row>
    <row r="908" spans="1:6" ht="15.75" customHeight="1">
      <c r="A908" s="1"/>
      <c r="B908" s="2"/>
      <c r="C908" s="3"/>
      <c r="D908" s="4"/>
      <c r="E908" s="5"/>
      <c r="F908" s="5"/>
    </row>
    <row r="909" spans="1:6" ht="15.75" customHeight="1">
      <c r="A909" s="1"/>
      <c r="B909" s="2"/>
      <c r="C909" s="3"/>
      <c r="D909" s="4"/>
      <c r="E909" s="5"/>
      <c r="F909" s="5"/>
    </row>
    <row r="910" spans="1:6" ht="15.75" customHeight="1">
      <c r="A910" s="1"/>
      <c r="B910" s="2"/>
      <c r="C910" s="3"/>
      <c r="D910" s="4"/>
      <c r="E910" s="5"/>
      <c r="F910" s="5"/>
    </row>
    <row r="911" spans="1:6" ht="15.75" customHeight="1">
      <c r="A911" s="1"/>
      <c r="B911" s="2"/>
      <c r="C911" s="3"/>
      <c r="D911" s="4"/>
      <c r="E911" s="5"/>
      <c r="F911" s="5"/>
    </row>
    <row r="912" spans="1:6" ht="15.75" customHeight="1">
      <c r="A912" s="1"/>
      <c r="B912" s="2"/>
      <c r="C912" s="3"/>
      <c r="D912" s="4"/>
      <c r="E912" s="5"/>
      <c r="F912" s="5"/>
    </row>
    <row r="913" spans="1:6" ht="15.75" customHeight="1">
      <c r="A913" s="1"/>
      <c r="B913" s="2"/>
      <c r="C913" s="3"/>
      <c r="D913" s="4"/>
      <c r="E913" s="5"/>
      <c r="F913" s="5"/>
    </row>
    <row r="914" spans="1:6" ht="15.75" customHeight="1">
      <c r="A914" s="1"/>
      <c r="B914" s="2"/>
      <c r="C914" s="3"/>
      <c r="D914" s="4"/>
      <c r="E914" s="5"/>
      <c r="F914" s="5"/>
    </row>
    <row r="915" spans="1:6" ht="15.75" customHeight="1">
      <c r="A915" s="1"/>
      <c r="B915" s="2"/>
      <c r="C915" s="3"/>
      <c r="D915" s="4"/>
      <c r="E915" s="5"/>
      <c r="F915" s="5"/>
    </row>
    <row r="916" spans="1:6" ht="15.75" customHeight="1">
      <c r="A916" s="1"/>
      <c r="B916" s="2"/>
      <c r="C916" s="3"/>
      <c r="D916" s="4"/>
      <c r="E916" s="5"/>
      <c r="F916" s="5"/>
    </row>
    <row r="917" spans="1:6" ht="15.75" customHeight="1">
      <c r="A917" s="1"/>
      <c r="B917" s="2"/>
      <c r="C917" s="3"/>
      <c r="D917" s="4"/>
      <c r="E917" s="5"/>
      <c r="F917" s="5"/>
    </row>
    <row r="918" spans="1:6" ht="15.75" customHeight="1">
      <c r="A918" s="1"/>
      <c r="B918" s="2"/>
      <c r="C918" s="3"/>
      <c r="D918" s="4"/>
      <c r="E918" s="5"/>
      <c r="F918" s="5"/>
    </row>
    <row r="919" spans="1:6" ht="15.75" customHeight="1">
      <c r="A919" s="1"/>
      <c r="B919" s="2"/>
      <c r="C919" s="3"/>
      <c r="D919" s="4"/>
      <c r="E919" s="5"/>
      <c r="F919" s="5"/>
    </row>
    <row r="920" spans="1:6" ht="15.75" customHeight="1">
      <c r="A920" s="1"/>
      <c r="B920" s="2"/>
      <c r="C920" s="3"/>
      <c r="D920" s="4"/>
      <c r="E920" s="5"/>
      <c r="F920" s="5"/>
    </row>
    <row r="921" spans="1:6" ht="15.75" customHeight="1">
      <c r="A921" s="1"/>
      <c r="B921" s="2"/>
      <c r="C921" s="3"/>
      <c r="D921" s="4"/>
      <c r="E921" s="5"/>
      <c r="F921" s="5"/>
    </row>
    <row r="922" spans="1:6" ht="15.75" customHeight="1">
      <c r="A922" s="1"/>
      <c r="B922" s="2"/>
      <c r="C922" s="3"/>
      <c r="D922" s="4"/>
      <c r="E922" s="5"/>
      <c r="F922" s="5"/>
    </row>
    <row r="923" spans="1:6" ht="15.75" customHeight="1">
      <c r="A923" s="1"/>
      <c r="B923" s="2"/>
      <c r="C923" s="3"/>
      <c r="D923" s="4"/>
      <c r="E923" s="5"/>
      <c r="F923" s="5"/>
    </row>
    <row r="924" spans="1:6" ht="15.75" customHeight="1">
      <c r="A924" s="1"/>
      <c r="B924" s="2"/>
      <c r="C924" s="3"/>
      <c r="D924" s="4"/>
      <c r="E924" s="5"/>
      <c r="F924" s="5"/>
    </row>
    <row r="925" spans="1:6" ht="15.75" customHeight="1">
      <c r="A925" s="1"/>
      <c r="B925" s="2"/>
      <c r="C925" s="3"/>
      <c r="D925" s="4"/>
      <c r="E925" s="5"/>
      <c r="F925" s="5"/>
    </row>
    <row r="926" spans="1:6" ht="15.75" customHeight="1">
      <c r="A926" s="1"/>
      <c r="B926" s="2"/>
      <c r="C926" s="3"/>
      <c r="D926" s="4"/>
      <c r="E926" s="5"/>
      <c r="F926" s="5"/>
    </row>
    <row r="927" spans="1:6" ht="15.75" customHeight="1">
      <c r="A927" s="1"/>
      <c r="B927" s="2"/>
      <c r="C927" s="3"/>
      <c r="D927" s="4"/>
      <c r="E927" s="5"/>
      <c r="F927" s="5"/>
    </row>
    <row r="928" spans="1:6" ht="15.75" customHeight="1">
      <c r="A928" s="1"/>
      <c r="B928" s="2"/>
      <c r="C928" s="3"/>
      <c r="D928" s="4"/>
      <c r="E928" s="5"/>
      <c r="F928" s="5"/>
    </row>
    <row r="929" spans="1:6" ht="15.75" customHeight="1">
      <c r="A929" s="1"/>
      <c r="B929" s="2"/>
      <c r="C929" s="3"/>
      <c r="D929" s="4"/>
      <c r="E929" s="5"/>
      <c r="F929" s="5"/>
    </row>
    <row r="930" spans="1:6" ht="15.75" customHeight="1">
      <c r="A930" s="1"/>
      <c r="B930" s="2"/>
      <c r="C930" s="3"/>
      <c r="D930" s="4"/>
      <c r="E930" s="5"/>
      <c r="F930" s="5"/>
    </row>
    <row r="931" spans="1:6" ht="15.75" customHeight="1">
      <c r="A931" s="1"/>
      <c r="B931" s="2"/>
      <c r="C931" s="3"/>
      <c r="D931" s="4"/>
      <c r="E931" s="5"/>
      <c r="F931" s="5"/>
    </row>
    <row r="932" spans="1:6" ht="15.75" customHeight="1">
      <c r="A932" s="1"/>
      <c r="B932" s="2"/>
      <c r="C932" s="3"/>
      <c r="D932" s="4"/>
      <c r="E932" s="5"/>
      <c r="F932" s="5"/>
    </row>
    <row r="933" spans="1:6" ht="15.75" customHeight="1">
      <c r="A933" s="1"/>
      <c r="B933" s="2"/>
      <c r="C933" s="3"/>
      <c r="D933" s="4"/>
      <c r="E933" s="5"/>
      <c r="F933" s="5"/>
    </row>
    <row r="934" spans="1:6" ht="15.75" customHeight="1">
      <c r="A934" s="1"/>
      <c r="B934" s="2"/>
      <c r="C934" s="3"/>
      <c r="D934" s="4"/>
      <c r="E934" s="5"/>
      <c r="F934" s="5"/>
    </row>
    <row r="935" spans="1:6" ht="15.75" customHeight="1">
      <c r="A935" s="1"/>
      <c r="B935" s="2"/>
      <c r="C935" s="3"/>
      <c r="D935" s="4"/>
      <c r="E935" s="5"/>
      <c r="F935" s="5"/>
    </row>
    <row r="936" spans="1:6" ht="15.75" customHeight="1">
      <c r="A936" s="1"/>
      <c r="B936" s="2"/>
      <c r="C936" s="3"/>
      <c r="D936" s="4"/>
      <c r="E936" s="5"/>
      <c r="F936" s="5"/>
    </row>
    <row r="937" spans="1:6" ht="15.75" customHeight="1">
      <c r="A937" s="1"/>
      <c r="B937" s="2"/>
      <c r="C937" s="3"/>
      <c r="D937" s="4"/>
      <c r="E937" s="5"/>
      <c r="F937" s="5"/>
    </row>
    <row r="938" spans="1:6" ht="15.75" customHeight="1">
      <c r="A938" s="1"/>
      <c r="B938" s="2"/>
      <c r="C938" s="3"/>
      <c r="D938" s="4"/>
      <c r="E938" s="5"/>
      <c r="F938" s="5"/>
    </row>
    <row r="939" spans="1:6" ht="15.75" customHeight="1">
      <c r="A939" s="1"/>
      <c r="B939" s="2"/>
      <c r="C939" s="3"/>
      <c r="D939" s="4"/>
      <c r="E939" s="5"/>
      <c r="F939" s="5"/>
    </row>
    <row r="940" spans="1:6" ht="15.75" customHeight="1">
      <c r="A940" s="1"/>
      <c r="B940" s="2"/>
      <c r="C940" s="3"/>
      <c r="D940" s="4"/>
      <c r="E940" s="5"/>
      <c r="F940" s="5"/>
    </row>
    <row r="941" spans="1:6" ht="15.75" customHeight="1">
      <c r="A941" s="1"/>
      <c r="B941" s="2"/>
      <c r="C941" s="3"/>
      <c r="D941" s="4"/>
      <c r="E941" s="5"/>
      <c r="F941" s="5"/>
    </row>
    <row r="942" spans="1:6" ht="15.75" customHeight="1">
      <c r="A942" s="1"/>
      <c r="B942" s="2"/>
      <c r="C942" s="3"/>
      <c r="D942" s="4"/>
      <c r="E942" s="5"/>
      <c r="F942" s="5"/>
    </row>
    <row r="943" spans="1:6" ht="15.75" customHeight="1">
      <c r="A943" s="1"/>
      <c r="B943" s="2"/>
      <c r="C943" s="3"/>
      <c r="D943" s="4"/>
      <c r="E943" s="5"/>
      <c r="F943" s="5"/>
    </row>
    <row r="944" spans="1:6" ht="15.75" customHeight="1">
      <c r="A944" s="1"/>
      <c r="B944" s="2"/>
      <c r="C944" s="3"/>
      <c r="D944" s="4"/>
      <c r="E944" s="5"/>
      <c r="F944" s="5"/>
    </row>
    <row r="945" spans="1:6" ht="15.75" customHeight="1">
      <c r="A945" s="1"/>
      <c r="B945" s="2"/>
      <c r="C945" s="3"/>
      <c r="D945" s="4"/>
      <c r="E945" s="5"/>
      <c r="F945" s="5"/>
    </row>
    <row r="946" spans="1:6" ht="15.75" customHeight="1">
      <c r="A946" s="1"/>
      <c r="B946" s="2"/>
      <c r="C946" s="3"/>
      <c r="D946" s="4"/>
      <c r="E946" s="5"/>
      <c r="F946" s="5"/>
    </row>
    <row r="947" spans="1:6" ht="15.75" customHeight="1">
      <c r="A947" s="1"/>
      <c r="B947" s="2"/>
      <c r="C947" s="3"/>
      <c r="D947" s="4"/>
      <c r="E947" s="5"/>
      <c r="F947" s="5"/>
    </row>
    <row r="948" spans="1:6" ht="15.75" customHeight="1">
      <c r="A948" s="1"/>
      <c r="B948" s="2"/>
      <c r="C948" s="3"/>
      <c r="D948" s="4"/>
      <c r="E948" s="5"/>
      <c r="F948" s="5"/>
    </row>
    <row r="949" spans="1:6" ht="15.75" customHeight="1">
      <c r="A949" s="1"/>
      <c r="B949" s="2"/>
      <c r="C949" s="3"/>
      <c r="D949" s="4"/>
      <c r="E949" s="5"/>
      <c r="F949" s="5"/>
    </row>
    <row r="950" spans="1:6" ht="15.75" customHeight="1">
      <c r="A950" s="1"/>
      <c r="B950" s="2"/>
      <c r="C950" s="3"/>
      <c r="D950" s="4"/>
      <c r="E950" s="5"/>
      <c r="F950" s="5"/>
    </row>
    <row r="951" spans="1:6" ht="15.75" customHeight="1">
      <c r="A951" s="1"/>
      <c r="B951" s="2"/>
      <c r="C951" s="3"/>
      <c r="D951" s="4"/>
      <c r="E951" s="5"/>
      <c r="F951" s="5"/>
    </row>
    <row r="952" spans="1:6" ht="15.75" customHeight="1">
      <c r="A952" s="1"/>
      <c r="B952" s="2"/>
      <c r="C952" s="3"/>
      <c r="D952" s="4"/>
      <c r="E952" s="5"/>
      <c r="F952" s="5"/>
    </row>
    <row r="953" spans="1:6" ht="15.75" customHeight="1">
      <c r="A953" s="1"/>
      <c r="B953" s="2"/>
      <c r="C953" s="3"/>
      <c r="D953" s="4"/>
      <c r="E953" s="5"/>
      <c r="F953" s="5"/>
    </row>
    <row r="954" spans="1:6" ht="15.75" customHeight="1">
      <c r="A954" s="1"/>
      <c r="B954" s="2"/>
      <c r="C954" s="3"/>
      <c r="D954" s="4"/>
      <c r="E954" s="5"/>
      <c r="F954" s="5"/>
    </row>
    <row r="955" spans="1:6" ht="15.75" customHeight="1">
      <c r="A955" s="1"/>
      <c r="B955" s="2"/>
      <c r="C955" s="3"/>
      <c r="D955" s="4"/>
      <c r="E955" s="5"/>
      <c r="F955" s="5"/>
    </row>
    <row r="956" spans="1:6" ht="15.75" customHeight="1">
      <c r="A956" s="1"/>
      <c r="B956" s="2"/>
      <c r="C956" s="3"/>
      <c r="D956" s="4"/>
      <c r="E956" s="5"/>
      <c r="F956" s="5"/>
    </row>
    <row r="957" spans="1:6" ht="15.75" customHeight="1">
      <c r="A957" s="1"/>
      <c r="B957" s="2"/>
      <c r="C957" s="3"/>
      <c r="D957" s="4"/>
      <c r="E957" s="5"/>
      <c r="F957" s="5"/>
    </row>
    <row r="958" spans="1:6" ht="15.75" customHeight="1">
      <c r="A958" s="1"/>
      <c r="B958" s="2"/>
      <c r="C958" s="3"/>
      <c r="D958" s="4"/>
      <c r="E958" s="5"/>
      <c r="F958" s="5"/>
    </row>
    <row r="959" spans="1:6" ht="15.75" customHeight="1">
      <c r="A959" s="1"/>
      <c r="B959" s="2"/>
      <c r="C959" s="3"/>
      <c r="D959" s="4"/>
      <c r="E959" s="5"/>
      <c r="F959" s="5"/>
    </row>
    <row r="960" spans="1:6" ht="15.75" customHeight="1">
      <c r="A960" s="1"/>
      <c r="B960" s="2"/>
      <c r="C960" s="3"/>
      <c r="D960" s="4"/>
      <c r="E960" s="5"/>
      <c r="F960" s="5"/>
    </row>
    <row r="961" spans="1:6" ht="15.75" customHeight="1">
      <c r="A961" s="1"/>
      <c r="B961" s="2"/>
      <c r="C961" s="3"/>
      <c r="D961" s="4"/>
      <c r="E961" s="5"/>
      <c r="F961" s="5"/>
    </row>
    <row r="962" spans="1:6" ht="15.75" customHeight="1">
      <c r="A962" s="1"/>
      <c r="B962" s="2"/>
      <c r="C962" s="3"/>
      <c r="D962" s="4"/>
      <c r="E962" s="5"/>
      <c r="F962" s="5"/>
    </row>
    <row r="963" spans="1:6" ht="15.75" customHeight="1">
      <c r="A963" s="1"/>
      <c r="B963" s="2"/>
      <c r="C963" s="3"/>
      <c r="D963" s="4"/>
      <c r="E963" s="5"/>
      <c r="F963" s="5"/>
    </row>
    <row r="964" spans="1:6" ht="15.75" customHeight="1">
      <c r="A964" s="1"/>
      <c r="B964" s="2"/>
      <c r="C964" s="3"/>
      <c r="D964" s="4"/>
      <c r="E964" s="5"/>
      <c r="F964" s="5"/>
    </row>
    <row r="965" spans="1:6" ht="15.75" customHeight="1">
      <c r="A965" s="1"/>
      <c r="B965" s="2"/>
      <c r="C965" s="3"/>
      <c r="D965" s="4"/>
      <c r="E965" s="5"/>
      <c r="F965" s="5"/>
    </row>
    <row r="966" spans="1:6" ht="15.75" customHeight="1">
      <c r="A966" s="1"/>
      <c r="B966" s="2"/>
      <c r="C966" s="3"/>
      <c r="D966" s="4"/>
      <c r="E966" s="5"/>
      <c r="F966" s="5"/>
    </row>
    <row r="967" spans="1:6" ht="15.75" customHeight="1">
      <c r="A967" s="1"/>
      <c r="B967" s="2"/>
      <c r="C967" s="3"/>
      <c r="D967" s="4"/>
      <c r="E967" s="5"/>
      <c r="F967" s="5"/>
    </row>
    <row r="968" spans="1:6" ht="15.75" customHeight="1">
      <c r="A968" s="1"/>
      <c r="B968" s="2"/>
      <c r="C968" s="3"/>
      <c r="D968" s="4"/>
      <c r="E968" s="5"/>
      <c r="F968" s="5"/>
    </row>
    <row r="969" spans="1:6" ht="15.75" customHeight="1">
      <c r="A969" s="1"/>
      <c r="B969" s="2"/>
      <c r="C969" s="3"/>
      <c r="D969" s="4"/>
      <c r="E969" s="5"/>
      <c r="F969" s="5"/>
    </row>
    <row r="970" spans="1:6" ht="15.75" customHeight="1">
      <c r="A970" s="1"/>
      <c r="B970" s="2"/>
      <c r="C970" s="3"/>
      <c r="D970" s="4"/>
      <c r="E970" s="5"/>
      <c r="F970" s="5"/>
    </row>
    <row r="971" spans="1:6" ht="15.75" customHeight="1">
      <c r="A971" s="1"/>
      <c r="B971" s="2"/>
      <c r="C971" s="3"/>
      <c r="D971" s="4"/>
      <c r="E971" s="5"/>
      <c r="F971" s="5"/>
    </row>
    <row r="972" spans="1:6" ht="15.75" customHeight="1">
      <c r="A972" s="1"/>
      <c r="B972" s="2"/>
      <c r="C972" s="3"/>
      <c r="D972" s="4"/>
      <c r="E972" s="5"/>
      <c r="F972" s="5"/>
    </row>
    <row r="973" spans="1:6" ht="15.75" customHeight="1">
      <c r="A973" s="1"/>
      <c r="B973" s="2"/>
      <c r="C973" s="3"/>
      <c r="D973" s="4"/>
      <c r="E973" s="5"/>
      <c r="F973" s="5"/>
    </row>
    <row r="974" spans="1:6" ht="15.75" customHeight="1">
      <c r="A974" s="1"/>
      <c r="B974" s="2"/>
      <c r="C974" s="3"/>
      <c r="D974" s="4"/>
      <c r="E974" s="5"/>
      <c r="F974" s="5"/>
    </row>
    <row r="975" spans="1:6" ht="15.75" customHeight="1">
      <c r="A975" s="1"/>
      <c r="B975" s="2"/>
      <c r="C975" s="3"/>
      <c r="D975" s="4"/>
      <c r="E975" s="5"/>
      <c r="F975" s="5"/>
    </row>
    <row r="976" spans="1:6" ht="15.75" customHeight="1">
      <c r="A976" s="1"/>
      <c r="B976" s="2"/>
      <c r="C976" s="3"/>
      <c r="D976" s="4"/>
      <c r="E976" s="5"/>
      <c r="F976" s="5"/>
    </row>
    <row r="977" spans="1:6" ht="15.75" customHeight="1">
      <c r="A977" s="1"/>
      <c r="B977" s="2"/>
      <c r="C977" s="3"/>
      <c r="D977" s="4"/>
      <c r="E977" s="5"/>
      <c r="F977" s="5"/>
    </row>
    <row r="978" spans="1:6" ht="15.75" customHeight="1">
      <c r="A978" s="1"/>
      <c r="B978" s="2"/>
      <c r="C978" s="3"/>
      <c r="D978" s="4"/>
      <c r="E978" s="5"/>
      <c r="F978" s="5"/>
    </row>
    <row r="979" spans="1:6" ht="15.75" customHeight="1">
      <c r="A979" s="1"/>
      <c r="B979" s="2"/>
      <c r="C979" s="3"/>
      <c r="D979" s="4"/>
      <c r="E979" s="5"/>
      <c r="F979" s="5"/>
    </row>
    <row r="980" spans="1:6" ht="15.75" customHeight="1">
      <c r="A980" s="1"/>
      <c r="B980" s="2"/>
      <c r="C980" s="3"/>
      <c r="D980" s="4"/>
      <c r="E980" s="5"/>
      <c r="F980" s="5"/>
    </row>
    <row r="981" spans="1:6" ht="15.75" customHeight="1">
      <c r="A981" s="1"/>
      <c r="B981" s="2"/>
      <c r="C981" s="3"/>
      <c r="D981" s="4"/>
      <c r="E981" s="5"/>
      <c r="F981" s="5"/>
    </row>
    <row r="982" spans="1:6" ht="15.75" customHeight="1">
      <c r="A982" s="1"/>
      <c r="B982" s="2"/>
      <c r="C982" s="3"/>
      <c r="D982" s="4"/>
      <c r="E982" s="5"/>
      <c r="F982" s="5"/>
    </row>
    <row r="983" spans="1:6" ht="15.75" customHeight="1">
      <c r="A983" s="1"/>
      <c r="B983" s="2"/>
      <c r="C983" s="3"/>
      <c r="D983" s="4"/>
      <c r="E983" s="5"/>
      <c r="F983" s="5"/>
    </row>
    <row r="984" spans="1:6" ht="15.75" customHeight="1">
      <c r="A984" s="1"/>
      <c r="B984" s="2"/>
      <c r="C984" s="3"/>
      <c r="D984" s="4"/>
      <c r="E984" s="5"/>
      <c r="F984" s="5"/>
    </row>
    <row r="985" spans="1:6" ht="15.75" customHeight="1">
      <c r="A985" s="1"/>
      <c r="B985" s="2"/>
      <c r="C985" s="3"/>
      <c r="D985" s="4"/>
      <c r="E985" s="5"/>
      <c r="F985" s="5"/>
    </row>
    <row r="986" spans="1:6" ht="15.75" customHeight="1">
      <c r="A986" s="1"/>
      <c r="B986" s="2"/>
      <c r="C986" s="3"/>
      <c r="D986" s="4"/>
      <c r="E986" s="5"/>
      <c r="F986" s="5"/>
    </row>
    <row r="987" spans="1:6" ht="15.75" customHeight="1">
      <c r="A987" s="1"/>
      <c r="B987" s="2"/>
      <c r="C987" s="3"/>
      <c r="D987" s="4"/>
      <c r="E987" s="5"/>
      <c r="F987" s="5"/>
    </row>
    <row r="988" spans="1:6" ht="15.75" customHeight="1">
      <c r="A988" s="1"/>
      <c r="B988" s="2"/>
      <c r="C988" s="3"/>
      <c r="D988" s="4"/>
      <c r="E988" s="5"/>
      <c r="F988" s="5"/>
    </row>
    <row r="989" spans="1:6" ht="15.75" customHeight="1">
      <c r="A989" s="1"/>
      <c r="B989" s="2"/>
      <c r="C989" s="3"/>
      <c r="D989" s="4"/>
      <c r="E989" s="5"/>
      <c r="F989" s="5"/>
    </row>
    <row r="990" spans="1:6" ht="15.75" customHeight="1">
      <c r="A990" s="1"/>
      <c r="B990" s="2"/>
      <c r="C990" s="3"/>
      <c r="D990" s="4"/>
      <c r="E990" s="5"/>
      <c r="F990" s="5"/>
    </row>
    <row r="991" spans="1:6" ht="15.75" customHeight="1">
      <c r="A991" s="1"/>
      <c r="B991" s="2"/>
      <c r="C991" s="3"/>
      <c r="D991" s="4"/>
      <c r="E991" s="5"/>
      <c r="F991" s="5"/>
    </row>
    <row r="992" spans="1:6" ht="15.75" customHeight="1">
      <c r="A992" s="1"/>
      <c r="B992" s="2"/>
      <c r="C992" s="3"/>
      <c r="D992" s="4"/>
      <c r="E992" s="5"/>
      <c r="F992" s="5"/>
    </row>
    <row r="993" spans="1:6" ht="15.75" customHeight="1">
      <c r="A993" s="1"/>
      <c r="B993" s="2"/>
      <c r="C993" s="3"/>
      <c r="D993" s="4"/>
      <c r="E993" s="5"/>
      <c r="F993" s="5"/>
    </row>
    <row r="994" spans="1:6" ht="15.75" customHeight="1">
      <c r="A994" s="1"/>
      <c r="B994" s="2"/>
      <c r="C994" s="3"/>
      <c r="D994" s="4"/>
      <c r="E994" s="5"/>
      <c r="F994" s="5"/>
    </row>
    <row r="995" spans="1:6" ht="15.75" customHeight="1">
      <c r="A995" s="1"/>
      <c r="B995" s="2"/>
      <c r="C995" s="3"/>
      <c r="D995" s="4"/>
      <c r="E995" s="5"/>
      <c r="F995" s="5"/>
    </row>
    <row r="996" spans="1:6" ht="15.75" customHeight="1">
      <c r="A996" s="1"/>
      <c r="B996" s="2"/>
      <c r="C996" s="3"/>
      <c r="D996" s="4"/>
      <c r="E996" s="5"/>
      <c r="F996" s="5"/>
    </row>
    <row r="997" spans="1:6" ht="15.75" customHeight="1">
      <c r="A997" s="1"/>
      <c r="B997" s="2"/>
      <c r="C997" s="3"/>
      <c r="D997" s="4"/>
      <c r="E997" s="5"/>
      <c r="F997" s="5"/>
    </row>
    <row r="998" spans="1:6" ht="15.75" customHeight="1">
      <c r="A998" s="1"/>
      <c r="B998" s="2"/>
      <c r="C998" s="3"/>
      <c r="D998" s="4"/>
      <c r="E998" s="5"/>
      <c r="F998" s="5"/>
    </row>
    <row r="999" spans="1:6" ht="15.75" customHeight="1">
      <c r="A999" s="1"/>
      <c r="B999" s="2"/>
      <c r="C999" s="3"/>
      <c r="D999" s="4"/>
      <c r="E999" s="5"/>
      <c r="F999" s="5"/>
    </row>
    <row r="1000" spans="1:6" ht="15.75" customHeight="1">
      <c r="A1000" s="1"/>
      <c r="B1000" s="2"/>
      <c r="C1000" s="3"/>
      <c r="D1000" s="4"/>
      <c r="E1000" s="5"/>
      <c r="F1000" s="5"/>
    </row>
  </sheetData>
  <mergeCells count="2">
    <mergeCell ref="A1:F1"/>
    <mergeCell ref="A3:F3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99"/>
  <sheetViews>
    <sheetView showGridLines="0" workbookViewId="0">
      <selection activeCell="G8" sqref="G8"/>
    </sheetView>
  </sheetViews>
  <sheetFormatPr baseColWidth="10" defaultColWidth="14.42578125" defaultRowHeight="15" customHeight="1"/>
  <cols>
    <col min="1" max="1" width="5.140625" customWidth="1"/>
    <col min="2" max="2" width="58.5703125" customWidth="1"/>
    <col min="3" max="3" width="7.5703125" customWidth="1"/>
    <col min="4" max="4" width="13" customWidth="1"/>
    <col min="5" max="5" width="16.5703125" customWidth="1"/>
    <col min="6" max="6" width="16.28515625" customWidth="1"/>
    <col min="7" max="7" width="25.42578125" customWidth="1"/>
    <col min="8" max="8" width="14.140625" customWidth="1"/>
    <col min="9" max="9" width="9.140625" customWidth="1"/>
    <col min="10" max="10" width="22.140625" customWidth="1"/>
    <col min="11" max="26" width="9.140625" customWidth="1"/>
  </cols>
  <sheetData>
    <row r="1" spans="1:7" ht="15" customHeight="1" thickTop="1">
      <c r="A1" s="88" t="s">
        <v>402</v>
      </c>
      <c r="B1" s="89"/>
      <c r="C1" s="89"/>
      <c r="D1" s="89"/>
      <c r="E1" s="90"/>
      <c r="F1" s="91"/>
    </row>
    <row r="2" spans="1:7" ht="15" customHeight="1">
      <c r="A2" s="92"/>
      <c r="B2" s="93"/>
      <c r="C2" s="93"/>
      <c r="D2" s="93"/>
      <c r="E2" s="94"/>
      <c r="F2" s="95"/>
    </row>
    <row r="3" spans="1:7" ht="36" customHeight="1">
      <c r="A3" s="92"/>
      <c r="B3" s="93"/>
      <c r="C3" s="93"/>
      <c r="D3" s="93"/>
      <c r="E3" s="94"/>
      <c r="F3" s="95"/>
    </row>
    <row r="4" spans="1:7" ht="24" customHeight="1">
      <c r="A4" s="92"/>
      <c r="B4" s="93"/>
      <c r="C4" s="93"/>
      <c r="D4" s="93"/>
      <c r="E4" s="94"/>
      <c r="F4" s="95"/>
    </row>
    <row r="5" spans="1:7" ht="15.75">
      <c r="A5" s="100" t="s">
        <v>2</v>
      </c>
      <c r="B5" s="101"/>
      <c r="C5" s="101"/>
      <c r="D5" s="101"/>
      <c r="E5" s="101"/>
      <c r="F5" s="102"/>
    </row>
    <row r="6" spans="1:7" ht="15.75">
      <c r="A6" s="100" t="s">
        <v>45</v>
      </c>
      <c r="B6" s="101"/>
      <c r="C6" s="101"/>
      <c r="D6" s="101"/>
      <c r="E6" s="101"/>
      <c r="F6" s="102"/>
    </row>
    <row r="7" spans="1:7" ht="15.75">
      <c r="A7" s="96" t="s">
        <v>396</v>
      </c>
      <c r="B7" s="97" t="s">
        <v>397</v>
      </c>
      <c r="C7" s="97" t="s">
        <v>332</v>
      </c>
      <c r="D7" s="97" t="s">
        <v>398</v>
      </c>
      <c r="E7" s="97" t="s">
        <v>399</v>
      </c>
      <c r="F7" s="98" t="s">
        <v>400</v>
      </c>
    </row>
    <row r="8" spans="1:7">
      <c r="A8" s="103" t="s">
        <v>9</v>
      </c>
      <c r="B8" s="104" t="s">
        <v>46</v>
      </c>
      <c r="C8" s="105"/>
      <c r="D8" s="106"/>
      <c r="E8" s="107"/>
      <c r="F8" s="107">
        <f>SUM(F9:F12)</f>
        <v>143889669</v>
      </c>
      <c r="G8" s="5"/>
    </row>
    <row r="9" spans="1:7">
      <c r="A9" s="108" t="s">
        <v>11</v>
      </c>
      <c r="B9" s="109" t="s">
        <v>12</v>
      </c>
      <c r="C9" s="110" t="s">
        <v>13</v>
      </c>
      <c r="D9" s="111">
        <v>2390.5</v>
      </c>
      <c r="E9" s="112">
        <f>APU!E19</f>
        <v>33711</v>
      </c>
      <c r="F9" s="112">
        <f t="shared" ref="F9:F12" si="0">ROUND(D9*E9, 0)</f>
        <v>80586146</v>
      </c>
      <c r="G9" s="5"/>
    </row>
    <row r="10" spans="1:7" ht="30">
      <c r="A10" s="108" t="s">
        <v>14</v>
      </c>
      <c r="B10" s="109" t="s">
        <v>47</v>
      </c>
      <c r="C10" s="110" t="s">
        <v>13</v>
      </c>
      <c r="D10" s="111">
        <v>8</v>
      </c>
      <c r="E10" s="112">
        <f>APU!E36</f>
        <v>542700</v>
      </c>
      <c r="F10" s="112">
        <f t="shared" si="0"/>
        <v>4341600</v>
      </c>
      <c r="G10" s="5"/>
    </row>
    <row r="11" spans="1:7">
      <c r="A11" s="108" t="s">
        <v>17</v>
      </c>
      <c r="B11" s="109" t="s">
        <v>48</v>
      </c>
      <c r="C11" s="110" t="s">
        <v>21</v>
      </c>
      <c r="D11" s="111">
        <v>3220.22</v>
      </c>
      <c r="E11" s="112">
        <f>APU!E53</f>
        <v>2652</v>
      </c>
      <c r="F11" s="112">
        <f t="shared" si="0"/>
        <v>8540023</v>
      </c>
      <c r="G11" s="5"/>
    </row>
    <row r="12" spans="1:7">
      <c r="A12" s="108" t="s">
        <v>19</v>
      </c>
      <c r="B12" s="109" t="s">
        <v>49</v>
      </c>
      <c r="C12" s="110" t="s">
        <v>13</v>
      </c>
      <c r="D12" s="111">
        <v>1637.5</v>
      </c>
      <c r="E12" s="112">
        <f>APU!E69</f>
        <v>30792</v>
      </c>
      <c r="F12" s="112">
        <f t="shared" si="0"/>
        <v>50421900</v>
      </c>
      <c r="G12" s="5"/>
    </row>
    <row r="13" spans="1:7">
      <c r="A13" s="108" t="s">
        <v>0</v>
      </c>
      <c r="B13" s="109"/>
      <c r="C13" s="110"/>
      <c r="D13" s="111"/>
      <c r="E13" s="112"/>
      <c r="F13" s="112"/>
      <c r="G13" s="5"/>
    </row>
    <row r="14" spans="1:7">
      <c r="A14" s="103" t="s">
        <v>25</v>
      </c>
      <c r="B14" s="104" t="s">
        <v>50</v>
      </c>
      <c r="C14" s="105"/>
      <c r="D14" s="106"/>
      <c r="E14" s="107"/>
      <c r="F14" s="107">
        <f>SUM(F15:F21)</f>
        <v>129959423</v>
      </c>
      <c r="G14" s="5"/>
    </row>
    <row r="15" spans="1:7">
      <c r="A15" s="108" t="s">
        <v>27</v>
      </c>
      <c r="B15" s="109" t="s">
        <v>51</v>
      </c>
      <c r="C15" s="110" t="s">
        <v>16</v>
      </c>
      <c r="D15" s="111">
        <v>572</v>
      </c>
      <c r="E15" s="112">
        <f>APU!E92</f>
        <v>13249</v>
      </c>
      <c r="F15" s="112">
        <f t="shared" ref="F15:F20" si="1">ROUND(D15*E15, 0)</f>
        <v>7578428</v>
      </c>
      <c r="G15" s="5"/>
    </row>
    <row r="16" spans="1:7">
      <c r="A16" s="108" t="s">
        <v>30</v>
      </c>
      <c r="B16" s="109" t="s">
        <v>52</v>
      </c>
      <c r="C16" s="110" t="s">
        <v>16</v>
      </c>
      <c r="D16" s="111">
        <v>1031</v>
      </c>
      <c r="E16" s="112">
        <f>APU!E115</f>
        <v>24202</v>
      </c>
      <c r="F16" s="112">
        <f t="shared" si="1"/>
        <v>24952262</v>
      </c>
      <c r="G16" s="5"/>
    </row>
    <row r="17" spans="1:7">
      <c r="A17" s="108" t="s">
        <v>32</v>
      </c>
      <c r="B17" s="109" t="s">
        <v>53</v>
      </c>
      <c r="C17" s="110" t="s">
        <v>16</v>
      </c>
      <c r="D17" s="111">
        <v>547</v>
      </c>
      <c r="E17" s="112">
        <f>APU!E138</f>
        <v>66534</v>
      </c>
      <c r="F17" s="112">
        <f t="shared" si="1"/>
        <v>36394098</v>
      </c>
      <c r="G17" s="5"/>
    </row>
    <row r="18" spans="1:7">
      <c r="A18" s="108" t="s">
        <v>34</v>
      </c>
      <c r="B18" s="109" t="s">
        <v>54</v>
      </c>
      <c r="C18" s="110" t="s">
        <v>16</v>
      </c>
      <c r="D18" s="111">
        <v>126</v>
      </c>
      <c r="E18" s="112">
        <f>APU!E161</f>
        <v>35337</v>
      </c>
      <c r="F18" s="112">
        <f t="shared" si="1"/>
        <v>4452462</v>
      </c>
      <c r="G18" s="5"/>
    </row>
    <row r="19" spans="1:7">
      <c r="A19" s="108" t="s">
        <v>36</v>
      </c>
      <c r="B19" s="109" t="s">
        <v>55</v>
      </c>
      <c r="C19" s="110" t="s">
        <v>16</v>
      </c>
      <c r="D19" s="111">
        <v>4116</v>
      </c>
      <c r="E19" s="112">
        <f>APU!E180</f>
        <v>8232</v>
      </c>
      <c r="F19" s="112">
        <f t="shared" si="1"/>
        <v>33882912</v>
      </c>
      <c r="G19" s="5"/>
    </row>
    <row r="20" spans="1:7">
      <c r="A20" s="108" t="s">
        <v>56</v>
      </c>
      <c r="B20" s="109" t="s">
        <v>57</v>
      </c>
      <c r="C20" s="110" t="s">
        <v>16</v>
      </c>
      <c r="D20" s="111">
        <v>1261</v>
      </c>
      <c r="E20" s="112">
        <f>APU!E199</f>
        <v>18001</v>
      </c>
      <c r="F20" s="112">
        <f t="shared" si="1"/>
        <v>22699261</v>
      </c>
      <c r="G20" s="5"/>
    </row>
    <row r="21" spans="1:7">
      <c r="A21" s="108" t="s">
        <v>0</v>
      </c>
      <c r="B21" s="109"/>
      <c r="C21" s="110"/>
      <c r="D21" s="111"/>
      <c r="E21" s="112"/>
      <c r="F21" s="112"/>
      <c r="G21" s="5"/>
    </row>
    <row r="22" spans="1:7">
      <c r="A22" s="108" t="s">
        <v>0</v>
      </c>
      <c r="B22" s="109"/>
      <c r="C22" s="110"/>
      <c r="D22" s="111"/>
      <c r="E22" s="112"/>
      <c r="F22" s="112"/>
      <c r="G22" s="5"/>
    </row>
    <row r="23" spans="1:7" ht="15.75" customHeight="1">
      <c r="A23" s="103" t="s">
        <v>58</v>
      </c>
      <c r="B23" s="104" t="s">
        <v>59</v>
      </c>
      <c r="C23" s="105"/>
      <c r="D23" s="106"/>
      <c r="E23" s="107"/>
      <c r="F23" s="107">
        <f>SUM(F24:F30)</f>
        <v>19287217</v>
      </c>
      <c r="G23" s="5"/>
    </row>
    <row r="24" spans="1:7" ht="15.75" customHeight="1">
      <c r="A24" s="108" t="s">
        <v>60</v>
      </c>
      <c r="B24" s="109" t="s">
        <v>61</v>
      </c>
      <c r="C24" s="110" t="s">
        <v>62</v>
      </c>
      <c r="D24" s="111">
        <v>22</v>
      </c>
      <c r="E24" s="112">
        <f>APU!E217</f>
        <v>41356</v>
      </c>
      <c r="F24" s="112">
        <f t="shared" ref="F24:F30" si="2">ROUND(D24*E24, 0)</f>
        <v>909832</v>
      </c>
      <c r="G24" s="5"/>
    </row>
    <row r="25" spans="1:7" ht="15.75" customHeight="1">
      <c r="A25" s="108" t="s">
        <v>63</v>
      </c>
      <c r="B25" s="109" t="s">
        <v>64</v>
      </c>
      <c r="C25" s="110" t="s">
        <v>62</v>
      </c>
      <c r="D25" s="111">
        <v>6</v>
      </c>
      <c r="E25" s="112">
        <f>APU!E235</f>
        <v>32209</v>
      </c>
      <c r="F25" s="112">
        <f t="shared" si="2"/>
        <v>193254</v>
      </c>
      <c r="G25" s="5"/>
    </row>
    <row r="26" spans="1:7" ht="15.75" customHeight="1">
      <c r="A26" s="108" t="s">
        <v>65</v>
      </c>
      <c r="B26" s="109" t="s">
        <v>66</v>
      </c>
      <c r="C26" s="110" t="s">
        <v>62</v>
      </c>
      <c r="D26" s="111">
        <v>82</v>
      </c>
      <c r="E26" s="112">
        <f>APU!E255</f>
        <v>196785</v>
      </c>
      <c r="F26" s="112">
        <f t="shared" si="2"/>
        <v>16136370</v>
      </c>
      <c r="G26" s="5"/>
    </row>
    <row r="27" spans="1:7" ht="15.75" customHeight="1">
      <c r="A27" s="108" t="s">
        <v>67</v>
      </c>
      <c r="B27" s="109" t="s">
        <v>68</v>
      </c>
      <c r="C27" s="110" t="s">
        <v>62</v>
      </c>
      <c r="D27" s="111">
        <v>1</v>
      </c>
      <c r="E27" s="112">
        <f>APU!E277</f>
        <v>603513</v>
      </c>
      <c r="F27" s="112">
        <f t="shared" si="2"/>
        <v>603513</v>
      </c>
      <c r="G27" s="5"/>
    </row>
    <row r="28" spans="1:7" ht="15.75" customHeight="1">
      <c r="A28" s="108" t="s">
        <v>69</v>
      </c>
      <c r="B28" s="109" t="s">
        <v>70</v>
      </c>
      <c r="C28" s="110" t="s">
        <v>62</v>
      </c>
      <c r="D28" s="111">
        <v>1</v>
      </c>
      <c r="E28" s="112">
        <f>APU!E299</f>
        <v>446204</v>
      </c>
      <c r="F28" s="112">
        <f t="shared" si="2"/>
        <v>446204</v>
      </c>
      <c r="G28" s="5"/>
    </row>
    <row r="29" spans="1:7" ht="15.75" customHeight="1">
      <c r="A29" s="108" t="s">
        <v>71</v>
      </c>
      <c r="B29" s="109" t="s">
        <v>72</v>
      </c>
      <c r="C29" s="110" t="s">
        <v>62</v>
      </c>
      <c r="D29" s="111">
        <v>2</v>
      </c>
      <c r="E29" s="112">
        <f>APU!E321</f>
        <v>180511</v>
      </c>
      <c r="F29" s="112">
        <f t="shared" si="2"/>
        <v>361022</v>
      </c>
      <c r="G29" s="5"/>
    </row>
    <row r="30" spans="1:7" ht="15.75" customHeight="1">
      <c r="A30" s="108" t="s">
        <v>73</v>
      </c>
      <c r="B30" s="109" t="s">
        <v>74</v>
      </c>
      <c r="C30" s="110" t="s">
        <v>62</v>
      </c>
      <c r="D30" s="111">
        <v>2</v>
      </c>
      <c r="E30" s="112">
        <f>APU!E343</f>
        <v>318511</v>
      </c>
      <c r="F30" s="112">
        <f t="shared" si="2"/>
        <v>637022</v>
      </c>
      <c r="G30" s="5"/>
    </row>
    <row r="31" spans="1:7" ht="15.75" customHeight="1">
      <c r="A31" s="108" t="s">
        <v>0</v>
      </c>
      <c r="B31" s="109"/>
      <c r="C31" s="110"/>
      <c r="D31" s="111"/>
      <c r="E31" s="112"/>
      <c r="F31" s="112"/>
      <c r="G31" s="5"/>
    </row>
    <row r="32" spans="1:7" ht="15.75" customHeight="1">
      <c r="A32" s="103" t="s">
        <v>75</v>
      </c>
      <c r="B32" s="104" t="s">
        <v>76</v>
      </c>
      <c r="C32" s="105"/>
      <c r="D32" s="106"/>
      <c r="E32" s="107"/>
      <c r="F32" s="107">
        <f>SUM(F33:F37)</f>
        <v>29247539</v>
      </c>
      <c r="G32" s="5"/>
    </row>
    <row r="33" spans="1:7" ht="15.75" customHeight="1">
      <c r="A33" s="108" t="s">
        <v>77</v>
      </c>
      <c r="B33" s="109" t="s">
        <v>78</v>
      </c>
      <c r="C33" s="110" t="s">
        <v>38</v>
      </c>
      <c r="D33" s="111">
        <v>2</v>
      </c>
      <c r="E33" s="112">
        <f>APU!E367</f>
        <v>12008300</v>
      </c>
      <c r="F33" s="112">
        <f t="shared" ref="F33:F37" si="3">ROUND(D33*E33, 0)</f>
        <v>24016600</v>
      </c>
      <c r="G33" s="5"/>
    </row>
    <row r="34" spans="1:7" ht="15.75" customHeight="1">
      <c r="A34" s="108" t="s">
        <v>79</v>
      </c>
      <c r="B34" s="109" t="s">
        <v>80</v>
      </c>
      <c r="C34" s="110" t="s">
        <v>38</v>
      </c>
      <c r="D34" s="111">
        <v>3</v>
      </c>
      <c r="E34" s="112">
        <f>APU!E392</f>
        <v>1026966</v>
      </c>
      <c r="F34" s="112">
        <f t="shared" si="3"/>
        <v>3080898</v>
      </c>
      <c r="G34" s="5"/>
    </row>
    <row r="35" spans="1:7" ht="15.75" customHeight="1">
      <c r="A35" s="108" t="s">
        <v>81</v>
      </c>
      <c r="B35" s="109" t="s">
        <v>82</v>
      </c>
      <c r="C35" s="110" t="s">
        <v>38</v>
      </c>
      <c r="D35" s="111">
        <v>1</v>
      </c>
      <c r="E35" s="112">
        <f>APU!E416</f>
        <v>813338</v>
      </c>
      <c r="F35" s="112">
        <f t="shared" si="3"/>
        <v>813338</v>
      </c>
      <c r="G35" s="5"/>
    </row>
    <row r="36" spans="1:7" ht="15.75" customHeight="1">
      <c r="A36" s="108" t="s">
        <v>83</v>
      </c>
      <c r="B36" s="109" t="s">
        <v>84</v>
      </c>
      <c r="C36" s="110" t="s">
        <v>38</v>
      </c>
      <c r="D36" s="111">
        <v>1</v>
      </c>
      <c r="E36" s="112">
        <f>APU!E440</f>
        <v>685725</v>
      </c>
      <c r="F36" s="112">
        <f t="shared" si="3"/>
        <v>685725</v>
      </c>
      <c r="G36" s="5"/>
    </row>
    <row r="37" spans="1:7" ht="15.75" customHeight="1">
      <c r="A37" s="108" t="s">
        <v>85</v>
      </c>
      <c r="B37" s="109" t="s">
        <v>86</v>
      </c>
      <c r="C37" s="110" t="s">
        <v>38</v>
      </c>
      <c r="D37" s="111">
        <v>1</v>
      </c>
      <c r="E37" s="112">
        <f>APU!E464</f>
        <v>650978</v>
      </c>
      <c r="F37" s="112">
        <f t="shared" si="3"/>
        <v>650978</v>
      </c>
      <c r="G37" s="5"/>
    </row>
    <row r="38" spans="1:7" ht="15.75" customHeight="1">
      <c r="A38" s="108" t="s">
        <v>0</v>
      </c>
      <c r="B38" s="109"/>
      <c r="C38" s="110"/>
      <c r="D38" s="111"/>
      <c r="E38" s="112"/>
      <c r="F38" s="112"/>
      <c r="G38" s="5"/>
    </row>
    <row r="39" spans="1:7" ht="15.75" customHeight="1">
      <c r="A39" s="103" t="s">
        <v>87</v>
      </c>
      <c r="B39" s="104" t="s">
        <v>88</v>
      </c>
      <c r="C39" s="105"/>
      <c r="D39" s="106"/>
      <c r="E39" s="107"/>
      <c r="F39" s="107">
        <f>SUM(F40:F48)</f>
        <v>141164963</v>
      </c>
      <c r="G39" s="5"/>
    </row>
    <row r="40" spans="1:7" ht="15.75" customHeight="1">
      <c r="A40" s="108" t="s">
        <v>89</v>
      </c>
      <c r="B40" s="109" t="s">
        <v>90</v>
      </c>
      <c r="C40" s="110" t="s">
        <v>16</v>
      </c>
      <c r="D40" s="111">
        <v>308</v>
      </c>
      <c r="E40" s="112">
        <f>APU!E489</f>
        <v>70892</v>
      </c>
      <c r="F40" s="112">
        <f t="shared" ref="F40:F47" si="4">ROUND(D40*E40, 0)</f>
        <v>21834736</v>
      </c>
      <c r="G40" s="5"/>
    </row>
    <row r="41" spans="1:7" ht="15.75" customHeight="1">
      <c r="A41" s="108" t="s">
        <v>91</v>
      </c>
      <c r="B41" s="109" t="s">
        <v>92</v>
      </c>
      <c r="C41" s="110" t="s">
        <v>13</v>
      </c>
      <c r="D41" s="111">
        <v>47.04</v>
      </c>
      <c r="E41" s="112">
        <f>APU!E504</f>
        <v>142733</v>
      </c>
      <c r="F41" s="112">
        <f t="shared" si="4"/>
        <v>6714160</v>
      </c>
      <c r="G41" s="5"/>
    </row>
    <row r="42" spans="1:7" ht="15.75" customHeight="1">
      <c r="A42" s="108" t="s">
        <v>93</v>
      </c>
      <c r="B42" s="109" t="s">
        <v>94</v>
      </c>
      <c r="C42" s="110" t="s">
        <v>62</v>
      </c>
      <c r="D42" s="111">
        <v>14</v>
      </c>
      <c r="E42" s="112">
        <f>APU!E528</f>
        <v>681931</v>
      </c>
      <c r="F42" s="112">
        <f t="shared" si="4"/>
        <v>9547034</v>
      </c>
      <c r="G42" s="5"/>
    </row>
    <row r="43" spans="1:7" ht="15.75" customHeight="1">
      <c r="A43" s="108" t="s">
        <v>95</v>
      </c>
      <c r="B43" s="109" t="s">
        <v>96</v>
      </c>
      <c r="C43" s="110" t="s">
        <v>21</v>
      </c>
      <c r="D43" s="111">
        <v>168</v>
      </c>
      <c r="E43" s="112">
        <f>APU!E551</f>
        <v>99994</v>
      </c>
      <c r="F43" s="112">
        <f t="shared" si="4"/>
        <v>16798992</v>
      </c>
      <c r="G43" s="5"/>
    </row>
    <row r="44" spans="1:7" ht="15.75" customHeight="1">
      <c r="A44" s="108" t="s">
        <v>97</v>
      </c>
      <c r="B44" s="109" t="s">
        <v>98</v>
      </c>
      <c r="C44" s="110" t="s">
        <v>38</v>
      </c>
      <c r="D44" s="111">
        <v>1</v>
      </c>
      <c r="E44" s="112">
        <f>(41500000*1.19)+2000000</f>
        <v>51385000</v>
      </c>
      <c r="F44" s="112">
        <f t="shared" si="4"/>
        <v>51385000</v>
      </c>
      <c r="G44" s="5"/>
    </row>
    <row r="45" spans="1:7" ht="15.75" customHeight="1">
      <c r="A45" s="108" t="s">
        <v>99</v>
      </c>
      <c r="B45" s="109" t="s">
        <v>100</v>
      </c>
      <c r="C45" s="110" t="s">
        <v>38</v>
      </c>
      <c r="D45" s="111">
        <v>1</v>
      </c>
      <c r="E45" s="112">
        <v>16000000</v>
      </c>
      <c r="F45" s="112">
        <f t="shared" si="4"/>
        <v>16000000</v>
      </c>
      <c r="G45" s="5"/>
    </row>
    <row r="46" spans="1:7" ht="15.75" customHeight="1">
      <c r="A46" s="108" t="s">
        <v>101</v>
      </c>
      <c r="B46" s="109" t="s">
        <v>102</v>
      </c>
      <c r="C46" s="110" t="s">
        <v>38</v>
      </c>
      <c r="D46" s="111">
        <v>1</v>
      </c>
      <c r="E46" s="112">
        <v>6885040.8446741998</v>
      </c>
      <c r="F46" s="112">
        <f t="shared" si="4"/>
        <v>6885041</v>
      </c>
      <c r="G46" s="5"/>
    </row>
    <row r="47" spans="1:7" ht="15.75" customHeight="1">
      <c r="A47" s="108" t="s">
        <v>103</v>
      </c>
      <c r="B47" s="109" t="s">
        <v>104</v>
      </c>
      <c r="C47" s="110" t="s">
        <v>38</v>
      </c>
      <c r="D47" s="111">
        <v>1</v>
      </c>
      <c r="E47" s="112">
        <v>12000000</v>
      </c>
      <c r="F47" s="112">
        <f t="shared" si="4"/>
        <v>12000000</v>
      </c>
      <c r="G47" s="5"/>
    </row>
    <row r="48" spans="1:7" ht="15.75" customHeight="1">
      <c r="A48" s="108"/>
      <c r="B48" s="109"/>
      <c r="C48" s="110"/>
      <c r="D48" s="111"/>
      <c r="E48" s="112"/>
      <c r="F48" s="112"/>
      <c r="G48" s="5"/>
    </row>
    <row r="49" spans="1:7" ht="15.75" customHeight="1">
      <c r="A49" s="108"/>
      <c r="B49" s="109"/>
      <c r="C49" s="110"/>
      <c r="D49" s="111"/>
      <c r="E49" s="112"/>
      <c r="F49" s="112"/>
      <c r="G49" s="5"/>
    </row>
    <row r="50" spans="1:7" ht="15.75" customHeight="1">
      <c r="A50" s="99" t="s">
        <v>105</v>
      </c>
      <c r="B50" s="99"/>
      <c r="C50" s="99"/>
      <c r="D50" s="99"/>
      <c r="E50" s="99"/>
      <c r="F50" s="99"/>
      <c r="G50" s="5"/>
    </row>
    <row r="51" spans="1:7" ht="15.75" customHeight="1">
      <c r="A51" s="96" t="s">
        <v>396</v>
      </c>
      <c r="B51" s="97" t="s">
        <v>397</v>
      </c>
      <c r="C51" s="97" t="s">
        <v>332</v>
      </c>
      <c r="D51" s="97" t="s">
        <v>398</v>
      </c>
      <c r="E51" s="97" t="s">
        <v>399</v>
      </c>
      <c r="F51" s="98" t="s">
        <v>400</v>
      </c>
      <c r="G51" s="5"/>
    </row>
    <row r="52" spans="1:7" ht="15.75" customHeight="1">
      <c r="A52" s="103" t="s">
        <v>9</v>
      </c>
      <c r="B52" s="104" t="s">
        <v>10</v>
      </c>
      <c r="C52" s="105"/>
      <c r="D52" s="106"/>
      <c r="E52" s="107"/>
      <c r="F52" s="107">
        <f>SUM(F53:F57)</f>
        <v>17526191</v>
      </c>
      <c r="G52" s="5"/>
    </row>
    <row r="53" spans="1:7" ht="15.75" customHeight="1">
      <c r="A53" s="108" t="s">
        <v>11</v>
      </c>
      <c r="B53" s="109" t="s">
        <v>12</v>
      </c>
      <c r="C53" s="110" t="s">
        <v>13</v>
      </c>
      <c r="D53" s="111">
        <v>3</v>
      </c>
      <c r="E53" s="112">
        <f>'LA MIEL'!E6</f>
        <v>33711</v>
      </c>
      <c r="F53" s="112">
        <f>ROUND(D53*E53, 0)</f>
        <v>101133</v>
      </c>
      <c r="G53" s="5"/>
    </row>
    <row r="54" spans="1:7" ht="15.75" customHeight="1">
      <c r="A54" s="108" t="s">
        <v>14</v>
      </c>
      <c r="B54" s="109" t="s">
        <v>15</v>
      </c>
      <c r="C54" s="110" t="s">
        <v>16</v>
      </c>
      <c r="D54" s="111">
        <v>40</v>
      </c>
      <c r="E54" s="112">
        <f>'LA MIEL'!E7</f>
        <v>56921.391600000003</v>
      </c>
      <c r="F54" s="112">
        <f>ROUND(D54*E54, 0)</f>
        <v>2276856</v>
      </c>
      <c r="G54" s="5"/>
    </row>
    <row r="55" spans="1:7" ht="15.75" customHeight="1">
      <c r="A55" s="108" t="s">
        <v>17</v>
      </c>
      <c r="B55" s="109" t="s">
        <v>18</v>
      </c>
      <c r="C55" s="110" t="s">
        <v>16</v>
      </c>
      <c r="D55" s="111">
        <v>40</v>
      </c>
      <c r="E55" s="111">
        <f>'LA MIEL'!E8</f>
        <v>293768</v>
      </c>
      <c r="F55" s="112">
        <f>ROUND(D55*E55, 0)</f>
        <v>11750720</v>
      </c>
      <c r="G55" s="5"/>
    </row>
    <row r="56" spans="1:7" ht="15.75" customHeight="1">
      <c r="A56" s="108" t="s">
        <v>19</v>
      </c>
      <c r="B56" s="109" t="s">
        <v>20</v>
      </c>
      <c r="C56" s="110" t="s">
        <v>21</v>
      </c>
      <c r="D56" s="111">
        <v>2.1</v>
      </c>
      <c r="E56" s="112">
        <f>'LA MIEL'!E9</f>
        <v>429515</v>
      </c>
      <c r="F56" s="112">
        <f>ROUND(D56*E56, 0)</f>
        <v>901982</v>
      </c>
      <c r="G56" s="5"/>
    </row>
    <row r="57" spans="1:7" ht="15.75" customHeight="1">
      <c r="A57" s="108" t="s">
        <v>22</v>
      </c>
      <c r="B57" s="109" t="s">
        <v>23</v>
      </c>
      <c r="C57" s="110" t="s">
        <v>24</v>
      </c>
      <c r="D57" s="111">
        <v>350</v>
      </c>
      <c r="E57" s="112">
        <f>'LA MIEL'!E10</f>
        <v>7130</v>
      </c>
      <c r="F57" s="112">
        <f>ROUND(D57*E57, 0)</f>
        <v>2495500</v>
      </c>
      <c r="G57" s="5"/>
    </row>
    <row r="58" spans="1:7" ht="15.75" customHeight="1">
      <c r="A58" s="103" t="s">
        <v>25</v>
      </c>
      <c r="B58" s="104" t="s">
        <v>26</v>
      </c>
      <c r="C58" s="105"/>
      <c r="D58" s="106"/>
      <c r="E58" s="107"/>
      <c r="F58" s="107">
        <f>SUM(F59:F63)</f>
        <v>27319599</v>
      </c>
      <c r="G58" s="5"/>
    </row>
    <row r="59" spans="1:7" ht="15.75" customHeight="1">
      <c r="A59" s="108" t="s">
        <v>27</v>
      </c>
      <c r="B59" s="113" t="s">
        <v>28</v>
      </c>
      <c r="C59" s="114" t="s">
        <v>29</v>
      </c>
      <c r="D59" s="115">
        <v>1</v>
      </c>
      <c r="E59" s="116">
        <v>25000000</v>
      </c>
      <c r="F59" s="116">
        <f>ROUND(D59*E59, 0)</f>
        <v>25000000</v>
      </c>
      <c r="G59" s="5"/>
    </row>
    <row r="60" spans="1:7" ht="15.75" customHeight="1">
      <c r="A60" s="108" t="s">
        <v>30</v>
      </c>
      <c r="B60" s="109" t="s">
        <v>31</v>
      </c>
      <c r="C60" s="114" t="s">
        <v>21</v>
      </c>
      <c r="D60" s="117">
        <v>20</v>
      </c>
      <c r="E60" s="118">
        <v>16248</v>
      </c>
      <c r="F60" s="118">
        <f>ROUND(D60*E60, 0)</f>
        <v>324960</v>
      </c>
      <c r="G60" s="5"/>
    </row>
    <row r="61" spans="1:7" ht="15.75" customHeight="1">
      <c r="A61" s="108" t="s">
        <v>32</v>
      </c>
      <c r="B61" s="109" t="s">
        <v>33</v>
      </c>
      <c r="C61" s="114" t="s">
        <v>21</v>
      </c>
      <c r="D61" s="117">
        <v>20</v>
      </c>
      <c r="E61" s="118">
        <v>36470</v>
      </c>
      <c r="F61" s="118">
        <f>ROUND(D61*E61, 0)</f>
        <v>729400</v>
      </c>
      <c r="G61" s="5"/>
    </row>
    <row r="62" spans="1:7" ht="15.75" customHeight="1">
      <c r="A62" s="108" t="s">
        <v>34</v>
      </c>
      <c r="B62" s="109" t="s">
        <v>35</v>
      </c>
      <c r="C62" s="114" t="s">
        <v>21</v>
      </c>
      <c r="D62" s="117">
        <v>2.8035800000000002</v>
      </c>
      <c r="E62" s="118">
        <v>23270</v>
      </c>
      <c r="F62" s="118">
        <f>ROUND(D62*E62, 0)</f>
        <v>65239</v>
      </c>
      <c r="G62" s="5"/>
    </row>
    <row r="63" spans="1:7" ht="15.75" customHeight="1">
      <c r="A63" s="108" t="s">
        <v>36</v>
      </c>
      <c r="B63" s="109" t="s">
        <v>37</v>
      </c>
      <c r="C63" s="114" t="s">
        <v>38</v>
      </c>
      <c r="D63" s="117">
        <v>1</v>
      </c>
      <c r="E63" s="118">
        <v>1200000</v>
      </c>
      <c r="F63" s="118">
        <f>ROUND(D63*E63, 0)</f>
        <v>1200000</v>
      </c>
      <c r="G63" s="5"/>
    </row>
    <row r="64" spans="1:7" ht="15.75" customHeight="1">
      <c r="A64" s="119" t="s">
        <v>0</v>
      </c>
      <c r="B64" s="120" t="s">
        <v>106</v>
      </c>
      <c r="C64" s="121"/>
      <c r="D64" s="122"/>
      <c r="E64" s="123"/>
      <c r="F64" s="123">
        <f>SUM(F8:F63)/2</f>
        <v>508394601</v>
      </c>
      <c r="G64" s="28"/>
    </row>
    <row r="65" spans="1:10" ht="15.75" customHeight="1">
      <c r="A65" s="108"/>
      <c r="B65" s="124" t="s">
        <v>39</v>
      </c>
      <c r="C65" s="110"/>
      <c r="D65" s="111"/>
      <c r="E65" s="112"/>
      <c r="F65" s="112">
        <f>ROUND(F64*23/100, 0)</f>
        <v>116930758</v>
      </c>
      <c r="J65" s="33"/>
    </row>
    <row r="66" spans="1:10" ht="15.75" customHeight="1">
      <c r="A66" s="108"/>
      <c r="B66" s="124" t="s">
        <v>40</v>
      </c>
      <c r="C66" s="110"/>
      <c r="D66" s="111"/>
      <c r="E66" s="112"/>
      <c r="F66" s="112">
        <f>ROUND(F64*4/100, 0)</f>
        <v>20335784</v>
      </c>
    </row>
    <row r="67" spans="1:10" ht="15.75" customHeight="1">
      <c r="A67" s="108"/>
      <c r="B67" s="125" t="s">
        <v>401</v>
      </c>
      <c r="C67" s="110"/>
      <c r="D67" s="111"/>
      <c r="E67" s="112"/>
      <c r="F67" s="126">
        <f>SUM(F64:F66)</f>
        <v>645661143</v>
      </c>
      <c r="J67" s="36"/>
    </row>
    <row r="68" spans="1:10" ht="15.75" customHeight="1">
      <c r="A68" s="1"/>
      <c r="B68" s="2"/>
      <c r="C68" s="3"/>
      <c r="D68" s="4"/>
      <c r="E68" s="5"/>
      <c r="F68" s="5"/>
    </row>
    <row r="69" spans="1:10" ht="15.75" customHeight="1">
      <c r="A69" s="1"/>
      <c r="B69" s="2"/>
      <c r="C69" s="3"/>
      <c r="D69" s="4"/>
      <c r="E69" s="5"/>
      <c r="F69" s="5"/>
      <c r="G69" s="45"/>
    </row>
    <row r="70" spans="1:10" ht="15.75" customHeight="1">
      <c r="A70" s="1"/>
      <c r="B70" s="2"/>
      <c r="C70" s="3"/>
      <c r="D70" s="4"/>
      <c r="E70" s="5"/>
      <c r="F70" s="5"/>
    </row>
    <row r="71" spans="1:10" ht="15.75" customHeight="1">
      <c r="A71" s="1"/>
      <c r="B71" s="2"/>
      <c r="C71" s="3"/>
      <c r="D71" s="4"/>
      <c r="E71" s="5"/>
      <c r="F71" s="5"/>
    </row>
    <row r="72" spans="1:10" ht="15.75" customHeight="1">
      <c r="A72" s="1"/>
      <c r="B72" s="2"/>
      <c r="C72" s="3"/>
      <c r="D72" s="4"/>
      <c r="E72" s="5"/>
      <c r="F72" s="5"/>
    </row>
    <row r="73" spans="1:10" ht="15.75" customHeight="1">
      <c r="A73" s="1"/>
      <c r="B73" s="2"/>
      <c r="C73" s="3"/>
      <c r="D73" s="4"/>
      <c r="E73" s="5"/>
      <c r="F73" s="5"/>
    </row>
    <row r="74" spans="1:10" ht="15.75" customHeight="1">
      <c r="A74" s="1"/>
      <c r="B74" s="2"/>
      <c r="C74" s="3"/>
      <c r="D74" s="4"/>
      <c r="E74" s="5"/>
      <c r="F74" s="5"/>
    </row>
    <row r="75" spans="1:10" ht="15.75" customHeight="1">
      <c r="A75" s="1"/>
      <c r="B75" s="2"/>
      <c r="C75" s="3"/>
      <c r="D75" s="4"/>
      <c r="E75" s="5"/>
      <c r="F75" s="5"/>
    </row>
    <row r="76" spans="1:10" ht="15.75" customHeight="1">
      <c r="A76" s="1"/>
      <c r="B76" s="2"/>
      <c r="C76" s="3"/>
      <c r="D76" s="4"/>
      <c r="E76" s="5"/>
      <c r="F76" s="5"/>
    </row>
    <row r="77" spans="1:10" ht="15.75" customHeight="1">
      <c r="A77" s="1"/>
      <c r="B77" s="2"/>
      <c r="C77" s="3"/>
      <c r="D77" s="4"/>
      <c r="E77" s="5"/>
      <c r="F77" s="5"/>
    </row>
    <row r="78" spans="1:10" ht="15.75" customHeight="1">
      <c r="A78" s="1"/>
      <c r="B78" s="2"/>
      <c r="C78" s="3"/>
      <c r="D78" s="4"/>
      <c r="E78" s="5"/>
      <c r="F78" s="5"/>
    </row>
    <row r="79" spans="1:10" ht="15.75" customHeight="1">
      <c r="A79" s="1"/>
      <c r="B79" s="2"/>
      <c r="C79" s="3"/>
      <c r="D79" s="4"/>
      <c r="E79" s="5"/>
      <c r="F79" s="5"/>
    </row>
    <row r="80" spans="1:10" ht="15.75" customHeight="1">
      <c r="A80" s="1"/>
      <c r="B80" s="2"/>
      <c r="C80" s="3"/>
      <c r="D80" s="4"/>
      <c r="E80" s="5"/>
      <c r="F80" s="5"/>
    </row>
    <row r="81" spans="1:6" ht="15.75" customHeight="1">
      <c r="A81" s="1"/>
      <c r="B81" s="2"/>
      <c r="C81" s="3"/>
      <c r="D81" s="4"/>
      <c r="E81" s="5"/>
      <c r="F81" s="5"/>
    </row>
    <row r="82" spans="1:6" ht="15.75" customHeight="1">
      <c r="A82" s="1"/>
      <c r="B82" s="2"/>
      <c r="C82" s="3"/>
      <c r="D82" s="4"/>
      <c r="E82" s="5"/>
      <c r="F82" s="5"/>
    </row>
    <row r="83" spans="1:6" ht="15.75" customHeight="1">
      <c r="A83" s="1"/>
      <c r="B83" s="2"/>
      <c r="C83" s="3"/>
      <c r="D83" s="4"/>
      <c r="E83" s="5"/>
      <c r="F83" s="5"/>
    </row>
    <row r="84" spans="1:6" ht="15.75" customHeight="1">
      <c r="A84" s="1"/>
      <c r="B84" s="2"/>
      <c r="C84" s="3"/>
      <c r="D84" s="4"/>
      <c r="E84" s="5"/>
      <c r="F84" s="5"/>
    </row>
    <row r="85" spans="1:6" ht="15.75" customHeight="1">
      <c r="A85" s="1"/>
      <c r="B85" s="2"/>
      <c r="C85" s="3"/>
      <c r="D85" s="4"/>
      <c r="E85" s="5"/>
      <c r="F85" s="5"/>
    </row>
    <row r="86" spans="1:6" ht="15.75" customHeight="1">
      <c r="A86" s="1"/>
      <c r="B86" s="2"/>
      <c r="C86" s="3"/>
      <c r="D86" s="4"/>
      <c r="E86" s="5"/>
      <c r="F86" s="5"/>
    </row>
    <row r="87" spans="1:6" ht="15.75" customHeight="1">
      <c r="A87" s="1"/>
      <c r="B87" s="2"/>
      <c r="C87" s="3"/>
      <c r="D87" s="4"/>
      <c r="E87" s="5"/>
      <c r="F87" s="5"/>
    </row>
    <row r="88" spans="1:6" ht="15.75" customHeight="1">
      <c r="A88" s="1"/>
      <c r="B88" s="2"/>
      <c r="C88" s="3"/>
      <c r="D88" s="4"/>
      <c r="E88" s="5"/>
      <c r="F88" s="5"/>
    </row>
    <row r="89" spans="1:6" ht="15.75" customHeight="1">
      <c r="A89" s="1"/>
      <c r="B89" s="2"/>
      <c r="C89" s="3"/>
      <c r="D89" s="4"/>
      <c r="E89" s="5"/>
      <c r="F89" s="5"/>
    </row>
    <row r="90" spans="1:6" ht="15.75" customHeight="1">
      <c r="A90" s="1"/>
      <c r="B90" s="2"/>
      <c r="C90" s="3"/>
      <c r="D90" s="4"/>
      <c r="E90" s="5"/>
      <c r="F90" s="5"/>
    </row>
    <row r="91" spans="1:6" ht="15.75" customHeight="1">
      <c r="A91" s="1"/>
      <c r="B91" s="2"/>
      <c r="C91" s="3"/>
      <c r="D91" s="4"/>
      <c r="E91" s="5"/>
      <c r="F91" s="5"/>
    </row>
    <row r="92" spans="1:6" ht="15.75" customHeight="1">
      <c r="A92" s="1"/>
      <c r="B92" s="2"/>
      <c r="C92" s="3"/>
      <c r="D92" s="4"/>
      <c r="E92" s="5"/>
      <c r="F92" s="5"/>
    </row>
    <row r="93" spans="1:6" ht="15.75" customHeight="1">
      <c r="A93" s="1"/>
      <c r="B93" s="2"/>
      <c r="C93" s="3"/>
      <c r="D93" s="4"/>
      <c r="E93" s="5"/>
      <c r="F93" s="5"/>
    </row>
    <row r="94" spans="1:6" ht="15.75" customHeight="1">
      <c r="A94" s="1"/>
      <c r="B94" s="2"/>
      <c r="C94" s="3"/>
      <c r="D94" s="4"/>
      <c r="E94" s="5"/>
      <c r="F94" s="5"/>
    </row>
    <row r="95" spans="1:6" ht="15.75" customHeight="1">
      <c r="A95" s="1"/>
      <c r="B95" s="2"/>
      <c r="C95" s="3"/>
      <c r="D95" s="4"/>
      <c r="E95" s="5"/>
      <c r="F95" s="5"/>
    </row>
    <row r="96" spans="1:6" ht="15.75" customHeight="1">
      <c r="A96" s="1"/>
      <c r="B96" s="2"/>
      <c r="C96" s="3"/>
      <c r="D96" s="4"/>
      <c r="E96" s="5"/>
      <c r="F96" s="5"/>
    </row>
    <row r="97" spans="1:6" ht="15.75" customHeight="1">
      <c r="A97" s="1"/>
      <c r="B97" s="2"/>
      <c r="C97" s="3"/>
      <c r="D97" s="4"/>
      <c r="E97" s="5"/>
      <c r="F97" s="5"/>
    </row>
    <row r="98" spans="1:6" ht="15.75" customHeight="1">
      <c r="A98" s="1"/>
      <c r="B98" s="2"/>
      <c r="C98" s="3"/>
      <c r="D98" s="4"/>
      <c r="E98" s="5"/>
      <c r="F98" s="5"/>
    </row>
    <row r="99" spans="1:6" ht="15.75" customHeight="1">
      <c r="A99" s="1"/>
      <c r="B99" s="2"/>
      <c r="C99" s="3"/>
      <c r="D99" s="4"/>
      <c r="E99" s="5"/>
      <c r="F99" s="5"/>
    </row>
    <row r="100" spans="1:6" ht="15.75" customHeight="1">
      <c r="A100" s="1"/>
      <c r="B100" s="2"/>
      <c r="C100" s="3"/>
      <c r="D100" s="4"/>
      <c r="E100" s="5"/>
      <c r="F100" s="5"/>
    </row>
    <row r="101" spans="1:6" ht="15.75" customHeight="1">
      <c r="A101" s="1"/>
      <c r="B101" s="2"/>
      <c r="C101" s="3"/>
      <c r="D101" s="4"/>
      <c r="E101" s="5"/>
      <c r="F101" s="5"/>
    </row>
    <row r="102" spans="1:6" ht="15.75" customHeight="1">
      <c r="A102" s="1"/>
      <c r="B102" s="2"/>
      <c r="C102" s="3"/>
      <c r="D102" s="4"/>
      <c r="E102" s="5"/>
      <c r="F102" s="5"/>
    </row>
    <row r="103" spans="1:6" ht="15.75" customHeight="1">
      <c r="A103" s="1"/>
      <c r="B103" s="2"/>
      <c r="C103" s="3"/>
      <c r="D103" s="4"/>
      <c r="E103" s="5"/>
      <c r="F103" s="5"/>
    </row>
    <row r="104" spans="1:6" ht="15.75" customHeight="1">
      <c r="A104" s="1"/>
      <c r="B104" s="2"/>
      <c r="C104" s="3"/>
      <c r="D104" s="4"/>
      <c r="E104" s="5"/>
      <c r="F104" s="5"/>
    </row>
    <row r="105" spans="1:6" ht="15.75" customHeight="1">
      <c r="A105" s="1"/>
      <c r="B105" s="2"/>
      <c r="C105" s="3"/>
      <c r="D105" s="4"/>
      <c r="E105" s="5"/>
      <c r="F105" s="5"/>
    </row>
    <row r="106" spans="1:6" ht="15.75" customHeight="1">
      <c r="A106" s="1"/>
      <c r="B106" s="2"/>
      <c r="C106" s="3"/>
      <c r="D106" s="4"/>
      <c r="E106" s="5"/>
      <c r="F106" s="5"/>
    </row>
    <row r="107" spans="1:6" ht="15.75" customHeight="1">
      <c r="A107" s="1"/>
      <c r="B107" s="2"/>
      <c r="C107" s="3"/>
      <c r="D107" s="4"/>
      <c r="E107" s="5"/>
      <c r="F107" s="5"/>
    </row>
    <row r="108" spans="1:6" ht="15.75" customHeight="1">
      <c r="A108" s="1"/>
      <c r="B108" s="2"/>
      <c r="C108" s="3"/>
      <c r="D108" s="4"/>
      <c r="E108" s="5"/>
      <c r="F108" s="5"/>
    </row>
    <row r="109" spans="1:6" ht="15.75" customHeight="1">
      <c r="A109" s="1"/>
      <c r="B109" s="2"/>
      <c r="C109" s="3"/>
      <c r="D109" s="4"/>
      <c r="E109" s="5"/>
      <c r="F109" s="5"/>
    </row>
    <row r="110" spans="1:6" ht="15.75" customHeight="1">
      <c r="A110" s="1"/>
      <c r="B110" s="2"/>
      <c r="C110" s="3"/>
      <c r="D110" s="4"/>
      <c r="E110" s="5"/>
      <c r="F110" s="5"/>
    </row>
    <row r="111" spans="1:6" ht="15.75" customHeight="1">
      <c r="A111" s="1"/>
      <c r="B111" s="2"/>
      <c r="C111" s="3"/>
      <c r="D111" s="4"/>
      <c r="E111" s="5"/>
      <c r="F111" s="5"/>
    </row>
    <row r="112" spans="1:6" ht="15.75" customHeight="1">
      <c r="A112" s="1"/>
      <c r="B112" s="2"/>
      <c r="C112" s="3"/>
      <c r="D112" s="4"/>
      <c r="E112" s="5"/>
      <c r="F112" s="5"/>
    </row>
    <row r="113" spans="1:6" ht="15.75" customHeight="1">
      <c r="A113" s="1"/>
      <c r="B113" s="2"/>
      <c r="C113" s="3"/>
      <c r="D113" s="4"/>
      <c r="E113" s="5"/>
      <c r="F113" s="5"/>
    </row>
    <row r="114" spans="1:6" ht="15.75" customHeight="1">
      <c r="A114" s="1"/>
      <c r="B114" s="2"/>
      <c r="C114" s="3"/>
      <c r="D114" s="4"/>
      <c r="E114" s="5"/>
      <c r="F114" s="5"/>
    </row>
    <row r="115" spans="1:6" ht="15.75" customHeight="1">
      <c r="A115" s="1"/>
      <c r="B115" s="2"/>
      <c r="C115" s="3"/>
      <c r="D115" s="4"/>
      <c r="E115" s="5"/>
      <c r="F115" s="5"/>
    </row>
    <row r="116" spans="1:6" ht="15.75" customHeight="1">
      <c r="A116" s="1"/>
      <c r="B116" s="2"/>
      <c r="C116" s="3"/>
      <c r="D116" s="4"/>
      <c r="E116" s="5"/>
      <c r="F116" s="5"/>
    </row>
    <row r="117" spans="1:6" ht="15.75" customHeight="1">
      <c r="A117" s="1"/>
      <c r="B117" s="2"/>
      <c r="C117" s="3"/>
      <c r="D117" s="4"/>
      <c r="E117" s="5"/>
      <c r="F117" s="5"/>
    </row>
    <row r="118" spans="1:6" ht="15.75" customHeight="1">
      <c r="A118" s="1"/>
      <c r="B118" s="2"/>
      <c r="C118" s="3"/>
      <c r="D118" s="4"/>
      <c r="E118" s="5"/>
      <c r="F118" s="5"/>
    </row>
    <row r="119" spans="1:6" ht="15.75" customHeight="1">
      <c r="A119" s="1"/>
      <c r="B119" s="2"/>
      <c r="C119" s="3"/>
      <c r="D119" s="4"/>
      <c r="E119" s="5"/>
      <c r="F119" s="5"/>
    </row>
    <row r="120" spans="1:6" ht="15.75" customHeight="1">
      <c r="A120" s="1"/>
      <c r="B120" s="2"/>
      <c r="C120" s="3"/>
      <c r="D120" s="4"/>
      <c r="E120" s="5"/>
      <c r="F120" s="5"/>
    </row>
    <row r="121" spans="1:6" ht="15.75" customHeight="1">
      <c r="A121" s="1"/>
      <c r="B121" s="2"/>
      <c r="C121" s="3"/>
      <c r="D121" s="4"/>
      <c r="E121" s="5"/>
      <c r="F121" s="5"/>
    </row>
    <row r="122" spans="1:6" ht="15.75" customHeight="1">
      <c r="A122" s="1"/>
      <c r="B122" s="2"/>
      <c r="C122" s="3"/>
      <c r="D122" s="4"/>
      <c r="E122" s="5"/>
      <c r="F122" s="5"/>
    </row>
    <row r="123" spans="1:6" ht="15.75" customHeight="1">
      <c r="A123" s="1"/>
      <c r="B123" s="2"/>
      <c r="C123" s="3"/>
      <c r="D123" s="4"/>
      <c r="E123" s="5"/>
      <c r="F123" s="5"/>
    </row>
    <row r="124" spans="1:6" ht="15.75" customHeight="1">
      <c r="A124" s="1"/>
      <c r="B124" s="2"/>
      <c r="C124" s="3"/>
      <c r="D124" s="4"/>
      <c r="E124" s="5"/>
      <c r="F124" s="5"/>
    </row>
    <row r="125" spans="1:6" ht="15.75" customHeight="1">
      <c r="A125" s="1"/>
      <c r="B125" s="2"/>
      <c r="C125" s="3"/>
      <c r="D125" s="4"/>
      <c r="E125" s="5"/>
      <c r="F125" s="5"/>
    </row>
    <row r="126" spans="1:6" ht="15.75" customHeight="1">
      <c r="A126" s="1"/>
      <c r="B126" s="2"/>
      <c r="C126" s="3"/>
      <c r="D126" s="4"/>
      <c r="E126" s="5"/>
      <c r="F126" s="5"/>
    </row>
    <row r="127" spans="1:6" ht="15.75" customHeight="1">
      <c r="A127" s="1"/>
      <c r="B127" s="2"/>
      <c r="C127" s="3"/>
      <c r="D127" s="4"/>
      <c r="E127" s="5"/>
      <c r="F127" s="5"/>
    </row>
    <row r="128" spans="1:6" ht="15.75" customHeight="1">
      <c r="A128" s="1"/>
      <c r="B128" s="2"/>
      <c r="C128" s="3"/>
      <c r="D128" s="4"/>
      <c r="E128" s="5"/>
      <c r="F128" s="5"/>
    </row>
    <row r="129" spans="1:6" ht="15.75" customHeight="1">
      <c r="A129" s="1"/>
      <c r="B129" s="2"/>
      <c r="C129" s="3"/>
      <c r="D129" s="4"/>
      <c r="E129" s="5"/>
      <c r="F129" s="5"/>
    </row>
    <row r="130" spans="1:6" ht="15.75" customHeight="1">
      <c r="A130" s="1"/>
      <c r="B130" s="2"/>
      <c r="C130" s="3"/>
      <c r="D130" s="4"/>
      <c r="E130" s="5"/>
      <c r="F130" s="5"/>
    </row>
    <row r="131" spans="1:6" ht="15.75" customHeight="1">
      <c r="A131" s="1"/>
      <c r="B131" s="2"/>
      <c r="C131" s="3"/>
      <c r="D131" s="4"/>
      <c r="E131" s="5"/>
      <c r="F131" s="5"/>
    </row>
    <row r="132" spans="1:6" ht="15.75" customHeight="1">
      <c r="A132" s="1"/>
      <c r="B132" s="2"/>
      <c r="C132" s="3"/>
      <c r="D132" s="4"/>
      <c r="E132" s="5"/>
      <c r="F132" s="5"/>
    </row>
    <row r="133" spans="1:6" ht="15.75" customHeight="1">
      <c r="A133" s="1"/>
      <c r="B133" s="2"/>
      <c r="C133" s="3"/>
      <c r="D133" s="4"/>
      <c r="E133" s="5"/>
      <c r="F133" s="5"/>
    </row>
    <row r="134" spans="1:6" ht="15.75" customHeight="1">
      <c r="A134" s="1"/>
      <c r="B134" s="2"/>
      <c r="C134" s="3"/>
      <c r="D134" s="4"/>
      <c r="E134" s="5"/>
      <c r="F134" s="5"/>
    </row>
    <row r="135" spans="1:6" ht="15.75" customHeight="1">
      <c r="A135" s="1"/>
      <c r="B135" s="2"/>
      <c r="C135" s="3"/>
      <c r="D135" s="4"/>
      <c r="E135" s="5"/>
      <c r="F135" s="5"/>
    </row>
    <row r="136" spans="1:6" ht="15.75" customHeight="1">
      <c r="A136" s="1"/>
      <c r="B136" s="2"/>
      <c r="C136" s="3"/>
      <c r="D136" s="4"/>
      <c r="E136" s="5"/>
      <c r="F136" s="5"/>
    </row>
    <row r="137" spans="1:6" ht="15.75" customHeight="1">
      <c r="A137" s="1"/>
      <c r="B137" s="2"/>
      <c r="C137" s="3"/>
      <c r="D137" s="4"/>
      <c r="E137" s="5"/>
      <c r="F137" s="5"/>
    </row>
    <row r="138" spans="1:6" ht="15.75" customHeight="1">
      <c r="A138" s="1"/>
      <c r="B138" s="2"/>
      <c r="C138" s="3"/>
      <c r="D138" s="4"/>
      <c r="E138" s="5"/>
      <c r="F138" s="5"/>
    </row>
    <row r="139" spans="1:6" ht="15.75" customHeight="1">
      <c r="A139" s="1"/>
      <c r="B139" s="2"/>
      <c r="C139" s="3"/>
      <c r="D139" s="4"/>
      <c r="E139" s="5"/>
      <c r="F139" s="5"/>
    </row>
    <row r="140" spans="1:6" ht="15.75" customHeight="1">
      <c r="A140" s="1"/>
      <c r="B140" s="2"/>
      <c r="C140" s="3"/>
      <c r="D140" s="4"/>
      <c r="E140" s="5"/>
      <c r="F140" s="5"/>
    </row>
    <row r="141" spans="1:6" ht="15.75" customHeight="1">
      <c r="A141" s="1"/>
      <c r="B141" s="2"/>
      <c r="C141" s="3"/>
      <c r="D141" s="4"/>
      <c r="E141" s="5"/>
      <c r="F141" s="5"/>
    </row>
    <row r="142" spans="1:6" ht="15.75" customHeight="1">
      <c r="A142" s="1"/>
      <c r="B142" s="2"/>
      <c r="C142" s="3"/>
      <c r="D142" s="4"/>
      <c r="E142" s="5"/>
      <c r="F142" s="5"/>
    </row>
    <row r="143" spans="1:6" ht="15.75" customHeight="1">
      <c r="A143" s="1"/>
      <c r="B143" s="2"/>
      <c r="C143" s="3"/>
      <c r="D143" s="4"/>
      <c r="E143" s="5"/>
      <c r="F143" s="5"/>
    </row>
    <row r="144" spans="1:6" ht="15.75" customHeight="1">
      <c r="A144" s="1"/>
      <c r="B144" s="2"/>
      <c r="C144" s="3"/>
      <c r="D144" s="4"/>
      <c r="E144" s="5"/>
      <c r="F144" s="5"/>
    </row>
    <row r="145" spans="1:6" ht="15.75" customHeight="1">
      <c r="A145" s="1"/>
      <c r="B145" s="2"/>
      <c r="C145" s="3"/>
      <c r="D145" s="4"/>
      <c r="E145" s="5"/>
      <c r="F145" s="5"/>
    </row>
    <row r="146" spans="1:6" ht="15.75" customHeight="1">
      <c r="A146" s="1"/>
      <c r="B146" s="2"/>
      <c r="C146" s="3"/>
      <c r="D146" s="4"/>
      <c r="E146" s="5"/>
      <c r="F146" s="5"/>
    </row>
    <row r="147" spans="1:6" ht="15.75" customHeight="1">
      <c r="A147" s="1"/>
      <c r="B147" s="2"/>
      <c r="C147" s="3"/>
      <c r="D147" s="4"/>
      <c r="E147" s="5"/>
      <c r="F147" s="5"/>
    </row>
    <row r="148" spans="1:6" ht="15.75" customHeight="1">
      <c r="A148" s="1"/>
      <c r="B148" s="2"/>
      <c r="C148" s="3"/>
      <c r="D148" s="4"/>
      <c r="E148" s="5"/>
      <c r="F148" s="5"/>
    </row>
    <row r="149" spans="1:6" ht="15.75" customHeight="1">
      <c r="A149" s="1"/>
      <c r="B149" s="2"/>
      <c r="C149" s="3"/>
      <c r="D149" s="4"/>
      <c r="E149" s="5"/>
      <c r="F149" s="5"/>
    </row>
    <row r="150" spans="1:6" ht="15.75" customHeight="1">
      <c r="A150" s="1"/>
      <c r="B150" s="2"/>
      <c r="C150" s="3"/>
      <c r="D150" s="4"/>
      <c r="E150" s="5"/>
      <c r="F150" s="5"/>
    </row>
    <row r="151" spans="1:6" ht="15.75" customHeight="1">
      <c r="A151" s="1"/>
      <c r="B151" s="2"/>
      <c r="C151" s="3"/>
      <c r="D151" s="4"/>
      <c r="E151" s="5"/>
      <c r="F151" s="5"/>
    </row>
    <row r="152" spans="1:6" ht="15.75" customHeight="1">
      <c r="A152" s="1"/>
      <c r="B152" s="2"/>
      <c r="C152" s="3"/>
      <c r="D152" s="4"/>
      <c r="E152" s="5"/>
      <c r="F152" s="5"/>
    </row>
    <row r="153" spans="1:6" ht="15.75" customHeight="1">
      <c r="A153" s="1"/>
      <c r="B153" s="2"/>
      <c r="C153" s="3"/>
      <c r="D153" s="4"/>
      <c r="E153" s="5"/>
      <c r="F153" s="5"/>
    </row>
    <row r="154" spans="1:6" ht="15.75" customHeight="1">
      <c r="A154" s="1"/>
      <c r="B154" s="2"/>
      <c r="C154" s="3"/>
      <c r="D154" s="4"/>
      <c r="E154" s="5"/>
      <c r="F154" s="5"/>
    </row>
    <row r="155" spans="1:6" ht="15.75" customHeight="1">
      <c r="A155" s="1"/>
      <c r="B155" s="2"/>
      <c r="C155" s="3"/>
      <c r="D155" s="4"/>
      <c r="E155" s="5"/>
      <c r="F155" s="5"/>
    </row>
    <row r="156" spans="1:6" ht="15.75" customHeight="1">
      <c r="A156" s="1"/>
      <c r="B156" s="2"/>
      <c r="C156" s="3"/>
      <c r="D156" s="4"/>
      <c r="E156" s="5"/>
      <c r="F156" s="5"/>
    </row>
    <row r="157" spans="1:6" ht="15.75" customHeight="1">
      <c r="A157" s="1"/>
      <c r="B157" s="2"/>
      <c r="C157" s="3"/>
      <c r="D157" s="4"/>
      <c r="E157" s="5"/>
      <c r="F157" s="5"/>
    </row>
    <row r="158" spans="1:6" ht="15.75" customHeight="1">
      <c r="A158" s="1"/>
      <c r="B158" s="2"/>
      <c r="C158" s="3"/>
      <c r="D158" s="4"/>
      <c r="E158" s="5"/>
      <c r="F158" s="5"/>
    </row>
    <row r="159" spans="1:6" ht="15.75" customHeight="1">
      <c r="A159" s="1"/>
      <c r="B159" s="2"/>
      <c r="C159" s="3"/>
      <c r="D159" s="4"/>
      <c r="E159" s="5"/>
      <c r="F159" s="5"/>
    </row>
    <row r="160" spans="1:6" ht="15.75" customHeight="1">
      <c r="A160" s="1"/>
      <c r="B160" s="2"/>
      <c r="C160" s="3"/>
      <c r="D160" s="4"/>
      <c r="E160" s="5"/>
      <c r="F160" s="5"/>
    </row>
    <row r="161" spans="1:6" ht="15.75" customHeight="1">
      <c r="A161" s="1"/>
      <c r="B161" s="2"/>
      <c r="C161" s="3"/>
      <c r="D161" s="4"/>
      <c r="E161" s="5"/>
      <c r="F161" s="5"/>
    </row>
    <row r="162" spans="1:6" ht="15.75" customHeight="1">
      <c r="A162" s="1"/>
      <c r="B162" s="2"/>
      <c r="C162" s="3"/>
      <c r="D162" s="4"/>
      <c r="E162" s="5"/>
      <c r="F162" s="5"/>
    </row>
    <row r="163" spans="1:6" ht="15.75" customHeight="1">
      <c r="A163" s="1"/>
      <c r="B163" s="2"/>
      <c r="C163" s="3"/>
      <c r="D163" s="4"/>
      <c r="E163" s="5"/>
      <c r="F163" s="5"/>
    </row>
    <row r="164" spans="1:6" ht="15.75" customHeight="1">
      <c r="A164" s="1"/>
      <c r="B164" s="2"/>
      <c r="C164" s="3"/>
      <c r="D164" s="4"/>
      <c r="E164" s="5"/>
      <c r="F164" s="5"/>
    </row>
    <row r="165" spans="1:6" ht="15.75" customHeight="1">
      <c r="A165" s="1"/>
      <c r="B165" s="2"/>
      <c r="C165" s="3"/>
      <c r="D165" s="4"/>
      <c r="E165" s="5"/>
      <c r="F165" s="5"/>
    </row>
    <row r="166" spans="1:6" ht="15.75" customHeight="1">
      <c r="A166" s="1"/>
      <c r="B166" s="2"/>
      <c r="C166" s="3"/>
      <c r="D166" s="4"/>
      <c r="E166" s="5"/>
      <c r="F166" s="5"/>
    </row>
    <row r="167" spans="1:6" ht="15.75" customHeight="1">
      <c r="A167" s="1"/>
      <c r="B167" s="2"/>
      <c r="C167" s="3"/>
      <c r="D167" s="4"/>
      <c r="E167" s="5"/>
      <c r="F167" s="5"/>
    </row>
    <row r="168" spans="1:6" ht="15.75" customHeight="1">
      <c r="A168" s="1"/>
      <c r="B168" s="2"/>
      <c r="C168" s="3"/>
      <c r="D168" s="4"/>
      <c r="E168" s="5"/>
      <c r="F168" s="5"/>
    </row>
    <row r="169" spans="1:6" ht="15.75" customHeight="1">
      <c r="A169" s="1"/>
      <c r="B169" s="2"/>
      <c r="C169" s="3"/>
      <c r="D169" s="4"/>
      <c r="E169" s="5"/>
      <c r="F169" s="5"/>
    </row>
    <row r="170" spans="1:6" ht="15.75" customHeight="1">
      <c r="A170" s="1"/>
      <c r="B170" s="2"/>
      <c r="C170" s="3"/>
      <c r="D170" s="4"/>
      <c r="E170" s="5"/>
      <c r="F170" s="5"/>
    </row>
    <row r="171" spans="1:6" ht="15.75" customHeight="1">
      <c r="A171" s="1"/>
      <c r="B171" s="2"/>
      <c r="C171" s="3"/>
      <c r="D171" s="4"/>
      <c r="E171" s="5"/>
      <c r="F171" s="5"/>
    </row>
    <row r="172" spans="1:6" ht="15.75" customHeight="1">
      <c r="A172" s="1"/>
      <c r="B172" s="2"/>
      <c r="C172" s="3"/>
      <c r="D172" s="4"/>
      <c r="E172" s="5"/>
      <c r="F172" s="5"/>
    </row>
    <row r="173" spans="1:6" ht="15.75" customHeight="1">
      <c r="A173" s="1"/>
      <c r="B173" s="2"/>
      <c r="C173" s="3"/>
      <c r="D173" s="4"/>
      <c r="E173" s="5"/>
      <c r="F173" s="5"/>
    </row>
    <row r="174" spans="1:6" ht="15.75" customHeight="1">
      <c r="A174" s="1"/>
      <c r="B174" s="2"/>
      <c r="C174" s="3"/>
      <c r="D174" s="4"/>
      <c r="E174" s="5"/>
      <c r="F174" s="5"/>
    </row>
    <row r="175" spans="1:6" ht="15.75" customHeight="1">
      <c r="A175" s="1"/>
      <c r="B175" s="2"/>
      <c r="C175" s="3"/>
      <c r="D175" s="4"/>
      <c r="E175" s="5"/>
      <c r="F175" s="5"/>
    </row>
    <row r="176" spans="1:6" ht="15.75" customHeight="1">
      <c r="A176" s="1"/>
      <c r="B176" s="2"/>
      <c r="C176" s="3"/>
      <c r="D176" s="4"/>
      <c r="E176" s="5"/>
      <c r="F176" s="5"/>
    </row>
    <row r="177" spans="1:6" ht="15.75" customHeight="1">
      <c r="A177" s="1"/>
      <c r="B177" s="2"/>
      <c r="C177" s="3"/>
      <c r="D177" s="4"/>
      <c r="E177" s="5"/>
      <c r="F177" s="5"/>
    </row>
    <row r="178" spans="1:6" ht="15.75" customHeight="1">
      <c r="A178" s="1"/>
      <c r="B178" s="2"/>
      <c r="C178" s="3"/>
      <c r="D178" s="4"/>
      <c r="E178" s="5"/>
      <c r="F178" s="5"/>
    </row>
    <row r="179" spans="1:6" ht="15.75" customHeight="1">
      <c r="A179" s="1"/>
      <c r="B179" s="2"/>
      <c r="C179" s="3"/>
      <c r="D179" s="4"/>
      <c r="E179" s="5"/>
      <c r="F179" s="5"/>
    </row>
    <row r="180" spans="1:6" ht="15.75" customHeight="1">
      <c r="A180" s="1"/>
      <c r="B180" s="2"/>
      <c r="C180" s="3"/>
      <c r="D180" s="4"/>
      <c r="E180" s="5"/>
      <c r="F180" s="5"/>
    </row>
    <row r="181" spans="1:6" ht="15.75" customHeight="1">
      <c r="A181" s="1"/>
      <c r="B181" s="2"/>
      <c r="C181" s="3"/>
      <c r="D181" s="4"/>
      <c r="E181" s="5"/>
      <c r="F181" s="5"/>
    </row>
    <row r="182" spans="1:6" ht="15.75" customHeight="1">
      <c r="A182" s="1"/>
      <c r="B182" s="2"/>
      <c r="C182" s="3"/>
      <c r="D182" s="4"/>
      <c r="E182" s="5"/>
      <c r="F182" s="5"/>
    </row>
    <row r="183" spans="1:6" ht="15.75" customHeight="1">
      <c r="A183" s="1"/>
      <c r="B183" s="2"/>
      <c r="C183" s="3"/>
      <c r="D183" s="4"/>
      <c r="E183" s="5"/>
      <c r="F183" s="5"/>
    </row>
    <row r="184" spans="1:6" ht="15.75" customHeight="1">
      <c r="A184" s="1"/>
      <c r="B184" s="2"/>
      <c r="C184" s="3"/>
      <c r="D184" s="4"/>
      <c r="E184" s="5"/>
      <c r="F184" s="5"/>
    </row>
    <row r="185" spans="1:6" ht="15.75" customHeight="1">
      <c r="A185" s="1"/>
      <c r="B185" s="2"/>
      <c r="C185" s="3"/>
      <c r="D185" s="4"/>
      <c r="E185" s="5"/>
      <c r="F185" s="5"/>
    </row>
    <row r="186" spans="1:6" ht="15.75" customHeight="1">
      <c r="A186" s="1"/>
      <c r="B186" s="2"/>
      <c r="C186" s="3"/>
      <c r="D186" s="4"/>
      <c r="E186" s="5"/>
      <c r="F186" s="5"/>
    </row>
    <row r="187" spans="1:6" ht="15.75" customHeight="1">
      <c r="A187" s="1"/>
      <c r="B187" s="2"/>
      <c r="C187" s="3"/>
      <c r="D187" s="4"/>
      <c r="E187" s="5"/>
      <c r="F187" s="5"/>
    </row>
    <row r="188" spans="1:6" ht="15.75" customHeight="1">
      <c r="A188" s="1"/>
      <c r="B188" s="2"/>
      <c r="C188" s="3"/>
      <c r="D188" s="4"/>
      <c r="E188" s="5"/>
      <c r="F188" s="5"/>
    </row>
    <row r="189" spans="1:6" ht="15.75" customHeight="1">
      <c r="A189" s="1"/>
      <c r="B189" s="2"/>
      <c r="C189" s="3"/>
      <c r="D189" s="4"/>
      <c r="E189" s="5"/>
      <c r="F189" s="5"/>
    </row>
    <row r="190" spans="1:6" ht="15.75" customHeight="1">
      <c r="A190" s="1"/>
      <c r="B190" s="2"/>
      <c r="C190" s="3"/>
      <c r="D190" s="4"/>
      <c r="E190" s="5"/>
      <c r="F190" s="5"/>
    </row>
    <row r="191" spans="1:6" ht="15.75" customHeight="1">
      <c r="A191" s="1"/>
      <c r="B191" s="2"/>
      <c r="C191" s="3"/>
      <c r="D191" s="4"/>
      <c r="E191" s="5"/>
      <c r="F191" s="5"/>
    </row>
    <row r="192" spans="1:6" ht="15.75" customHeight="1">
      <c r="A192" s="1"/>
      <c r="B192" s="2"/>
      <c r="C192" s="3"/>
      <c r="D192" s="4"/>
      <c r="E192" s="5"/>
      <c r="F192" s="5"/>
    </row>
    <row r="193" spans="1:6" ht="15.75" customHeight="1">
      <c r="A193" s="1"/>
      <c r="B193" s="2"/>
      <c r="C193" s="3"/>
      <c r="D193" s="4"/>
      <c r="E193" s="5"/>
      <c r="F193" s="5"/>
    </row>
    <row r="194" spans="1:6" ht="15.75" customHeight="1">
      <c r="A194" s="1"/>
      <c r="B194" s="2"/>
      <c r="C194" s="3"/>
      <c r="D194" s="4"/>
      <c r="E194" s="5"/>
      <c r="F194" s="5"/>
    </row>
    <row r="195" spans="1:6" ht="15.75" customHeight="1">
      <c r="A195" s="1"/>
      <c r="B195" s="2"/>
      <c r="C195" s="3"/>
      <c r="D195" s="4"/>
      <c r="E195" s="5"/>
      <c r="F195" s="5"/>
    </row>
    <row r="196" spans="1:6" ht="15.75" customHeight="1">
      <c r="A196" s="1"/>
      <c r="B196" s="2"/>
      <c r="C196" s="3"/>
      <c r="D196" s="4"/>
      <c r="E196" s="5"/>
      <c r="F196" s="5"/>
    </row>
    <row r="197" spans="1:6" ht="15.75" customHeight="1">
      <c r="A197" s="1"/>
      <c r="B197" s="2"/>
      <c r="C197" s="3"/>
      <c r="D197" s="4"/>
      <c r="E197" s="5"/>
      <c r="F197" s="5"/>
    </row>
    <row r="198" spans="1:6" ht="15.75" customHeight="1">
      <c r="A198" s="1"/>
      <c r="B198" s="2"/>
      <c r="C198" s="3"/>
      <c r="D198" s="4"/>
      <c r="E198" s="5"/>
      <c r="F198" s="5"/>
    </row>
    <row r="199" spans="1:6" ht="15.75" customHeight="1">
      <c r="A199" s="1"/>
      <c r="B199" s="2"/>
      <c r="C199" s="3"/>
      <c r="D199" s="4"/>
      <c r="E199" s="5"/>
      <c r="F199" s="5"/>
    </row>
    <row r="200" spans="1:6" ht="15.75" customHeight="1">
      <c r="A200" s="1"/>
      <c r="B200" s="2"/>
      <c r="C200" s="3"/>
      <c r="D200" s="4"/>
      <c r="E200" s="5"/>
      <c r="F200" s="5"/>
    </row>
    <row r="201" spans="1:6" ht="15.75" customHeight="1">
      <c r="A201" s="1"/>
      <c r="B201" s="2"/>
      <c r="C201" s="3"/>
      <c r="D201" s="4"/>
      <c r="E201" s="5"/>
      <c r="F201" s="5"/>
    </row>
    <row r="202" spans="1:6" ht="15.75" customHeight="1">
      <c r="A202" s="1"/>
      <c r="B202" s="2"/>
      <c r="C202" s="3"/>
      <c r="D202" s="4"/>
      <c r="E202" s="5"/>
      <c r="F202" s="5"/>
    </row>
    <row r="203" spans="1:6" ht="15.75" customHeight="1">
      <c r="A203" s="1"/>
      <c r="B203" s="2"/>
      <c r="C203" s="3"/>
      <c r="D203" s="4"/>
      <c r="E203" s="5"/>
      <c r="F203" s="5"/>
    </row>
    <row r="204" spans="1:6" ht="15.75" customHeight="1">
      <c r="A204" s="1"/>
      <c r="B204" s="2"/>
      <c r="C204" s="3"/>
      <c r="D204" s="4"/>
      <c r="E204" s="5"/>
      <c r="F204" s="5"/>
    </row>
    <row r="205" spans="1:6" ht="15.75" customHeight="1">
      <c r="A205" s="1"/>
      <c r="B205" s="2"/>
      <c r="C205" s="3"/>
      <c r="D205" s="4"/>
      <c r="E205" s="5"/>
      <c r="F205" s="5"/>
    </row>
    <row r="206" spans="1:6" ht="15.75" customHeight="1">
      <c r="A206" s="1"/>
      <c r="B206" s="2"/>
      <c r="C206" s="3"/>
      <c r="D206" s="4"/>
      <c r="E206" s="5"/>
      <c r="F206" s="5"/>
    </row>
    <row r="207" spans="1:6" ht="15.75" customHeight="1">
      <c r="A207" s="1"/>
      <c r="B207" s="2"/>
      <c r="C207" s="3"/>
      <c r="D207" s="4"/>
      <c r="E207" s="5"/>
      <c r="F207" s="5"/>
    </row>
    <row r="208" spans="1:6" ht="15.75" customHeight="1">
      <c r="A208" s="1"/>
      <c r="B208" s="2"/>
      <c r="C208" s="3"/>
      <c r="D208" s="4"/>
      <c r="E208" s="5"/>
      <c r="F208" s="5"/>
    </row>
    <row r="209" spans="1:6" ht="15.75" customHeight="1">
      <c r="A209" s="1"/>
      <c r="B209" s="2"/>
      <c r="C209" s="3"/>
      <c r="D209" s="4"/>
      <c r="E209" s="5"/>
      <c r="F209" s="5"/>
    </row>
    <row r="210" spans="1:6" ht="15.75" customHeight="1">
      <c r="A210" s="1"/>
      <c r="B210" s="2"/>
      <c r="C210" s="3"/>
      <c r="D210" s="4"/>
      <c r="E210" s="5"/>
      <c r="F210" s="5"/>
    </row>
    <row r="211" spans="1:6" ht="15.75" customHeight="1">
      <c r="A211" s="1"/>
      <c r="B211" s="2"/>
      <c r="C211" s="3"/>
      <c r="D211" s="4"/>
      <c r="E211" s="5"/>
      <c r="F211" s="5"/>
    </row>
    <row r="212" spans="1:6" ht="15.75" customHeight="1">
      <c r="A212" s="1"/>
      <c r="B212" s="2"/>
      <c r="C212" s="3"/>
      <c r="D212" s="4"/>
      <c r="E212" s="5"/>
      <c r="F212" s="5"/>
    </row>
    <row r="213" spans="1:6" ht="15.75" customHeight="1">
      <c r="A213" s="1"/>
      <c r="B213" s="2"/>
      <c r="C213" s="3"/>
      <c r="D213" s="4"/>
      <c r="E213" s="5"/>
      <c r="F213" s="5"/>
    </row>
    <row r="214" spans="1:6" ht="15.75" customHeight="1">
      <c r="A214" s="1"/>
      <c r="B214" s="2"/>
      <c r="C214" s="3"/>
      <c r="D214" s="4"/>
      <c r="E214" s="5"/>
      <c r="F214" s="5"/>
    </row>
    <row r="215" spans="1:6" ht="15.75" customHeight="1">
      <c r="A215" s="1"/>
      <c r="B215" s="2"/>
      <c r="C215" s="3"/>
      <c r="D215" s="4"/>
      <c r="E215" s="5"/>
      <c r="F215" s="5"/>
    </row>
    <row r="216" spans="1:6" ht="15.75" customHeight="1">
      <c r="A216" s="1"/>
      <c r="B216" s="2"/>
      <c r="C216" s="3"/>
      <c r="D216" s="4"/>
      <c r="E216" s="5"/>
      <c r="F216" s="5"/>
    </row>
    <row r="217" spans="1:6" ht="15.75" customHeight="1">
      <c r="A217" s="1"/>
      <c r="B217" s="2"/>
      <c r="C217" s="3"/>
      <c r="D217" s="4"/>
      <c r="E217" s="5"/>
      <c r="F217" s="5"/>
    </row>
    <row r="218" spans="1:6" ht="15.75" customHeight="1">
      <c r="A218" s="1"/>
      <c r="B218" s="2"/>
      <c r="C218" s="3"/>
      <c r="D218" s="4"/>
      <c r="E218" s="5"/>
      <c r="F218" s="5"/>
    </row>
    <row r="219" spans="1:6" ht="15.75" customHeight="1">
      <c r="A219" s="1"/>
      <c r="B219" s="2"/>
      <c r="C219" s="3"/>
      <c r="D219" s="4"/>
      <c r="E219" s="5"/>
      <c r="F219" s="5"/>
    </row>
    <row r="220" spans="1:6" ht="15.75" customHeight="1">
      <c r="A220" s="1"/>
      <c r="B220" s="2"/>
      <c r="C220" s="3"/>
      <c r="D220" s="4"/>
      <c r="E220" s="5"/>
      <c r="F220" s="5"/>
    </row>
    <row r="221" spans="1:6" ht="15.75" customHeight="1">
      <c r="A221" s="1"/>
      <c r="B221" s="2"/>
      <c r="C221" s="3"/>
      <c r="D221" s="4"/>
      <c r="E221" s="5"/>
      <c r="F221" s="5"/>
    </row>
    <row r="222" spans="1:6" ht="15.75" customHeight="1">
      <c r="A222" s="1"/>
      <c r="B222" s="2"/>
      <c r="C222" s="3"/>
      <c r="D222" s="4"/>
      <c r="E222" s="5"/>
      <c r="F222" s="5"/>
    </row>
    <row r="223" spans="1:6" ht="15.75" customHeight="1">
      <c r="A223" s="1"/>
      <c r="B223" s="2"/>
      <c r="C223" s="3"/>
      <c r="D223" s="4"/>
      <c r="E223" s="5"/>
      <c r="F223" s="5"/>
    </row>
    <row r="224" spans="1:6" ht="15.75" customHeight="1">
      <c r="A224" s="1"/>
      <c r="B224" s="2"/>
      <c r="C224" s="3"/>
      <c r="D224" s="4"/>
      <c r="E224" s="5"/>
      <c r="F224" s="5"/>
    </row>
    <row r="225" spans="1:6" ht="15.75" customHeight="1">
      <c r="A225" s="1"/>
      <c r="B225" s="2"/>
      <c r="C225" s="3"/>
      <c r="D225" s="4"/>
      <c r="E225" s="5"/>
      <c r="F225" s="5"/>
    </row>
    <row r="226" spans="1:6" ht="15.75" customHeight="1">
      <c r="A226" s="1"/>
      <c r="B226" s="2"/>
      <c r="C226" s="3"/>
      <c r="D226" s="4"/>
      <c r="E226" s="5"/>
      <c r="F226" s="5"/>
    </row>
    <row r="227" spans="1:6" ht="15.75" customHeight="1">
      <c r="A227" s="1"/>
      <c r="B227" s="2"/>
      <c r="C227" s="3"/>
      <c r="D227" s="4"/>
      <c r="E227" s="5"/>
      <c r="F227" s="5"/>
    </row>
    <row r="228" spans="1:6" ht="15.75" customHeight="1">
      <c r="A228" s="1"/>
      <c r="B228" s="2"/>
      <c r="C228" s="3"/>
      <c r="D228" s="4"/>
      <c r="E228" s="5"/>
      <c r="F228" s="5"/>
    </row>
    <row r="229" spans="1:6" ht="15.75" customHeight="1">
      <c r="A229" s="1"/>
      <c r="B229" s="2"/>
      <c r="C229" s="3"/>
      <c r="D229" s="4"/>
      <c r="E229" s="5"/>
      <c r="F229" s="5"/>
    </row>
    <row r="230" spans="1:6" ht="15.75" customHeight="1">
      <c r="A230" s="1"/>
      <c r="B230" s="2"/>
      <c r="C230" s="3"/>
      <c r="D230" s="4"/>
      <c r="E230" s="5"/>
      <c r="F230" s="5"/>
    </row>
    <row r="231" spans="1:6" ht="15.75" customHeight="1">
      <c r="A231" s="1"/>
      <c r="B231" s="2"/>
      <c r="C231" s="3"/>
      <c r="D231" s="4"/>
      <c r="E231" s="5"/>
      <c r="F231" s="5"/>
    </row>
    <row r="232" spans="1:6" ht="15.75" customHeight="1">
      <c r="A232" s="1"/>
      <c r="B232" s="2"/>
      <c r="C232" s="3"/>
      <c r="D232" s="4"/>
      <c r="E232" s="5"/>
      <c r="F232" s="5"/>
    </row>
    <row r="233" spans="1:6" ht="15.75" customHeight="1">
      <c r="A233" s="1"/>
      <c r="B233" s="2"/>
      <c r="C233" s="3"/>
      <c r="D233" s="4"/>
      <c r="E233" s="5"/>
      <c r="F233" s="5"/>
    </row>
    <row r="234" spans="1:6" ht="15.75" customHeight="1">
      <c r="A234" s="1"/>
      <c r="B234" s="2"/>
      <c r="C234" s="3"/>
      <c r="D234" s="4"/>
      <c r="E234" s="5"/>
      <c r="F234" s="5"/>
    </row>
    <row r="235" spans="1:6" ht="15.75" customHeight="1">
      <c r="A235" s="1"/>
      <c r="B235" s="2"/>
      <c r="C235" s="3"/>
      <c r="D235" s="4"/>
      <c r="E235" s="5"/>
      <c r="F235" s="5"/>
    </row>
    <row r="236" spans="1:6" ht="15.75" customHeight="1">
      <c r="A236" s="1"/>
      <c r="B236" s="2"/>
      <c r="C236" s="3"/>
      <c r="D236" s="4"/>
      <c r="E236" s="5"/>
      <c r="F236" s="5"/>
    </row>
    <row r="237" spans="1:6" ht="15.75" customHeight="1">
      <c r="A237" s="1"/>
      <c r="B237" s="2"/>
      <c r="C237" s="3"/>
      <c r="D237" s="4"/>
      <c r="E237" s="5"/>
      <c r="F237" s="5"/>
    </row>
    <row r="238" spans="1:6" ht="15.75" customHeight="1">
      <c r="A238" s="1"/>
      <c r="B238" s="2"/>
      <c r="C238" s="3"/>
      <c r="D238" s="4"/>
      <c r="E238" s="5"/>
      <c r="F238" s="5"/>
    </row>
    <row r="239" spans="1:6" ht="15.75" customHeight="1">
      <c r="A239" s="1"/>
      <c r="B239" s="2"/>
      <c r="C239" s="3"/>
      <c r="D239" s="4"/>
      <c r="E239" s="5"/>
      <c r="F239" s="5"/>
    </row>
    <row r="240" spans="1:6" ht="15.75" customHeight="1">
      <c r="A240" s="1"/>
      <c r="B240" s="2"/>
      <c r="C240" s="3"/>
      <c r="D240" s="4"/>
      <c r="E240" s="5"/>
      <c r="F240" s="5"/>
    </row>
    <row r="241" spans="1:6" ht="15.75" customHeight="1">
      <c r="A241" s="1"/>
      <c r="B241" s="2"/>
      <c r="C241" s="3"/>
      <c r="D241" s="4"/>
      <c r="E241" s="5"/>
      <c r="F241" s="5"/>
    </row>
    <row r="242" spans="1:6" ht="15.75" customHeight="1">
      <c r="A242" s="1"/>
      <c r="B242" s="2"/>
      <c r="C242" s="3"/>
      <c r="D242" s="4"/>
      <c r="E242" s="5"/>
      <c r="F242" s="5"/>
    </row>
    <row r="243" spans="1:6" ht="15.75" customHeight="1">
      <c r="A243" s="1"/>
      <c r="B243" s="2"/>
      <c r="C243" s="3"/>
      <c r="D243" s="4"/>
      <c r="E243" s="5"/>
      <c r="F243" s="5"/>
    </row>
    <row r="244" spans="1:6" ht="15.75" customHeight="1">
      <c r="A244" s="1"/>
      <c r="B244" s="2"/>
      <c r="C244" s="3"/>
      <c r="D244" s="4"/>
      <c r="E244" s="5"/>
      <c r="F244" s="5"/>
    </row>
    <row r="245" spans="1:6" ht="15.75" customHeight="1">
      <c r="A245" s="1"/>
      <c r="B245" s="2"/>
      <c r="C245" s="3"/>
      <c r="D245" s="4"/>
      <c r="E245" s="5"/>
      <c r="F245" s="5"/>
    </row>
    <row r="246" spans="1:6" ht="15.75" customHeight="1">
      <c r="A246" s="1"/>
      <c r="B246" s="2"/>
      <c r="C246" s="3"/>
      <c r="D246" s="4"/>
      <c r="E246" s="5"/>
      <c r="F246" s="5"/>
    </row>
    <row r="247" spans="1:6" ht="15.75" customHeight="1">
      <c r="A247" s="1"/>
      <c r="B247" s="2"/>
      <c r="C247" s="3"/>
      <c r="D247" s="4"/>
      <c r="E247" s="5"/>
      <c r="F247" s="5"/>
    </row>
    <row r="248" spans="1:6" ht="15.75" customHeight="1">
      <c r="A248" s="1"/>
      <c r="B248" s="2"/>
      <c r="C248" s="3"/>
      <c r="D248" s="4"/>
      <c r="E248" s="5"/>
      <c r="F248" s="5"/>
    </row>
    <row r="249" spans="1:6" ht="15.75" customHeight="1">
      <c r="A249" s="1"/>
      <c r="B249" s="2"/>
      <c r="C249" s="3"/>
      <c r="D249" s="4"/>
      <c r="E249" s="5"/>
      <c r="F249" s="5"/>
    </row>
    <row r="250" spans="1:6" ht="15.75" customHeight="1">
      <c r="A250" s="1"/>
      <c r="B250" s="2"/>
      <c r="C250" s="3"/>
      <c r="D250" s="4"/>
      <c r="E250" s="5"/>
      <c r="F250" s="5"/>
    </row>
    <row r="251" spans="1:6" ht="15.75" customHeight="1">
      <c r="A251" s="1"/>
      <c r="B251" s="2"/>
      <c r="C251" s="3"/>
      <c r="D251" s="4"/>
      <c r="E251" s="5"/>
      <c r="F251" s="5"/>
    </row>
    <row r="252" spans="1:6" ht="15.75" customHeight="1">
      <c r="A252" s="1"/>
      <c r="B252" s="2"/>
      <c r="C252" s="3"/>
      <c r="D252" s="4"/>
      <c r="E252" s="5"/>
      <c r="F252" s="5"/>
    </row>
    <row r="253" spans="1:6" ht="15.75" customHeight="1">
      <c r="A253" s="1"/>
      <c r="B253" s="2"/>
      <c r="C253" s="3"/>
      <c r="D253" s="4"/>
      <c r="E253" s="5"/>
      <c r="F253" s="5"/>
    </row>
    <row r="254" spans="1:6" ht="15.75" customHeight="1">
      <c r="A254" s="1"/>
      <c r="B254" s="2"/>
      <c r="C254" s="3"/>
      <c r="D254" s="4"/>
      <c r="E254" s="5"/>
      <c r="F254" s="5"/>
    </row>
    <row r="255" spans="1:6" ht="15.75" customHeight="1">
      <c r="A255" s="1"/>
      <c r="B255" s="2"/>
      <c r="C255" s="3"/>
      <c r="D255" s="4"/>
      <c r="E255" s="5"/>
      <c r="F255" s="5"/>
    </row>
    <row r="256" spans="1:6" ht="15.75" customHeight="1">
      <c r="A256" s="1"/>
      <c r="B256" s="2"/>
      <c r="C256" s="3"/>
      <c r="D256" s="4"/>
      <c r="E256" s="5"/>
      <c r="F256" s="5"/>
    </row>
    <row r="257" spans="1:6" ht="15.75" customHeight="1">
      <c r="A257" s="1"/>
      <c r="B257" s="2"/>
      <c r="C257" s="3"/>
      <c r="D257" s="4"/>
      <c r="E257" s="5"/>
      <c r="F257" s="5"/>
    </row>
    <row r="258" spans="1:6" ht="15.75" customHeight="1">
      <c r="A258" s="1"/>
      <c r="B258" s="2"/>
      <c r="C258" s="3"/>
      <c r="D258" s="4"/>
      <c r="E258" s="5"/>
      <c r="F258" s="5"/>
    </row>
    <row r="259" spans="1:6" ht="15.75" customHeight="1">
      <c r="A259" s="1"/>
      <c r="B259" s="2"/>
      <c r="C259" s="3"/>
      <c r="D259" s="4"/>
      <c r="E259" s="5"/>
      <c r="F259" s="5"/>
    </row>
    <row r="260" spans="1:6" ht="15.75" customHeight="1">
      <c r="A260" s="1"/>
      <c r="B260" s="2"/>
      <c r="C260" s="3"/>
      <c r="D260" s="4"/>
      <c r="E260" s="5"/>
      <c r="F260" s="5"/>
    </row>
    <row r="261" spans="1:6" ht="15.75" customHeight="1">
      <c r="A261" s="1"/>
      <c r="B261" s="2"/>
      <c r="C261" s="3"/>
      <c r="D261" s="4"/>
      <c r="E261" s="5"/>
      <c r="F261" s="5"/>
    </row>
    <row r="262" spans="1:6" ht="15.75" customHeight="1">
      <c r="A262" s="1"/>
      <c r="B262" s="2"/>
      <c r="C262" s="3"/>
      <c r="D262" s="4"/>
      <c r="E262" s="5"/>
      <c r="F262" s="5"/>
    </row>
    <row r="263" spans="1:6" ht="15.75" customHeight="1">
      <c r="A263" s="1"/>
      <c r="B263" s="2"/>
      <c r="C263" s="3"/>
      <c r="D263" s="4"/>
      <c r="E263" s="5"/>
      <c r="F263" s="5"/>
    </row>
    <row r="264" spans="1:6" ht="15.75" customHeight="1">
      <c r="A264" s="1"/>
      <c r="B264" s="2"/>
      <c r="C264" s="3"/>
      <c r="D264" s="4"/>
      <c r="E264" s="5"/>
      <c r="F264" s="5"/>
    </row>
    <row r="265" spans="1:6" ht="15.75" customHeight="1">
      <c r="A265" s="1"/>
      <c r="B265" s="2"/>
      <c r="C265" s="3"/>
      <c r="D265" s="4"/>
      <c r="E265" s="5"/>
      <c r="F265" s="5"/>
    </row>
    <row r="266" spans="1:6" ht="15.75" customHeight="1">
      <c r="A266" s="1"/>
      <c r="B266" s="2"/>
      <c r="C266" s="3"/>
      <c r="D266" s="4"/>
      <c r="E266" s="5"/>
      <c r="F266" s="5"/>
    </row>
    <row r="267" spans="1:6" ht="15.75" customHeight="1">
      <c r="A267" s="1"/>
      <c r="B267" s="2"/>
      <c r="C267" s="3"/>
      <c r="D267" s="4"/>
      <c r="E267" s="5"/>
      <c r="F267" s="5"/>
    </row>
    <row r="268" spans="1:6" ht="15.75" customHeight="1">
      <c r="A268" s="1"/>
      <c r="B268" s="2"/>
      <c r="C268" s="3"/>
      <c r="D268" s="4"/>
      <c r="E268" s="5"/>
      <c r="F268" s="5"/>
    </row>
    <row r="269" spans="1:6" ht="15.75" customHeight="1">
      <c r="A269" s="1"/>
      <c r="B269" s="2"/>
      <c r="C269" s="3"/>
      <c r="D269" s="4"/>
      <c r="E269" s="5"/>
      <c r="F269" s="5"/>
    </row>
    <row r="270" spans="1:6" ht="15.75" customHeight="1">
      <c r="A270" s="1"/>
      <c r="B270" s="2"/>
      <c r="C270" s="3"/>
      <c r="D270" s="4"/>
      <c r="E270" s="5"/>
      <c r="F270" s="5"/>
    </row>
    <row r="271" spans="1:6" ht="15.75" customHeight="1">
      <c r="A271" s="1"/>
      <c r="B271" s="2"/>
      <c r="C271" s="3"/>
      <c r="D271" s="4"/>
      <c r="E271" s="5"/>
      <c r="F271" s="5"/>
    </row>
    <row r="272" spans="1:6" ht="15.75" customHeight="1">
      <c r="A272" s="1"/>
      <c r="B272" s="2"/>
      <c r="C272" s="3"/>
      <c r="D272" s="4"/>
      <c r="E272" s="5"/>
      <c r="F272" s="5"/>
    </row>
    <row r="273" spans="1:6" ht="15.75" customHeight="1">
      <c r="A273" s="1"/>
      <c r="B273" s="2"/>
      <c r="C273" s="3"/>
      <c r="D273" s="4"/>
      <c r="E273" s="5"/>
      <c r="F273" s="5"/>
    </row>
    <row r="274" spans="1:6" ht="15.75" customHeight="1">
      <c r="A274" s="1"/>
      <c r="B274" s="2"/>
      <c r="C274" s="3"/>
      <c r="D274" s="4"/>
      <c r="E274" s="5"/>
      <c r="F274" s="5"/>
    </row>
    <row r="275" spans="1:6" ht="15.75" customHeight="1">
      <c r="A275" s="1"/>
      <c r="B275" s="2"/>
      <c r="C275" s="3"/>
      <c r="D275" s="4"/>
      <c r="E275" s="5"/>
      <c r="F275" s="5"/>
    </row>
    <row r="276" spans="1:6" ht="15.75" customHeight="1">
      <c r="A276" s="1"/>
      <c r="B276" s="2"/>
      <c r="C276" s="3"/>
      <c r="D276" s="4"/>
      <c r="E276" s="5"/>
      <c r="F276" s="5"/>
    </row>
    <row r="277" spans="1:6" ht="15.75" customHeight="1">
      <c r="A277" s="1"/>
      <c r="B277" s="2"/>
      <c r="C277" s="3"/>
      <c r="D277" s="4"/>
      <c r="E277" s="5"/>
      <c r="F277" s="5"/>
    </row>
    <row r="278" spans="1:6" ht="15.75" customHeight="1">
      <c r="A278" s="1"/>
      <c r="B278" s="2"/>
      <c r="C278" s="3"/>
      <c r="D278" s="4"/>
      <c r="E278" s="5"/>
      <c r="F278" s="5"/>
    </row>
    <row r="279" spans="1:6" ht="15.75" customHeight="1">
      <c r="A279" s="1"/>
      <c r="B279" s="2"/>
      <c r="C279" s="3"/>
      <c r="D279" s="4"/>
      <c r="E279" s="5"/>
      <c r="F279" s="5"/>
    </row>
    <row r="280" spans="1:6" ht="15.75" customHeight="1">
      <c r="A280" s="1"/>
      <c r="B280" s="2"/>
      <c r="C280" s="3"/>
      <c r="D280" s="4"/>
      <c r="E280" s="5"/>
      <c r="F280" s="5"/>
    </row>
    <row r="281" spans="1:6" ht="15.75" customHeight="1">
      <c r="A281" s="1"/>
      <c r="B281" s="2"/>
      <c r="C281" s="3"/>
      <c r="D281" s="4"/>
      <c r="E281" s="5"/>
      <c r="F281" s="5"/>
    </row>
    <row r="282" spans="1:6" ht="15.75" customHeight="1">
      <c r="A282" s="1"/>
      <c r="B282" s="2"/>
      <c r="C282" s="3"/>
      <c r="D282" s="4"/>
      <c r="E282" s="5"/>
      <c r="F282" s="5"/>
    </row>
    <row r="283" spans="1:6" ht="15.75" customHeight="1">
      <c r="A283" s="1"/>
      <c r="B283" s="2"/>
      <c r="C283" s="3"/>
      <c r="D283" s="4"/>
      <c r="E283" s="5"/>
      <c r="F283" s="5"/>
    </row>
    <row r="284" spans="1:6" ht="15.75" customHeight="1">
      <c r="A284" s="1"/>
      <c r="B284" s="2"/>
      <c r="C284" s="3"/>
      <c r="D284" s="4"/>
      <c r="E284" s="5"/>
      <c r="F284" s="5"/>
    </row>
    <row r="285" spans="1:6" ht="15.75" customHeight="1">
      <c r="A285" s="1"/>
      <c r="B285" s="2"/>
      <c r="C285" s="3"/>
      <c r="D285" s="4"/>
      <c r="E285" s="5"/>
      <c r="F285" s="5"/>
    </row>
    <row r="286" spans="1:6" ht="15.75" customHeight="1">
      <c r="A286" s="1"/>
      <c r="B286" s="2"/>
      <c r="C286" s="3"/>
      <c r="D286" s="4"/>
      <c r="E286" s="5"/>
      <c r="F286" s="5"/>
    </row>
    <row r="287" spans="1:6" ht="15.75" customHeight="1">
      <c r="A287" s="1"/>
      <c r="B287" s="2"/>
      <c r="C287" s="3"/>
      <c r="D287" s="4"/>
      <c r="E287" s="5"/>
      <c r="F287" s="5"/>
    </row>
    <row r="288" spans="1:6" ht="15.75" customHeight="1">
      <c r="A288" s="1"/>
      <c r="B288" s="2"/>
      <c r="C288" s="3"/>
      <c r="D288" s="4"/>
      <c r="E288" s="5"/>
      <c r="F288" s="5"/>
    </row>
    <row r="289" spans="1:6" ht="15.75" customHeight="1">
      <c r="A289" s="1"/>
      <c r="B289" s="2"/>
      <c r="C289" s="3"/>
      <c r="D289" s="4"/>
      <c r="E289" s="5"/>
      <c r="F289" s="5"/>
    </row>
    <row r="290" spans="1:6" ht="15.75" customHeight="1">
      <c r="A290" s="1"/>
      <c r="B290" s="2"/>
      <c r="C290" s="3"/>
      <c r="D290" s="4"/>
      <c r="E290" s="5"/>
      <c r="F290" s="5"/>
    </row>
    <row r="291" spans="1:6" ht="15.75" customHeight="1">
      <c r="A291" s="1"/>
      <c r="B291" s="2"/>
      <c r="C291" s="3"/>
      <c r="D291" s="4"/>
      <c r="E291" s="5"/>
      <c r="F291" s="5"/>
    </row>
    <row r="292" spans="1:6" ht="15.75" customHeight="1">
      <c r="A292" s="1"/>
      <c r="B292" s="2"/>
      <c r="C292" s="3"/>
      <c r="D292" s="4"/>
      <c r="E292" s="5"/>
      <c r="F292" s="5"/>
    </row>
    <row r="293" spans="1:6" ht="15.75" customHeight="1">
      <c r="A293" s="1"/>
      <c r="B293" s="2"/>
      <c r="C293" s="3"/>
      <c r="D293" s="4"/>
      <c r="E293" s="5"/>
      <c r="F293" s="5"/>
    </row>
    <row r="294" spans="1:6" ht="15.75" customHeight="1">
      <c r="A294" s="1"/>
      <c r="B294" s="2"/>
      <c r="C294" s="3"/>
      <c r="D294" s="4"/>
      <c r="E294" s="5"/>
      <c r="F294" s="5"/>
    </row>
    <row r="295" spans="1:6" ht="15.75" customHeight="1">
      <c r="A295" s="1"/>
      <c r="B295" s="2"/>
      <c r="C295" s="3"/>
      <c r="D295" s="4"/>
      <c r="E295" s="5"/>
      <c r="F295" s="5"/>
    </row>
    <row r="296" spans="1:6" ht="15.75" customHeight="1">
      <c r="A296" s="1"/>
      <c r="B296" s="2"/>
      <c r="C296" s="3"/>
      <c r="D296" s="4"/>
      <c r="E296" s="5"/>
      <c r="F296" s="5"/>
    </row>
    <row r="297" spans="1:6" ht="15.75" customHeight="1">
      <c r="A297" s="1"/>
      <c r="B297" s="2"/>
      <c r="C297" s="3"/>
      <c r="D297" s="4"/>
      <c r="E297" s="5"/>
      <c r="F297" s="5"/>
    </row>
    <row r="298" spans="1:6" ht="15.75" customHeight="1">
      <c r="A298" s="1"/>
      <c r="B298" s="2"/>
      <c r="C298" s="3"/>
      <c r="D298" s="4"/>
      <c r="E298" s="5"/>
      <c r="F298" s="5"/>
    </row>
    <row r="299" spans="1:6" ht="15.75" customHeight="1">
      <c r="A299" s="1"/>
      <c r="B299" s="2"/>
      <c r="C299" s="3"/>
      <c r="D299" s="4"/>
      <c r="E299" s="5"/>
      <c r="F299" s="5"/>
    </row>
    <row r="300" spans="1:6" ht="15.75" customHeight="1">
      <c r="A300" s="1"/>
      <c r="B300" s="2"/>
      <c r="C300" s="3"/>
      <c r="D300" s="4"/>
      <c r="E300" s="5"/>
      <c r="F300" s="5"/>
    </row>
    <row r="301" spans="1:6" ht="15.75" customHeight="1">
      <c r="A301" s="1"/>
      <c r="B301" s="2"/>
      <c r="C301" s="3"/>
      <c r="D301" s="4"/>
      <c r="E301" s="5"/>
      <c r="F301" s="5"/>
    </row>
    <row r="302" spans="1:6" ht="15.75" customHeight="1">
      <c r="A302" s="1"/>
      <c r="B302" s="2"/>
      <c r="C302" s="3"/>
      <c r="D302" s="4"/>
      <c r="E302" s="5"/>
      <c r="F302" s="5"/>
    </row>
    <row r="303" spans="1:6" ht="15.75" customHeight="1">
      <c r="A303" s="1"/>
      <c r="B303" s="2"/>
      <c r="C303" s="3"/>
      <c r="D303" s="4"/>
      <c r="E303" s="5"/>
      <c r="F303" s="5"/>
    </row>
    <row r="304" spans="1:6" ht="15.75" customHeight="1">
      <c r="A304" s="1"/>
      <c r="B304" s="2"/>
      <c r="C304" s="3"/>
      <c r="D304" s="4"/>
      <c r="E304" s="5"/>
      <c r="F304" s="5"/>
    </row>
    <row r="305" spans="1:6" ht="15.75" customHeight="1">
      <c r="A305" s="1"/>
      <c r="B305" s="2"/>
      <c r="C305" s="3"/>
      <c r="D305" s="4"/>
      <c r="E305" s="5"/>
      <c r="F305" s="5"/>
    </row>
    <row r="306" spans="1:6" ht="15.75" customHeight="1">
      <c r="A306" s="1"/>
      <c r="B306" s="2"/>
      <c r="C306" s="3"/>
      <c r="D306" s="4"/>
      <c r="E306" s="5"/>
      <c r="F306" s="5"/>
    </row>
    <row r="307" spans="1:6" ht="15.75" customHeight="1">
      <c r="A307" s="1"/>
      <c r="B307" s="2"/>
      <c r="C307" s="3"/>
      <c r="D307" s="4"/>
      <c r="E307" s="5"/>
      <c r="F307" s="5"/>
    </row>
    <row r="308" spans="1:6" ht="15.75" customHeight="1">
      <c r="A308" s="1"/>
      <c r="B308" s="2"/>
      <c r="C308" s="3"/>
      <c r="D308" s="4"/>
      <c r="E308" s="5"/>
      <c r="F308" s="5"/>
    </row>
    <row r="309" spans="1:6" ht="15.75" customHeight="1">
      <c r="A309" s="1"/>
      <c r="B309" s="2"/>
      <c r="C309" s="3"/>
      <c r="D309" s="4"/>
      <c r="E309" s="5"/>
      <c r="F309" s="5"/>
    </row>
    <row r="310" spans="1:6" ht="15.75" customHeight="1">
      <c r="A310" s="1"/>
      <c r="B310" s="2"/>
      <c r="C310" s="3"/>
      <c r="D310" s="4"/>
      <c r="E310" s="5"/>
      <c r="F310" s="5"/>
    </row>
    <row r="311" spans="1:6" ht="15.75" customHeight="1">
      <c r="A311" s="1"/>
      <c r="B311" s="2"/>
      <c r="C311" s="3"/>
      <c r="D311" s="4"/>
      <c r="E311" s="5"/>
      <c r="F311" s="5"/>
    </row>
    <row r="312" spans="1:6" ht="15.75" customHeight="1">
      <c r="A312" s="1"/>
      <c r="B312" s="2"/>
      <c r="C312" s="3"/>
      <c r="D312" s="4"/>
      <c r="E312" s="5"/>
      <c r="F312" s="5"/>
    </row>
    <row r="313" spans="1:6" ht="15.75" customHeight="1">
      <c r="A313" s="1"/>
      <c r="B313" s="2"/>
      <c r="C313" s="3"/>
      <c r="D313" s="4"/>
      <c r="E313" s="5"/>
      <c r="F313" s="5"/>
    </row>
    <row r="314" spans="1:6" ht="15.75" customHeight="1">
      <c r="A314" s="1"/>
      <c r="B314" s="2"/>
      <c r="C314" s="3"/>
      <c r="D314" s="4"/>
      <c r="E314" s="5"/>
      <c r="F314" s="5"/>
    </row>
    <row r="315" spans="1:6" ht="15.75" customHeight="1">
      <c r="A315" s="1"/>
      <c r="B315" s="2"/>
      <c r="C315" s="3"/>
      <c r="D315" s="4"/>
      <c r="E315" s="5"/>
      <c r="F315" s="5"/>
    </row>
    <row r="316" spans="1:6" ht="15.75" customHeight="1">
      <c r="A316" s="1"/>
      <c r="B316" s="2"/>
      <c r="C316" s="3"/>
      <c r="D316" s="4"/>
      <c r="E316" s="5"/>
      <c r="F316" s="5"/>
    </row>
    <row r="317" spans="1:6" ht="15.75" customHeight="1">
      <c r="A317" s="1"/>
      <c r="B317" s="2"/>
      <c r="C317" s="3"/>
      <c r="D317" s="4"/>
      <c r="E317" s="5"/>
      <c r="F317" s="5"/>
    </row>
    <row r="318" spans="1:6" ht="15.75" customHeight="1">
      <c r="A318" s="1"/>
      <c r="B318" s="2"/>
      <c r="C318" s="3"/>
      <c r="D318" s="4"/>
      <c r="E318" s="5"/>
      <c r="F318" s="5"/>
    </row>
    <row r="319" spans="1:6" ht="15.75" customHeight="1">
      <c r="A319" s="1"/>
      <c r="B319" s="2"/>
      <c r="C319" s="3"/>
      <c r="D319" s="4"/>
      <c r="E319" s="5"/>
      <c r="F319" s="5"/>
    </row>
    <row r="320" spans="1:6" ht="15.75" customHeight="1">
      <c r="A320" s="1"/>
      <c r="B320" s="2"/>
      <c r="C320" s="3"/>
      <c r="D320" s="4"/>
      <c r="E320" s="5"/>
      <c r="F320" s="5"/>
    </row>
    <row r="321" spans="1:6" ht="15.75" customHeight="1">
      <c r="A321" s="1"/>
      <c r="B321" s="2"/>
      <c r="C321" s="3"/>
      <c r="D321" s="4"/>
      <c r="E321" s="5"/>
      <c r="F321" s="5"/>
    </row>
    <row r="322" spans="1:6" ht="15.75" customHeight="1">
      <c r="A322" s="1"/>
      <c r="B322" s="2"/>
      <c r="C322" s="3"/>
      <c r="D322" s="4"/>
      <c r="E322" s="5"/>
      <c r="F322" s="5"/>
    </row>
    <row r="323" spans="1:6" ht="15.75" customHeight="1">
      <c r="A323" s="1"/>
      <c r="B323" s="2"/>
      <c r="C323" s="3"/>
      <c r="D323" s="4"/>
      <c r="E323" s="5"/>
      <c r="F323" s="5"/>
    </row>
    <row r="324" spans="1:6" ht="15.75" customHeight="1">
      <c r="A324" s="1"/>
      <c r="B324" s="2"/>
      <c r="C324" s="3"/>
      <c r="D324" s="4"/>
      <c r="E324" s="5"/>
      <c r="F324" s="5"/>
    </row>
    <row r="325" spans="1:6" ht="15.75" customHeight="1">
      <c r="A325" s="1"/>
      <c r="B325" s="2"/>
      <c r="C325" s="3"/>
      <c r="D325" s="4"/>
      <c r="E325" s="5"/>
      <c r="F325" s="5"/>
    </row>
    <row r="326" spans="1:6" ht="15.75" customHeight="1">
      <c r="A326" s="1"/>
      <c r="B326" s="2"/>
      <c r="C326" s="3"/>
      <c r="D326" s="4"/>
      <c r="E326" s="5"/>
      <c r="F326" s="5"/>
    </row>
    <row r="327" spans="1:6" ht="15.75" customHeight="1">
      <c r="A327" s="1"/>
      <c r="B327" s="2"/>
      <c r="C327" s="3"/>
      <c r="D327" s="4"/>
      <c r="E327" s="5"/>
      <c r="F327" s="5"/>
    </row>
    <row r="328" spans="1:6" ht="15.75" customHeight="1">
      <c r="A328" s="1"/>
      <c r="B328" s="2"/>
      <c r="C328" s="3"/>
      <c r="D328" s="4"/>
      <c r="E328" s="5"/>
      <c r="F328" s="5"/>
    </row>
    <row r="329" spans="1:6" ht="15.75" customHeight="1">
      <c r="A329" s="1"/>
      <c r="B329" s="2"/>
      <c r="C329" s="3"/>
      <c r="D329" s="4"/>
      <c r="E329" s="5"/>
      <c r="F329" s="5"/>
    </row>
    <row r="330" spans="1:6" ht="15.75" customHeight="1">
      <c r="A330" s="1"/>
      <c r="B330" s="2"/>
      <c r="C330" s="3"/>
      <c r="D330" s="4"/>
      <c r="E330" s="5"/>
      <c r="F330" s="5"/>
    </row>
    <row r="331" spans="1:6" ht="15.75" customHeight="1">
      <c r="A331" s="1"/>
      <c r="B331" s="2"/>
      <c r="C331" s="3"/>
      <c r="D331" s="4"/>
      <c r="E331" s="5"/>
      <c r="F331" s="5"/>
    </row>
    <row r="332" spans="1:6" ht="15.75" customHeight="1">
      <c r="A332" s="1"/>
      <c r="B332" s="2"/>
      <c r="C332" s="3"/>
      <c r="D332" s="4"/>
      <c r="E332" s="5"/>
      <c r="F332" s="5"/>
    </row>
    <row r="333" spans="1:6" ht="15.75" customHeight="1">
      <c r="A333" s="1"/>
      <c r="B333" s="2"/>
      <c r="C333" s="3"/>
      <c r="D333" s="4"/>
      <c r="E333" s="5"/>
      <c r="F333" s="5"/>
    </row>
    <row r="334" spans="1:6" ht="15.75" customHeight="1">
      <c r="A334" s="1"/>
      <c r="B334" s="2"/>
      <c r="C334" s="3"/>
      <c r="D334" s="4"/>
      <c r="E334" s="5"/>
      <c r="F334" s="5"/>
    </row>
    <row r="335" spans="1:6" ht="15.75" customHeight="1">
      <c r="A335" s="1"/>
      <c r="B335" s="2"/>
      <c r="C335" s="3"/>
      <c r="D335" s="4"/>
      <c r="E335" s="5"/>
      <c r="F335" s="5"/>
    </row>
    <row r="336" spans="1:6" ht="15.75" customHeight="1">
      <c r="A336" s="1"/>
      <c r="B336" s="2"/>
      <c r="C336" s="3"/>
      <c r="D336" s="4"/>
      <c r="E336" s="5"/>
      <c r="F336" s="5"/>
    </row>
    <row r="337" spans="1:6" ht="15.75" customHeight="1">
      <c r="A337" s="1"/>
      <c r="B337" s="2"/>
      <c r="C337" s="3"/>
      <c r="D337" s="4"/>
      <c r="E337" s="5"/>
      <c r="F337" s="5"/>
    </row>
    <row r="338" spans="1:6" ht="15.75" customHeight="1">
      <c r="A338" s="1"/>
      <c r="B338" s="2"/>
      <c r="C338" s="3"/>
      <c r="D338" s="4"/>
      <c r="E338" s="5"/>
      <c r="F338" s="5"/>
    </row>
    <row r="339" spans="1:6" ht="15.75" customHeight="1">
      <c r="A339" s="1"/>
      <c r="B339" s="2"/>
      <c r="C339" s="3"/>
      <c r="D339" s="4"/>
      <c r="E339" s="5"/>
      <c r="F339" s="5"/>
    </row>
    <row r="340" spans="1:6" ht="15.75" customHeight="1">
      <c r="A340" s="1"/>
      <c r="B340" s="2"/>
      <c r="C340" s="3"/>
      <c r="D340" s="4"/>
      <c r="E340" s="5"/>
      <c r="F340" s="5"/>
    </row>
    <row r="341" spans="1:6" ht="15.75" customHeight="1">
      <c r="A341" s="1"/>
      <c r="B341" s="2"/>
      <c r="C341" s="3"/>
      <c r="D341" s="4"/>
      <c r="E341" s="5"/>
      <c r="F341" s="5"/>
    </row>
    <row r="342" spans="1:6" ht="15.75" customHeight="1">
      <c r="A342" s="1"/>
      <c r="B342" s="2"/>
      <c r="C342" s="3"/>
      <c r="D342" s="4"/>
      <c r="E342" s="5"/>
      <c r="F342" s="5"/>
    </row>
    <row r="343" spans="1:6" ht="15.75" customHeight="1">
      <c r="A343" s="1"/>
      <c r="B343" s="2"/>
      <c r="C343" s="3"/>
      <c r="D343" s="4"/>
      <c r="E343" s="5"/>
      <c r="F343" s="5"/>
    </row>
    <row r="344" spans="1:6" ht="15.75" customHeight="1">
      <c r="A344" s="1"/>
      <c r="B344" s="2"/>
      <c r="C344" s="3"/>
      <c r="D344" s="4"/>
      <c r="E344" s="5"/>
      <c r="F344" s="5"/>
    </row>
    <row r="345" spans="1:6" ht="15.75" customHeight="1">
      <c r="A345" s="1"/>
      <c r="B345" s="2"/>
      <c r="C345" s="3"/>
      <c r="D345" s="4"/>
      <c r="E345" s="5"/>
      <c r="F345" s="5"/>
    </row>
    <row r="346" spans="1:6" ht="15.75" customHeight="1">
      <c r="A346" s="1"/>
      <c r="B346" s="2"/>
      <c r="C346" s="3"/>
      <c r="D346" s="4"/>
      <c r="E346" s="5"/>
      <c r="F346" s="5"/>
    </row>
    <row r="347" spans="1:6" ht="15.75" customHeight="1">
      <c r="A347" s="1"/>
      <c r="B347" s="2"/>
      <c r="C347" s="3"/>
      <c r="D347" s="4"/>
      <c r="E347" s="5"/>
      <c r="F347" s="5"/>
    </row>
    <row r="348" spans="1:6" ht="15.75" customHeight="1">
      <c r="A348" s="1"/>
      <c r="B348" s="2"/>
      <c r="C348" s="3"/>
      <c r="D348" s="4"/>
      <c r="E348" s="5"/>
      <c r="F348" s="5"/>
    </row>
    <row r="349" spans="1:6" ht="15.75" customHeight="1">
      <c r="A349" s="1"/>
      <c r="B349" s="2"/>
      <c r="C349" s="3"/>
      <c r="D349" s="4"/>
      <c r="E349" s="5"/>
      <c r="F349" s="5"/>
    </row>
    <row r="350" spans="1:6" ht="15.75" customHeight="1">
      <c r="A350" s="1"/>
      <c r="B350" s="2"/>
      <c r="C350" s="3"/>
      <c r="D350" s="4"/>
      <c r="E350" s="5"/>
      <c r="F350" s="5"/>
    </row>
    <row r="351" spans="1:6" ht="15.75" customHeight="1">
      <c r="A351" s="1"/>
      <c r="B351" s="2"/>
      <c r="C351" s="3"/>
      <c r="D351" s="4"/>
      <c r="E351" s="5"/>
      <c r="F351" s="5"/>
    </row>
    <row r="352" spans="1:6" ht="15.75" customHeight="1">
      <c r="A352" s="1"/>
      <c r="B352" s="2"/>
      <c r="C352" s="3"/>
      <c r="D352" s="4"/>
      <c r="E352" s="5"/>
      <c r="F352" s="5"/>
    </row>
    <row r="353" spans="1:6" ht="15.75" customHeight="1">
      <c r="A353" s="1"/>
      <c r="B353" s="2"/>
      <c r="C353" s="3"/>
      <c r="D353" s="4"/>
      <c r="E353" s="5"/>
      <c r="F353" s="5"/>
    </row>
    <row r="354" spans="1:6" ht="15.75" customHeight="1">
      <c r="A354" s="1"/>
      <c r="B354" s="2"/>
      <c r="C354" s="3"/>
      <c r="D354" s="4"/>
      <c r="E354" s="5"/>
      <c r="F354" s="5"/>
    </row>
    <row r="355" spans="1:6" ht="15.75" customHeight="1">
      <c r="A355" s="1"/>
      <c r="B355" s="2"/>
      <c r="C355" s="3"/>
      <c r="D355" s="4"/>
      <c r="E355" s="5"/>
      <c r="F355" s="5"/>
    </row>
    <row r="356" spans="1:6" ht="15.75" customHeight="1">
      <c r="A356" s="1"/>
      <c r="B356" s="2"/>
      <c r="C356" s="3"/>
      <c r="D356" s="4"/>
      <c r="E356" s="5"/>
      <c r="F356" s="5"/>
    </row>
    <row r="357" spans="1:6" ht="15.75" customHeight="1">
      <c r="A357" s="1"/>
      <c r="B357" s="2"/>
      <c r="C357" s="3"/>
      <c r="D357" s="4"/>
      <c r="E357" s="5"/>
      <c r="F357" s="5"/>
    </row>
    <row r="358" spans="1:6" ht="15.75" customHeight="1">
      <c r="A358" s="1"/>
      <c r="B358" s="2"/>
      <c r="C358" s="3"/>
      <c r="D358" s="4"/>
      <c r="E358" s="5"/>
      <c r="F358" s="5"/>
    </row>
    <row r="359" spans="1:6" ht="15.75" customHeight="1">
      <c r="A359" s="1"/>
      <c r="B359" s="2"/>
      <c r="C359" s="3"/>
      <c r="D359" s="4"/>
      <c r="E359" s="5"/>
      <c r="F359" s="5"/>
    </row>
    <row r="360" spans="1:6" ht="15.75" customHeight="1">
      <c r="A360" s="1"/>
      <c r="B360" s="2"/>
      <c r="C360" s="3"/>
      <c r="D360" s="4"/>
      <c r="E360" s="5"/>
      <c r="F360" s="5"/>
    </row>
    <row r="361" spans="1:6" ht="15.75" customHeight="1">
      <c r="A361" s="1"/>
      <c r="B361" s="2"/>
      <c r="C361" s="3"/>
      <c r="D361" s="4"/>
      <c r="E361" s="5"/>
      <c r="F361" s="5"/>
    </row>
    <row r="362" spans="1:6" ht="15.75" customHeight="1">
      <c r="A362" s="1"/>
      <c r="B362" s="2"/>
      <c r="C362" s="3"/>
      <c r="D362" s="4"/>
      <c r="E362" s="5"/>
      <c r="F362" s="5"/>
    </row>
    <row r="363" spans="1:6" ht="15.75" customHeight="1">
      <c r="A363" s="1"/>
      <c r="B363" s="2"/>
      <c r="C363" s="3"/>
      <c r="D363" s="4"/>
      <c r="E363" s="5"/>
      <c r="F363" s="5"/>
    </row>
    <row r="364" spans="1:6" ht="15.75" customHeight="1">
      <c r="A364" s="1"/>
      <c r="B364" s="2"/>
      <c r="C364" s="3"/>
      <c r="D364" s="4"/>
      <c r="E364" s="5"/>
      <c r="F364" s="5"/>
    </row>
    <row r="365" spans="1:6" ht="15.75" customHeight="1">
      <c r="A365" s="1"/>
      <c r="B365" s="2"/>
      <c r="C365" s="3"/>
      <c r="D365" s="4"/>
      <c r="E365" s="5"/>
      <c r="F365" s="5"/>
    </row>
    <row r="366" spans="1:6" ht="15.75" customHeight="1">
      <c r="A366" s="1"/>
      <c r="B366" s="2"/>
      <c r="C366" s="3"/>
      <c r="D366" s="4"/>
      <c r="E366" s="5"/>
      <c r="F366" s="5"/>
    </row>
    <row r="367" spans="1:6" ht="15.75" customHeight="1">
      <c r="A367" s="1"/>
      <c r="B367" s="2"/>
      <c r="C367" s="3"/>
      <c r="D367" s="4"/>
      <c r="E367" s="5"/>
      <c r="F367" s="5"/>
    </row>
    <row r="368" spans="1:6" ht="15.75" customHeight="1">
      <c r="A368" s="1"/>
      <c r="B368" s="2"/>
      <c r="C368" s="3"/>
      <c r="D368" s="4"/>
      <c r="E368" s="5"/>
      <c r="F368" s="5"/>
    </row>
    <row r="369" spans="1:6" ht="15.75" customHeight="1">
      <c r="A369" s="1"/>
      <c r="B369" s="2"/>
      <c r="C369" s="3"/>
      <c r="D369" s="4"/>
      <c r="E369" s="5"/>
      <c r="F369" s="5"/>
    </row>
    <row r="370" spans="1:6" ht="15.75" customHeight="1">
      <c r="A370" s="1"/>
      <c r="B370" s="2"/>
      <c r="C370" s="3"/>
      <c r="D370" s="4"/>
      <c r="E370" s="5"/>
      <c r="F370" s="5"/>
    </row>
    <row r="371" spans="1:6" ht="15.75" customHeight="1">
      <c r="A371" s="1"/>
      <c r="B371" s="2"/>
      <c r="C371" s="3"/>
      <c r="D371" s="4"/>
      <c r="E371" s="5"/>
      <c r="F371" s="5"/>
    </row>
    <row r="372" spans="1:6" ht="15.75" customHeight="1">
      <c r="A372" s="1"/>
      <c r="B372" s="2"/>
      <c r="C372" s="3"/>
      <c r="D372" s="4"/>
      <c r="E372" s="5"/>
      <c r="F372" s="5"/>
    </row>
    <row r="373" spans="1:6" ht="15.75" customHeight="1">
      <c r="A373" s="1"/>
      <c r="B373" s="2"/>
      <c r="C373" s="3"/>
      <c r="D373" s="4"/>
      <c r="E373" s="5"/>
      <c r="F373" s="5"/>
    </row>
    <row r="374" spans="1:6" ht="15.75" customHeight="1">
      <c r="A374" s="1"/>
      <c r="B374" s="2"/>
      <c r="C374" s="3"/>
      <c r="D374" s="4"/>
      <c r="E374" s="5"/>
      <c r="F374" s="5"/>
    </row>
    <row r="375" spans="1:6" ht="15.75" customHeight="1">
      <c r="A375" s="1"/>
      <c r="B375" s="2"/>
      <c r="C375" s="3"/>
      <c r="D375" s="4"/>
      <c r="E375" s="5"/>
      <c r="F375" s="5"/>
    </row>
    <row r="376" spans="1:6" ht="15.75" customHeight="1">
      <c r="A376" s="1"/>
      <c r="B376" s="2"/>
      <c r="C376" s="3"/>
      <c r="D376" s="4"/>
      <c r="E376" s="5"/>
      <c r="F376" s="5"/>
    </row>
    <row r="377" spans="1:6" ht="15.75" customHeight="1">
      <c r="A377" s="1"/>
      <c r="B377" s="2"/>
      <c r="C377" s="3"/>
      <c r="D377" s="4"/>
      <c r="E377" s="5"/>
      <c r="F377" s="5"/>
    </row>
    <row r="378" spans="1:6" ht="15.75" customHeight="1">
      <c r="A378" s="1"/>
      <c r="B378" s="2"/>
      <c r="C378" s="3"/>
      <c r="D378" s="4"/>
      <c r="E378" s="5"/>
      <c r="F378" s="5"/>
    </row>
    <row r="379" spans="1:6" ht="15.75" customHeight="1">
      <c r="A379" s="1"/>
      <c r="B379" s="2"/>
      <c r="C379" s="3"/>
      <c r="D379" s="4"/>
      <c r="E379" s="5"/>
      <c r="F379" s="5"/>
    </row>
    <row r="380" spans="1:6" ht="15.75" customHeight="1">
      <c r="A380" s="1"/>
      <c r="B380" s="2"/>
      <c r="C380" s="3"/>
      <c r="D380" s="4"/>
      <c r="E380" s="5"/>
      <c r="F380" s="5"/>
    </row>
    <row r="381" spans="1:6" ht="15.75" customHeight="1">
      <c r="A381" s="1"/>
      <c r="B381" s="2"/>
      <c r="C381" s="3"/>
      <c r="D381" s="4"/>
      <c r="E381" s="5"/>
      <c r="F381" s="5"/>
    </row>
    <row r="382" spans="1:6" ht="15.75" customHeight="1">
      <c r="A382" s="1"/>
      <c r="B382" s="2"/>
      <c r="C382" s="3"/>
      <c r="D382" s="4"/>
      <c r="E382" s="5"/>
      <c r="F382" s="5"/>
    </row>
    <row r="383" spans="1:6" ht="15.75" customHeight="1">
      <c r="A383" s="1"/>
      <c r="B383" s="2"/>
      <c r="C383" s="3"/>
      <c r="D383" s="4"/>
      <c r="E383" s="5"/>
      <c r="F383" s="5"/>
    </row>
    <row r="384" spans="1:6" ht="15.75" customHeight="1">
      <c r="A384" s="1"/>
      <c r="B384" s="2"/>
      <c r="C384" s="3"/>
      <c r="D384" s="4"/>
      <c r="E384" s="5"/>
      <c r="F384" s="5"/>
    </row>
    <row r="385" spans="1:6" ht="15.75" customHeight="1">
      <c r="A385" s="1"/>
      <c r="B385" s="2"/>
      <c r="C385" s="3"/>
      <c r="D385" s="4"/>
      <c r="E385" s="5"/>
      <c r="F385" s="5"/>
    </row>
    <row r="386" spans="1:6" ht="15.75" customHeight="1">
      <c r="A386" s="1"/>
      <c r="B386" s="2"/>
      <c r="C386" s="3"/>
      <c r="D386" s="4"/>
      <c r="E386" s="5"/>
      <c r="F386" s="5"/>
    </row>
    <row r="387" spans="1:6" ht="15.75" customHeight="1">
      <c r="A387" s="1"/>
      <c r="B387" s="2"/>
      <c r="C387" s="3"/>
      <c r="D387" s="4"/>
      <c r="E387" s="5"/>
      <c r="F387" s="5"/>
    </row>
    <row r="388" spans="1:6" ht="15.75" customHeight="1">
      <c r="A388" s="1"/>
      <c r="B388" s="2"/>
      <c r="C388" s="3"/>
      <c r="D388" s="4"/>
      <c r="E388" s="5"/>
      <c r="F388" s="5"/>
    </row>
    <row r="389" spans="1:6" ht="15.75" customHeight="1">
      <c r="A389" s="1"/>
      <c r="B389" s="2"/>
      <c r="C389" s="3"/>
      <c r="D389" s="4"/>
      <c r="E389" s="5"/>
      <c r="F389" s="5"/>
    </row>
    <row r="390" spans="1:6" ht="15.75" customHeight="1">
      <c r="A390" s="1"/>
      <c r="B390" s="2"/>
      <c r="C390" s="3"/>
      <c r="D390" s="4"/>
      <c r="E390" s="5"/>
      <c r="F390" s="5"/>
    </row>
    <row r="391" spans="1:6" ht="15.75" customHeight="1">
      <c r="A391" s="1"/>
      <c r="B391" s="2"/>
      <c r="C391" s="3"/>
      <c r="D391" s="4"/>
      <c r="E391" s="5"/>
      <c r="F391" s="5"/>
    </row>
    <row r="392" spans="1:6" ht="15.75" customHeight="1">
      <c r="A392" s="1"/>
      <c r="B392" s="2"/>
      <c r="C392" s="3"/>
      <c r="D392" s="4"/>
      <c r="E392" s="5"/>
      <c r="F392" s="5"/>
    </row>
    <row r="393" spans="1:6" ht="15.75" customHeight="1">
      <c r="A393" s="1"/>
      <c r="B393" s="2"/>
      <c r="C393" s="3"/>
      <c r="D393" s="4"/>
      <c r="E393" s="5"/>
      <c r="F393" s="5"/>
    </row>
    <row r="394" spans="1:6" ht="15.75" customHeight="1">
      <c r="A394" s="1"/>
      <c r="B394" s="2"/>
      <c r="C394" s="3"/>
      <c r="D394" s="4"/>
      <c r="E394" s="5"/>
      <c r="F394" s="5"/>
    </row>
    <row r="395" spans="1:6" ht="15.75" customHeight="1">
      <c r="A395" s="1"/>
      <c r="B395" s="2"/>
      <c r="C395" s="3"/>
      <c r="D395" s="4"/>
      <c r="E395" s="5"/>
      <c r="F395" s="5"/>
    </row>
    <row r="396" spans="1:6" ht="15.75" customHeight="1">
      <c r="A396" s="1"/>
      <c r="B396" s="2"/>
      <c r="C396" s="3"/>
      <c r="D396" s="4"/>
      <c r="E396" s="5"/>
      <c r="F396" s="5"/>
    </row>
    <row r="397" spans="1:6" ht="15.75" customHeight="1">
      <c r="A397" s="1"/>
      <c r="B397" s="2"/>
      <c r="C397" s="3"/>
      <c r="D397" s="4"/>
      <c r="E397" s="5"/>
      <c r="F397" s="5"/>
    </row>
    <row r="398" spans="1:6" ht="15.75" customHeight="1">
      <c r="A398" s="1"/>
      <c r="B398" s="2"/>
      <c r="C398" s="3"/>
      <c r="D398" s="4"/>
      <c r="E398" s="5"/>
      <c r="F398" s="5"/>
    </row>
    <row r="399" spans="1:6" ht="15.75" customHeight="1">
      <c r="A399" s="1"/>
      <c r="B399" s="2"/>
      <c r="C399" s="3"/>
      <c r="D399" s="4"/>
      <c r="E399" s="5"/>
      <c r="F399" s="5"/>
    </row>
    <row r="400" spans="1:6" ht="15.75" customHeight="1">
      <c r="A400" s="1"/>
      <c r="B400" s="2"/>
      <c r="C400" s="3"/>
      <c r="D400" s="4"/>
      <c r="E400" s="5"/>
      <c r="F400" s="5"/>
    </row>
    <row r="401" spans="1:6" ht="15.75" customHeight="1">
      <c r="A401" s="1"/>
      <c r="B401" s="2"/>
      <c r="C401" s="3"/>
      <c r="D401" s="4"/>
      <c r="E401" s="5"/>
      <c r="F401" s="5"/>
    </row>
    <row r="402" spans="1:6" ht="15.75" customHeight="1">
      <c r="A402" s="1"/>
      <c r="B402" s="2"/>
      <c r="C402" s="3"/>
      <c r="D402" s="4"/>
      <c r="E402" s="5"/>
      <c r="F402" s="5"/>
    </row>
    <row r="403" spans="1:6" ht="15.75" customHeight="1">
      <c r="A403" s="1"/>
      <c r="B403" s="2"/>
      <c r="C403" s="3"/>
      <c r="D403" s="4"/>
      <c r="E403" s="5"/>
      <c r="F403" s="5"/>
    </row>
    <row r="404" spans="1:6" ht="15.75" customHeight="1">
      <c r="A404" s="1"/>
      <c r="B404" s="2"/>
      <c r="C404" s="3"/>
      <c r="D404" s="4"/>
      <c r="E404" s="5"/>
      <c r="F404" s="5"/>
    </row>
    <row r="405" spans="1:6" ht="15.75" customHeight="1">
      <c r="A405" s="1"/>
      <c r="B405" s="2"/>
      <c r="C405" s="3"/>
      <c r="D405" s="4"/>
      <c r="E405" s="5"/>
      <c r="F405" s="5"/>
    </row>
    <row r="406" spans="1:6" ht="15.75" customHeight="1">
      <c r="A406" s="1"/>
      <c r="B406" s="2"/>
      <c r="C406" s="3"/>
      <c r="D406" s="4"/>
      <c r="E406" s="5"/>
      <c r="F406" s="5"/>
    </row>
    <row r="407" spans="1:6" ht="15.75" customHeight="1">
      <c r="A407" s="1"/>
      <c r="B407" s="2"/>
      <c r="C407" s="3"/>
      <c r="D407" s="4"/>
      <c r="E407" s="5"/>
      <c r="F407" s="5"/>
    </row>
    <row r="408" spans="1:6" ht="15.75" customHeight="1">
      <c r="A408" s="1"/>
      <c r="B408" s="2"/>
      <c r="C408" s="3"/>
      <c r="D408" s="4"/>
      <c r="E408" s="5"/>
      <c r="F408" s="5"/>
    </row>
    <row r="409" spans="1:6" ht="15.75" customHeight="1">
      <c r="A409" s="1"/>
      <c r="B409" s="2"/>
      <c r="C409" s="3"/>
      <c r="D409" s="4"/>
      <c r="E409" s="5"/>
      <c r="F409" s="5"/>
    </row>
    <row r="410" spans="1:6" ht="15.75" customHeight="1">
      <c r="A410" s="1"/>
      <c r="B410" s="2"/>
      <c r="C410" s="3"/>
      <c r="D410" s="4"/>
      <c r="E410" s="5"/>
      <c r="F410" s="5"/>
    </row>
    <row r="411" spans="1:6" ht="15.75" customHeight="1">
      <c r="A411" s="1"/>
      <c r="B411" s="2"/>
      <c r="C411" s="3"/>
      <c r="D411" s="4"/>
      <c r="E411" s="5"/>
      <c r="F411" s="5"/>
    </row>
    <row r="412" spans="1:6" ht="15.75" customHeight="1">
      <c r="A412" s="1"/>
      <c r="B412" s="2"/>
      <c r="C412" s="3"/>
      <c r="D412" s="4"/>
      <c r="E412" s="5"/>
      <c r="F412" s="5"/>
    </row>
    <row r="413" spans="1:6" ht="15.75" customHeight="1">
      <c r="A413" s="1"/>
      <c r="B413" s="2"/>
      <c r="C413" s="3"/>
      <c r="D413" s="4"/>
      <c r="E413" s="5"/>
      <c r="F413" s="5"/>
    </row>
    <row r="414" spans="1:6" ht="15.75" customHeight="1">
      <c r="A414" s="1"/>
      <c r="B414" s="2"/>
      <c r="C414" s="3"/>
      <c r="D414" s="4"/>
      <c r="E414" s="5"/>
      <c r="F414" s="5"/>
    </row>
    <row r="415" spans="1:6" ht="15.75" customHeight="1">
      <c r="A415" s="1"/>
      <c r="B415" s="2"/>
      <c r="C415" s="3"/>
      <c r="D415" s="4"/>
      <c r="E415" s="5"/>
      <c r="F415" s="5"/>
    </row>
    <row r="416" spans="1:6" ht="15.75" customHeight="1">
      <c r="A416" s="1"/>
      <c r="B416" s="2"/>
      <c r="C416" s="3"/>
      <c r="D416" s="4"/>
      <c r="E416" s="5"/>
      <c r="F416" s="5"/>
    </row>
    <row r="417" spans="1:6" ht="15.75" customHeight="1">
      <c r="A417" s="1"/>
      <c r="B417" s="2"/>
      <c r="C417" s="3"/>
      <c r="D417" s="4"/>
      <c r="E417" s="5"/>
      <c r="F417" s="5"/>
    </row>
    <row r="418" spans="1:6" ht="15.75" customHeight="1">
      <c r="A418" s="1"/>
      <c r="B418" s="2"/>
      <c r="C418" s="3"/>
      <c r="D418" s="4"/>
      <c r="E418" s="5"/>
      <c r="F418" s="5"/>
    </row>
    <row r="419" spans="1:6" ht="15.75" customHeight="1">
      <c r="A419" s="1"/>
      <c r="B419" s="2"/>
      <c r="C419" s="3"/>
      <c r="D419" s="4"/>
      <c r="E419" s="5"/>
      <c r="F419" s="5"/>
    </row>
    <row r="420" spans="1:6" ht="15.75" customHeight="1">
      <c r="A420" s="1"/>
      <c r="B420" s="2"/>
      <c r="C420" s="3"/>
      <c r="D420" s="4"/>
      <c r="E420" s="5"/>
      <c r="F420" s="5"/>
    </row>
    <row r="421" spans="1:6" ht="15.75" customHeight="1">
      <c r="A421" s="1"/>
      <c r="B421" s="2"/>
      <c r="C421" s="3"/>
      <c r="D421" s="4"/>
      <c r="E421" s="5"/>
      <c r="F421" s="5"/>
    </row>
    <row r="422" spans="1:6" ht="15.75" customHeight="1">
      <c r="A422" s="1"/>
      <c r="B422" s="2"/>
      <c r="C422" s="3"/>
      <c r="D422" s="4"/>
      <c r="E422" s="5"/>
      <c r="F422" s="5"/>
    </row>
    <row r="423" spans="1:6" ht="15.75" customHeight="1">
      <c r="A423" s="1"/>
      <c r="B423" s="2"/>
      <c r="C423" s="3"/>
      <c r="D423" s="4"/>
      <c r="E423" s="5"/>
      <c r="F423" s="5"/>
    </row>
    <row r="424" spans="1:6" ht="15.75" customHeight="1">
      <c r="A424" s="1"/>
      <c r="B424" s="2"/>
      <c r="C424" s="3"/>
      <c r="D424" s="4"/>
      <c r="E424" s="5"/>
      <c r="F424" s="5"/>
    </row>
    <row r="425" spans="1:6" ht="15.75" customHeight="1">
      <c r="A425" s="1"/>
      <c r="B425" s="2"/>
      <c r="C425" s="3"/>
      <c r="D425" s="4"/>
      <c r="E425" s="5"/>
      <c r="F425" s="5"/>
    </row>
    <row r="426" spans="1:6" ht="15.75" customHeight="1">
      <c r="A426" s="1"/>
      <c r="B426" s="2"/>
      <c r="C426" s="3"/>
      <c r="D426" s="4"/>
      <c r="E426" s="5"/>
      <c r="F426" s="5"/>
    </row>
    <row r="427" spans="1:6" ht="15.75" customHeight="1">
      <c r="A427" s="1"/>
      <c r="B427" s="2"/>
      <c r="C427" s="3"/>
      <c r="D427" s="4"/>
      <c r="E427" s="5"/>
      <c r="F427" s="5"/>
    </row>
    <row r="428" spans="1:6" ht="15.75" customHeight="1">
      <c r="A428" s="1"/>
      <c r="B428" s="2"/>
      <c r="C428" s="3"/>
      <c r="D428" s="4"/>
      <c r="E428" s="5"/>
      <c r="F428" s="5"/>
    </row>
    <row r="429" spans="1:6" ht="15.75" customHeight="1">
      <c r="A429" s="1"/>
      <c r="B429" s="2"/>
      <c r="C429" s="3"/>
      <c r="D429" s="4"/>
      <c r="E429" s="5"/>
      <c r="F429" s="5"/>
    </row>
    <row r="430" spans="1:6" ht="15.75" customHeight="1">
      <c r="A430" s="1"/>
      <c r="B430" s="2"/>
      <c r="C430" s="3"/>
      <c r="D430" s="4"/>
      <c r="E430" s="5"/>
      <c r="F430" s="5"/>
    </row>
    <row r="431" spans="1:6" ht="15.75" customHeight="1">
      <c r="A431" s="1"/>
      <c r="B431" s="2"/>
      <c r="C431" s="3"/>
      <c r="D431" s="4"/>
      <c r="E431" s="5"/>
      <c r="F431" s="5"/>
    </row>
    <row r="432" spans="1:6" ht="15.75" customHeight="1">
      <c r="A432" s="1"/>
      <c r="B432" s="2"/>
      <c r="C432" s="3"/>
      <c r="D432" s="4"/>
      <c r="E432" s="5"/>
      <c r="F432" s="5"/>
    </row>
    <row r="433" spans="1:6" ht="15.75" customHeight="1">
      <c r="A433" s="1"/>
      <c r="B433" s="2"/>
      <c r="C433" s="3"/>
      <c r="D433" s="4"/>
      <c r="E433" s="5"/>
      <c r="F433" s="5"/>
    </row>
    <row r="434" spans="1:6" ht="15.75" customHeight="1">
      <c r="A434" s="1"/>
      <c r="B434" s="2"/>
      <c r="C434" s="3"/>
      <c r="D434" s="4"/>
      <c r="E434" s="5"/>
      <c r="F434" s="5"/>
    </row>
    <row r="435" spans="1:6" ht="15.75" customHeight="1">
      <c r="A435" s="1"/>
      <c r="B435" s="2"/>
      <c r="C435" s="3"/>
      <c r="D435" s="4"/>
      <c r="E435" s="5"/>
      <c r="F435" s="5"/>
    </row>
    <row r="436" spans="1:6" ht="15.75" customHeight="1">
      <c r="A436" s="1"/>
      <c r="B436" s="2"/>
      <c r="C436" s="3"/>
      <c r="D436" s="4"/>
      <c r="E436" s="5"/>
      <c r="F436" s="5"/>
    </row>
    <row r="437" spans="1:6" ht="15.75" customHeight="1">
      <c r="A437" s="1"/>
      <c r="B437" s="2"/>
      <c r="C437" s="3"/>
      <c r="D437" s="4"/>
      <c r="E437" s="5"/>
      <c r="F437" s="5"/>
    </row>
    <row r="438" spans="1:6" ht="15.75" customHeight="1">
      <c r="A438" s="1"/>
      <c r="B438" s="2"/>
      <c r="C438" s="3"/>
      <c r="D438" s="4"/>
      <c r="E438" s="5"/>
      <c r="F438" s="5"/>
    </row>
    <row r="439" spans="1:6" ht="15.75" customHeight="1">
      <c r="A439" s="1"/>
      <c r="B439" s="2"/>
      <c r="C439" s="3"/>
      <c r="D439" s="4"/>
      <c r="E439" s="5"/>
      <c r="F439" s="5"/>
    </row>
    <row r="440" spans="1:6" ht="15.75" customHeight="1">
      <c r="A440" s="1"/>
      <c r="B440" s="2"/>
      <c r="C440" s="3"/>
      <c r="D440" s="4"/>
      <c r="E440" s="5"/>
      <c r="F440" s="5"/>
    </row>
    <row r="441" spans="1:6" ht="15.75" customHeight="1">
      <c r="A441" s="1"/>
      <c r="B441" s="2"/>
      <c r="C441" s="3"/>
      <c r="D441" s="4"/>
      <c r="E441" s="5"/>
      <c r="F441" s="5"/>
    </row>
    <row r="442" spans="1:6" ht="15.75" customHeight="1">
      <c r="A442" s="1"/>
      <c r="B442" s="2"/>
      <c r="C442" s="3"/>
      <c r="D442" s="4"/>
      <c r="E442" s="5"/>
      <c r="F442" s="5"/>
    </row>
    <row r="443" spans="1:6" ht="15.75" customHeight="1">
      <c r="A443" s="1"/>
      <c r="B443" s="2"/>
      <c r="C443" s="3"/>
      <c r="D443" s="4"/>
      <c r="E443" s="5"/>
      <c r="F443" s="5"/>
    </row>
    <row r="444" spans="1:6" ht="15.75" customHeight="1">
      <c r="A444" s="1"/>
      <c r="B444" s="2"/>
      <c r="C444" s="3"/>
      <c r="D444" s="4"/>
      <c r="E444" s="5"/>
      <c r="F444" s="5"/>
    </row>
    <row r="445" spans="1:6" ht="15.75" customHeight="1">
      <c r="A445" s="1"/>
      <c r="B445" s="2"/>
      <c r="C445" s="3"/>
      <c r="D445" s="4"/>
      <c r="E445" s="5"/>
      <c r="F445" s="5"/>
    </row>
    <row r="446" spans="1:6" ht="15.75" customHeight="1">
      <c r="A446" s="1"/>
      <c r="B446" s="2"/>
      <c r="C446" s="3"/>
      <c r="D446" s="4"/>
      <c r="E446" s="5"/>
      <c r="F446" s="5"/>
    </row>
    <row r="447" spans="1:6" ht="15.75" customHeight="1">
      <c r="A447" s="1"/>
      <c r="B447" s="2"/>
      <c r="C447" s="3"/>
      <c r="D447" s="4"/>
      <c r="E447" s="5"/>
      <c r="F447" s="5"/>
    </row>
    <row r="448" spans="1:6" ht="15.75" customHeight="1">
      <c r="A448" s="1"/>
      <c r="B448" s="2"/>
      <c r="C448" s="3"/>
      <c r="D448" s="4"/>
      <c r="E448" s="5"/>
      <c r="F448" s="5"/>
    </row>
    <row r="449" spans="1:6" ht="15.75" customHeight="1">
      <c r="A449" s="1"/>
      <c r="B449" s="2"/>
      <c r="C449" s="3"/>
      <c r="D449" s="4"/>
      <c r="E449" s="5"/>
      <c r="F449" s="5"/>
    </row>
    <row r="450" spans="1:6" ht="15.75" customHeight="1">
      <c r="A450" s="1"/>
      <c r="B450" s="2"/>
      <c r="C450" s="3"/>
      <c r="D450" s="4"/>
      <c r="E450" s="5"/>
      <c r="F450" s="5"/>
    </row>
    <row r="451" spans="1:6" ht="15.75" customHeight="1">
      <c r="A451" s="1"/>
      <c r="B451" s="2"/>
      <c r="C451" s="3"/>
      <c r="D451" s="4"/>
      <c r="E451" s="5"/>
      <c r="F451" s="5"/>
    </row>
    <row r="452" spans="1:6" ht="15.75" customHeight="1">
      <c r="A452" s="1"/>
      <c r="B452" s="2"/>
      <c r="C452" s="3"/>
      <c r="D452" s="4"/>
      <c r="E452" s="5"/>
      <c r="F452" s="5"/>
    </row>
    <row r="453" spans="1:6" ht="15.75" customHeight="1">
      <c r="A453" s="1"/>
      <c r="B453" s="2"/>
      <c r="C453" s="3"/>
      <c r="D453" s="4"/>
      <c r="E453" s="5"/>
      <c r="F453" s="5"/>
    </row>
    <row r="454" spans="1:6" ht="15.75" customHeight="1">
      <c r="A454" s="1"/>
      <c r="B454" s="2"/>
      <c r="C454" s="3"/>
      <c r="D454" s="4"/>
      <c r="E454" s="5"/>
      <c r="F454" s="5"/>
    </row>
    <row r="455" spans="1:6" ht="15.75" customHeight="1">
      <c r="A455" s="1"/>
      <c r="B455" s="2"/>
      <c r="C455" s="3"/>
      <c r="D455" s="4"/>
      <c r="E455" s="5"/>
      <c r="F455" s="5"/>
    </row>
    <row r="456" spans="1:6" ht="15.75" customHeight="1">
      <c r="A456" s="1"/>
      <c r="B456" s="2"/>
      <c r="C456" s="3"/>
      <c r="D456" s="4"/>
      <c r="E456" s="5"/>
      <c r="F456" s="5"/>
    </row>
    <row r="457" spans="1:6" ht="15.75" customHeight="1">
      <c r="A457" s="1"/>
      <c r="B457" s="2"/>
      <c r="C457" s="3"/>
      <c r="D457" s="4"/>
      <c r="E457" s="5"/>
      <c r="F457" s="5"/>
    </row>
    <row r="458" spans="1:6" ht="15.75" customHeight="1">
      <c r="A458" s="1"/>
      <c r="B458" s="2"/>
      <c r="C458" s="3"/>
      <c r="D458" s="4"/>
      <c r="E458" s="5"/>
      <c r="F458" s="5"/>
    </row>
    <row r="459" spans="1:6" ht="15.75" customHeight="1">
      <c r="A459" s="1"/>
      <c r="B459" s="2"/>
      <c r="C459" s="3"/>
      <c r="D459" s="4"/>
      <c r="E459" s="5"/>
      <c r="F459" s="5"/>
    </row>
    <row r="460" spans="1:6" ht="15.75" customHeight="1">
      <c r="A460" s="1"/>
      <c r="B460" s="2"/>
      <c r="C460" s="3"/>
      <c r="D460" s="4"/>
      <c r="E460" s="5"/>
      <c r="F460" s="5"/>
    </row>
    <row r="461" spans="1:6" ht="15.75" customHeight="1">
      <c r="A461" s="1"/>
      <c r="B461" s="2"/>
      <c r="C461" s="3"/>
      <c r="D461" s="4"/>
      <c r="E461" s="5"/>
      <c r="F461" s="5"/>
    </row>
    <row r="462" spans="1:6" ht="15.75" customHeight="1">
      <c r="A462" s="1"/>
      <c r="B462" s="2"/>
      <c r="C462" s="3"/>
      <c r="D462" s="4"/>
      <c r="E462" s="5"/>
      <c r="F462" s="5"/>
    </row>
    <row r="463" spans="1:6" ht="15.75" customHeight="1">
      <c r="A463" s="1"/>
      <c r="B463" s="2"/>
      <c r="C463" s="3"/>
      <c r="D463" s="4"/>
      <c r="E463" s="5"/>
      <c r="F463" s="5"/>
    </row>
    <row r="464" spans="1:6" ht="15.75" customHeight="1">
      <c r="A464" s="1"/>
      <c r="B464" s="2"/>
      <c r="C464" s="3"/>
      <c r="D464" s="4"/>
      <c r="E464" s="5"/>
      <c r="F464" s="5"/>
    </row>
    <row r="465" spans="1:6" ht="15.75" customHeight="1">
      <c r="A465" s="1"/>
      <c r="B465" s="2"/>
      <c r="C465" s="3"/>
      <c r="D465" s="4"/>
      <c r="E465" s="5"/>
      <c r="F465" s="5"/>
    </row>
    <row r="466" spans="1:6" ht="15.75" customHeight="1">
      <c r="A466" s="1"/>
      <c r="B466" s="2"/>
      <c r="C466" s="3"/>
      <c r="D466" s="4"/>
      <c r="E466" s="5"/>
      <c r="F466" s="5"/>
    </row>
    <row r="467" spans="1:6" ht="15.75" customHeight="1">
      <c r="A467" s="1"/>
      <c r="B467" s="2"/>
      <c r="C467" s="3"/>
      <c r="D467" s="4"/>
      <c r="E467" s="5"/>
      <c r="F467" s="5"/>
    </row>
    <row r="468" spans="1:6" ht="15.75" customHeight="1">
      <c r="A468" s="1"/>
      <c r="B468" s="2"/>
      <c r="C468" s="3"/>
      <c r="D468" s="4"/>
      <c r="E468" s="5"/>
      <c r="F468" s="5"/>
    </row>
    <row r="469" spans="1:6" ht="15.75" customHeight="1">
      <c r="A469" s="1"/>
      <c r="B469" s="2"/>
      <c r="C469" s="3"/>
      <c r="D469" s="4"/>
      <c r="E469" s="5"/>
      <c r="F469" s="5"/>
    </row>
    <row r="470" spans="1:6" ht="15.75" customHeight="1">
      <c r="A470" s="1"/>
      <c r="B470" s="2"/>
      <c r="C470" s="3"/>
      <c r="D470" s="4"/>
      <c r="E470" s="5"/>
      <c r="F470" s="5"/>
    </row>
    <row r="471" spans="1:6" ht="15.75" customHeight="1">
      <c r="A471" s="1"/>
      <c r="B471" s="2"/>
      <c r="C471" s="3"/>
      <c r="D471" s="4"/>
      <c r="E471" s="5"/>
      <c r="F471" s="5"/>
    </row>
    <row r="472" spans="1:6" ht="15.75" customHeight="1">
      <c r="A472" s="1"/>
      <c r="B472" s="2"/>
      <c r="C472" s="3"/>
      <c r="D472" s="4"/>
      <c r="E472" s="5"/>
      <c r="F472" s="5"/>
    </row>
    <row r="473" spans="1:6" ht="15.75" customHeight="1">
      <c r="A473" s="1"/>
      <c r="B473" s="2"/>
      <c r="C473" s="3"/>
      <c r="D473" s="4"/>
      <c r="E473" s="5"/>
      <c r="F473" s="5"/>
    </row>
    <row r="474" spans="1:6" ht="15.75" customHeight="1">
      <c r="A474" s="1"/>
      <c r="B474" s="2"/>
      <c r="C474" s="3"/>
      <c r="D474" s="4"/>
      <c r="E474" s="5"/>
      <c r="F474" s="5"/>
    </row>
    <row r="475" spans="1:6" ht="15.75" customHeight="1">
      <c r="A475" s="1"/>
      <c r="B475" s="2"/>
      <c r="C475" s="3"/>
      <c r="D475" s="4"/>
      <c r="E475" s="5"/>
      <c r="F475" s="5"/>
    </row>
    <row r="476" spans="1:6" ht="15.75" customHeight="1">
      <c r="A476" s="1"/>
      <c r="B476" s="2"/>
      <c r="C476" s="3"/>
      <c r="D476" s="4"/>
      <c r="E476" s="5"/>
      <c r="F476" s="5"/>
    </row>
    <row r="477" spans="1:6" ht="15.75" customHeight="1">
      <c r="A477" s="1"/>
      <c r="B477" s="2"/>
      <c r="C477" s="3"/>
      <c r="D477" s="4"/>
      <c r="E477" s="5"/>
      <c r="F477" s="5"/>
    </row>
    <row r="478" spans="1:6" ht="15.75" customHeight="1">
      <c r="A478" s="1"/>
      <c r="B478" s="2"/>
      <c r="C478" s="3"/>
      <c r="D478" s="4"/>
      <c r="E478" s="5"/>
      <c r="F478" s="5"/>
    </row>
    <row r="479" spans="1:6" ht="15.75" customHeight="1">
      <c r="A479" s="1"/>
      <c r="B479" s="2"/>
      <c r="C479" s="3"/>
      <c r="D479" s="4"/>
      <c r="E479" s="5"/>
      <c r="F479" s="5"/>
    </row>
    <row r="480" spans="1:6" ht="15.75" customHeight="1">
      <c r="A480" s="1"/>
      <c r="B480" s="2"/>
      <c r="C480" s="3"/>
      <c r="D480" s="4"/>
      <c r="E480" s="5"/>
      <c r="F480" s="5"/>
    </row>
    <row r="481" spans="1:6" ht="15.75" customHeight="1">
      <c r="A481" s="1"/>
      <c r="B481" s="2"/>
      <c r="C481" s="3"/>
      <c r="D481" s="4"/>
      <c r="E481" s="5"/>
      <c r="F481" s="5"/>
    </row>
    <row r="482" spans="1:6" ht="15.75" customHeight="1">
      <c r="A482" s="1"/>
      <c r="B482" s="2"/>
      <c r="C482" s="3"/>
      <c r="D482" s="4"/>
      <c r="E482" s="5"/>
      <c r="F482" s="5"/>
    </row>
    <row r="483" spans="1:6" ht="15.75" customHeight="1">
      <c r="A483" s="1"/>
      <c r="B483" s="2"/>
      <c r="C483" s="3"/>
      <c r="D483" s="4"/>
      <c r="E483" s="5"/>
      <c r="F483" s="5"/>
    </row>
    <row r="484" spans="1:6" ht="15.75" customHeight="1">
      <c r="A484" s="1"/>
      <c r="B484" s="2"/>
      <c r="C484" s="3"/>
      <c r="D484" s="4"/>
      <c r="E484" s="5"/>
      <c r="F484" s="5"/>
    </row>
    <row r="485" spans="1:6" ht="15.75" customHeight="1">
      <c r="A485" s="1"/>
      <c r="B485" s="2"/>
      <c r="C485" s="3"/>
      <c r="D485" s="4"/>
      <c r="E485" s="5"/>
      <c r="F485" s="5"/>
    </row>
    <row r="486" spans="1:6" ht="15.75" customHeight="1">
      <c r="A486" s="1"/>
      <c r="B486" s="2"/>
      <c r="C486" s="3"/>
      <c r="D486" s="4"/>
      <c r="E486" s="5"/>
      <c r="F486" s="5"/>
    </row>
    <row r="487" spans="1:6" ht="15.75" customHeight="1">
      <c r="A487" s="1"/>
      <c r="B487" s="2"/>
      <c r="C487" s="3"/>
      <c r="D487" s="4"/>
      <c r="E487" s="5"/>
      <c r="F487" s="5"/>
    </row>
    <row r="488" spans="1:6" ht="15.75" customHeight="1">
      <c r="A488" s="1"/>
      <c r="B488" s="2"/>
      <c r="C488" s="3"/>
      <c r="D488" s="4"/>
      <c r="E488" s="5"/>
      <c r="F488" s="5"/>
    </row>
    <row r="489" spans="1:6" ht="15.75" customHeight="1">
      <c r="A489" s="1"/>
      <c r="B489" s="2"/>
      <c r="C489" s="3"/>
      <c r="D489" s="4"/>
      <c r="E489" s="5"/>
      <c r="F489" s="5"/>
    </row>
    <row r="490" spans="1:6" ht="15.75" customHeight="1">
      <c r="A490" s="1"/>
      <c r="B490" s="2"/>
      <c r="C490" s="3"/>
      <c r="D490" s="4"/>
      <c r="E490" s="5"/>
      <c r="F490" s="5"/>
    </row>
    <row r="491" spans="1:6" ht="15.75" customHeight="1">
      <c r="A491" s="1"/>
      <c r="B491" s="2"/>
      <c r="C491" s="3"/>
      <c r="D491" s="4"/>
      <c r="E491" s="5"/>
      <c r="F491" s="5"/>
    </row>
    <row r="492" spans="1:6" ht="15.75" customHeight="1">
      <c r="A492" s="1"/>
      <c r="B492" s="2"/>
      <c r="C492" s="3"/>
      <c r="D492" s="4"/>
      <c r="E492" s="5"/>
      <c r="F492" s="5"/>
    </row>
    <row r="493" spans="1:6" ht="15.75" customHeight="1">
      <c r="A493" s="1"/>
      <c r="B493" s="2"/>
      <c r="C493" s="3"/>
      <c r="D493" s="4"/>
      <c r="E493" s="5"/>
      <c r="F493" s="5"/>
    </row>
    <row r="494" spans="1:6" ht="15.75" customHeight="1">
      <c r="A494" s="1"/>
      <c r="B494" s="2"/>
      <c r="C494" s="3"/>
      <c r="D494" s="4"/>
      <c r="E494" s="5"/>
      <c r="F494" s="5"/>
    </row>
    <row r="495" spans="1:6" ht="15.75" customHeight="1">
      <c r="A495" s="1"/>
      <c r="B495" s="2"/>
      <c r="C495" s="3"/>
      <c r="D495" s="4"/>
      <c r="E495" s="5"/>
      <c r="F495" s="5"/>
    </row>
    <row r="496" spans="1:6" ht="15.75" customHeight="1">
      <c r="A496" s="1"/>
      <c r="B496" s="2"/>
      <c r="C496" s="3"/>
      <c r="D496" s="4"/>
      <c r="E496" s="5"/>
      <c r="F496" s="5"/>
    </row>
    <row r="497" spans="1:6" ht="15.75" customHeight="1">
      <c r="A497" s="1"/>
      <c r="B497" s="2"/>
      <c r="C497" s="3"/>
      <c r="D497" s="4"/>
      <c r="E497" s="5"/>
      <c r="F497" s="5"/>
    </row>
    <row r="498" spans="1:6" ht="15.75" customHeight="1">
      <c r="A498" s="1"/>
      <c r="B498" s="2"/>
      <c r="C498" s="3"/>
      <c r="D498" s="4"/>
      <c r="E498" s="5"/>
      <c r="F498" s="5"/>
    </row>
    <row r="499" spans="1:6" ht="15.75" customHeight="1">
      <c r="A499" s="1"/>
      <c r="B499" s="2"/>
      <c r="C499" s="3"/>
      <c r="D499" s="4"/>
      <c r="E499" s="5"/>
      <c r="F499" s="5"/>
    </row>
    <row r="500" spans="1:6" ht="15.75" customHeight="1">
      <c r="A500" s="1"/>
      <c r="B500" s="2"/>
      <c r="C500" s="3"/>
      <c r="D500" s="4"/>
      <c r="E500" s="5"/>
      <c r="F500" s="5"/>
    </row>
    <row r="501" spans="1:6" ht="15.75" customHeight="1">
      <c r="A501" s="1"/>
      <c r="B501" s="2"/>
      <c r="C501" s="3"/>
      <c r="D501" s="4"/>
      <c r="E501" s="5"/>
      <c r="F501" s="5"/>
    </row>
    <row r="502" spans="1:6" ht="15.75" customHeight="1">
      <c r="A502" s="1"/>
      <c r="B502" s="2"/>
      <c r="C502" s="3"/>
      <c r="D502" s="4"/>
      <c r="E502" s="5"/>
      <c r="F502" s="5"/>
    </row>
    <row r="503" spans="1:6" ht="15.75" customHeight="1">
      <c r="A503" s="1"/>
      <c r="B503" s="2"/>
      <c r="C503" s="3"/>
      <c r="D503" s="4"/>
      <c r="E503" s="5"/>
      <c r="F503" s="5"/>
    </row>
    <row r="504" spans="1:6" ht="15.75" customHeight="1">
      <c r="A504" s="1"/>
      <c r="B504" s="2"/>
      <c r="C504" s="3"/>
      <c r="D504" s="4"/>
      <c r="E504" s="5"/>
      <c r="F504" s="5"/>
    </row>
    <row r="505" spans="1:6" ht="15.75" customHeight="1">
      <c r="A505" s="1"/>
      <c r="B505" s="2"/>
      <c r="C505" s="3"/>
      <c r="D505" s="4"/>
      <c r="E505" s="5"/>
      <c r="F505" s="5"/>
    </row>
    <row r="506" spans="1:6" ht="15.75" customHeight="1">
      <c r="A506" s="1"/>
      <c r="B506" s="2"/>
      <c r="C506" s="3"/>
      <c r="D506" s="4"/>
      <c r="E506" s="5"/>
      <c r="F506" s="5"/>
    </row>
    <row r="507" spans="1:6" ht="15.75" customHeight="1">
      <c r="A507" s="1"/>
      <c r="B507" s="2"/>
      <c r="C507" s="3"/>
      <c r="D507" s="4"/>
      <c r="E507" s="5"/>
      <c r="F507" s="5"/>
    </row>
    <row r="508" spans="1:6" ht="15.75" customHeight="1">
      <c r="A508" s="1"/>
      <c r="B508" s="2"/>
      <c r="C508" s="3"/>
      <c r="D508" s="4"/>
      <c r="E508" s="5"/>
      <c r="F508" s="5"/>
    </row>
    <row r="509" spans="1:6" ht="15.75" customHeight="1">
      <c r="A509" s="1"/>
      <c r="B509" s="2"/>
      <c r="C509" s="3"/>
      <c r="D509" s="4"/>
      <c r="E509" s="5"/>
      <c r="F509" s="5"/>
    </row>
    <row r="510" spans="1:6" ht="15.75" customHeight="1">
      <c r="A510" s="1"/>
      <c r="B510" s="2"/>
      <c r="C510" s="3"/>
      <c r="D510" s="4"/>
      <c r="E510" s="5"/>
      <c r="F510" s="5"/>
    </row>
    <row r="511" spans="1:6" ht="15.75" customHeight="1">
      <c r="A511" s="1"/>
      <c r="B511" s="2"/>
      <c r="C511" s="3"/>
      <c r="D511" s="4"/>
      <c r="E511" s="5"/>
      <c r="F511" s="5"/>
    </row>
    <row r="512" spans="1:6" ht="15.75" customHeight="1">
      <c r="A512" s="1"/>
      <c r="B512" s="2"/>
      <c r="C512" s="3"/>
      <c r="D512" s="4"/>
      <c r="E512" s="5"/>
      <c r="F512" s="5"/>
    </row>
    <row r="513" spans="1:6" ht="15.75" customHeight="1">
      <c r="A513" s="1"/>
      <c r="B513" s="2"/>
      <c r="C513" s="3"/>
      <c r="D513" s="4"/>
      <c r="E513" s="5"/>
      <c r="F513" s="5"/>
    </row>
    <row r="514" spans="1:6" ht="15.75" customHeight="1">
      <c r="A514" s="1"/>
      <c r="B514" s="2"/>
      <c r="C514" s="3"/>
      <c r="D514" s="4"/>
      <c r="E514" s="5"/>
      <c r="F514" s="5"/>
    </row>
    <row r="515" spans="1:6" ht="15.75" customHeight="1">
      <c r="A515" s="1"/>
      <c r="B515" s="2"/>
      <c r="C515" s="3"/>
      <c r="D515" s="4"/>
      <c r="E515" s="5"/>
      <c r="F515" s="5"/>
    </row>
    <row r="516" spans="1:6" ht="15.75" customHeight="1">
      <c r="A516" s="1"/>
      <c r="B516" s="2"/>
      <c r="C516" s="3"/>
      <c r="D516" s="4"/>
      <c r="E516" s="5"/>
      <c r="F516" s="5"/>
    </row>
    <row r="517" spans="1:6" ht="15.75" customHeight="1">
      <c r="A517" s="1"/>
      <c r="B517" s="2"/>
      <c r="C517" s="3"/>
      <c r="D517" s="4"/>
      <c r="E517" s="5"/>
      <c r="F517" s="5"/>
    </row>
    <row r="518" spans="1:6" ht="15.75" customHeight="1">
      <c r="A518" s="1"/>
      <c r="B518" s="2"/>
      <c r="C518" s="3"/>
      <c r="D518" s="4"/>
      <c r="E518" s="5"/>
      <c r="F518" s="5"/>
    </row>
    <row r="519" spans="1:6" ht="15.75" customHeight="1">
      <c r="A519" s="1"/>
      <c r="B519" s="2"/>
      <c r="C519" s="3"/>
      <c r="D519" s="4"/>
      <c r="E519" s="5"/>
      <c r="F519" s="5"/>
    </row>
    <row r="520" spans="1:6" ht="15.75" customHeight="1">
      <c r="A520" s="1"/>
      <c r="B520" s="2"/>
      <c r="C520" s="3"/>
      <c r="D520" s="4"/>
      <c r="E520" s="5"/>
      <c r="F520" s="5"/>
    </row>
    <row r="521" spans="1:6" ht="15.75" customHeight="1">
      <c r="A521" s="1"/>
      <c r="B521" s="2"/>
      <c r="C521" s="3"/>
      <c r="D521" s="4"/>
      <c r="E521" s="5"/>
      <c r="F521" s="5"/>
    </row>
    <row r="522" spans="1:6" ht="15.75" customHeight="1">
      <c r="A522" s="1"/>
      <c r="B522" s="2"/>
      <c r="C522" s="3"/>
      <c r="D522" s="4"/>
      <c r="E522" s="5"/>
      <c r="F522" s="5"/>
    </row>
    <row r="523" spans="1:6" ht="15.75" customHeight="1">
      <c r="A523" s="1"/>
      <c r="B523" s="2"/>
      <c r="C523" s="3"/>
      <c r="D523" s="4"/>
      <c r="E523" s="5"/>
      <c r="F523" s="5"/>
    </row>
    <row r="524" spans="1:6" ht="15.75" customHeight="1">
      <c r="A524" s="1"/>
      <c r="B524" s="2"/>
      <c r="C524" s="3"/>
      <c r="D524" s="4"/>
      <c r="E524" s="5"/>
      <c r="F524" s="5"/>
    </row>
    <row r="525" spans="1:6" ht="15.75" customHeight="1">
      <c r="A525" s="1"/>
      <c r="B525" s="2"/>
      <c r="C525" s="3"/>
      <c r="D525" s="4"/>
      <c r="E525" s="5"/>
      <c r="F525" s="5"/>
    </row>
    <row r="526" spans="1:6" ht="15.75" customHeight="1">
      <c r="A526" s="1"/>
      <c r="B526" s="2"/>
      <c r="C526" s="3"/>
      <c r="D526" s="4"/>
      <c r="E526" s="5"/>
      <c r="F526" s="5"/>
    </row>
    <row r="527" spans="1:6" ht="15.75" customHeight="1">
      <c r="A527" s="1"/>
      <c r="B527" s="2"/>
      <c r="C527" s="3"/>
      <c r="D527" s="4"/>
      <c r="E527" s="5"/>
      <c r="F527" s="5"/>
    </row>
    <row r="528" spans="1:6" ht="15.75" customHeight="1">
      <c r="A528" s="1"/>
      <c r="B528" s="2"/>
      <c r="C528" s="3"/>
      <c r="D528" s="4"/>
      <c r="E528" s="5"/>
      <c r="F528" s="5"/>
    </row>
    <row r="529" spans="1:6" ht="15.75" customHeight="1">
      <c r="A529" s="1"/>
      <c r="B529" s="2"/>
      <c r="C529" s="3"/>
      <c r="D529" s="4"/>
      <c r="E529" s="5"/>
      <c r="F529" s="5"/>
    </row>
    <row r="530" spans="1:6" ht="15.75" customHeight="1">
      <c r="A530" s="1"/>
      <c r="B530" s="2"/>
      <c r="C530" s="3"/>
      <c r="D530" s="4"/>
      <c r="E530" s="5"/>
      <c r="F530" s="5"/>
    </row>
    <row r="531" spans="1:6" ht="15.75" customHeight="1">
      <c r="A531" s="1"/>
      <c r="B531" s="2"/>
      <c r="C531" s="3"/>
      <c r="D531" s="4"/>
      <c r="E531" s="5"/>
      <c r="F531" s="5"/>
    </row>
    <row r="532" spans="1:6" ht="15.75" customHeight="1">
      <c r="A532" s="1"/>
      <c r="B532" s="2"/>
      <c r="C532" s="3"/>
      <c r="D532" s="4"/>
      <c r="E532" s="5"/>
      <c r="F532" s="5"/>
    </row>
    <row r="533" spans="1:6" ht="15.75" customHeight="1">
      <c r="A533" s="1"/>
      <c r="B533" s="2"/>
      <c r="C533" s="3"/>
      <c r="D533" s="4"/>
      <c r="E533" s="5"/>
      <c r="F533" s="5"/>
    </row>
    <row r="534" spans="1:6" ht="15.75" customHeight="1">
      <c r="A534" s="1"/>
      <c r="B534" s="2"/>
      <c r="C534" s="3"/>
      <c r="D534" s="4"/>
      <c r="E534" s="5"/>
      <c r="F534" s="5"/>
    </row>
    <row r="535" spans="1:6" ht="15.75" customHeight="1">
      <c r="A535" s="1"/>
      <c r="B535" s="2"/>
      <c r="C535" s="3"/>
      <c r="D535" s="4"/>
      <c r="E535" s="5"/>
      <c r="F535" s="5"/>
    </row>
    <row r="536" spans="1:6" ht="15.75" customHeight="1">
      <c r="A536" s="1"/>
      <c r="B536" s="2"/>
      <c r="C536" s="3"/>
      <c r="D536" s="4"/>
      <c r="E536" s="5"/>
      <c r="F536" s="5"/>
    </row>
    <row r="537" spans="1:6" ht="15.75" customHeight="1">
      <c r="A537" s="1"/>
      <c r="B537" s="2"/>
      <c r="C537" s="3"/>
      <c r="D537" s="4"/>
      <c r="E537" s="5"/>
      <c r="F537" s="5"/>
    </row>
    <row r="538" spans="1:6" ht="15.75" customHeight="1">
      <c r="A538" s="1"/>
      <c r="B538" s="2"/>
      <c r="C538" s="3"/>
      <c r="D538" s="4"/>
      <c r="E538" s="5"/>
      <c r="F538" s="5"/>
    </row>
    <row r="539" spans="1:6" ht="15.75" customHeight="1">
      <c r="A539" s="1"/>
      <c r="B539" s="2"/>
      <c r="C539" s="3"/>
      <c r="D539" s="4"/>
      <c r="E539" s="5"/>
      <c r="F539" s="5"/>
    </row>
    <row r="540" spans="1:6" ht="15.75" customHeight="1">
      <c r="A540" s="1"/>
      <c r="B540" s="2"/>
      <c r="C540" s="3"/>
      <c r="D540" s="4"/>
      <c r="E540" s="5"/>
      <c r="F540" s="5"/>
    </row>
    <row r="541" spans="1:6" ht="15.75" customHeight="1">
      <c r="A541" s="1"/>
      <c r="B541" s="2"/>
      <c r="C541" s="3"/>
      <c r="D541" s="4"/>
      <c r="E541" s="5"/>
      <c r="F541" s="5"/>
    </row>
    <row r="542" spans="1:6" ht="15.75" customHeight="1">
      <c r="A542" s="1"/>
      <c r="B542" s="2"/>
      <c r="C542" s="3"/>
      <c r="D542" s="4"/>
      <c r="E542" s="5"/>
      <c r="F542" s="5"/>
    </row>
    <row r="543" spans="1:6" ht="15.75" customHeight="1">
      <c r="A543" s="1"/>
      <c r="B543" s="2"/>
      <c r="C543" s="3"/>
      <c r="D543" s="4"/>
      <c r="E543" s="5"/>
      <c r="F543" s="5"/>
    </row>
    <row r="544" spans="1:6" ht="15.75" customHeight="1">
      <c r="A544" s="1"/>
      <c r="B544" s="2"/>
      <c r="C544" s="3"/>
      <c r="D544" s="4"/>
      <c r="E544" s="5"/>
      <c r="F544" s="5"/>
    </row>
    <row r="545" spans="1:6" ht="15.75" customHeight="1">
      <c r="A545" s="1"/>
      <c r="B545" s="2"/>
      <c r="C545" s="3"/>
      <c r="D545" s="4"/>
      <c r="E545" s="5"/>
      <c r="F545" s="5"/>
    </row>
    <row r="546" spans="1:6" ht="15.75" customHeight="1">
      <c r="A546" s="1"/>
      <c r="B546" s="2"/>
      <c r="C546" s="3"/>
      <c r="D546" s="4"/>
      <c r="E546" s="5"/>
      <c r="F546" s="5"/>
    </row>
    <row r="547" spans="1:6" ht="15.75" customHeight="1">
      <c r="A547" s="1"/>
      <c r="B547" s="2"/>
      <c r="C547" s="3"/>
      <c r="D547" s="4"/>
      <c r="E547" s="5"/>
      <c r="F547" s="5"/>
    </row>
    <row r="548" spans="1:6" ht="15.75" customHeight="1">
      <c r="A548" s="1"/>
      <c r="B548" s="2"/>
      <c r="C548" s="3"/>
      <c r="D548" s="4"/>
      <c r="E548" s="5"/>
      <c r="F548" s="5"/>
    </row>
    <row r="549" spans="1:6" ht="15.75" customHeight="1">
      <c r="A549" s="1"/>
      <c r="B549" s="2"/>
      <c r="C549" s="3"/>
      <c r="D549" s="4"/>
      <c r="E549" s="5"/>
      <c r="F549" s="5"/>
    </row>
    <row r="550" spans="1:6" ht="15.75" customHeight="1">
      <c r="A550" s="1"/>
      <c r="B550" s="2"/>
      <c r="C550" s="3"/>
      <c r="D550" s="4"/>
      <c r="E550" s="5"/>
      <c r="F550" s="5"/>
    </row>
    <row r="551" spans="1:6" ht="15.75" customHeight="1">
      <c r="A551" s="1"/>
      <c r="B551" s="2"/>
      <c r="C551" s="3"/>
      <c r="D551" s="4"/>
      <c r="E551" s="5"/>
      <c r="F551" s="5"/>
    </row>
    <row r="552" spans="1:6" ht="15.75" customHeight="1">
      <c r="A552" s="1"/>
      <c r="B552" s="2"/>
      <c r="C552" s="3"/>
      <c r="D552" s="4"/>
      <c r="E552" s="5"/>
      <c r="F552" s="5"/>
    </row>
    <row r="553" spans="1:6" ht="15.75" customHeight="1">
      <c r="A553" s="1"/>
      <c r="B553" s="2"/>
      <c r="C553" s="3"/>
      <c r="D553" s="4"/>
      <c r="E553" s="5"/>
      <c r="F553" s="5"/>
    </row>
    <row r="554" spans="1:6" ht="15.75" customHeight="1">
      <c r="A554" s="1"/>
      <c r="B554" s="2"/>
      <c r="C554" s="3"/>
      <c r="D554" s="4"/>
      <c r="E554" s="5"/>
      <c r="F554" s="5"/>
    </row>
    <row r="555" spans="1:6" ht="15.75" customHeight="1">
      <c r="A555" s="1"/>
      <c r="B555" s="2"/>
      <c r="C555" s="3"/>
      <c r="D555" s="4"/>
      <c r="E555" s="5"/>
      <c r="F555" s="5"/>
    </row>
    <row r="556" spans="1:6" ht="15.75" customHeight="1">
      <c r="A556" s="1"/>
      <c r="B556" s="2"/>
      <c r="C556" s="3"/>
      <c r="D556" s="4"/>
      <c r="E556" s="5"/>
      <c r="F556" s="5"/>
    </row>
    <row r="557" spans="1:6" ht="15.75" customHeight="1">
      <c r="A557" s="1"/>
      <c r="B557" s="2"/>
      <c r="C557" s="3"/>
      <c r="D557" s="4"/>
      <c r="E557" s="5"/>
      <c r="F557" s="5"/>
    </row>
    <row r="558" spans="1:6" ht="15.75" customHeight="1">
      <c r="A558" s="1"/>
      <c r="B558" s="2"/>
      <c r="C558" s="3"/>
      <c r="D558" s="4"/>
      <c r="E558" s="5"/>
      <c r="F558" s="5"/>
    </row>
    <row r="559" spans="1:6" ht="15.75" customHeight="1">
      <c r="A559" s="1"/>
      <c r="B559" s="2"/>
      <c r="C559" s="3"/>
      <c r="D559" s="4"/>
      <c r="E559" s="5"/>
      <c r="F559" s="5"/>
    </row>
    <row r="560" spans="1:6" ht="15.75" customHeight="1">
      <c r="A560" s="1"/>
      <c r="B560" s="2"/>
      <c r="C560" s="3"/>
      <c r="D560" s="4"/>
      <c r="E560" s="5"/>
      <c r="F560" s="5"/>
    </row>
    <row r="561" spans="1:6" ht="15.75" customHeight="1">
      <c r="A561" s="1"/>
      <c r="B561" s="2"/>
      <c r="C561" s="3"/>
      <c r="D561" s="4"/>
      <c r="E561" s="5"/>
      <c r="F561" s="5"/>
    </row>
    <row r="562" spans="1:6" ht="15.75" customHeight="1">
      <c r="A562" s="1"/>
      <c r="B562" s="2"/>
      <c r="C562" s="3"/>
      <c r="D562" s="4"/>
      <c r="E562" s="5"/>
      <c r="F562" s="5"/>
    </row>
    <row r="563" spans="1:6" ht="15.75" customHeight="1">
      <c r="A563" s="1"/>
      <c r="B563" s="2"/>
      <c r="C563" s="3"/>
      <c r="D563" s="4"/>
      <c r="E563" s="5"/>
      <c r="F563" s="5"/>
    </row>
    <row r="564" spans="1:6" ht="15.75" customHeight="1">
      <c r="A564" s="1"/>
      <c r="B564" s="2"/>
      <c r="C564" s="3"/>
      <c r="D564" s="4"/>
      <c r="E564" s="5"/>
      <c r="F564" s="5"/>
    </row>
    <row r="565" spans="1:6" ht="15.75" customHeight="1">
      <c r="A565" s="1"/>
      <c r="B565" s="2"/>
      <c r="C565" s="3"/>
      <c r="D565" s="4"/>
      <c r="E565" s="5"/>
      <c r="F565" s="5"/>
    </row>
    <row r="566" spans="1:6" ht="15.75" customHeight="1">
      <c r="A566" s="1"/>
      <c r="B566" s="2"/>
      <c r="C566" s="3"/>
      <c r="D566" s="4"/>
      <c r="E566" s="5"/>
      <c r="F566" s="5"/>
    </row>
    <row r="567" spans="1:6" ht="15.75" customHeight="1">
      <c r="A567" s="1"/>
      <c r="B567" s="2"/>
      <c r="C567" s="3"/>
      <c r="D567" s="4"/>
      <c r="E567" s="5"/>
      <c r="F567" s="5"/>
    </row>
    <row r="568" spans="1:6" ht="15.75" customHeight="1">
      <c r="A568" s="1"/>
      <c r="B568" s="2"/>
      <c r="C568" s="3"/>
      <c r="D568" s="4"/>
      <c r="E568" s="5"/>
      <c r="F568" s="5"/>
    </row>
    <row r="569" spans="1:6" ht="15.75" customHeight="1">
      <c r="A569" s="1"/>
      <c r="B569" s="2"/>
      <c r="C569" s="3"/>
      <c r="D569" s="4"/>
      <c r="E569" s="5"/>
      <c r="F569" s="5"/>
    </row>
    <row r="570" spans="1:6" ht="15.75" customHeight="1">
      <c r="A570" s="1"/>
      <c r="B570" s="2"/>
      <c r="C570" s="3"/>
      <c r="D570" s="4"/>
      <c r="E570" s="5"/>
      <c r="F570" s="5"/>
    </row>
    <row r="571" spans="1:6" ht="15.75" customHeight="1">
      <c r="A571" s="1"/>
      <c r="B571" s="2"/>
      <c r="C571" s="3"/>
      <c r="D571" s="4"/>
      <c r="E571" s="5"/>
      <c r="F571" s="5"/>
    </row>
    <row r="572" spans="1:6" ht="15.75" customHeight="1">
      <c r="A572" s="1"/>
      <c r="B572" s="2"/>
      <c r="C572" s="3"/>
      <c r="D572" s="4"/>
      <c r="E572" s="5"/>
      <c r="F572" s="5"/>
    </row>
    <row r="573" spans="1:6" ht="15.75" customHeight="1">
      <c r="A573" s="1"/>
      <c r="B573" s="2"/>
      <c r="C573" s="3"/>
      <c r="D573" s="4"/>
      <c r="E573" s="5"/>
      <c r="F573" s="5"/>
    </row>
    <row r="574" spans="1:6" ht="15.75" customHeight="1">
      <c r="A574" s="1"/>
      <c r="B574" s="2"/>
      <c r="C574" s="3"/>
      <c r="D574" s="4"/>
      <c r="E574" s="5"/>
      <c r="F574" s="5"/>
    </row>
    <row r="575" spans="1:6" ht="15.75" customHeight="1">
      <c r="A575" s="1"/>
      <c r="B575" s="2"/>
      <c r="C575" s="3"/>
      <c r="D575" s="4"/>
      <c r="E575" s="5"/>
      <c r="F575" s="5"/>
    </row>
    <row r="576" spans="1:6" ht="15.75" customHeight="1">
      <c r="A576" s="1"/>
      <c r="B576" s="2"/>
      <c r="C576" s="3"/>
      <c r="D576" s="4"/>
      <c r="E576" s="5"/>
      <c r="F576" s="5"/>
    </row>
    <row r="577" spans="1:6" ht="15.75" customHeight="1">
      <c r="A577" s="1"/>
      <c r="B577" s="2"/>
      <c r="C577" s="3"/>
      <c r="D577" s="4"/>
      <c r="E577" s="5"/>
      <c r="F577" s="5"/>
    </row>
    <row r="578" spans="1:6" ht="15.75" customHeight="1">
      <c r="A578" s="1"/>
      <c r="B578" s="2"/>
      <c r="C578" s="3"/>
      <c r="D578" s="4"/>
      <c r="E578" s="5"/>
      <c r="F578" s="5"/>
    </row>
    <row r="579" spans="1:6" ht="15.75" customHeight="1">
      <c r="A579" s="1"/>
      <c r="B579" s="2"/>
      <c r="C579" s="3"/>
      <c r="D579" s="4"/>
      <c r="E579" s="5"/>
      <c r="F579" s="5"/>
    </row>
    <row r="580" spans="1:6" ht="15.75" customHeight="1">
      <c r="A580" s="1"/>
      <c r="B580" s="2"/>
      <c r="C580" s="3"/>
      <c r="D580" s="4"/>
      <c r="E580" s="5"/>
      <c r="F580" s="5"/>
    </row>
    <row r="581" spans="1:6" ht="15.75" customHeight="1">
      <c r="A581" s="1"/>
      <c r="B581" s="2"/>
      <c r="C581" s="3"/>
      <c r="D581" s="4"/>
      <c r="E581" s="5"/>
      <c r="F581" s="5"/>
    </row>
    <row r="582" spans="1:6" ht="15.75" customHeight="1">
      <c r="A582" s="1"/>
      <c r="B582" s="2"/>
      <c r="C582" s="3"/>
      <c r="D582" s="4"/>
      <c r="E582" s="5"/>
      <c r="F582" s="5"/>
    </row>
    <row r="583" spans="1:6" ht="15.75" customHeight="1">
      <c r="A583" s="1"/>
      <c r="B583" s="2"/>
      <c r="C583" s="3"/>
      <c r="D583" s="4"/>
      <c r="E583" s="5"/>
      <c r="F583" s="5"/>
    </row>
    <row r="584" spans="1:6" ht="15.75" customHeight="1">
      <c r="A584" s="1"/>
      <c r="B584" s="2"/>
      <c r="C584" s="3"/>
      <c r="D584" s="4"/>
      <c r="E584" s="5"/>
      <c r="F584" s="5"/>
    </row>
    <row r="585" spans="1:6" ht="15.75" customHeight="1">
      <c r="A585" s="1"/>
      <c r="B585" s="2"/>
      <c r="C585" s="3"/>
      <c r="D585" s="4"/>
      <c r="E585" s="5"/>
      <c r="F585" s="5"/>
    </row>
    <row r="586" spans="1:6" ht="15.75" customHeight="1">
      <c r="A586" s="1"/>
      <c r="B586" s="2"/>
      <c r="C586" s="3"/>
      <c r="D586" s="4"/>
      <c r="E586" s="5"/>
      <c r="F586" s="5"/>
    </row>
    <row r="587" spans="1:6" ht="15.75" customHeight="1">
      <c r="A587" s="1"/>
      <c r="B587" s="2"/>
      <c r="C587" s="3"/>
      <c r="D587" s="4"/>
      <c r="E587" s="5"/>
      <c r="F587" s="5"/>
    </row>
    <row r="588" spans="1:6" ht="15.75" customHeight="1">
      <c r="A588" s="1"/>
      <c r="B588" s="2"/>
      <c r="C588" s="3"/>
      <c r="D588" s="4"/>
      <c r="E588" s="5"/>
      <c r="F588" s="5"/>
    </row>
    <row r="589" spans="1:6" ht="15.75" customHeight="1">
      <c r="A589" s="1"/>
      <c r="B589" s="2"/>
      <c r="C589" s="3"/>
      <c r="D589" s="4"/>
      <c r="E589" s="5"/>
      <c r="F589" s="5"/>
    </row>
    <row r="590" spans="1:6" ht="15.75" customHeight="1">
      <c r="A590" s="1"/>
      <c r="B590" s="2"/>
      <c r="C590" s="3"/>
      <c r="D590" s="4"/>
      <c r="E590" s="5"/>
      <c r="F590" s="5"/>
    </row>
    <row r="591" spans="1:6" ht="15.75" customHeight="1">
      <c r="A591" s="1"/>
      <c r="B591" s="2"/>
      <c r="C591" s="3"/>
      <c r="D591" s="4"/>
      <c r="E591" s="5"/>
      <c r="F591" s="5"/>
    </row>
    <row r="592" spans="1:6" ht="15.75" customHeight="1">
      <c r="A592" s="1"/>
      <c r="B592" s="2"/>
      <c r="C592" s="3"/>
      <c r="D592" s="4"/>
      <c r="E592" s="5"/>
      <c r="F592" s="5"/>
    </row>
    <row r="593" spans="1:6" ht="15.75" customHeight="1">
      <c r="A593" s="1"/>
      <c r="B593" s="2"/>
      <c r="C593" s="3"/>
      <c r="D593" s="4"/>
      <c r="E593" s="5"/>
      <c r="F593" s="5"/>
    </row>
    <row r="594" spans="1:6" ht="15.75" customHeight="1">
      <c r="A594" s="1"/>
      <c r="B594" s="2"/>
      <c r="C594" s="3"/>
      <c r="D594" s="4"/>
      <c r="E594" s="5"/>
      <c r="F594" s="5"/>
    </row>
    <row r="595" spans="1:6" ht="15.75" customHeight="1">
      <c r="A595" s="1"/>
      <c r="B595" s="2"/>
      <c r="C595" s="3"/>
      <c r="D595" s="4"/>
      <c r="E595" s="5"/>
      <c r="F595" s="5"/>
    </row>
    <row r="596" spans="1:6" ht="15.75" customHeight="1">
      <c r="A596" s="1"/>
      <c r="B596" s="2"/>
      <c r="C596" s="3"/>
      <c r="D596" s="4"/>
      <c r="E596" s="5"/>
      <c r="F596" s="5"/>
    </row>
    <row r="597" spans="1:6" ht="15.75" customHeight="1">
      <c r="A597" s="1"/>
      <c r="B597" s="2"/>
      <c r="C597" s="3"/>
      <c r="D597" s="4"/>
      <c r="E597" s="5"/>
      <c r="F597" s="5"/>
    </row>
    <row r="598" spans="1:6" ht="15.75" customHeight="1">
      <c r="A598" s="1"/>
      <c r="B598" s="2"/>
      <c r="C598" s="3"/>
      <c r="D598" s="4"/>
      <c r="E598" s="5"/>
      <c r="F598" s="5"/>
    </row>
    <row r="599" spans="1:6" ht="15.75" customHeight="1">
      <c r="A599" s="1"/>
      <c r="B599" s="2"/>
      <c r="C599" s="3"/>
      <c r="D599" s="4"/>
      <c r="E599" s="5"/>
      <c r="F599" s="5"/>
    </row>
    <row r="600" spans="1:6" ht="15.75" customHeight="1">
      <c r="A600" s="1"/>
      <c r="B600" s="2"/>
      <c r="C600" s="3"/>
      <c r="D600" s="4"/>
      <c r="E600" s="5"/>
      <c r="F600" s="5"/>
    </row>
    <row r="601" spans="1:6" ht="15.75" customHeight="1">
      <c r="A601" s="1"/>
      <c r="B601" s="2"/>
      <c r="C601" s="3"/>
      <c r="D601" s="4"/>
      <c r="E601" s="5"/>
      <c r="F601" s="5"/>
    </row>
    <row r="602" spans="1:6" ht="15.75" customHeight="1">
      <c r="A602" s="1"/>
      <c r="B602" s="2"/>
      <c r="C602" s="3"/>
      <c r="D602" s="4"/>
      <c r="E602" s="5"/>
      <c r="F602" s="5"/>
    </row>
    <row r="603" spans="1:6" ht="15.75" customHeight="1">
      <c r="A603" s="1"/>
      <c r="B603" s="2"/>
      <c r="C603" s="3"/>
      <c r="D603" s="4"/>
      <c r="E603" s="5"/>
      <c r="F603" s="5"/>
    </row>
    <row r="604" spans="1:6" ht="15.75" customHeight="1">
      <c r="A604" s="1"/>
      <c r="B604" s="2"/>
      <c r="C604" s="3"/>
      <c r="D604" s="4"/>
      <c r="E604" s="5"/>
      <c r="F604" s="5"/>
    </row>
    <row r="605" spans="1:6" ht="15.75" customHeight="1">
      <c r="A605" s="1"/>
      <c r="B605" s="2"/>
      <c r="C605" s="3"/>
      <c r="D605" s="4"/>
      <c r="E605" s="5"/>
      <c r="F605" s="5"/>
    </row>
    <row r="606" spans="1:6" ht="15.75" customHeight="1">
      <c r="A606" s="1"/>
      <c r="B606" s="2"/>
      <c r="C606" s="3"/>
      <c r="D606" s="4"/>
      <c r="E606" s="5"/>
      <c r="F606" s="5"/>
    </row>
    <row r="607" spans="1:6" ht="15.75" customHeight="1">
      <c r="A607" s="1"/>
      <c r="B607" s="2"/>
      <c r="C607" s="3"/>
      <c r="D607" s="4"/>
      <c r="E607" s="5"/>
      <c r="F607" s="5"/>
    </row>
    <row r="608" spans="1:6" ht="15.75" customHeight="1">
      <c r="A608" s="1"/>
      <c r="B608" s="2"/>
      <c r="C608" s="3"/>
      <c r="D608" s="4"/>
      <c r="E608" s="5"/>
      <c r="F608" s="5"/>
    </row>
    <row r="609" spans="1:6" ht="15.75" customHeight="1">
      <c r="A609" s="1"/>
      <c r="B609" s="2"/>
      <c r="C609" s="3"/>
      <c r="D609" s="4"/>
      <c r="E609" s="5"/>
      <c r="F609" s="5"/>
    </row>
    <row r="610" spans="1:6" ht="15.75" customHeight="1">
      <c r="A610" s="1"/>
      <c r="B610" s="2"/>
      <c r="C610" s="3"/>
      <c r="D610" s="4"/>
      <c r="E610" s="5"/>
      <c r="F610" s="5"/>
    </row>
    <row r="611" spans="1:6" ht="15.75" customHeight="1">
      <c r="A611" s="1"/>
      <c r="B611" s="2"/>
      <c r="C611" s="3"/>
      <c r="D611" s="4"/>
      <c r="E611" s="5"/>
      <c r="F611" s="5"/>
    </row>
    <row r="612" spans="1:6" ht="15.75" customHeight="1">
      <c r="A612" s="1"/>
      <c r="B612" s="2"/>
      <c r="C612" s="3"/>
      <c r="D612" s="4"/>
      <c r="E612" s="5"/>
      <c r="F612" s="5"/>
    </row>
    <row r="613" spans="1:6" ht="15.75" customHeight="1">
      <c r="A613" s="1"/>
      <c r="B613" s="2"/>
      <c r="C613" s="3"/>
      <c r="D613" s="4"/>
      <c r="E613" s="5"/>
      <c r="F613" s="5"/>
    </row>
    <row r="614" spans="1:6" ht="15.75" customHeight="1">
      <c r="A614" s="1"/>
      <c r="B614" s="2"/>
      <c r="C614" s="3"/>
      <c r="D614" s="4"/>
      <c r="E614" s="5"/>
      <c r="F614" s="5"/>
    </row>
    <row r="615" spans="1:6" ht="15.75" customHeight="1">
      <c r="A615" s="1"/>
      <c r="B615" s="2"/>
      <c r="C615" s="3"/>
      <c r="D615" s="4"/>
      <c r="E615" s="5"/>
      <c r="F615" s="5"/>
    </row>
    <row r="616" spans="1:6" ht="15.75" customHeight="1">
      <c r="A616" s="1"/>
      <c r="B616" s="2"/>
      <c r="C616" s="3"/>
      <c r="D616" s="4"/>
      <c r="E616" s="5"/>
      <c r="F616" s="5"/>
    </row>
    <row r="617" spans="1:6" ht="15.75" customHeight="1">
      <c r="A617" s="1"/>
      <c r="B617" s="2"/>
      <c r="C617" s="3"/>
      <c r="D617" s="4"/>
      <c r="E617" s="5"/>
      <c r="F617" s="5"/>
    </row>
    <row r="618" spans="1:6" ht="15.75" customHeight="1">
      <c r="A618" s="1"/>
      <c r="B618" s="2"/>
      <c r="C618" s="3"/>
      <c r="D618" s="4"/>
      <c r="E618" s="5"/>
      <c r="F618" s="5"/>
    </row>
    <row r="619" spans="1:6" ht="15.75" customHeight="1">
      <c r="A619" s="1"/>
      <c r="B619" s="2"/>
      <c r="C619" s="3"/>
      <c r="D619" s="4"/>
      <c r="E619" s="5"/>
      <c r="F619" s="5"/>
    </row>
    <row r="620" spans="1:6" ht="15.75" customHeight="1">
      <c r="A620" s="1"/>
      <c r="B620" s="2"/>
      <c r="C620" s="3"/>
      <c r="D620" s="4"/>
      <c r="E620" s="5"/>
      <c r="F620" s="5"/>
    </row>
    <row r="621" spans="1:6" ht="15.75" customHeight="1">
      <c r="A621" s="1"/>
      <c r="B621" s="2"/>
      <c r="C621" s="3"/>
      <c r="D621" s="4"/>
      <c r="E621" s="5"/>
      <c r="F621" s="5"/>
    </row>
    <row r="622" spans="1:6" ht="15.75" customHeight="1">
      <c r="A622" s="1"/>
      <c r="B622" s="2"/>
      <c r="C622" s="3"/>
      <c r="D622" s="4"/>
      <c r="E622" s="5"/>
      <c r="F622" s="5"/>
    </row>
    <row r="623" spans="1:6" ht="15.75" customHeight="1">
      <c r="A623" s="1"/>
      <c r="B623" s="2"/>
      <c r="C623" s="3"/>
      <c r="D623" s="4"/>
      <c r="E623" s="5"/>
      <c r="F623" s="5"/>
    </row>
    <row r="624" spans="1:6" ht="15.75" customHeight="1">
      <c r="A624" s="1"/>
      <c r="B624" s="2"/>
      <c r="C624" s="3"/>
      <c r="D624" s="4"/>
      <c r="E624" s="5"/>
      <c r="F624" s="5"/>
    </row>
    <row r="625" spans="1:6" ht="15.75" customHeight="1">
      <c r="A625" s="1"/>
      <c r="B625" s="2"/>
      <c r="C625" s="3"/>
      <c r="D625" s="4"/>
      <c r="E625" s="5"/>
      <c r="F625" s="5"/>
    </row>
    <row r="626" spans="1:6" ht="15.75" customHeight="1">
      <c r="A626" s="1"/>
      <c r="B626" s="2"/>
      <c r="C626" s="3"/>
      <c r="D626" s="4"/>
      <c r="E626" s="5"/>
      <c r="F626" s="5"/>
    </row>
    <row r="627" spans="1:6" ht="15.75" customHeight="1">
      <c r="A627" s="1"/>
      <c r="B627" s="2"/>
      <c r="C627" s="3"/>
      <c r="D627" s="4"/>
      <c r="E627" s="5"/>
      <c r="F627" s="5"/>
    </row>
    <row r="628" spans="1:6" ht="15.75" customHeight="1">
      <c r="A628" s="1"/>
      <c r="B628" s="2"/>
      <c r="C628" s="3"/>
      <c r="D628" s="4"/>
      <c r="E628" s="5"/>
      <c r="F628" s="5"/>
    </row>
    <row r="629" spans="1:6" ht="15.75" customHeight="1">
      <c r="A629" s="1"/>
      <c r="B629" s="2"/>
      <c r="C629" s="3"/>
      <c r="D629" s="4"/>
      <c r="E629" s="5"/>
      <c r="F629" s="5"/>
    </row>
    <row r="630" spans="1:6" ht="15.75" customHeight="1">
      <c r="A630" s="1"/>
      <c r="B630" s="2"/>
      <c r="C630" s="3"/>
      <c r="D630" s="4"/>
      <c r="E630" s="5"/>
      <c r="F630" s="5"/>
    </row>
    <row r="631" spans="1:6" ht="15.75" customHeight="1">
      <c r="A631" s="1"/>
      <c r="B631" s="2"/>
      <c r="C631" s="3"/>
      <c r="D631" s="4"/>
      <c r="E631" s="5"/>
      <c r="F631" s="5"/>
    </row>
    <row r="632" spans="1:6" ht="15.75" customHeight="1">
      <c r="A632" s="1"/>
      <c r="B632" s="2"/>
      <c r="C632" s="3"/>
      <c r="D632" s="4"/>
      <c r="E632" s="5"/>
      <c r="F632" s="5"/>
    </row>
    <row r="633" spans="1:6" ht="15.75" customHeight="1">
      <c r="A633" s="1"/>
      <c r="B633" s="2"/>
      <c r="C633" s="3"/>
      <c r="D633" s="4"/>
      <c r="E633" s="5"/>
      <c r="F633" s="5"/>
    </row>
    <row r="634" spans="1:6" ht="15.75" customHeight="1">
      <c r="A634" s="1"/>
      <c r="B634" s="2"/>
      <c r="C634" s="3"/>
      <c r="D634" s="4"/>
      <c r="E634" s="5"/>
      <c r="F634" s="5"/>
    </row>
    <row r="635" spans="1:6" ht="15.75" customHeight="1">
      <c r="A635" s="1"/>
      <c r="B635" s="2"/>
      <c r="C635" s="3"/>
      <c r="D635" s="4"/>
      <c r="E635" s="5"/>
      <c r="F635" s="5"/>
    </row>
    <row r="636" spans="1:6" ht="15.75" customHeight="1">
      <c r="A636" s="1"/>
      <c r="B636" s="2"/>
      <c r="C636" s="3"/>
      <c r="D636" s="4"/>
      <c r="E636" s="5"/>
      <c r="F636" s="5"/>
    </row>
    <row r="637" spans="1:6" ht="15.75" customHeight="1">
      <c r="A637" s="1"/>
      <c r="B637" s="2"/>
      <c r="C637" s="3"/>
      <c r="D637" s="4"/>
      <c r="E637" s="5"/>
      <c r="F637" s="5"/>
    </row>
    <row r="638" spans="1:6" ht="15.75" customHeight="1">
      <c r="A638" s="1"/>
      <c r="B638" s="2"/>
      <c r="C638" s="3"/>
      <c r="D638" s="4"/>
      <c r="E638" s="5"/>
      <c r="F638" s="5"/>
    </row>
    <row r="639" spans="1:6" ht="15.75" customHeight="1">
      <c r="A639" s="1"/>
      <c r="B639" s="2"/>
      <c r="C639" s="3"/>
      <c r="D639" s="4"/>
      <c r="E639" s="5"/>
      <c r="F639" s="5"/>
    </row>
    <row r="640" spans="1:6" ht="15.75" customHeight="1">
      <c r="A640" s="1"/>
      <c r="B640" s="2"/>
      <c r="C640" s="3"/>
      <c r="D640" s="4"/>
      <c r="E640" s="5"/>
      <c r="F640" s="5"/>
    </row>
    <row r="641" spans="1:6" ht="15.75" customHeight="1">
      <c r="A641" s="1"/>
      <c r="B641" s="2"/>
      <c r="C641" s="3"/>
      <c r="D641" s="4"/>
      <c r="E641" s="5"/>
      <c r="F641" s="5"/>
    </row>
    <row r="642" spans="1:6" ht="15.75" customHeight="1">
      <c r="A642" s="1"/>
      <c r="B642" s="2"/>
      <c r="C642" s="3"/>
      <c r="D642" s="4"/>
      <c r="E642" s="5"/>
      <c r="F642" s="5"/>
    </row>
    <row r="643" spans="1:6" ht="15.75" customHeight="1">
      <c r="A643" s="1"/>
      <c r="B643" s="2"/>
      <c r="C643" s="3"/>
      <c r="D643" s="4"/>
      <c r="E643" s="5"/>
      <c r="F643" s="5"/>
    </row>
    <row r="644" spans="1:6" ht="15.75" customHeight="1">
      <c r="A644" s="1"/>
      <c r="B644" s="2"/>
      <c r="C644" s="3"/>
      <c r="D644" s="4"/>
      <c r="E644" s="5"/>
      <c r="F644" s="5"/>
    </row>
    <row r="645" spans="1:6" ht="15.75" customHeight="1">
      <c r="A645" s="1"/>
      <c r="B645" s="2"/>
      <c r="C645" s="3"/>
      <c r="D645" s="4"/>
      <c r="E645" s="5"/>
      <c r="F645" s="5"/>
    </row>
    <row r="646" spans="1:6" ht="15.75" customHeight="1">
      <c r="A646" s="1"/>
      <c r="B646" s="2"/>
      <c r="C646" s="3"/>
      <c r="D646" s="4"/>
      <c r="E646" s="5"/>
      <c r="F646" s="5"/>
    </row>
    <row r="647" spans="1:6" ht="15.75" customHeight="1">
      <c r="A647" s="1"/>
      <c r="B647" s="2"/>
      <c r="C647" s="3"/>
      <c r="D647" s="4"/>
      <c r="E647" s="5"/>
      <c r="F647" s="5"/>
    </row>
    <row r="648" spans="1:6" ht="15.75" customHeight="1">
      <c r="A648" s="1"/>
      <c r="B648" s="2"/>
      <c r="C648" s="3"/>
      <c r="D648" s="4"/>
      <c r="E648" s="5"/>
      <c r="F648" s="5"/>
    </row>
    <row r="649" spans="1:6" ht="15.75" customHeight="1">
      <c r="A649" s="1"/>
      <c r="B649" s="2"/>
      <c r="C649" s="3"/>
      <c r="D649" s="4"/>
      <c r="E649" s="5"/>
      <c r="F649" s="5"/>
    </row>
    <row r="650" spans="1:6" ht="15.75" customHeight="1">
      <c r="A650" s="1"/>
      <c r="B650" s="2"/>
      <c r="C650" s="3"/>
      <c r="D650" s="4"/>
      <c r="E650" s="5"/>
      <c r="F650" s="5"/>
    </row>
    <row r="651" spans="1:6" ht="15.75" customHeight="1">
      <c r="A651" s="1"/>
      <c r="B651" s="2"/>
      <c r="C651" s="3"/>
      <c r="D651" s="4"/>
      <c r="E651" s="5"/>
      <c r="F651" s="5"/>
    </row>
    <row r="652" spans="1:6" ht="15.75" customHeight="1">
      <c r="A652" s="1"/>
      <c r="B652" s="2"/>
      <c r="C652" s="3"/>
      <c r="D652" s="4"/>
      <c r="E652" s="5"/>
      <c r="F652" s="5"/>
    </row>
    <row r="653" spans="1:6" ht="15.75" customHeight="1">
      <c r="A653" s="1"/>
      <c r="B653" s="2"/>
      <c r="C653" s="3"/>
      <c r="D653" s="4"/>
      <c r="E653" s="5"/>
      <c r="F653" s="5"/>
    </row>
    <row r="654" spans="1:6" ht="15.75" customHeight="1">
      <c r="A654" s="1"/>
      <c r="B654" s="2"/>
      <c r="C654" s="3"/>
      <c r="D654" s="4"/>
      <c r="E654" s="5"/>
      <c r="F654" s="5"/>
    </row>
    <row r="655" spans="1:6" ht="15.75" customHeight="1">
      <c r="A655" s="1"/>
      <c r="B655" s="2"/>
      <c r="C655" s="3"/>
      <c r="D655" s="4"/>
      <c r="E655" s="5"/>
      <c r="F655" s="5"/>
    </row>
    <row r="656" spans="1:6" ht="15.75" customHeight="1">
      <c r="A656" s="1"/>
      <c r="B656" s="2"/>
      <c r="C656" s="3"/>
      <c r="D656" s="4"/>
      <c r="E656" s="5"/>
      <c r="F656" s="5"/>
    </row>
    <row r="657" spans="1:6" ht="15.75" customHeight="1">
      <c r="A657" s="1"/>
      <c r="B657" s="2"/>
      <c r="C657" s="3"/>
      <c r="D657" s="4"/>
      <c r="E657" s="5"/>
      <c r="F657" s="5"/>
    </row>
    <row r="658" spans="1:6" ht="15.75" customHeight="1">
      <c r="A658" s="1"/>
      <c r="B658" s="2"/>
      <c r="C658" s="3"/>
      <c r="D658" s="4"/>
      <c r="E658" s="5"/>
      <c r="F658" s="5"/>
    </row>
    <row r="659" spans="1:6" ht="15.75" customHeight="1">
      <c r="A659" s="1"/>
      <c r="B659" s="2"/>
      <c r="C659" s="3"/>
      <c r="D659" s="4"/>
      <c r="E659" s="5"/>
      <c r="F659" s="5"/>
    </row>
    <row r="660" spans="1:6" ht="15.75" customHeight="1">
      <c r="A660" s="1"/>
      <c r="B660" s="2"/>
      <c r="C660" s="3"/>
      <c r="D660" s="4"/>
      <c r="E660" s="5"/>
      <c r="F660" s="5"/>
    </row>
    <row r="661" spans="1:6" ht="15.75" customHeight="1">
      <c r="A661" s="1"/>
      <c r="B661" s="2"/>
      <c r="C661" s="3"/>
      <c r="D661" s="4"/>
      <c r="E661" s="5"/>
      <c r="F661" s="5"/>
    </row>
    <row r="662" spans="1:6" ht="15.75" customHeight="1">
      <c r="A662" s="1"/>
      <c r="B662" s="2"/>
      <c r="C662" s="3"/>
      <c r="D662" s="4"/>
      <c r="E662" s="5"/>
      <c r="F662" s="5"/>
    </row>
    <row r="663" spans="1:6" ht="15.75" customHeight="1">
      <c r="A663" s="1"/>
      <c r="B663" s="2"/>
      <c r="C663" s="3"/>
      <c r="D663" s="4"/>
      <c r="E663" s="5"/>
      <c r="F663" s="5"/>
    </row>
    <row r="664" spans="1:6" ht="15.75" customHeight="1">
      <c r="A664" s="1"/>
      <c r="B664" s="2"/>
      <c r="C664" s="3"/>
      <c r="D664" s="4"/>
      <c r="E664" s="5"/>
      <c r="F664" s="5"/>
    </row>
    <row r="665" spans="1:6" ht="15.75" customHeight="1">
      <c r="A665" s="1"/>
      <c r="B665" s="2"/>
      <c r="C665" s="3"/>
      <c r="D665" s="4"/>
      <c r="E665" s="5"/>
      <c r="F665" s="5"/>
    </row>
    <row r="666" spans="1:6" ht="15.75" customHeight="1">
      <c r="A666" s="1"/>
      <c r="B666" s="2"/>
      <c r="C666" s="3"/>
      <c r="D666" s="4"/>
      <c r="E666" s="5"/>
      <c r="F666" s="5"/>
    </row>
    <row r="667" spans="1:6" ht="15.75" customHeight="1">
      <c r="A667" s="1"/>
      <c r="B667" s="2"/>
      <c r="C667" s="3"/>
      <c r="D667" s="4"/>
      <c r="E667" s="5"/>
      <c r="F667" s="5"/>
    </row>
    <row r="668" spans="1:6" ht="15.75" customHeight="1">
      <c r="A668" s="1"/>
      <c r="B668" s="2"/>
      <c r="C668" s="3"/>
      <c r="D668" s="4"/>
      <c r="E668" s="5"/>
      <c r="F668" s="5"/>
    </row>
    <row r="669" spans="1:6" ht="15.75" customHeight="1">
      <c r="A669" s="1"/>
      <c r="B669" s="2"/>
      <c r="C669" s="3"/>
      <c r="D669" s="4"/>
      <c r="E669" s="5"/>
      <c r="F669" s="5"/>
    </row>
    <row r="670" spans="1:6" ht="15.75" customHeight="1">
      <c r="A670" s="1"/>
      <c r="B670" s="2"/>
      <c r="C670" s="3"/>
      <c r="D670" s="4"/>
      <c r="E670" s="5"/>
      <c r="F670" s="5"/>
    </row>
    <row r="671" spans="1:6" ht="15.75" customHeight="1">
      <c r="A671" s="1"/>
      <c r="B671" s="2"/>
      <c r="C671" s="3"/>
      <c r="D671" s="4"/>
      <c r="E671" s="5"/>
      <c r="F671" s="5"/>
    </row>
    <row r="672" spans="1:6" ht="15.75" customHeight="1">
      <c r="A672" s="1"/>
      <c r="B672" s="2"/>
      <c r="C672" s="3"/>
      <c r="D672" s="4"/>
      <c r="E672" s="5"/>
      <c r="F672" s="5"/>
    </row>
    <row r="673" spans="1:6" ht="15.75" customHeight="1">
      <c r="A673" s="1"/>
      <c r="B673" s="2"/>
      <c r="C673" s="3"/>
      <c r="D673" s="4"/>
      <c r="E673" s="5"/>
      <c r="F673" s="5"/>
    </row>
    <row r="674" spans="1:6" ht="15.75" customHeight="1">
      <c r="A674" s="1"/>
      <c r="B674" s="2"/>
      <c r="C674" s="3"/>
      <c r="D674" s="4"/>
      <c r="E674" s="5"/>
      <c r="F674" s="5"/>
    </row>
    <row r="675" spans="1:6" ht="15.75" customHeight="1">
      <c r="A675" s="1"/>
      <c r="B675" s="2"/>
      <c r="C675" s="3"/>
      <c r="D675" s="4"/>
      <c r="E675" s="5"/>
      <c r="F675" s="5"/>
    </row>
    <row r="676" spans="1:6" ht="15.75" customHeight="1">
      <c r="A676" s="1"/>
      <c r="B676" s="2"/>
      <c r="C676" s="3"/>
      <c r="D676" s="4"/>
      <c r="E676" s="5"/>
      <c r="F676" s="5"/>
    </row>
    <row r="677" spans="1:6" ht="15.75" customHeight="1">
      <c r="A677" s="1"/>
      <c r="B677" s="2"/>
      <c r="C677" s="3"/>
      <c r="D677" s="4"/>
      <c r="E677" s="5"/>
      <c r="F677" s="5"/>
    </row>
    <row r="678" spans="1:6" ht="15.75" customHeight="1">
      <c r="A678" s="1"/>
      <c r="B678" s="2"/>
      <c r="C678" s="3"/>
      <c r="D678" s="4"/>
      <c r="E678" s="5"/>
      <c r="F678" s="5"/>
    </row>
    <row r="679" spans="1:6" ht="15.75" customHeight="1">
      <c r="A679" s="1"/>
      <c r="B679" s="2"/>
      <c r="C679" s="3"/>
      <c r="D679" s="4"/>
      <c r="E679" s="5"/>
      <c r="F679" s="5"/>
    </row>
    <row r="680" spans="1:6" ht="15.75" customHeight="1">
      <c r="A680" s="1"/>
      <c r="B680" s="2"/>
      <c r="C680" s="3"/>
      <c r="D680" s="4"/>
      <c r="E680" s="5"/>
      <c r="F680" s="5"/>
    </row>
    <row r="681" spans="1:6" ht="15.75" customHeight="1">
      <c r="A681" s="1"/>
      <c r="B681" s="2"/>
      <c r="C681" s="3"/>
      <c r="D681" s="4"/>
      <c r="E681" s="5"/>
      <c r="F681" s="5"/>
    </row>
    <row r="682" spans="1:6" ht="15.75" customHeight="1">
      <c r="A682" s="1"/>
      <c r="B682" s="2"/>
      <c r="C682" s="3"/>
      <c r="D682" s="4"/>
      <c r="E682" s="5"/>
      <c r="F682" s="5"/>
    </row>
    <row r="683" spans="1:6" ht="15.75" customHeight="1">
      <c r="A683" s="1"/>
      <c r="B683" s="2"/>
      <c r="C683" s="3"/>
      <c r="D683" s="4"/>
      <c r="E683" s="5"/>
      <c r="F683" s="5"/>
    </row>
    <row r="684" spans="1:6" ht="15.75" customHeight="1">
      <c r="A684" s="1"/>
      <c r="B684" s="2"/>
      <c r="C684" s="3"/>
      <c r="D684" s="4"/>
      <c r="E684" s="5"/>
      <c r="F684" s="5"/>
    </row>
    <row r="685" spans="1:6" ht="15.75" customHeight="1">
      <c r="A685" s="1"/>
      <c r="B685" s="2"/>
      <c r="C685" s="3"/>
      <c r="D685" s="4"/>
      <c r="E685" s="5"/>
      <c r="F685" s="5"/>
    </row>
    <row r="686" spans="1:6" ht="15.75" customHeight="1">
      <c r="A686" s="1"/>
      <c r="B686" s="2"/>
      <c r="C686" s="3"/>
      <c r="D686" s="4"/>
      <c r="E686" s="5"/>
      <c r="F686" s="5"/>
    </row>
    <row r="687" spans="1:6" ht="15.75" customHeight="1">
      <c r="A687" s="1"/>
      <c r="B687" s="2"/>
      <c r="C687" s="3"/>
      <c r="D687" s="4"/>
      <c r="E687" s="5"/>
      <c r="F687" s="5"/>
    </row>
    <row r="688" spans="1:6" ht="15.75" customHeight="1">
      <c r="A688" s="1"/>
      <c r="B688" s="2"/>
      <c r="C688" s="3"/>
      <c r="D688" s="4"/>
      <c r="E688" s="5"/>
      <c r="F688" s="5"/>
    </row>
    <row r="689" spans="1:6" ht="15.75" customHeight="1">
      <c r="A689" s="1"/>
      <c r="B689" s="2"/>
      <c r="C689" s="3"/>
      <c r="D689" s="4"/>
      <c r="E689" s="5"/>
      <c r="F689" s="5"/>
    </row>
    <row r="690" spans="1:6" ht="15.75" customHeight="1">
      <c r="A690" s="1"/>
      <c r="B690" s="2"/>
      <c r="C690" s="3"/>
      <c r="D690" s="4"/>
      <c r="E690" s="5"/>
      <c r="F690" s="5"/>
    </row>
    <row r="691" spans="1:6" ht="15.75" customHeight="1">
      <c r="A691" s="1"/>
      <c r="B691" s="2"/>
      <c r="C691" s="3"/>
      <c r="D691" s="4"/>
      <c r="E691" s="5"/>
      <c r="F691" s="5"/>
    </row>
    <row r="692" spans="1:6" ht="15.75" customHeight="1">
      <c r="A692" s="1"/>
      <c r="B692" s="2"/>
      <c r="C692" s="3"/>
      <c r="D692" s="4"/>
      <c r="E692" s="5"/>
      <c r="F692" s="5"/>
    </row>
    <row r="693" spans="1:6" ht="15.75" customHeight="1">
      <c r="A693" s="1"/>
      <c r="B693" s="2"/>
      <c r="C693" s="3"/>
      <c r="D693" s="4"/>
      <c r="E693" s="5"/>
      <c r="F693" s="5"/>
    </row>
    <row r="694" spans="1:6" ht="15.75" customHeight="1">
      <c r="A694" s="1"/>
      <c r="B694" s="2"/>
      <c r="C694" s="3"/>
      <c r="D694" s="4"/>
      <c r="E694" s="5"/>
      <c r="F694" s="5"/>
    </row>
    <row r="695" spans="1:6" ht="15.75" customHeight="1">
      <c r="A695" s="1"/>
      <c r="B695" s="2"/>
      <c r="C695" s="3"/>
      <c r="D695" s="4"/>
      <c r="E695" s="5"/>
      <c r="F695" s="5"/>
    </row>
    <row r="696" spans="1:6" ht="15.75" customHeight="1">
      <c r="A696" s="1"/>
      <c r="B696" s="2"/>
      <c r="C696" s="3"/>
      <c r="D696" s="4"/>
      <c r="E696" s="5"/>
      <c r="F696" s="5"/>
    </row>
    <row r="697" spans="1:6" ht="15.75" customHeight="1">
      <c r="A697" s="1"/>
      <c r="B697" s="2"/>
      <c r="C697" s="3"/>
      <c r="D697" s="4"/>
      <c r="E697" s="5"/>
      <c r="F697" s="5"/>
    </row>
    <row r="698" spans="1:6" ht="15.75" customHeight="1">
      <c r="A698" s="1"/>
      <c r="B698" s="2"/>
      <c r="C698" s="3"/>
      <c r="D698" s="4"/>
      <c r="E698" s="5"/>
      <c r="F698" s="5"/>
    </row>
    <row r="699" spans="1:6" ht="15.75" customHeight="1">
      <c r="A699" s="1"/>
      <c r="B699" s="2"/>
      <c r="C699" s="3"/>
      <c r="D699" s="4"/>
      <c r="E699" s="5"/>
      <c r="F699" s="5"/>
    </row>
    <row r="700" spans="1:6" ht="15.75" customHeight="1">
      <c r="A700" s="1"/>
      <c r="B700" s="2"/>
      <c r="C700" s="3"/>
      <c r="D700" s="4"/>
      <c r="E700" s="5"/>
      <c r="F700" s="5"/>
    </row>
    <row r="701" spans="1:6" ht="15.75" customHeight="1">
      <c r="A701" s="1"/>
      <c r="B701" s="2"/>
      <c r="C701" s="3"/>
      <c r="D701" s="4"/>
      <c r="E701" s="5"/>
      <c r="F701" s="5"/>
    </row>
    <row r="702" spans="1:6" ht="15.75" customHeight="1">
      <c r="A702" s="1"/>
      <c r="B702" s="2"/>
      <c r="C702" s="3"/>
      <c r="D702" s="4"/>
      <c r="E702" s="5"/>
      <c r="F702" s="5"/>
    </row>
    <row r="703" spans="1:6" ht="15.75" customHeight="1">
      <c r="A703" s="1"/>
      <c r="B703" s="2"/>
      <c r="C703" s="3"/>
      <c r="D703" s="4"/>
      <c r="E703" s="5"/>
      <c r="F703" s="5"/>
    </row>
    <row r="704" spans="1:6" ht="15.75" customHeight="1">
      <c r="A704" s="1"/>
      <c r="B704" s="2"/>
      <c r="C704" s="3"/>
      <c r="D704" s="4"/>
      <c r="E704" s="5"/>
      <c r="F704" s="5"/>
    </row>
    <row r="705" spans="1:6" ht="15.75" customHeight="1">
      <c r="A705" s="1"/>
      <c r="B705" s="2"/>
      <c r="C705" s="3"/>
      <c r="D705" s="4"/>
      <c r="E705" s="5"/>
      <c r="F705" s="5"/>
    </row>
    <row r="706" spans="1:6" ht="15.75" customHeight="1">
      <c r="A706" s="1"/>
      <c r="B706" s="2"/>
      <c r="C706" s="3"/>
      <c r="D706" s="4"/>
      <c r="E706" s="5"/>
      <c r="F706" s="5"/>
    </row>
    <row r="707" spans="1:6" ht="15.75" customHeight="1">
      <c r="A707" s="1"/>
      <c r="B707" s="2"/>
      <c r="C707" s="3"/>
      <c r="D707" s="4"/>
      <c r="E707" s="5"/>
      <c r="F707" s="5"/>
    </row>
    <row r="708" spans="1:6" ht="15.75" customHeight="1">
      <c r="A708" s="1"/>
      <c r="B708" s="2"/>
      <c r="C708" s="3"/>
      <c r="D708" s="4"/>
      <c r="E708" s="5"/>
      <c r="F708" s="5"/>
    </row>
    <row r="709" spans="1:6" ht="15.75" customHeight="1">
      <c r="A709" s="1"/>
      <c r="B709" s="2"/>
      <c r="C709" s="3"/>
      <c r="D709" s="4"/>
      <c r="E709" s="5"/>
      <c r="F709" s="5"/>
    </row>
    <row r="710" spans="1:6" ht="15.75" customHeight="1">
      <c r="A710" s="1"/>
      <c r="B710" s="2"/>
      <c r="C710" s="3"/>
      <c r="D710" s="4"/>
      <c r="E710" s="5"/>
      <c r="F710" s="5"/>
    </row>
    <row r="711" spans="1:6" ht="15.75" customHeight="1">
      <c r="A711" s="1"/>
      <c r="B711" s="2"/>
      <c r="C711" s="3"/>
      <c r="D711" s="4"/>
      <c r="E711" s="5"/>
      <c r="F711" s="5"/>
    </row>
    <row r="712" spans="1:6" ht="15.75" customHeight="1">
      <c r="A712" s="1"/>
      <c r="B712" s="2"/>
      <c r="C712" s="3"/>
      <c r="D712" s="4"/>
      <c r="E712" s="5"/>
      <c r="F712" s="5"/>
    </row>
    <row r="713" spans="1:6" ht="15.75" customHeight="1">
      <c r="A713" s="1"/>
      <c r="B713" s="2"/>
      <c r="C713" s="3"/>
      <c r="D713" s="4"/>
      <c r="E713" s="5"/>
      <c r="F713" s="5"/>
    </row>
    <row r="714" spans="1:6" ht="15.75" customHeight="1">
      <c r="A714" s="1"/>
      <c r="B714" s="2"/>
      <c r="C714" s="3"/>
      <c r="D714" s="4"/>
      <c r="E714" s="5"/>
      <c r="F714" s="5"/>
    </row>
    <row r="715" spans="1:6" ht="15.75" customHeight="1">
      <c r="A715" s="1"/>
      <c r="B715" s="2"/>
      <c r="C715" s="3"/>
      <c r="D715" s="4"/>
      <c r="E715" s="5"/>
      <c r="F715" s="5"/>
    </row>
    <row r="716" spans="1:6" ht="15.75" customHeight="1">
      <c r="A716" s="1"/>
      <c r="B716" s="2"/>
      <c r="C716" s="3"/>
      <c r="D716" s="4"/>
      <c r="E716" s="5"/>
      <c r="F716" s="5"/>
    </row>
    <row r="717" spans="1:6" ht="15.75" customHeight="1">
      <c r="A717" s="1"/>
      <c r="B717" s="2"/>
      <c r="C717" s="3"/>
      <c r="D717" s="4"/>
      <c r="E717" s="5"/>
      <c r="F717" s="5"/>
    </row>
    <row r="718" spans="1:6" ht="15.75" customHeight="1">
      <c r="A718" s="1"/>
      <c r="B718" s="2"/>
      <c r="C718" s="3"/>
      <c r="D718" s="4"/>
      <c r="E718" s="5"/>
      <c r="F718" s="5"/>
    </row>
    <row r="719" spans="1:6" ht="15.75" customHeight="1">
      <c r="A719" s="1"/>
      <c r="B719" s="2"/>
      <c r="C719" s="3"/>
      <c r="D719" s="4"/>
      <c r="E719" s="5"/>
      <c r="F719" s="5"/>
    </row>
    <row r="720" spans="1:6" ht="15.75" customHeight="1">
      <c r="A720" s="1"/>
      <c r="B720" s="2"/>
      <c r="C720" s="3"/>
      <c r="D720" s="4"/>
      <c r="E720" s="5"/>
      <c r="F720" s="5"/>
    </row>
    <row r="721" spans="1:6" ht="15.75" customHeight="1">
      <c r="A721" s="1"/>
      <c r="B721" s="2"/>
      <c r="C721" s="3"/>
      <c r="D721" s="4"/>
      <c r="E721" s="5"/>
      <c r="F721" s="5"/>
    </row>
    <row r="722" spans="1:6" ht="15.75" customHeight="1">
      <c r="A722" s="1"/>
      <c r="B722" s="2"/>
      <c r="C722" s="3"/>
      <c r="D722" s="4"/>
      <c r="E722" s="5"/>
      <c r="F722" s="5"/>
    </row>
    <row r="723" spans="1:6" ht="15.75" customHeight="1">
      <c r="A723" s="1"/>
      <c r="B723" s="2"/>
      <c r="C723" s="3"/>
      <c r="D723" s="4"/>
      <c r="E723" s="5"/>
      <c r="F723" s="5"/>
    </row>
    <row r="724" spans="1:6" ht="15.75" customHeight="1">
      <c r="A724" s="1"/>
      <c r="B724" s="2"/>
      <c r="C724" s="3"/>
      <c r="D724" s="4"/>
      <c r="E724" s="5"/>
      <c r="F724" s="5"/>
    </row>
    <row r="725" spans="1:6" ht="15.75" customHeight="1">
      <c r="A725" s="1"/>
      <c r="B725" s="2"/>
      <c r="C725" s="3"/>
      <c r="D725" s="4"/>
      <c r="E725" s="5"/>
      <c r="F725" s="5"/>
    </row>
    <row r="726" spans="1:6" ht="15.75" customHeight="1">
      <c r="A726" s="1"/>
      <c r="B726" s="2"/>
      <c r="C726" s="3"/>
      <c r="D726" s="4"/>
      <c r="E726" s="5"/>
      <c r="F726" s="5"/>
    </row>
    <row r="727" spans="1:6" ht="15.75" customHeight="1">
      <c r="A727" s="1"/>
      <c r="B727" s="2"/>
      <c r="C727" s="3"/>
      <c r="D727" s="4"/>
      <c r="E727" s="5"/>
      <c r="F727" s="5"/>
    </row>
    <row r="728" spans="1:6" ht="15.75" customHeight="1">
      <c r="A728" s="1"/>
      <c r="B728" s="2"/>
      <c r="C728" s="3"/>
      <c r="D728" s="4"/>
      <c r="E728" s="5"/>
      <c r="F728" s="5"/>
    </row>
    <row r="729" spans="1:6" ht="15.75" customHeight="1">
      <c r="A729" s="1"/>
      <c r="B729" s="2"/>
      <c r="C729" s="3"/>
      <c r="D729" s="4"/>
      <c r="E729" s="5"/>
      <c r="F729" s="5"/>
    </row>
    <row r="730" spans="1:6" ht="15.75" customHeight="1">
      <c r="A730" s="1"/>
      <c r="B730" s="2"/>
      <c r="C730" s="3"/>
      <c r="D730" s="4"/>
      <c r="E730" s="5"/>
      <c r="F730" s="5"/>
    </row>
    <row r="731" spans="1:6" ht="15.75" customHeight="1">
      <c r="A731" s="1"/>
      <c r="B731" s="2"/>
      <c r="C731" s="3"/>
      <c r="D731" s="4"/>
      <c r="E731" s="5"/>
      <c r="F731" s="5"/>
    </row>
    <row r="732" spans="1:6" ht="15.75" customHeight="1">
      <c r="A732" s="1"/>
      <c r="B732" s="2"/>
      <c r="C732" s="3"/>
      <c r="D732" s="4"/>
      <c r="E732" s="5"/>
      <c r="F732" s="5"/>
    </row>
    <row r="733" spans="1:6" ht="15.75" customHeight="1">
      <c r="A733" s="1"/>
      <c r="B733" s="2"/>
      <c r="C733" s="3"/>
      <c r="D733" s="4"/>
      <c r="E733" s="5"/>
      <c r="F733" s="5"/>
    </row>
    <row r="734" spans="1:6" ht="15.75" customHeight="1">
      <c r="A734" s="1"/>
      <c r="B734" s="2"/>
      <c r="C734" s="3"/>
      <c r="D734" s="4"/>
      <c r="E734" s="5"/>
      <c r="F734" s="5"/>
    </row>
    <row r="735" spans="1:6" ht="15.75" customHeight="1">
      <c r="A735" s="1"/>
      <c r="B735" s="2"/>
      <c r="C735" s="3"/>
      <c r="D735" s="4"/>
      <c r="E735" s="5"/>
      <c r="F735" s="5"/>
    </row>
    <row r="736" spans="1:6" ht="15.75" customHeight="1">
      <c r="A736" s="1"/>
      <c r="B736" s="2"/>
      <c r="C736" s="3"/>
      <c r="D736" s="4"/>
      <c r="E736" s="5"/>
      <c r="F736" s="5"/>
    </row>
    <row r="737" spans="1:6" ht="15.75" customHeight="1">
      <c r="A737" s="1"/>
      <c r="B737" s="2"/>
      <c r="C737" s="3"/>
      <c r="D737" s="4"/>
      <c r="E737" s="5"/>
      <c r="F737" s="5"/>
    </row>
    <row r="738" spans="1:6" ht="15.75" customHeight="1">
      <c r="A738" s="1"/>
      <c r="B738" s="2"/>
      <c r="C738" s="3"/>
      <c r="D738" s="4"/>
      <c r="E738" s="5"/>
      <c r="F738" s="5"/>
    </row>
    <row r="739" spans="1:6" ht="15.75" customHeight="1">
      <c r="A739" s="1"/>
      <c r="B739" s="2"/>
      <c r="C739" s="3"/>
      <c r="D739" s="4"/>
      <c r="E739" s="5"/>
      <c r="F739" s="5"/>
    </row>
    <row r="740" spans="1:6" ht="15.75" customHeight="1">
      <c r="A740" s="1"/>
      <c r="B740" s="2"/>
      <c r="C740" s="3"/>
      <c r="D740" s="4"/>
      <c r="E740" s="5"/>
      <c r="F740" s="5"/>
    </row>
    <row r="741" spans="1:6" ht="15.75" customHeight="1">
      <c r="A741" s="1"/>
      <c r="B741" s="2"/>
      <c r="C741" s="3"/>
      <c r="D741" s="4"/>
      <c r="E741" s="5"/>
      <c r="F741" s="5"/>
    </row>
    <row r="742" spans="1:6" ht="15.75" customHeight="1">
      <c r="A742" s="1"/>
      <c r="B742" s="2"/>
      <c r="C742" s="3"/>
      <c r="D742" s="4"/>
      <c r="E742" s="5"/>
      <c r="F742" s="5"/>
    </row>
    <row r="743" spans="1:6" ht="15.75" customHeight="1">
      <c r="A743" s="1"/>
      <c r="B743" s="2"/>
      <c r="C743" s="3"/>
      <c r="D743" s="4"/>
      <c r="E743" s="5"/>
      <c r="F743" s="5"/>
    </row>
    <row r="744" spans="1:6" ht="15.75" customHeight="1">
      <c r="A744" s="1"/>
      <c r="B744" s="2"/>
      <c r="C744" s="3"/>
      <c r="D744" s="4"/>
      <c r="E744" s="5"/>
      <c r="F744" s="5"/>
    </row>
    <row r="745" spans="1:6" ht="15.75" customHeight="1">
      <c r="A745" s="1"/>
      <c r="B745" s="2"/>
      <c r="C745" s="3"/>
      <c r="D745" s="4"/>
      <c r="E745" s="5"/>
      <c r="F745" s="5"/>
    </row>
    <row r="746" spans="1:6" ht="15.75" customHeight="1">
      <c r="A746" s="1"/>
      <c r="B746" s="2"/>
      <c r="C746" s="3"/>
      <c r="D746" s="4"/>
      <c r="E746" s="5"/>
      <c r="F746" s="5"/>
    </row>
    <row r="747" spans="1:6" ht="15.75" customHeight="1">
      <c r="A747" s="1"/>
      <c r="B747" s="2"/>
      <c r="C747" s="3"/>
      <c r="D747" s="4"/>
      <c r="E747" s="5"/>
      <c r="F747" s="5"/>
    </row>
    <row r="748" spans="1:6" ht="15.75" customHeight="1">
      <c r="A748" s="1"/>
      <c r="B748" s="2"/>
      <c r="C748" s="3"/>
      <c r="D748" s="4"/>
      <c r="E748" s="5"/>
      <c r="F748" s="5"/>
    </row>
    <row r="749" spans="1:6" ht="15.75" customHeight="1">
      <c r="A749" s="1"/>
      <c r="B749" s="2"/>
      <c r="C749" s="3"/>
      <c r="D749" s="4"/>
      <c r="E749" s="5"/>
      <c r="F749" s="5"/>
    </row>
    <row r="750" spans="1:6" ht="15.75" customHeight="1">
      <c r="A750" s="1"/>
      <c r="B750" s="2"/>
      <c r="C750" s="3"/>
      <c r="D750" s="4"/>
      <c r="E750" s="5"/>
      <c r="F750" s="5"/>
    </row>
    <row r="751" spans="1:6" ht="15.75" customHeight="1">
      <c r="A751" s="1"/>
      <c r="B751" s="2"/>
      <c r="C751" s="3"/>
      <c r="D751" s="4"/>
      <c r="E751" s="5"/>
      <c r="F751" s="5"/>
    </row>
    <row r="752" spans="1:6" ht="15.75" customHeight="1">
      <c r="A752" s="1"/>
      <c r="B752" s="2"/>
      <c r="C752" s="3"/>
      <c r="D752" s="4"/>
      <c r="E752" s="5"/>
      <c r="F752" s="5"/>
    </row>
    <row r="753" spans="1:6" ht="15.75" customHeight="1">
      <c r="A753" s="1"/>
      <c r="B753" s="2"/>
      <c r="C753" s="3"/>
      <c r="D753" s="4"/>
      <c r="E753" s="5"/>
      <c r="F753" s="5"/>
    </row>
    <row r="754" spans="1:6" ht="15.75" customHeight="1">
      <c r="A754" s="1"/>
      <c r="B754" s="2"/>
      <c r="C754" s="3"/>
      <c r="D754" s="4"/>
      <c r="E754" s="5"/>
      <c r="F754" s="5"/>
    </row>
    <row r="755" spans="1:6" ht="15.75" customHeight="1">
      <c r="A755" s="1"/>
      <c r="B755" s="2"/>
      <c r="C755" s="3"/>
      <c r="D755" s="4"/>
      <c r="E755" s="5"/>
      <c r="F755" s="5"/>
    </row>
    <row r="756" spans="1:6" ht="15.75" customHeight="1">
      <c r="A756" s="1"/>
      <c r="B756" s="2"/>
      <c r="C756" s="3"/>
      <c r="D756" s="4"/>
      <c r="E756" s="5"/>
      <c r="F756" s="5"/>
    </row>
    <row r="757" spans="1:6" ht="15.75" customHeight="1">
      <c r="A757" s="1"/>
      <c r="B757" s="2"/>
      <c r="C757" s="3"/>
      <c r="D757" s="4"/>
      <c r="E757" s="5"/>
      <c r="F757" s="5"/>
    </row>
    <row r="758" spans="1:6" ht="15.75" customHeight="1">
      <c r="A758" s="1"/>
      <c r="B758" s="2"/>
      <c r="C758" s="3"/>
      <c r="D758" s="4"/>
      <c r="E758" s="5"/>
      <c r="F758" s="5"/>
    </row>
    <row r="759" spans="1:6" ht="15.75" customHeight="1">
      <c r="A759" s="1"/>
      <c r="B759" s="2"/>
      <c r="C759" s="3"/>
      <c r="D759" s="4"/>
      <c r="E759" s="5"/>
      <c r="F759" s="5"/>
    </row>
    <row r="760" spans="1:6" ht="15.75" customHeight="1">
      <c r="A760" s="1"/>
      <c r="B760" s="2"/>
      <c r="C760" s="3"/>
      <c r="D760" s="4"/>
      <c r="E760" s="5"/>
      <c r="F760" s="5"/>
    </row>
    <row r="761" spans="1:6" ht="15.75" customHeight="1">
      <c r="A761" s="1"/>
      <c r="B761" s="2"/>
      <c r="C761" s="3"/>
      <c r="D761" s="4"/>
      <c r="E761" s="5"/>
      <c r="F761" s="5"/>
    </row>
    <row r="762" spans="1:6" ht="15.75" customHeight="1">
      <c r="A762" s="1"/>
      <c r="B762" s="2"/>
      <c r="C762" s="3"/>
      <c r="D762" s="4"/>
      <c r="E762" s="5"/>
      <c r="F762" s="5"/>
    </row>
    <row r="763" spans="1:6" ht="15.75" customHeight="1">
      <c r="A763" s="1"/>
      <c r="B763" s="2"/>
      <c r="C763" s="3"/>
      <c r="D763" s="4"/>
      <c r="E763" s="5"/>
      <c r="F763" s="5"/>
    </row>
    <row r="764" spans="1:6" ht="15.75" customHeight="1">
      <c r="A764" s="1"/>
      <c r="B764" s="2"/>
      <c r="C764" s="3"/>
      <c r="D764" s="4"/>
      <c r="E764" s="5"/>
      <c r="F764" s="5"/>
    </row>
    <row r="765" spans="1:6" ht="15.75" customHeight="1">
      <c r="A765" s="1"/>
      <c r="B765" s="2"/>
      <c r="C765" s="3"/>
      <c r="D765" s="4"/>
      <c r="E765" s="5"/>
      <c r="F765" s="5"/>
    </row>
    <row r="766" spans="1:6" ht="15.75" customHeight="1">
      <c r="A766" s="1"/>
      <c r="B766" s="2"/>
      <c r="C766" s="3"/>
      <c r="D766" s="4"/>
      <c r="E766" s="5"/>
      <c r="F766" s="5"/>
    </row>
    <row r="767" spans="1:6" ht="15.75" customHeight="1">
      <c r="A767" s="1"/>
      <c r="B767" s="2"/>
      <c r="C767" s="3"/>
      <c r="D767" s="4"/>
      <c r="E767" s="5"/>
      <c r="F767" s="5"/>
    </row>
    <row r="768" spans="1:6" ht="15.75" customHeight="1">
      <c r="A768" s="1"/>
      <c r="B768" s="2"/>
      <c r="C768" s="3"/>
      <c r="D768" s="4"/>
      <c r="E768" s="5"/>
      <c r="F768" s="5"/>
    </row>
    <row r="769" spans="1:6" ht="15.75" customHeight="1">
      <c r="A769" s="1"/>
      <c r="B769" s="2"/>
      <c r="C769" s="3"/>
      <c r="D769" s="4"/>
      <c r="E769" s="5"/>
      <c r="F769" s="5"/>
    </row>
    <row r="770" spans="1:6" ht="15.75" customHeight="1">
      <c r="A770" s="1"/>
      <c r="B770" s="2"/>
      <c r="C770" s="3"/>
      <c r="D770" s="4"/>
      <c r="E770" s="5"/>
      <c r="F770" s="5"/>
    </row>
    <row r="771" spans="1:6" ht="15.75" customHeight="1">
      <c r="A771" s="1"/>
      <c r="B771" s="2"/>
      <c r="C771" s="3"/>
      <c r="D771" s="4"/>
      <c r="E771" s="5"/>
      <c r="F771" s="5"/>
    </row>
    <row r="772" spans="1:6" ht="15.75" customHeight="1">
      <c r="A772" s="1"/>
      <c r="B772" s="2"/>
      <c r="C772" s="3"/>
      <c r="D772" s="4"/>
      <c r="E772" s="5"/>
      <c r="F772" s="5"/>
    </row>
    <row r="773" spans="1:6" ht="15.75" customHeight="1">
      <c r="A773" s="1"/>
      <c r="B773" s="2"/>
      <c r="C773" s="3"/>
      <c r="D773" s="4"/>
      <c r="E773" s="5"/>
      <c r="F773" s="5"/>
    </row>
    <row r="774" spans="1:6" ht="15.75" customHeight="1">
      <c r="A774" s="1"/>
      <c r="B774" s="2"/>
      <c r="C774" s="3"/>
      <c r="D774" s="4"/>
      <c r="E774" s="5"/>
      <c r="F774" s="5"/>
    </row>
    <row r="775" spans="1:6" ht="15.75" customHeight="1">
      <c r="A775" s="1"/>
      <c r="B775" s="2"/>
      <c r="C775" s="3"/>
      <c r="D775" s="4"/>
      <c r="E775" s="5"/>
      <c r="F775" s="5"/>
    </row>
    <row r="776" spans="1:6" ht="15.75" customHeight="1">
      <c r="A776" s="1"/>
      <c r="B776" s="2"/>
      <c r="C776" s="3"/>
      <c r="D776" s="4"/>
      <c r="E776" s="5"/>
      <c r="F776" s="5"/>
    </row>
    <row r="777" spans="1:6" ht="15.75" customHeight="1">
      <c r="A777" s="1"/>
      <c r="B777" s="2"/>
      <c r="C777" s="3"/>
      <c r="D777" s="4"/>
      <c r="E777" s="5"/>
      <c r="F777" s="5"/>
    </row>
    <row r="778" spans="1:6" ht="15.75" customHeight="1">
      <c r="A778" s="1"/>
      <c r="B778" s="2"/>
      <c r="C778" s="3"/>
      <c r="D778" s="4"/>
      <c r="E778" s="5"/>
      <c r="F778" s="5"/>
    </row>
    <row r="779" spans="1:6" ht="15.75" customHeight="1">
      <c r="A779" s="1"/>
      <c r="B779" s="2"/>
      <c r="C779" s="3"/>
      <c r="D779" s="4"/>
      <c r="E779" s="5"/>
      <c r="F779" s="5"/>
    </row>
    <row r="780" spans="1:6" ht="15.75" customHeight="1">
      <c r="A780" s="1"/>
      <c r="B780" s="2"/>
      <c r="C780" s="3"/>
      <c r="D780" s="4"/>
      <c r="E780" s="5"/>
      <c r="F780" s="5"/>
    </row>
    <row r="781" spans="1:6" ht="15.75" customHeight="1">
      <c r="A781" s="1"/>
      <c r="B781" s="2"/>
      <c r="C781" s="3"/>
      <c r="D781" s="4"/>
      <c r="E781" s="5"/>
      <c r="F781" s="5"/>
    </row>
    <row r="782" spans="1:6" ht="15.75" customHeight="1">
      <c r="A782" s="1"/>
      <c r="B782" s="2"/>
      <c r="C782" s="3"/>
      <c r="D782" s="4"/>
      <c r="E782" s="5"/>
      <c r="F782" s="5"/>
    </row>
    <row r="783" spans="1:6" ht="15.75" customHeight="1">
      <c r="A783" s="1"/>
      <c r="B783" s="2"/>
      <c r="C783" s="3"/>
      <c r="D783" s="4"/>
      <c r="E783" s="5"/>
      <c r="F783" s="5"/>
    </row>
    <row r="784" spans="1:6" ht="15.75" customHeight="1">
      <c r="A784" s="1"/>
      <c r="B784" s="2"/>
      <c r="C784" s="3"/>
      <c r="D784" s="4"/>
      <c r="E784" s="5"/>
      <c r="F784" s="5"/>
    </row>
    <row r="785" spans="1:6" ht="15.75" customHeight="1">
      <c r="A785" s="1"/>
      <c r="B785" s="2"/>
      <c r="C785" s="3"/>
      <c r="D785" s="4"/>
      <c r="E785" s="5"/>
      <c r="F785" s="5"/>
    </row>
    <row r="786" spans="1:6" ht="15.75" customHeight="1">
      <c r="A786" s="1"/>
      <c r="B786" s="2"/>
      <c r="C786" s="3"/>
      <c r="D786" s="4"/>
      <c r="E786" s="5"/>
      <c r="F786" s="5"/>
    </row>
    <row r="787" spans="1:6" ht="15.75" customHeight="1">
      <c r="A787" s="1"/>
      <c r="B787" s="2"/>
      <c r="C787" s="3"/>
      <c r="D787" s="4"/>
      <c r="E787" s="5"/>
      <c r="F787" s="5"/>
    </row>
    <row r="788" spans="1:6" ht="15.75" customHeight="1">
      <c r="A788" s="1"/>
      <c r="B788" s="2"/>
      <c r="C788" s="3"/>
      <c r="D788" s="4"/>
      <c r="E788" s="5"/>
      <c r="F788" s="5"/>
    </row>
    <row r="789" spans="1:6" ht="15.75" customHeight="1">
      <c r="A789" s="1"/>
      <c r="B789" s="2"/>
      <c r="C789" s="3"/>
      <c r="D789" s="4"/>
      <c r="E789" s="5"/>
      <c r="F789" s="5"/>
    </row>
    <row r="790" spans="1:6" ht="15.75" customHeight="1">
      <c r="A790" s="1"/>
      <c r="B790" s="2"/>
      <c r="C790" s="3"/>
      <c r="D790" s="4"/>
      <c r="E790" s="5"/>
      <c r="F790" s="5"/>
    </row>
    <row r="791" spans="1:6" ht="15.75" customHeight="1">
      <c r="A791" s="1"/>
      <c r="B791" s="2"/>
      <c r="C791" s="3"/>
      <c r="D791" s="4"/>
      <c r="E791" s="5"/>
      <c r="F791" s="5"/>
    </row>
    <row r="792" spans="1:6" ht="15.75" customHeight="1">
      <c r="A792" s="1"/>
      <c r="B792" s="2"/>
      <c r="C792" s="3"/>
      <c r="D792" s="4"/>
      <c r="E792" s="5"/>
      <c r="F792" s="5"/>
    </row>
    <row r="793" spans="1:6" ht="15.75" customHeight="1">
      <c r="A793" s="1"/>
      <c r="B793" s="2"/>
      <c r="C793" s="3"/>
      <c r="D793" s="4"/>
      <c r="E793" s="5"/>
      <c r="F793" s="5"/>
    </row>
    <row r="794" spans="1:6" ht="15.75" customHeight="1">
      <c r="A794" s="1"/>
      <c r="B794" s="2"/>
      <c r="C794" s="3"/>
      <c r="D794" s="4"/>
      <c r="E794" s="5"/>
      <c r="F794" s="5"/>
    </row>
    <row r="795" spans="1:6" ht="15.75" customHeight="1">
      <c r="A795" s="1"/>
      <c r="B795" s="2"/>
      <c r="C795" s="3"/>
      <c r="D795" s="4"/>
      <c r="E795" s="5"/>
      <c r="F795" s="5"/>
    </row>
    <row r="796" spans="1:6" ht="15.75" customHeight="1">
      <c r="A796" s="1"/>
      <c r="B796" s="2"/>
      <c r="C796" s="3"/>
      <c r="D796" s="4"/>
      <c r="E796" s="5"/>
      <c r="F796" s="5"/>
    </row>
    <row r="797" spans="1:6" ht="15.75" customHeight="1">
      <c r="A797" s="1"/>
      <c r="B797" s="2"/>
      <c r="C797" s="3"/>
      <c r="D797" s="4"/>
      <c r="E797" s="5"/>
      <c r="F797" s="5"/>
    </row>
    <row r="798" spans="1:6" ht="15.75" customHeight="1">
      <c r="A798" s="1"/>
      <c r="B798" s="2"/>
      <c r="C798" s="3"/>
      <c r="D798" s="4"/>
      <c r="E798" s="5"/>
      <c r="F798" s="5"/>
    </row>
    <row r="799" spans="1:6" ht="15.75" customHeight="1">
      <c r="A799" s="1"/>
      <c r="B799" s="2"/>
      <c r="C799" s="3"/>
      <c r="D799" s="4"/>
      <c r="E799" s="5"/>
      <c r="F799" s="5"/>
    </row>
    <row r="800" spans="1:6" ht="15.75" customHeight="1">
      <c r="A800" s="1"/>
      <c r="B800" s="2"/>
      <c r="C800" s="3"/>
      <c r="D800" s="4"/>
      <c r="E800" s="5"/>
      <c r="F800" s="5"/>
    </row>
    <row r="801" spans="1:6" ht="15.75" customHeight="1">
      <c r="A801" s="1"/>
      <c r="B801" s="2"/>
      <c r="C801" s="3"/>
      <c r="D801" s="4"/>
      <c r="E801" s="5"/>
      <c r="F801" s="5"/>
    </row>
    <row r="802" spans="1:6" ht="15.75" customHeight="1">
      <c r="A802" s="1"/>
      <c r="B802" s="2"/>
      <c r="C802" s="3"/>
      <c r="D802" s="4"/>
      <c r="E802" s="5"/>
      <c r="F802" s="5"/>
    </row>
    <row r="803" spans="1:6" ht="15.75" customHeight="1">
      <c r="A803" s="1"/>
      <c r="B803" s="2"/>
      <c r="C803" s="3"/>
      <c r="D803" s="4"/>
      <c r="E803" s="5"/>
      <c r="F803" s="5"/>
    </row>
    <row r="804" spans="1:6" ht="15.75" customHeight="1">
      <c r="A804" s="1"/>
      <c r="B804" s="2"/>
      <c r="C804" s="3"/>
      <c r="D804" s="4"/>
      <c r="E804" s="5"/>
      <c r="F804" s="5"/>
    </row>
    <row r="805" spans="1:6" ht="15.75" customHeight="1">
      <c r="A805" s="1"/>
      <c r="B805" s="2"/>
      <c r="C805" s="3"/>
      <c r="D805" s="4"/>
      <c r="E805" s="5"/>
      <c r="F805" s="5"/>
    </row>
    <row r="806" spans="1:6" ht="15.75" customHeight="1">
      <c r="A806" s="1"/>
      <c r="B806" s="2"/>
      <c r="C806" s="3"/>
      <c r="D806" s="4"/>
      <c r="E806" s="5"/>
      <c r="F806" s="5"/>
    </row>
    <row r="807" spans="1:6" ht="15.75" customHeight="1">
      <c r="A807" s="1"/>
      <c r="B807" s="2"/>
      <c r="C807" s="3"/>
      <c r="D807" s="4"/>
      <c r="E807" s="5"/>
      <c r="F807" s="5"/>
    </row>
    <row r="808" spans="1:6" ht="15.75" customHeight="1">
      <c r="A808" s="1"/>
      <c r="B808" s="2"/>
      <c r="C808" s="3"/>
      <c r="D808" s="4"/>
      <c r="E808" s="5"/>
      <c r="F808" s="5"/>
    </row>
    <row r="809" spans="1:6" ht="15.75" customHeight="1">
      <c r="A809" s="1"/>
      <c r="B809" s="2"/>
      <c r="C809" s="3"/>
      <c r="D809" s="4"/>
      <c r="E809" s="5"/>
      <c r="F809" s="5"/>
    </row>
    <row r="810" spans="1:6" ht="15.75" customHeight="1">
      <c r="A810" s="1"/>
      <c r="B810" s="2"/>
      <c r="C810" s="3"/>
      <c r="D810" s="4"/>
      <c r="E810" s="5"/>
      <c r="F810" s="5"/>
    </row>
    <row r="811" spans="1:6" ht="15.75" customHeight="1">
      <c r="A811" s="1"/>
      <c r="B811" s="2"/>
      <c r="C811" s="3"/>
      <c r="D811" s="4"/>
      <c r="E811" s="5"/>
      <c r="F811" s="5"/>
    </row>
    <row r="812" spans="1:6" ht="15.75" customHeight="1">
      <c r="A812" s="1"/>
      <c r="B812" s="2"/>
      <c r="C812" s="3"/>
      <c r="D812" s="4"/>
      <c r="E812" s="5"/>
      <c r="F812" s="5"/>
    </row>
    <row r="813" spans="1:6" ht="15.75" customHeight="1">
      <c r="A813" s="1"/>
      <c r="B813" s="2"/>
      <c r="C813" s="3"/>
      <c r="D813" s="4"/>
      <c r="E813" s="5"/>
      <c r="F813" s="5"/>
    </row>
    <row r="814" spans="1:6" ht="15.75" customHeight="1">
      <c r="A814" s="1"/>
      <c r="B814" s="2"/>
      <c r="C814" s="3"/>
      <c r="D814" s="4"/>
      <c r="E814" s="5"/>
      <c r="F814" s="5"/>
    </row>
    <row r="815" spans="1:6" ht="15.75" customHeight="1">
      <c r="A815" s="1"/>
      <c r="B815" s="2"/>
      <c r="C815" s="3"/>
      <c r="D815" s="4"/>
      <c r="E815" s="5"/>
      <c r="F815" s="5"/>
    </row>
    <row r="816" spans="1:6" ht="15.75" customHeight="1">
      <c r="A816" s="1"/>
      <c r="B816" s="2"/>
      <c r="C816" s="3"/>
      <c r="D816" s="4"/>
      <c r="E816" s="5"/>
      <c r="F816" s="5"/>
    </row>
    <row r="817" spans="1:6" ht="15.75" customHeight="1">
      <c r="A817" s="1"/>
      <c r="B817" s="2"/>
      <c r="C817" s="3"/>
      <c r="D817" s="4"/>
      <c r="E817" s="5"/>
      <c r="F817" s="5"/>
    </row>
    <row r="818" spans="1:6" ht="15.75" customHeight="1">
      <c r="A818" s="1"/>
      <c r="B818" s="2"/>
      <c r="C818" s="3"/>
      <c r="D818" s="4"/>
      <c r="E818" s="5"/>
      <c r="F818" s="5"/>
    </row>
    <row r="819" spans="1:6" ht="15.75" customHeight="1">
      <c r="A819" s="1"/>
      <c r="B819" s="2"/>
      <c r="C819" s="3"/>
      <c r="D819" s="4"/>
      <c r="E819" s="5"/>
      <c r="F819" s="5"/>
    </row>
    <row r="820" spans="1:6" ht="15.75" customHeight="1">
      <c r="A820" s="1"/>
      <c r="B820" s="2"/>
      <c r="C820" s="3"/>
      <c r="D820" s="4"/>
      <c r="E820" s="5"/>
      <c r="F820" s="5"/>
    </row>
    <row r="821" spans="1:6" ht="15.75" customHeight="1">
      <c r="A821" s="1"/>
      <c r="B821" s="2"/>
      <c r="C821" s="3"/>
      <c r="D821" s="4"/>
      <c r="E821" s="5"/>
      <c r="F821" s="5"/>
    </row>
    <row r="822" spans="1:6" ht="15.75" customHeight="1">
      <c r="A822" s="1"/>
      <c r="B822" s="2"/>
      <c r="C822" s="3"/>
      <c r="D822" s="4"/>
      <c r="E822" s="5"/>
      <c r="F822" s="5"/>
    </row>
    <row r="823" spans="1:6" ht="15.75" customHeight="1">
      <c r="A823" s="1"/>
      <c r="B823" s="2"/>
      <c r="C823" s="3"/>
      <c r="D823" s="4"/>
      <c r="E823" s="5"/>
      <c r="F823" s="5"/>
    </row>
    <row r="824" spans="1:6" ht="15.75" customHeight="1">
      <c r="A824" s="1"/>
      <c r="B824" s="2"/>
      <c r="C824" s="3"/>
      <c r="D824" s="4"/>
      <c r="E824" s="5"/>
      <c r="F824" s="5"/>
    </row>
    <row r="825" spans="1:6" ht="15.75" customHeight="1">
      <c r="A825" s="1"/>
      <c r="B825" s="2"/>
      <c r="C825" s="3"/>
      <c r="D825" s="4"/>
      <c r="E825" s="5"/>
      <c r="F825" s="5"/>
    </row>
    <row r="826" spans="1:6" ht="15.75" customHeight="1">
      <c r="A826" s="1"/>
      <c r="B826" s="2"/>
      <c r="C826" s="3"/>
      <c r="D826" s="4"/>
      <c r="E826" s="5"/>
      <c r="F826" s="5"/>
    </row>
    <row r="827" spans="1:6" ht="15.75" customHeight="1">
      <c r="A827" s="1"/>
      <c r="B827" s="2"/>
      <c r="C827" s="3"/>
      <c r="D827" s="4"/>
      <c r="E827" s="5"/>
      <c r="F827" s="5"/>
    </row>
    <row r="828" spans="1:6" ht="15.75" customHeight="1">
      <c r="A828" s="1"/>
      <c r="B828" s="2"/>
      <c r="C828" s="3"/>
      <c r="D828" s="4"/>
      <c r="E828" s="5"/>
      <c r="F828" s="5"/>
    </row>
    <row r="829" spans="1:6" ht="15.75" customHeight="1">
      <c r="A829" s="1"/>
      <c r="B829" s="2"/>
      <c r="C829" s="3"/>
      <c r="D829" s="4"/>
      <c r="E829" s="5"/>
      <c r="F829" s="5"/>
    </row>
    <row r="830" spans="1:6" ht="15.75" customHeight="1">
      <c r="A830" s="1"/>
      <c r="B830" s="2"/>
      <c r="C830" s="3"/>
      <c r="D830" s="4"/>
      <c r="E830" s="5"/>
      <c r="F830" s="5"/>
    </row>
    <row r="831" spans="1:6" ht="15.75" customHeight="1">
      <c r="A831" s="1"/>
      <c r="B831" s="2"/>
      <c r="C831" s="3"/>
      <c r="D831" s="4"/>
      <c r="E831" s="5"/>
      <c r="F831" s="5"/>
    </row>
    <row r="832" spans="1:6" ht="15.75" customHeight="1">
      <c r="A832" s="1"/>
      <c r="B832" s="2"/>
      <c r="C832" s="3"/>
      <c r="D832" s="4"/>
      <c r="E832" s="5"/>
      <c r="F832" s="5"/>
    </row>
    <row r="833" spans="1:6" ht="15.75" customHeight="1">
      <c r="A833" s="1"/>
      <c r="B833" s="2"/>
      <c r="C833" s="3"/>
      <c r="D833" s="4"/>
      <c r="E833" s="5"/>
      <c r="F833" s="5"/>
    </row>
    <row r="834" spans="1:6" ht="15.75" customHeight="1">
      <c r="A834" s="1"/>
      <c r="B834" s="2"/>
      <c r="C834" s="3"/>
      <c r="D834" s="4"/>
      <c r="E834" s="5"/>
      <c r="F834" s="5"/>
    </row>
    <row r="835" spans="1:6" ht="15.75" customHeight="1">
      <c r="A835" s="1"/>
      <c r="B835" s="2"/>
      <c r="C835" s="3"/>
      <c r="D835" s="4"/>
      <c r="E835" s="5"/>
      <c r="F835" s="5"/>
    </row>
    <row r="836" spans="1:6" ht="15.75" customHeight="1">
      <c r="A836" s="1"/>
      <c r="B836" s="2"/>
      <c r="C836" s="3"/>
      <c r="D836" s="4"/>
      <c r="E836" s="5"/>
      <c r="F836" s="5"/>
    </row>
    <row r="837" spans="1:6" ht="15.75" customHeight="1">
      <c r="A837" s="1"/>
      <c r="B837" s="2"/>
      <c r="C837" s="3"/>
      <c r="D837" s="4"/>
      <c r="E837" s="5"/>
      <c r="F837" s="5"/>
    </row>
    <row r="838" spans="1:6" ht="15.75" customHeight="1">
      <c r="A838" s="1"/>
      <c r="B838" s="2"/>
      <c r="C838" s="3"/>
      <c r="D838" s="4"/>
      <c r="E838" s="5"/>
      <c r="F838" s="5"/>
    </row>
    <row r="839" spans="1:6" ht="15.75" customHeight="1">
      <c r="A839" s="1"/>
      <c r="B839" s="2"/>
      <c r="C839" s="3"/>
      <c r="D839" s="4"/>
      <c r="E839" s="5"/>
      <c r="F839" s="5"/>
    </row>
    <row r="840" spans="1:6" ht="15.75" customHeight="1">
      <c r="A840" s="1"/>
      <c r="B840" s="2"/>
      <c r="C840" s="3"/>
      <c r="D840" s="4"/>
      <c r="E840" s="5"/>
      <c r="F840" s="5"/>
    </row>
    <row r="841" spans="1:6" ht="15.75" customHeight="1">
      <c r="A841" s="1"/>
      <c r="B841" s="2"/>
      <c r="C841" s="3"/>
      <c r="D841" s="4"/>
      <c r="E841" s="5"/>
      <c r="F841" s="5"/>
    </row>
    <row r="842" spans="1:6" ht="15.75" customHeight="1">
      <c r="A842" s="1"/>
      <c r="B842" s="2"/>
      <c r="C842" s="3"/>
      <c r="D842" s="4"/>
      <c r="E842" s="5"/>
      <c r="F842" s="5"/>
    </row>
    <row r="843" spans="1:6" ht="15.75" customHeight="1">
      <c r="A843" s="1"/>
      <c r="B843" s="2"/>
      <c r="C843" s="3"/>
      <c r="D843" s="4"/>
      <c r="E843" s="5"/>
      <c r="F843" s="5"/>
    </row>
    <row r="844" spans="1:6" ht="15.75" customHeight="1">
      <c r="A844" s="1"/>
      <c r="B844" s="2"/>
      <c r="C844" s="3"/>
      <c r="D844" s="4"/>
      <c r="E844" s="5"/>
      <c r="F844" s="5"/>
    </row>
    <row r="845" spans="1:6" ht="15.75" customHeight="1">
      <c r="A845" s="1"/>
      <c r="B845" s="2"/>
      <c r="C845" s="3"/>
      <c r="D845" s="4"/>
      <c r="E845" s="5"/>
      <c r="F845" s="5"/>
    </row>
    <row r="846" spans="1:6" ht="15.75" customHeight="1">
      <c r="A846" s="1"/>
      <c r="B846" s="2"/>
      <c r="C846" s="3"/>
      <c r="D846" s="4"/>
      <c r="E846" s="5"/>
      <c r="F846" s="5"/>
    </row>
    <row r="847" spans="1:6" ht="15.75" customHeight="1">
      <c r="A847" s="1"/>
      <c r="B847" s="2"/>
      <c r="C847" s="3"/>
      <c r="D847" s="4"/>
      <c r="E847" s="5"/>
      <c r="F847" s="5"/>
    </row>
    <row r="848" spans="1:6" ht="15.75" customHeight="1">
      <c r="A848" s="1"/>
      <c r="B848" s="2"/>
      <c r="C848" s="3"/>
      <c r="D848" s="4"/>
      <c r="E848" s="5"/>
      <c r="F848" s="5"/>
    </row>
    <row r="849" spans="1:6" ht="15.75" customHeight="1">
      <c r="A849" s="1"/>
      <c r="B849" s="2"/>
      <c r="C849" s="3"/>
      <c r="D849" s="4"/>
      <c r="E849" s="5"/>
      <c r="F849" s="5"/>
    </row>
    <row r="850" spans="1:6" ht="15.75" customHeight="1">
      <c r="A850" s="1"/>
      <c r="B850" s="2"/>
      <c r="C850" s="3"/>
      <c r="D850" s="4"/>
      <c r="E850" s="5"/>
      <c r="F850" s="5"/>
    </row>
    <row r="851" spans="1:6" ht="15.75" customHeight="1">
      <c r="A851" s="1"/>
      <c r="B851" s="2"/>
      <c r="C851" s="3"/>
      <c r="D851" s="4"/>
      <c r="E851" s="5"/>
      <c r="F851" s="5"/>
    </row>
    <row r="852" spans="1:6" ht="15.75" customHeight="1">
      <c r="A852" s="1"/>
      <c r="B852" s="2"/>
      <c r="C852" s="3"/>
      <c r="D852" s="4"/>
      <c r="E852" s="5"/>
      <c r="F852" s="5"/>
    </row>
    <row r="853" spans="1:6" ht="15.75" customHeight="1">
      <c r="A853" s="1"/>
      <c r="B853" s="2"/>
      <c r="C853" s="3"/>
      <c r="D853" s="4"/>
      <c r="E853" s="5"/>
      <c r="F853" s="5"/>
    </row>
    <row r="854" spans="1:6" ht="15.75" customHeight="1">
      <c r="A854" s="1"/>
      <c r="B854" s="2"/>
      <c r="C854" s="3"/>
      <c r="D854" s="4"/>
      <c r="E854" s="5"/>
      <c r="F854" s="5"/>
    </row>
    <row r="855" spans="1:6" ht="15.75" customHeight="1">
      <c r="A855" s="1"/>
      <c r="B855" s="2"/>
      <c r="C855" s="3"/>
      <c r="D855" s="4"/>
      <c r="E855" s="5"/>
      <c r="F855" s="5"/>
    </row>
    <row r="856" spans="1:6" ht="15.75" customHeight="1">
      <c r="A856" s="1"/>
      <c r="B856" s="2"/>
      <c r="C856" s="3"/>
      <c r="D856" s="4"/>
      <c r="E856" s="5"/>
      <c r="F856" s="5"/>
    </row>
    <row r="857" spans="1:6" ht="15.75" customHeight="1">
      <c r="A857" s="1"/>
      <c r="B857" s="2"/>
      <c r="C857" s="3"/>
      <c r="D857" s="4"/>
      <c r="E857" s="5"/>
      <c r="F857" s="5"/>
    </row>
    <row r="858" spans="1:6" ht="15.75" customHeight="1">
      <c r="A858" s="1"/>
      <c r="B858" s="2"/>
      <c r="C858" s="3"/>
      <c r="D858" s="4"/>
      <c r="E858" s="5"/>
      <c r="F858" s="5"/>
    </row>
    <row r="859" spans="1:6" ht="15.75" customHeight="1">
      <c r="A859" s="1"/>
      <c r="B859" s="2"/>
      <c r="C859" s="3"/>
      <c r="D859" s="4"/>
      <c r="E859" s="5"/>
      <c r="F859" s="5"/>
    </row>
    <row r="860" spans="1:6" ht="15.75" customHeight="1">
      <c r="A860" s="1"/>
      <c r="B860" s="2"/>
      <c r="C860" s="3"/>
      <c r="D860" s="4"/>
      <c r="E860" s="5"/>
      <c r="F860" s="5"/>
    </row>
    <row r="861" spans="1:6" ht="15.75" customHeight="1">
      <c r="A861" s="1"/>
      <c r="B861" s="2"/>
      <c r="C861" s="3"/>
      <c r="D861" s="4"/>
      <c r="E861" s="5"/>
      <c r="F861" s="5"/>
    </row>
    <row r="862" spans="1:6" ht="15.75" customHeight="1">
      <c r="A862" s="1"/>
      <c r="B862" s="2"/>
      <c r="C862" s="3"/>
      <c r="D862" s="4"/>
      <c r="E862" s="5"/>
      <c r="F862" s="5"/>
    </row>
    <row r="863" spans="1:6" ht="15.75" customHeight="1">
      <c r="A863" s="1"/>
      <c r="B863" s="2"/>
      <c r="C863" s="3"/>
      <c r="D863" s="4"/>
      <c r="E863" s="5"/>
      <c r="F863" s="5"/>
    </row>
    <row r="864" spans="1:6" ht="15.75" customHeight="1">
      <c r="A864" s="1"/>
      <c r="B864" s="2"/>
      <c r="C864" s="3"/>
      <c r="D864" s="4"/>
      <c r="E864" s="5"/>
      <c r="F864" s="5"/>
    </row>
    <row r="865" spans="1:6" ht="15.75" customHeight="1">
      <c r="A865" s="1"/>
      <c r="B865" s="2"/>
      <c r="C865" s="3"/>
      <c r="D865" s="4"/>
      <c r="E865" s="5"/>
      <c r="F865" s="5"/>
    </row>
    <row r="866" spans="1:6" ht="15.75" customHeight="1">
      <c r="A866" s="1"/>
      <c r="B866" s="2"/>
      <c r="C866" s="3"/>
      <c r="D866" s="4"/>
      <c r="E866" s="5"/>
      <c r="F866" s="5"/>
    </row>
    <row r="867" spans="1:6" ht="15.75" customHeight="1">
      <c r="A867" s="1"/>
      <c r="B867" s="2"/>
      <c r="C867" s="3"/>
      <c r="D867" s="4"/>
      <c r="E867" s="5"/>
      <c r="F867" s="5"/>
    </row>
    <row r="868" spans="1:6" ht="15.75" customHeight="1">
      <c r="A868" s="1"/>
      <c r="B868" s="2"/>
      <c r="C868" s="3"/>
      <c r="D868" s="4"/>
      <c r="E868" s="5"/>
      <c r="F868" s="5"/>
    </row>
    <row r="869" spans="1:6" ht="15.75" customHeight="1">
      <c r="A869" s="1"/>
      <c r="B869" s="2"/>
      <c r="C869" s="3"/>
      <c r="D869" s="4"/>
      <c r="E869" s="5"/>
      <c r="F869" s="5"/>
    </row>
    <row r="870" spans="1:6" ht="15.75" customHeight="1">
      <c r="A870" s="1"/>
      <c r="B870" s="2"/>
      <c r="C870" s="3"/>
      <c r="D870" s="4"/>
      <c r="E870" s="5"/>
      <c r="F870" s="5"/>
    </row>
    <row r="871" spans="1:6" ht="15.75" customHeight="1">
      <c r="A871" s="1"/>
      <c r="B871" s="2"/>
      <c r="C871" s="3"/>
      <c r="D871" s="4"/>
      <c r="E871" s="5"/>
      <c r="F871" s="5"/>
    </row>
    <row r="872" spans="1:6" ht="15.75" customHeight="1">
      <c r="A872" s="1"/>
      <c r="B872" s="2"/>
      <c r="C872" s="3"/>
      <c r="D872" s="4"/>
      <c r="E872" s="5"/>
      <c r="F872" s="5"/>
    </row>
    <row r="873" spans="1:6" ht="15.75" customHeight="1">
      <c r="A873" s="1"/>
      <c r="B873" s="2"/>
      <c r="C873" s="3"/>
      <c r="D873" s="4"/>
      <c r="E873" s="5"/>
      <c r="F873" s="5"/>
    </row>
    <row r="874" spans="1:6" ht="15.75" customHeight="1">
      <c r="A874" s="1"/>
      <c r="B874" s="2"/>
      <c r="C874" s="3"/>
      <c r="D874" s="4"/>
      <c r="E874" s="5"/>
      <c r="F874" s="5"/>
    </row>
    <row r="875" spans="1:6" ht="15.75" customHeight="1">
      <c r="A875" s="1"/>
      <c r="B875" s="2"/>
      <c r="C875" s="3"/>
      <c r="D875" s="4"/>
      <c r="E875" s="5"/>
      <c r="F875" s="5"/>
    </row>
    <row r="876" spans="1:6" ht="15.75" customHeight="1">
      <c r="A876" s="1"/>
      <c r="B876" s="2"/>
      <c r="C876" s="3"/>
      <c r="D876" s="4"/>
      <c r="E876" s="5"/>
      <c r="F876" s="5"/>
    </row>
    <row r="877" spans="1:6" ht="15.75" customHeight="1">
      <c r="A877" s="1"/>
      <c r="B877" s="2"/>
      <c r="C877" s="3"/>
      <c r="D877" s="4"/>
      <c r="E877" s="5"/>
      <c r="F877" s="5"/>
    </row>
    <row r="878" spans="1:6" ht="15.75" customHeight="1">
      <c r="A878" s="1"/>
      <c r="B878" s="2"/>
      <c r="C878" s="3"/>
      <c r="D878" s="4"/>
      <c r="E878" s="5"/>
      <c r="F878" s="5"/>
    </row>
    <row r="879" spans="1:6" ht="15.75" customHeight="1">
      <c r="A879" s="1"/>
      <c r="B879" s="2"/>
      <c r="C879" s="3"/>
      <c r="D879" s="4"/>
      <c r="E879" s="5"/>
      <c r="F879" s="5"/>
    </row>
    <row r="880" spans="1:6" ht="15.75" customHeight="1">
      <c r="A880" s="1"/>
      <c r="B880" s="2"/>
      <c r="C880" s="3"/>
      <c r="D880" s="4"/>
      <c r="E880" s="5"/>
      <c r="F880" s="5"/>
    </row>
    <row r="881" spans="1:6" ht="15.75" customHeight="1">
      <c r="A881" s="1"/>
      <c r="B881" s="2"/>
      <c r="C881" s="3"/>
      <c r="D881" s="4"/>
      <c r="E881" s="5"/>
      <c r="F881" s="5"/>
    </row>
    <row r="882" spans="1:6" ht="15.75" customHeight="1">
      <c r="A882" s="1"/>
      <c r="B882" s="2"/>
      <c r="C882" s="3"/>
      <c r="D882" s="4"/>
      <c r="E882" s="5"/>
      <c r="F882" s="5"/>
    </row>
    <row r="883" spans="1:6" ht="15.75" customHeight="1">
      <c r="A883" s="1"/>
      <c r="B883" s="2"/>
      <c r="C883" s="3"/>
      <c r="D883" s="4"/>
      <c r="E883" s="5"/>
      <c r="F883" s="5"/>
    </row>
    <row r="884" spans="1:6" ht="15.75" customHeight="1">
      <c r="A884" s="1"/>
      <c r="B884" s="2"/>
      <c r="C884" s="3"/>
      <c r="D884" s="4"/>
      <c r="E884" s="5"/>
      <c r="F884" s="5"/>
    </row>
    <row r="885" spans="1:6" ht="15.75" customHeight="1">
      <c r="A885" s="1"/>
      <c r="B885" s="2"/>
      <c r="C885" s="3"/>
      <c r="D885" s="4"/>
      <c r="E885" s="5"/>
      <c r="F885" s="5"/>
    </row>
    <row r="886" spans="1:6" ht="15.75" customHeight="1">
      <c r="A886" s="1"/>
      <c r="B886" s="2"/>
      <c r="C886" s="3"/>
      <c r="D886" s="4"/>
      <c r="E886" s="5"/>
      <c r="F886" s="5"/>
    </row>
    <row r="887" spans="1:6" ht="15.75" customHeight="1">
      <c r="A887" s="1"/>
      <c r="B887" s="2"/>
      <c r="C887" s="3"/>
      <c r="D887" s="4"/>
      <c r="E887" s="5"/>
      <c r="F887" s="5"/>
    </row>
    <row r="888" spans="1:6" ht="15.75" customHeight="1">
      <c r="A888" s="1"/>
      <c r="B888" s="2"/>
      <c r="C888" s="3"/>
      <c r="D888" s="4"/>
      <c r="E888" s="5"/>
      <c r="F888" s="5"/>
    </row>
    <row r="889" spans="1:6" ht="15.75" customHeight="1">
      <c r="A889" s="1"/>
      <c r="B889" s="2"/>
      <c r="C889" s="3"/>
      <c r="D889" s="4"/>
      <c r="E889" s="5"/>
      <c r="F889" s="5"/>
    </row>
    <row r="890" spans="1:6" ht="15.75" customHeight="1">
      <c r="A890" s="1"/>
      <c r="B890" s="2"/>
      <c r="C890" s="3"/>
      <c r="D890" s="4"/>
      <c r="E890" s="5"/>
      <c r="F890" s="5"/>
    </row>
    <row r="891" spans="1:6" ht="15.75" customHeight="1">
      <c r="A891" s="1"/>
      <c r="B891" s="2"/>
      <c r="C891" s="3"/>
      <c r="D891" s="4"/>
      <c r="E891" s="5"/>
      <c r="F891" s="5"/>
    </row>
    <row r="892" spans="1:6" ht="15.75" customHeight="1">
      <c r="A892" s="1"/>
      <c r="B892" s="2"/>
      <c r="C892" s="3"/>
      <c r="D892" s="4"/>
      <c r="E892" s="5"/>
      <c r="F892" s="5"/>
    </row>
    <row r="893" spans="1:6" ht="15.75" customHeight="1">
      <c r="A893" s="1"/>
      <c r="B893" s="2"/>
      <c r="C893" s="3"/>
      <c r="D893" s="4"/>
      <c r="E893" s="5"/>
      <c r="F893" s="5"/>
    </row>
    <row r="894" spans="1:6" ht="15.75" customHeight="1">
      <c r="A894" s="1"/>
      <c r="B894" s="2"/>
      <c r="C894" s="3"/>
      <c r="D894" s="4"/>
      <c r="E894" s="5"/>
      <c r="F894" s="5"/>
    </row>
    <row r="895" spans="1:6" ht="15.75" customHeight="1">
      <c r="A895" s="1"/>
      <c r="B895" s="2"/>
      <c r="C895" s="3"/>
      <c r="D895" s="4"/>
      <c r="E895" s="5"/>
      <c r="F895" s="5"/>
    </row>
    <row r="896" spans="1:6" ht="15.75" customHeight="1">
      <c r="A896" s="1"/>
      <c r="B896" s="2"/>
      <c r="C896" s="3"/>
      <c r="D896" s="4"/>
      <c r="E896" s="5"/>
      <c r="F896" s="5"/>
    </row>
    <row r="897" spans="1:6" ht="15.75" customHeight="1">
      <c r="A897" s="1"/>
      <c r="B897" s="2"/>
      <c r="C897" s="3"/>
      <c r="D897" s="4"/>
      <c r="E897" s="5"/>
      <c r="F897" s="5"/>
    </row>
    <row r="898" spans="1:6" ht="15.75" customHeight="1">
      <c r="A898" s="1"/>
      <c r="B898" s="2"/>
      <c r="C898" s="3"/>
      <c r="D898" s="4"/>
      <c r="E898" s="5"/>
      <c r="F898" s="5"/>
    </row>
    <row r="899" spans="1:6" ht="15.75" customHeight="1">
      <c r="A899" s="1"/>
      <c r="B899" s="2"/>
      <c r="C899" s="3"/>
      <c r="D899" s="4"/>
      <c r="E899" s="5"/>
      <c r="F899" s="5"/>
    </row>
    <row r="900" spans="1:6" ht="15.75" customHeight="1">
      <c r="A900" s="1"/>
      <c r="B900" s="2"/>
      <c r="C900" s="3"/>
      <c r="D900" s="4"/>
      <c r="E900" s="5"/>
      <c r="F900" s="5"/>
    </row>
    <row r="901" spans="1:6" ht="15.75" customHeight="1">
      <c r="A901" s="1"/>
      <c r="B901" s="2"/>
      <c r="C901" s="3"/>
      <c r="D901" s="4"/>
      <c r="E901" s="5"/>
      <c r="F901" s="5"/>
    </row>
    <row r="902" spans="1:6" ht="15.75" customHeight="1">
      <c r="A902" s="1"/>
      <c r="B902" s="2"/>
      <c r="C902" s="3"/>
      <c r="D902" s="4"/>
      <c r="E902" s="5"/>
      <c r="F902" s="5"/>
    </row>
    <row r="903" spans="1:6" ht="15.75" customHeight="1">
      <c r="A903" s="1"/>
      <c r="B903" s="2"/>
      <c r="C903" s="3"/>
      <c r="D903" s="4"/>
      <c r="E903" s="5"/>
      <c r="F903" s="5"/>
    </row>
    <row r="904" spans="1:6" ht="15.75" customHeight="1">
      <c r="A904" s="1"/>
      <c r="B904" s="2"/>
      <c r="C904" s="3"/>
      <c r="D904" s="4"/>
      <c r="E904" s="5"/>
      <c r="F904" s="5"/>
    </row>
    <row r="905" spans="1:6" ht="15.75" customHeight="1">
      <c r="A905" s="1"/>
      <c r="B905" s="2"/>
      <c r="C905" s="3"/>
      <c r="D905" s="4"/>
      <c r="E905" s="5"/>
      <c r="F905" s="5"/>
    </row>
    <row r="906" spans="1:6" ht="15.75" customHeight="1">
      <c r="A906" s="1"/>
      <c r="B906" s="2"/>
      <c r="C906" s="3"/>
      <c r="D906" s="4"/>
      <c r="E906" s="5"/>
      <c r="F906" s="5"/>
    </row>
    <row r="907" spans="1:6" ht="15.75" customHeight="1">
      <c r="A907" s="1"/>
      <c r="B907" s="2"/>
      <c r="C907" s="3"/>
      <c r="D907" s="4"/>
      <c r="E907" s="5"/>
      <c r="F907" s="5"/>
    </row>
    <row r="908" spans="1:6" ht="15.75" customHeight="1">
      <c r="A908" s="1"/>
      <c r="B908" s="2"/>
      <c r="C908" s="3"/>
      <c r="D908" s="4"/>
      <c r="E908" s="5"/>
      <c r="F908" s="5"/>
    </row>
    <row r="909" spans="1:6" ht="15.75" customHeight="1">
      <c r="A909" s="1"/>
      <c r="B909" s="2"/>
      <c r="C909" s="3"/>
      <c r="D909" s="4"/>
      <c r="E909" s="5"/>
      <c r="F909" s="5"/>
    </row>
    <row r="910" spans="1:6" ht="15.75" customHeight="1">
      <c r="A910" s="1"/>
      <c r="B910" s="2"/>
      <c r="C910" s="3"/>
      <c r="D910" s="4"/>
      <c r="E910" s="5"/>
      <c r="F910" s="5"/>
    </row>
    <row r="911" spans="1:6" ht="15.75" customHeight="1">
      <c r="A911" s="1"/>
      <c r="B911" s="2"/>
      <c r="C911" s="3"/>
      <c r="D911" s="4"/>
      <c r="E911" s="5"/>
      <c r="F911" s="5"/>
    </row>
    <row r="912" spans="1:6" ht="15.75" customHeight="1">
      <c r="A912" s="1"/>
      <c r="B912" s="2"/>
      <c r="C912" s="3"/>
      <c r="D912" s="4"/>
      <c r="E912" s="5"/>
      <c r="F912" s="5"/>
    </row>
    <row r="913" spans="1:6" ht="15.75" customHeight="1">
      <c r="A913" s="1"/>
      <c r="B913" s="2"/>
      <c r="C913" s="3"/>
      <c r="D913" s="4"/>
      <c r="E913" s="5"/>
      <c r="F913" s="5"/>
    </row>
    <row r="914" spans="1:6" ht="15.75" customHeight="1">
      <c r="A914" s="1"/>
      <c r="B914" s="2"/>
      <c r="C914" s="3"/>
      <c r="D914" s="4"/>
      <c r="E914" s="5"/>
      <c r="F914" s="5"/>
    </row>
    <row r="915" spans="1:6" ht="15.75" customHeight="1">
      <c r="A915" s="1"/>
      <c r="B915" s="2"/>
      <c r="C915" s="3"/>
      <c r="D915" s="4"/>
      <c r="E915" s="5"/>
      <c r="F915" s="5"/>
    </row>
    <row r="916" spans="1:6" ht="15.75" customHeight="1">
      <c r="A916" s="1"/>
      <c r="B916" s="2"/>
      <c r="C916" s="3"/>
      <c r="D916" s="4"/>
      <c r="E916" s="5"/>
      <c r="F916" s="5"/>
    </row>
    <row r="917" spans="1:6" ht="15.75" customHeight="1">
      <c r="A917" s="1"/>
      <c r="B917" s="2"/>
      <c r="C917" s="3"/>
      <c r="D917" s="4"/>
      <c r="E917" s="5"/>
      <c r="F917" s="5"/>
    </row>
    <row r="918" spans="1:6" ht="15.75" customHeight="1">
      <c r="A918" s="1"/>
      <c r="B918" s="2"/>
      <c r="C918" s="3"/>
      <c r="D918" s="4"/>
      <c r="E918" s="5"/>
      <c r="F918" s="5"/>
    </row>
    <row r="919" spans="1:6" ht="15.75" customHeight="1">
      <c r="A919" s="1"/>
      <c r="B919" s="2"/>
      <c r="C919" s="3"/>
      <c r="D919" s="4"/>
      <c r="E919" s="5"/>
      <c r="F919" s="5"/>
    </row>
    <row r="920" spans="1:6" ht="15.75" customHeight="1">
      <c r="A920" s="1"/>
      <c r="B920" s="2"/>
      <c r="C920" s="3"/>
      <c r="D920" s="4"/>
      <c r="E920" s="5"/>
      <c r="F920" s="5"/>
    </row>
    <row r="921" spans="1:6" ht="15.75" customHeight="1">
      <c r="A921" s="1"/>
      <c r="B921" s="2"/>
      <c r="C921" s="3"/>
      <c r="D921" s="4"/>
      <c r="E921" s="5"/>
      <c r="F921" s="5"/>
    </row>
    <row r="922" spans="1:6" ht="15.75" customHeight="1">
      <c r="A922" s="1"/>
      <c r="B922" s="2"/>
      <c r="C922" s="3"/>
      <c r="D922" s="4"/>
      <c r="E922" s="5"/>
      <c r="F922" s="5"/>
    </row>
    <row r="923" spans="1:6" ht="15.75" customHeight="1">
      <c r="A923" s="1"/>
      <c r="B923" s="2"/>
      <c r="C923" s="3"/>
      <c r="D923" s="4"/>
      <c r="E923" s="5"/>
      <c r="F923" s="5"/>
    </row>
    <row r="924" spans="1:6" ht="15.75" customHeight="1">
      <c r="A924" s="1"/>
      <c r="B924" s="2"/>
      <c r="C924" s="3"/>
      <c r="D924" s="4"/>
      <c r="E924" s="5"/>
      <c r="F924" s="5"/>
    </row>
    <row r="925" spans="1:6" ht="15.75" customHeight="1">
      <c r="A925" s="1"/>
      <c r="B925" s="2"/>
      <c r="C925" s="3"/>
      <c r="D925" s="4"/>
      <c r="E925" s="5"/>
      <c r="F925" s="5"/>
    </row>
    <row r="926" spans="1:6" ht="15.75" customHeight="1">
      <c r="A926" s="1"/>
      <c r="B926" s="2"/>
      <c r="C926" s="3"/>
      <c r="D926" s="4"/>
      <c r="E926" s="5"/>
      <c r="F926" s="5"/>
    </row>
    <row r="927" spans="1:6" ht="15.75" customHeight="1">
      <c r="A927" s="1"/>
      <c r="B927" s="2"/>
      <c r="C927" s="3"/>
      <c r="D927" s="4"/>
      <c r="E927" s="5"/>
      <c r="F927" s="5"/>
    </row>
    <row r="928" spans="1:6" ht="15.75" customHeight="1">
      <c r="A928" s="1"/>
      <c r="B928" s="2"/>
      <c r="C928" s="3"/>
      <c r="D928" s="4"/>
      <c r="E928" s="5"/>
      <c r="F928" s="5"/>
    </row>
    <row r="929" spans="1:6" ht="15.75" customHeight="1">
      <c r="A929" s="1"/>
      <c r="B929" s="2"/>
      <c r="C929" s="3"/>
      <c r="D929" s="4"/>
      <c r="E929" s="5"/>
      <c r="F929" s="5"/>
    </row>
    <row r="930" spans="1:6" ht="15.75" customHeight="1">
      <c r="A930" s="1"/>
      <c r="B930" s="2"/>
      <c r="C930" s="3"/>
      <c r="D930" s="4"/>
      <c r="E930" s="5"/>
      <c r="F930" s="5"/>
    </row>
    <row r="931" spans="1:6" ht="15.75" customHeight="1">
      <c r="A931" s="1"/>
      <c r="B931" s="2"/>
      <c r="C931" s="3"/>
      <c r="D931" s="4"/>
      <c r="E931" s="5"/>
      <c r="F931" s="5"/>
    </row>
    <row r="932" spans="1:6" ht="15.75" customHeight="1">
      <c r="A932" s="1"/>
      <c r="B932" s="2"/>
      <c r="C932" s="3"/>
      <c r="D932" s="4"/>
      <c r="E932" s="5"/>
      <c r="F932" s="5"/>
    </row>
    <row r="933" spans="1:6" ht="15.75" customHeight="1">
      <c r="A933" s="1"/>
      <c r="B933" s="2"/>
      <c r="C933" s="3"/>
      <c r="D933" s="4"/>
      <c r="E933" s="5"/>
      <c r="F933" s="5"/>
    </row>
    <row r="934" spans="1:6" ht="15.75" customHeight="1">
      <c r="A934" s="1"/>
      <c r="B934" s="2"/>
      <c r="C934" s="3"/>
      <c r="D934" s="4"/>
      <c r="E934" s="5"/>
      <c r="F934" s="5"/>
    </row>
    <row r="935" spans="1:6" ht="15.75" customHeight="1">
      <c r="A935" s="1"/>
      <c r="B935" s="2"/>
      <c r="C935" s="3"/>
      <c r="D935" s="4"/>
      <c r="E935" s="5"/>
      <c r="F935" s="5"/>
    </row>
    <row r="936" spans="1:6" ht="15.75" customHeight="1">
      <c r="A936" s="1"/>
      <c r="B936" s="2"/>
      <c r="C936" s="3"/>
      <c r="D936" s="4"/>
      <c r="E936" s="5"/>
      <c r="F936" s="5"/>
    </row>
    <row r="937" spans="1:6" ht="15.75" customHeight="1">
      <c r="A937" s="1"/>
      <c r="B937" s="2"/>
      <c r="C937" s="3"/>
      <c r="D937" s="4"/>
      <c r="E937" s="5"/>
      <c r="F937" s="5"/>
    </row>
    <row r="938" spans="1:6" ht="15.75" customHeight="1">
      <c r="A938" s="1"/>
      <c r="B938" s="2"/>
      <c r="C938" s="3"/>
      <c r="D938" s="4"/>
      <c r="E938" s="5"/>
      <c r="F938" s="5"/>
    </row>
    <row r="939" spans="1:6" ht="15.75" customHeight="1">
      <c r="A939" s="1"/>
      <c r="B939" s="2"/>
      <c r="C939" s="3"/>
      <c r="D939" s="4"/>
      <c r="E939" s="5"/>
      <c r="F939" s="5"/>
    </row>
    <row r="940" spans="1:6" ht="15.75" customHeight="1">
      <c r="A940" s="1"/>
      <c r="B940" s="2"/>
      <c r="C940" s="3"/>
      <c r="D940" s="4"/>
      <c r="E940" s="5"/>
      <c r="F940" s="5"/>
    </row>
    <row r="941" spans="1:6" ht="15.75" customHeight="1">
      <c r="A941" s="1"/>
      <c r="B941" s="2"/>
      <c r="C941" s="3"/>
      <c r="D941" s="4"/>
      <c r="E941" s="5"/>
      <c r="F941" s="5"/>
    </row>
    <row r="942" spans="1:6" ht="15.75" customHeight="1">
      <c r="A942" s="1"/>
      <c r="B942" s="2"/>
      <c r="C942" s="3"/>
      <c r="D942" s="4"/>
      <c r="E942" s="5"/>
      <c r="F942" s="5"/>
    </row>
    <row r="943" spans="1:6" ht="15.75" customHeight="1">
      <c r="A943" s="1"/>
      <c r="B943" s="2"/>
      <c r="C943" s="3"/>
      <c r="D943" s="4"/>
      <c r="E943" s="5"/>
      <c r="F943" s="5"/>
    </row>
    <row r="944" spans="1:6" ht="15.75" customHeight="1">
      <c r="A944" s="1"/>
      <c r="B944" s="2"/>
      <c r="C944" s="3"/>
      <c r="D944" s="4"/>
      <c r="E944" s="5"/>
      <c r="F944" s="5"/>
    </row>
    <row r="945" spans="1:6" ht="15.75" customHeight="1">
      <c r="A945" s="1"/>
      <c r="B945" s="2"/>
      <c r="C945" s="3"/>
      <c r="D945" s="4"/>
      <c r="E945" s="5"/>
      <c r="F945" s="5"/>
    </row>
    <row r="946" spans="1:6" ht="15.75" customHeight="1">
      <c r="A946" s="1"/>
      <c r="B946" s="2"/>
      <c r="C946" s="3"/>
      <c r="D946" s="4"/>
      <c r="E946" s="5"/>
      <c r="F946" s="5"/>
    </row>
    <row r="947" spans="1:6" ht="15.75" customHeight="1">
      <c r="A947" s="1"/>
      <c r="B947" s="2"/>
      <c r="C947" s="3"/>
      <c r="D947" s="4"/>
      <c r="E947" s="5"/>
      <c r="F947" s="5"/>
    </row>
    <row r="948" spans="1:6" ht="15.75" customHeight="1">
      <c r="A948" s="1"/>
      <c r="B948" s="2"/>
      <c r="C948" s="3"/>
      <c r="D948" s="4"/>
      <c r="E948" s="5"/>
      <c r="F948" s="5"/>
    </row>
    <row r="949" spans="1:6" ht="15.75" customHeight="1">
      <c r="A949" s="1"/>
      <c r="B949" s="2"/>
      <c r="C949" s="3"/>
      <c r="D949" s="4"/>
      <c r="E949" s="5"/>
      <c r="F949" s="5"/>
    </row>
    <row r="950" spans="1:6" ht="15.75" customHeight="1">
      <c r="A950" s="1"/>
      <c r="B950" s="2"/>
      <c r="C950" s="3"/>
      <c r="D950" s="4"/>
      <c r="E950" s="5"/>
      <c r="F950" s="5"/>
    </row>
    <row r="951" spans="1:6" ht="15.75" customHeight="1">
      <c r="A951" s="1"/>
      <c r="B951" s="2"/>
      <c r="C951" s="3"/>
      <c r="D951" s="4"/>
      <c r="E951" s="5"/>
      <c r="F951" s="5"/>
    </row>
    <row r="952" spans="1:6" ht="15.75" customHeight="1">
      <c r="A952" s="1"/>
      <c r="B952" s="2"/>
      <c r="C952" s="3"/>
      <c r="D952" s="4"/>
      <c r="E952" s="5"/>
      <c r="F952" s="5"/>
    </row>
    <row r="953" spans="1:6" ht="15.75" customHeight="1">
      <c r="A953" s="1"/>
      <c r="B953" s="2"/>
      <c r="C953" s="3"/>
      <c r="D953" s="4"/>
      <c r="E953" s="5"/>
      <c r="F953" s="5"/>
    </row>
    <row r="954" spans="1:6" ht="15.75" customHeight="1">
      <c r="A954" s="1"/>
      <c r="B954" s="2"/>
      <c r="C954" s="3"/>
      <c r="D954" s="4"/>
      <c r="E954" s="5"/>
      <c r="F954" s="5"/>
    </row>
    <row r="955" spans="1:6" ht="15.75" customHeight="1">
      <c r="A955" s="1"/>
      <c r="B955" s="2"/>
      <c r="C955" s="3"/>
      <c r="D955" s="4"/>
      <c r="E955" s="5"/>
      <c r="F955" s="5"/>
    </row>
    <row r="956" spans="1:6" ht="15.75" customHeight="1">
      <c r="A956" s="1"/>
      <c r="B956" s="2"/>
      <c r="C956" s="3"/>
      <c r="D956" s="4"/>
      <c r="E956" s="5"/>
      <c r="F956" s="5"/>
    </row>
    <row r="957" spans="1:6" ht="15.75" customHeight="1">
      <c r="A957" s="1"/>
      <c r="B957" s="2"/>
      <c r="C957" s="3"/>
      <c r="D957" s="4"/>
      <c r="E957" s="5"/>
      <c r="F957" s="5"/>
    </row>
    <row r="958" spans="1:6" ht="15.75" customHeight="1">
      <c r="A958" s="1"/>
      <c r="B958" s="2"/>
      <c r="C958" s="3"/>
      <c r="D958" s="4"/>
      <c r="E958" s="5"/>
      <c r="F958" s="5"/>
    </row>
    <row r="959" spans="1:6" ht="15.75" customHeight="1">
      <c r="A959" s="1"/>
      <c r="B959" s="2"/>
      <c r="C959" s="3"/>
      <c r="D959" s="4"/>
      <c r="E959" s="5"/>
      <c r="F959" s="5"/>
    </row>
    <row r="960" spans="1:6" ht="15.75" customHeight="1">
      <c r="A960" s="1"/>
      <c r="B960" s="2"/>
      <c r="C960" s="3"/>
      <c r="D960" s="4"/>
      <c r="E960" s="5"/>
      <c r="F960" s="5"/>
    </row>
    <row r="961" spans="1:6" ht="15.75" customHeight="1">
      <c r="A961" s="1"/>
      <c r="B961" s="2"/>
      <c r="C961" s="3"/>
      <c r="D961" s="4"/>
      <c r="E961" s="5"/>
      <c r="F961" s="5"/>
    </row>
    <row r="962" spans="1:6" ht="15.75" customHeight="1">
      <c r="A962" s="1"/>
      <c r="B962" s="2"/>
      <c r="C962" s="3"/>
      <c r="D962" s="4"/>
      <c r="E962" s="5"/>
      <c r="F962" s="5"/>
    </row>
    <row r="963" spans="1:6" ht="15.75" customHeight="1">
      <c r="A963" s="1"/>
      <c r="B963" s="2"/>
      <c r="C963" s="3"/>
      <c r="D963" s="4"/>
      <c r="E963" s="5"/>
      <c r="F963" s="5"/>
    </row>
    <row r="964" spans="1:6" ht="15.75" customHeight="1">
      <c r="A964" s="1"/>
      <c r="B964" s="2"/>
      <c r="C964" s="3"/>
      <c r="D964" s="4"/>
      <c r="E964" s="5"/>
      <c r="F964" s="5"/>
    </row>
    <row r="965" spans="1:6" ht="15.75" customHeight="1">
      <c r="A965" s="1"/>
      <c r="B965" s="2"/>
      <c r="C965" s="3"/>
      <c r="D965" s="4"/>
      <c r="E965" s="5"/>
      <c r="F965" s="5"/>
    </row>
    <row r="966" spans="1:6" ht="15.75" customHeight="1">
      <c r="A966" s="1"/>
      <c r="B966" s="2"/>
      <c r="C966" s="3"/>
      <c r="D966" s="4"/>
      <c r="E966" s="5"/>
      <c r="F966" s="5"/>
    </row>
    <row r="967" spans="1:6" ht="15.75" customHeight="1">
      <c r="A967" s="1"/>
      <c r="B967" s="2"/>
      <c r="C967" s="3"/>
      <c r="D967" s="4"/>
      <c r="E967" s="5"/>
      <c r="F967" s="5"/>
    </row>
    <row r="968" spans="1:6" ht="15.75" customHeight="1">
      <c r="A968" s="1"/>
      <c r="B968" s="2"/>
      <c r="C968" s="3"/>
      <c r="D968" s="4"/>
      <c r="E968" s="5"/>
      <c r="F968" s="5"/>
    </row>
    <row r="969" spans="1:6" ht="15.75" customHeight="1">
      <c r="A969" s="1"/>
      <c r="B969" s="2"/>
      <c r="C969" s="3"/>
      <c r="D969" s="4"/>
      <c r="E969" s="5"/>
      <c r="F969" s="5"/>
    </row>
    <row r="970" spans="1:6" ht="15.75" customHeight="1">
      <c r="A970" s="1"/>
      <c r="B970" s="2"/>
      <c r="C970" s="3"/>
      <c r="D970" s="4"/>
      <c r="E970" s="5"/>
      <c r="F970" s="5"/>
    </row>
    <row r="971" spans="1:6" ht="15.75" customHeight="1">
      <c r="A971" s="1"/>
      <c r="B971" s="2"/>
      <c r="C971" s="3"/>
      <c r="D971" s="4"/>
      <c r="E971" s="5"/>
      <c r="F971" s="5"/>
    </row>
    <row r="972" spans="1:6" ht="15.75" customHeight="1">
      <c r="A972" s="1"/>
      <c r="B972" s="2"/>
      <c r="C972" s="3"/>
      <c r="D972" s="4"/>
      <c r="E972" s="5"/>
      <c r="F972" s="5"/>
    </row>
    <row r="973" spans="1:6" ht="15.75" customHeight="1">
      <c r="A973" s="1"/>
      <c r="B973" s="2"/>
      <c r="C973" s="3"/>
      <c r="D973" s="4"/>
      <c r="E973" s="5"/>
      <c r="F973" s="5"/>
    </row>
    <row r="974" spans="1:6" ht="15.75" customHeight="1">
      <c r="A974" s="1"/>
      <c r="B974" s="2"/>
      <c r="C974" s="3"/>
      <c r="D974" s="4"/>
      <c r="E974" s="5"/>
      <c r="F974" s="5"/>
    </row>
    <row r="975" spans="1:6" ht="15.75" customHeight="1">
      <c r="A975" s="1"/>
      <c r="B975" s="2"/>
      <c r="C975" s="3"/>
      <c r="D975" s="4"/>
      <c r="E975" s="5"/>
      <c r="F975" s="5"/>
    </row>
    <row r="976" spans="1:6" ht="15.75" customHeight="1">
      <c r="A976" s="1"/>
      <c r="B976" s="2"/>
      <c r="C976" s="3"/>
      <c r="D976" s="4"/>
      <c r="E976" s="5"/>
      <c r="F976" s="5"/>
    </row>
    <row r="977" spans="1:6" ht="15.75" customHeight="1">
      <c r="A977" s="1"/>
      <c r="B977" s="2"/>
      <c r="C977" s="3"/>
      <c r="D977" s="4"/>
      <c r="E977" s="5"/>
      <c r="F977" s="5"/>
    </row>
    <row r="978" spans="1:6" ht="15.75" customHeight="1">
      <c r="A978" s="1"/>
      <c r="B978" s="2"/>
      <c r="C978" s="3"/>
      <c r="D978" s="4"/>
      <c r="E978" s="5"/>
      <c r="F978" s="5"/>
    </row>
    <row r="979" spans="1:6" ht="15.75" customHeight="1">
      <c r="A979" s="1"/>
      <c r="B979" s="2"/>
      <c r="C979" s="3"/>
      <c r="D979" s="4"/>
      <c r="E979" s="5"/>
      <c r="F979" s="5"/>
    </row>
    <row r="980" spans="1:6" ht="15.75" customHeight="1">
      <c r="A980" s="1"/>
      <c r="B980" s="2"/>
      <c r="C980" s="3"/>
      <c r="D980" s="4"/>
      <c r="E980" s="5"/>
      <c r="F980" s="5"/>
    </row>
    <row r="981" spans="1:6" ht="15.75" customHeight="1">
      <c r="A981" s="1"/>
      <c r="B981" s="2"/>
      <c r="C981" s="3"/>
      <c r="D981" s="4"/>
      <c r="E981" s="5"/>
      <c r="F981" s="5"/>
    </row>
    <row r="982" spans="1:6" ht="15.75" customHeight="1">
      <c r="A982" s="1"/>
      <c r="B982" s="2"/>
      <c r="C982" s="3"/>
      <c r="D982" s="4"/>
      <c r="E982" s="5"/>
      <c r="F982" s="5"/>
    </row>
    <row r="983" spans="1:6" ht="15.75" customHeight="1">
      <c r="A983" s="1"/>
      <c r="B983" s="2"/>
      <c r="C983" s="3"/>
      <c r="D983" s="4"/>
      <c r="E983" s="5"/>
      <c r="F983" s="5"/>
    </row>
    <row r="984" spans="1:6" ht="15.75" customHeight="1">
      <c r="A984" s="1"/>
      <c r="B984" s="2"/>
      <c r="C984" s="3"/>
      <c r="D984" s="4"/>
      <c r="E984" s="5"/>
      <c r="F984" s="5"/>
    </row>
    <row r="985" spans="1:6" ht="15.75" customHeight="1">
      <c r="A985" s="1"/>
      <c r="B985" s="2"/>
      <c r="C985" s="3"/>
      <c r="D985" s="4"/>
      <c r="E985" s="5"/>
      <c r="F985" s="5"/>
    </row>
    <row r="986" spans="1:6" ht="15.75" customHeight="1">
      <c r="A986" s="1"/>
      <c r="B986" s="2"/>
      <c r="C986" s="3"/>
      <c r="D986" s="4"/>
      <c r="E986" s="5"/>
      <c r="F986" s="5"/>
    </row>
    <row r="987" spans="1:6" ht="15.75" customHeight="1">
      <c r="A987" s="1"/>
      <c r="B987" s="2"/>
      <c r="C987" s="3"/>
      <c r="D987" s="4"/>
      <c r="E987" s="5"/>
      <c r="F987" s="5"/>
    </row>
    <row r="988" spans="1:6" ht="15.75" customHeight="1">
      <c r="A988" s="1"/>
      <c r="B988" s="2"/>
      <c r="C988" s="3"/>
      <c r="D988" s="4"/>
      <c r="E988" s="5"/>
      <c r="F988" s="5"/>
    </row>
    <row r="989" spans="1:6" ht="15.75" customHeight="1">
      <c r="A989" s="1"/>
      <c r="B989" s="2"/>
      <c r="C989" s="3"/>
      <c r="D989" s="4"/>
      <c r="E989" s="5"/>
      <c r="F989" s="5"/>
    </row>
    <row r="990" spans="1:6" ht="15.75" customHeight="1">
      <c r="A990" s="1"/>
      <c r="B990" s="2"/>
      <c r="C990" s="3"/>
      <c r="D990" s="4"/>
      <c r="E990" s="5"/>
      <c r="F990" s="5"/>
    </row>
    <row r="991" spans="1:6" ht="15.75" customHeight="1">
      <c r="A991" s="1"/>
      <c r="B991" s="2"/>
      <c r="C991" s="3"/>
      <c r="D991" s="4"/>
      <c r="E991" s="5"/>
      <c r="F991" s="5"/>
    </row>
    <row r="992" spans="1:6" ht="15.75" customHeight="1">
      <c r="A992" s="1"/>
      <c r="B992" s="2"/>
      <c r="C992" s="3"/>
      <c r="D992" s="4"/>
      <c r="E992" s="5"/>
      <c r="F992" s="5"/>
    </row>
    <row r="993" spans="1:6" ht="15.75" customHeight="1">
      <c r="A993" s="1"/>
      <c r="B993" s="2"/>
      <c r="C993" s="3"/>
      <c r="D993" s="4"/>
      <c r="E993" s="5"/>
      <c r="F993" s="5"/>
    </row>
    <row r="994" spans="1:6" ht="15.75" customHeight="1">
      <c r="A994" s="1"/>
      <c r="B994" s="2"/>
      <c r="C994" s="3"/>
      <c r="D994" s="4"/>
      <c r="E994" s="5"/>
      <c r="F994" s="5"/>
    </row>
    <row r="995" spans="1:6" ht="15.75" customHeight="1">
      <c r="A995" s="1"/>
      <c r="B995" s="2"/>
      <c r="C995" s="3"/>
      <c r="D995" s="4"/>
      <c r="E995" s="5"/>
      <c r="F995" s="5"/>
    </row>
    <row r="996" spans="1:6" ht="15.75" customHeight="1">
      <c r="A996" s="1"/>
      <c r="B996" s="2"/>
      <c r="C996" s="3"/>
      <c r="D996" s="4"/>
      <c r="E996" s="5"/>
      <c r="F996" s="5"/>
    </row>
    <row r="997" spans="1:6" ht="15.75" customHeight="1">
      <c r="A997" s="1"/>
      <c r="B997" s="2"/>
      <c r="C997" s="3"/>
      <c r="D997" s="4"/>
      <c r="E997" s="5"/>
      <c r="F997" s="5"/>
    </row>
    <row r="998" spans="1:6" ht="15.75" customHeight="1">
      <c r="A998" s="1"/>
      <c r="B998" s="2"/>
      <c r="C998" s="3"/>
      <c r="D998" s="4"/>
      <c r="E998" s="5"/>
      <c r="F998" s="5"/>
    </row>
    <row r="999" spans="1:6" ht="15.75" customHeight="1">
      <c r="A999" s="1"/>
      <c r="B999" s="2"/>
      <c r="C999" s="3"/>
      <c r="D999" s="4"/>
      <c r="E999" s="5"/>
      <c r="F999" s="5"/>
    </row>
  </sheetData>
  <mergeCells count="5">
    <mergeCell ref="A5:F5"/>
    <mergeCell ref="A6:F6"/>
    <mergeCell ref="A50:F50"/>
    <mergeCell ref="A1:D4"/>
    <mergeCell ref="E1:F4"/>
  </mergeCells>
  <pageMargins left="0.7" right="0.7" top="0.75" bottom="0.75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2"/>
  <sheetViews>
    <sheetView showGridLines="0" topLeftCell="A310" workbookViewId="0">
      <selection activeCell="I13" sqref="I13"/>
    </sheetView>
  </sheetViews>
  <sheetFormatPr baseColWidth="10" defaultColWidth="14.42578125" defaultRowHeight="15" customHeight="1"/>
  <cols>
    <col min="1" max="1" width="54.5703125" customWidth="1"/>
    <col min="2" max="2" width="9.5703125" customWidth="1"/>
    <col min="3" max="3" width="12.5703125" customWidth="1"/>
    <col min="4" max="4" width="19.5703125" customWidth="1"/>
    <col min="5" max="5" width="20.5703125" customWidth="1"/>
    <col min="6" max="26" width="9.140625" customWidth="1"/>
  </cols>
  <sheetData>
    <row r="1" spans="1:5" ht="15" customHeight="1" thickTop="1">
      <c r="A1" s="88" t="s">
        <v>402</v>
      </c>
      <c r="B1" s="89"/>
      <c r="C1" s="89"/>
      <c r="D1" s="89"/>
      <c r="E1" s="145"/>
    </row>
    <row r="2" spans="1:5" ht="15" customHeight="1">
      <c r="A2" s="92"/>
      <c r="B2" s="93"/>
      <c r="C2" s="93"/>
      <c r="D2" s="93"/>
      <c r="E2" s="146"/>
    </row>
    <row r="3" spans="1:5">
      <c r="A3" s="92"/>
      <c r="B3" s="93"/>
      <c r="C3" s="93"/>
      <c r="D3" s="93"/>
      <c r="E3" s="146"/>
    </row>
    <row r="4" spans="1:5">
      <c r="A4" s="92"/>
      <c r="B4" s="93"/>
      <c r="C4" s="93"/>
      <c r="D4" s="93"/>
      <c r="E4" s="147"/>
    </row>
    <row r="5" spans="1:5" ht="15.75">
      <c r="A5" s="100" t="s">
        <v>107</v>
      </c>
      <c r="B5" s="101"/>
      <c r="C5" s="101"/>
      <c r="D5" s="101"/>
      <c r="E5" s="101"/>
    </row>
    <row r="6" spans="1:5">
      <c r="A6" s="129" t="s">
        <v>108</v>
      </c>
      <c r="B6" s="130"/>
      <c r="C6" s="131"/>
      <c r="D6" s="131"/>
      <c r="E6" s="132" t="s">
        <v>109</v>
      </c>
    </row>
    <row r="7" spans="1:5">
      <c r="A7" s="133" t="s">
        <v>4</v>
      </c>
      <c r="B7" s="134" t="s">
        <v>5</v>
      </c>
      <c r="C7" s="134" t="s">
        <v>110</v>
      </c>
      <c r="D7" s="134" t="s">
        <v>111</v>
      </c>
      <c r="E7" s="135" t="s">
        <v>8</v>
      </c>
    </row>
    <row r="8" spans="1:5">
      <c r="A8" s="136" t="s">
        <v>112</v>
      </c>
      <c r="B8" s="114"/>
      <c r="C8" s="137"/>
      <c r="D8" s="137"/>
      <c r="E8" s="118"/>
    </row>
    <row r="9" spans="1:5">
      <c r="A9" s="138" t="str">
        <f>Insumos!B23</f>
        <v>CINTA DE SEÑALIZACIÓN a=7 cm</v>
      </c>
      <c r="B9" s="114" t="str">
        <f>Insumos!C23</f>
        <v>m</v>
      </c>
      <c r="C9" s="137">
        <v>1</v>
      </c>
      <c r="D9" s="139">
        <f>Insumos!D23</f>
        <v>172</v>
      </c>
      <c r="E9" s="118">
        <f t="shared" ref="E9:E10" si="0">ROUND(C9*D9, 2)</f>
        <v>172</v>
      </c>
    </row>
    <row r="10" spans="1:5" ht="30">
      <c r="A10" s="138" t="s">
        <v>113</v>
      </c>
      <c r="B10" s="114" t="s">
        <v>62</v>
      </c>
      <c r="C10" s="137">
        <v>0.05</v>
      </c>
      <c r="D10" s="139">
        <f>Subproductos!E436</f>
        <v>22149</v>
      </c>
      <c r="E10" s="118">
        <f t="shared" si="0"/>
        <v>1107.45</v>
      </c>
    </row>
    <row r="11" spans="1:5">
      <c r="A11" s="138"/>
      <c r="B11" s="114"/>
      <c r="C11" s="137"/>
      <c r="D11" s="140" t="s">
        <v>114</v>
      </c>
      <c r="E11" s="141">
        <f>SUM(E9:E10)</f>
        <v>1279.45</v>
      </c>
    </row>
    <row r="12" spans="1:5">
      <c r="A12" s="136" t="s">
        <v>115</v>
      </c>
      <c r="B12" s="114"/>
      <c r="C12" s="137"/>
      <c r="D12" s="137"/>
      <c r="E12" s="118"/>
    </row>
    <row r="13" spans="1:5">
      <c r="A13" s="138" t="s">
        <v>116</v>
      </c>
      <c r="B13" s="114" t="s">
        <v>62</v>
      </c>
      <c r="C13" s="137">
        <v>1.1999999999999999E-3</v>
      </c>
      <c r="D13" s="139">
        <f>Subproductos!E36</f>
        <v>404325</v>
      </c>
      <c r="E13" s="118">
        <f>ROUND(C13*D13, 2)</f>
        <v>485.19</v>
      </c>
    </row>
    <row r="14" spans="1:5">
      <c r="A14" s="138"/>
      <c r="B14" s="114"/>
      <c r="C14" s="137"/>
      <c r="D14" s="140" t="s">
        <v>114</v>
      </c>
      <c r="E14" s="141">
        <f>SUM(E13)</f>
        <v>485.19</v>
      </c>
    </row>
    <row r="15" spans="1:5">
      <c r="A15" s="136" t="s">
        <v>117</v>
      </c>
      <c r="B15" s="114"/>
      <c r="C15" s="137"/>
      <c r="D15" s="137"/>
      <c r="E15" s="118"/>
    </row>
    <row r="16" spans="1:5">
      <c r="A16" s="138" t="s">
        <v>118</v>
      </c>
      <c r="B16" s="114" t="s">
        <v>119</v>
      </c>
      <c r="C16" s="137">
        <v>0.12039999999999999</v>
      </c>
      <c r="D16" s="139">
        <f>Subproductos!E244</f>
        <v>265335</v>
      </c>
      <c r="E16" s="118">
        <f>ROUND(C16*D16, 2)</f>
        <v>31946.33</v>
      </c>
    </row>
    <row r="17" spans="1:5">
      <c r="A17" s="138"/>
      <c r="B17" s="114"/>
      <c r="C17" s="137"/>
      <c r="D17" s="140" t="s">
        <v>114</v>
      </c>
      <c r="E17" s="141">
        <f>SUM(E16)</f>
        <v>31946.33</v>
      </c>
    </row>
    <row r="18" spans="1:5">
      <c r="A18" s="138"/>
      <c r="B18" s="114"/>
      <c r="C18" s="137"/>
      <c r="D18" s="137"/>
      <c r="E18" s="118"/>
    </row>
    <row r="19" spans="1:5">
      <c r="A19" s="138"/>
      <c r="B19" s="114"/>
      <c r="C19" s="137"/>
      <c r="D19" s="142" t="s">
        <v>120</v>
      </c>
      <c r="E19" s="143">
        <f>ROUND(SUM(E8:E17)/2, 0)</f>
        <v>33711</v>
      </c>
    </row>
    <row r="20" spans="1:5">
      <c r="A20" s="138"/>
      <c r="B20" s="114"/>
      <c r="C20" s="137"/>
      <c r="D20" s="137"/>
      <c r="E20" s="118"/>
    </row>
    <row r="21" spans="1:5">
      <c r="A21" s="138"/>
      <c r="B21" s="114"/>
      <c r="C21" s="137"/>
      <c r="D21" s="137"/>
      <c r="E21" s="118"/>
    </row>
    <row r="22" spans="1:5" ht="30">
      <c r="A22" s="129" t="s">
        <v>121</v>
      </c>
      <c r="B22" s="130"/>
      <c r="C22" s="131"/>
      <c r="D22" s="131"/>
      <c r="E22" s="132" t="s">
        <v>122</v>
      </c>
    </row>
    <row r="23" spans="1:5" ht="15.75" customHeight="1">
      <c r="A23" s="133" t="s">
        <v>4</v>
      </c>
      <c r="B23" s="134" t="s">
        <v>5</v>
      </c>
      <c r="C23" s="134" t="s">
        <v>110</v>
      </c>
      <c r="D23" s="134" t="s">
        <v>111</v>
      </c>
      <c r="E23" s="135" t="s">
        <v>8</v>
      </c>
    </row>
    <row r="24" spans="1:5" ht="15.75" customHeight="1">
      <c r="A24" s="136" t="s">
        <v>112</v>
      </c>
      <c r="B24" s="114"/>
      <c r="C24" s="137"/>
      <c r="D24" s="137"/>
      <c r="E24" s="118"/>
    </row>
    <row r="25" spans="1:5" ht="15.75" customHeight="1">
      <c r="A25" s="138" t="s">
        <v>123</v>
      </c>
      <c r="B25" s="114" t="s">
        <v>21</v>
      </c>
      <c r="C25" s="137">
        <v>0.28000000000000003</v>
      </c>
      <c r="D25" s="139">
        <f>Subproductos!E389</f>
        <v>74097</v>
      </c>
      <c r="E25" s="118">
        <f t="shared" ref="E25:E26" si="1">ROUND(C25*D25, 2)</f>
        <v>20747.16</v>
      </c>
    </row>
    <row r="26" spans="1:5" ht="15.75" customHeight="1">
      <c r="A26" s="138" t="s">
        <v>124</v>
      </c>
      <c r="B26" s="114" t="s">
        <v>13</v>
      </c>
      <c r="C26" s="137">
        <v>1</v>
      </c>
      <c r="D26" s="139">
        <f>Subproductos!E306</f>
        <v>483860</v>
      </c>
      <c r="E26" s="118">
        <f t="shared" si="1"/>
        <v>483860</v>
      </c>
    </row>
    <row r="27" spans="1:5" ht="15.75" customHeight="1">
      <c r="A27" s="138"/>
      <c r="B27" s="114"/>
      <c r="C27" s="137"/>
      <c r="D27" s="140" t="s">
        <v>114</v>
      </c>
      <c r="E27" s="141">
        <f>SUM(E25:E26)</f>
        <v>504607.16</v>
      </c>
    </row>
    <row r="28" spans="1:5" ht="15.75" customHeight="1">
      <c r="A28" s="136" t="s">
        <v>115</v>
      </c>
      <c r="B28" s="114"/>
      <c r="C28" s="137"/>
      <c r="D28" s="137"/>
      <c r="E28" s="118"/>
    </row>
    <row r="29" spans="1:5" ht="15.75" customHeight="1">
      <c r="A29" s="138" t="s">
        <v>125</v>
      </c>
      <c r="B29" s="114" t="s">
        <v>62</v>
      </c>
      <c r="C29" s="137">
        <v>1.9E-3</v>
      </c>
      <c r="D29" s="139">
        <f>Subproductos!E25</f>
        <v>357112</v>
      </c>
      <c r="E29" s="118">
        <f t="shared" ref="E29:E30" si="2">ROUND(C29*D29, 2)</f>
        <v>678.51</v>
      </c>
    </row>
    <row r="30" spans="1:5" ht="15.75" customHeight="1">
      <c r="A30" s="138" t="s">
        <v>126</v>
      </c>
      <c r="B30" s="114" t="s">
        <v>62</v>
      </c>
      <c r="C30" s="137">
        <v>1.9E-3</v>
      </c>
      <c r="D30" s="139">
        <f>Subproductos!E55</f>
        <v>306623</v>
      </c>
      <c r="E30" s="118">
        <f t="shared" si="2"/>
        <v>582.58000000000004</v>
      </c>
    </row>
    <row r="31" spans="1:5" ht="15.75" customHeight="1">
      <c r="A31" s="138"/>
      <c r="B31" s="114"/>
      <c r="C31" s="137"/>
      <c r="D31" s="140" t="s">
        <v>114</v>
      </c>
      <c r="E31" s="141">
        <f>SUM(E29:E30)</f>
        <v>1261.0900000000001</v>
      </c>
    </row>
    <row r="32" spans="1:5" ht="15.75" customHeight="1">
      <c r="A32" s="136" t="s">
        <v>117</v>
      </c>
      <c r="B32" s="114"/>
      <c r="C32" s="137"/>
      <c r="D32" s="137"/>
      <c r="E32" s="118"/>
    </row>
    <row r="33" spans="1:5" ht="15.75" customHeight="1">
      <c r="A33" s="138" t="s">
        <v>127</v>
      </c>
      <c r="B33" s="114" t="s">
        <v>119</v>
      </c>
      <c r="C33" s="137">
        <v>0.2</v>
      </c>
      <c r="D33" s="139">
        <f>Subproductos!E234</f>
        <v>184161</v>
      </c>
      <c r="E33" s="118">
        <f>ROUND(C33*D33, 2)</f>
        <v>36832.199999999997</v>
      </c>
    </row>
    <row r="34" spans="1:5" ht="15.75" customHeight="1">
      <c r="A34" s="138"/>
      <c r="B34" s="114"/>
      <c r="C34" s="137"/>
      <c r="D34" s="140" t="s">
        <v>114</v>
      </c>
      <c r="E34" s="141">
        <f>SUM(E33)</f>
        <v>36832.199999999997</v>
      </c>
    </row>
    <row r="35" spans="1:5" ht="15.75" customHeight="1">
      <c r="A35" s="138"/>
      <c r="B35" s="114"/>
      <c r="C35" s="137"/>
      <c r="D35" s="137"/>
      <c r="E35" s="118"/>
    </row>
    <row r="36" spans="1:5" ht="15.75" customHeight="1">
      <c r="A36" s="138"/>
      <c r="B36" s="114"/>
      <c r="C36" s="137"/>
      <c r="D36" s="142" t="s">
        <v>120</v>
      </c>
      <c r="E36" s="143">
        <f>ROUND(SUM(E24:E34)/2, 0)</f>
        <v>542700</v>
      </c>
    </row>
    <row r="37" spans="1:5" ht="15.75" customHeight="1">
      <c r="A37" s="138"/>
      <c r="B37" s="114"/>
      <c r="C37" s="137"/>
      <c r="D37" s="137"/>
      <c r="E37" s="118"/>
    </row>
    <row r="38" spans="1:5" ht="15.75" customHeight="1">
      <c r="A38" s="138"/>
      <c r="B38" s="114"/>
      <c r="C38" s="137"/>
      <c r="D38" s="137"/>
      <c r="E38" s="118"/>
    </row>
    <row r="39" spans="1:5" ht="15.75" customHeight="1">
      <c r="A39" s="129" t="s">
        <v>128</v>
      </c>
      <c r="B39" s="130"/>
      <c r="C39" s="131"/>
      <c r="D39" s="131"/>
      <c r="E39" s="132" t="s">
        <v>129</v>
      </c>
    </row>
    <row r="40" spans="1:5" ht="15.75" customHeight="1">
      <c r="A40" s="133" t="s">
        <v>4</v>
      </c>
      <c r="B40" s="134" t="s">
        <v>5</v>
      </c>
      <c r="C40" s="134" t="s">
        <v>110</v>
      </c>
      <c r="D40" s="134" t="s">
        <v>111</v>
      </c>
      <c r="E40" s="135" t="s">
        <v>8</v>
      </c>
    </row>
    <row r="41" spans="1:5" ht="15.75" customHeight="1">
      <c r="A41" s="136" t="s">
        <v>115</v>
      </c>
      <c r="B41" s="114"/>
      <c r="C41" s="137"/>
      <c r="D41" s="137"/>
      <c r="E41" s="118"/>
    </row>
    <row r="42" spans="1:5" ht="15.75" customHeight="1">
      <c r="A42" s="138" t="s">
        <v>116</v>
      </c>
      <c r="B42" s="114" t="s">
        <v>62</v>
      </c>
      <c r="C42" s="137">
        <v>2.9999999999999997E-4</v>
      </c>
      <c r="D42" s="139">
        <f>Subproductos!E36</f>
        <v>404325</v>
      </c>
      <c r="E42" s="118">
        <f t="shared" ref="E42:E44" si="3">ROUND(C42*D42, 2)</f>
        <v>121.3</v>
      </c>
    </row>
    <row r="43" spans="1:5" ht="15.75" customHeight="1">
      <c r="A43" s="138" t="str">
        <f>Insumos!B110</f>
        <v>MACHETE 18"</v>
      </c>
      <c r="B43" s="114" t="str">
        <f>Insumos!C110</f>
        <v>Un</v>
      </c>
      <c r="C43" s="137">
        <v>2.9999999999999997E-4</v>
      </c>
      <c r="D43" s="139">
        <f>Insumos!D110</f>
        <v>22024</v>
      </c>
      <c r="E43" s="118">
        <f t="shared" si="3"/>
        <v>6.61</v>
      </c>
    </row>
    <row r="44" spans="1:5" ht="15.75" customHeight="1">
      <c r="A44" s="138" t="str">
        <f>Insumos!B124</f>
        <v>RASTRILLO AGRÍCOLA</v>
      </c>
      <c r="B44" s="114" t="str">
        <f>Insumos!C124</f>
        <v>Un</v>
      </c>
      <c r="C44" s="137">
        <v>2.9999999999999997E-4</v>
      </c>
      <c r="D44" s="139">
        <f>Insumos!D124</f>
        <v>25109</v>
      </c>
      <c r="E44" s="118">
        <f t="shared" si="3"/>
        <v>7.53</v>
      </c>
    </row>
    <row r="45" spans="1:5" ht="15.75" customHeight="1">
      <c r="A45" s="138"/>
      <c r="B45" s="114"/>
      <c r="C45" s="137"/>
      <c r="D45" s="140" t="s">
        <v>114</v>
      </c>
      <c r="E45" s="141">
        <f>SUM(E42:E44)</f>
        <v>135.44</v>
      </c>
    </row>
    <row r="46" spans="1:5" ht="15.75" customHeight="1">
      <c r="A46" s="136" t="s">
        <v>130</v>
      </c>
      <c r="B46" s="114"/>
      <c r="C46" s="137"/>
      <c r="D46" s="137"/>
      <c r="E46" s="118"/>
    </row>
    <row r="47" spans="1:5" ht="15.75" customHeight="1">
      <c r="A47" s="138" t="s">
        <v>131</v>
      </c>
      <c r="B47" s="114" t="s">
        <v>132</v>
      </c>
      <c r="C47" s="137">
        <v>0</v>
      </c>
      <c r="D47" s="139">
        <v>85675</v>
      </c>
      <c r="E47" s="118">
        <f>ROUND(C47*D47, 2)</f>
        <v>0</v>
      </c>
    </row>
    <row r="48" spans="1:5" ht="15.75" customHeight="1">
      <c r="A48" s="138"/>
      <c r="B48" s="114"/>
      <c r="C48" s="137"/>
      <c r="D48" s="140" t="s">
        <v>114</v>
      </c>
      <c r="E48" s="141">
        <f>SUM(E47)</f>
        <v>0</v>
      </c>
    </row>
    <row r="49" spans="1:5" ht="15.75" customHeight="1">
      <c r="A49" s="136" t="s">
        <v>117</v>
      </c>
      <c r="B49" s="114"/>
      <c r="C49" s="137"/>
      <c r="D49" s="137"/>
      <c r="E49" s="118"/>
    </row>
    <row r="50" spans="1:5" ht="15.75" customHeight="1">
      <c r="A50" s="138" t="s">
        <v>133</v>
      </c>
      <c r="B50" s="114" t="s">
        <v>119</v>
      </c>
      <c r="C50" s="137">
        <v>1.55E-2</v>
      </c>
      <c r="D50" s="139">
        <f>Subproductos!E273</f>
        <v>162348</v>
      </c>
      <c r="E50" s="118">
        <f>ROUND(C50*D50, 2)</f>
        <v>2516.39</v>
      </c>
    </row>
    <row r="51" spans="1:5" ht="15.75" customHeight="1">
      <c r="A51" s="138"/>
      <c r="B51" s="114"/>
      <c r="C51" s="137"/>
      <c r="D51" s="140" t="s">
        <v>114</v>
      </c>
      <c r="E51" s="141">
        <f>SUM(E50)</f>
        <v>2516.39</v>
      </c>
    </row>
    <row r="52" spans="1:5" ht="15.75" customHeight="1">
      <c r="A52" s="138"/>
      <c r="B52" s="114"/>
      <c r="C52" s="137"/>
      <c r="D52" s="137"/>
      <c r="E52" s="118"/>
    </row>
    <row r="53" spans="1:5" ht="15.75" customHeight="1">
      <c r="A53" s="138"/>
      <c r="B53" s="114"/>
      <c r="C53" s="137"/>
      <c r="D53" s="142" t="s">
        <v>120</v>
      </c>
      <c r="E53" s="143">
        <f>ROUND(SUM(E41:E51)/2, 0)</f>
        <v>2652</v>
      </c>
    </row>
    <row r="54" spans="1:5" ht="15.75" customHeight="1">
      <c r="A54" s="138"/>
      <c r="B54" s="114"/>
      <c r="C54" s="137"/>
      <c r="D54" s="137"/>
      <c r="E54" s="118"/>
    </row>
    <row r="55" spans="1:5" ht="15.75" customHeight="1">
      <c r="A55" s="138"/>
      <c r="B55" s="114"/>
      <c r="C55" s="137"/>
      <c r="D55" s="137"/>
      <c r="E55" s="118"/>
    </row>
    <row r="56" spans="1:5" ht="15.75" customHeight="1">
      <c r="A56" s="129" t="s">
        <v>134</v>
      </c>
      <c r="B56" s="130"/>
      <c r="C56" s="131"/>
      <c r="D56" s="131"/>
      <c r="E56" s="132" t="s">
        <v>109</v>
      </c>
    </row>
    <row r="57" spans="1:5" ht="15.75" customHeight="1">
      <c r="A57" s="133" t="s">
        <v>4</v>
      </c>
      <c r="B57" s="134" t="s">
        <v>5</v>
      </c>
      <c r="C57" s="134" t="s">
        <v>110</v>
      </c>
      <c r="D57" s="134" t="s">
        <v>111</v>
      </c>
      <c r="E57" s="135" t="s">
        <v>8</v>
      </c>
    </row>
    <row r="58" spans="1:5" ht="15.75" customHeight="1">
      <c r="A58" s="136" t="s">
        <v>112</v>
      </c>
      <c r="B58" s="114"/>
      <c r="C58" s="137"/>
      <c r="D58" s="137"/>
      <c r="E58" s="118"/>
    </row>
    <row r="59" spans="1:5" ht="15.75" customHeight="1">
      <c r="A59" s="138" t="str">
        <f>Insumos!B34</f>
        <v>GASOLINA</v>
      </c>
      <c r="B59" s="114" t="str">
        <f>Insumos!C34</f>
        <v>Gal</v>
      </c>
      <c r="C59" s="137">
        <v>4.2000000000000003E-2</v>
      </c>
      <c r="D59" s="139">
        <f>Insumos!D34</f>
        <v>15757</v>
      </c>
      <c r="E59" s="118">
        <f>ROUND(C59*D59, 2)</f>
        <v>661.79</v>
      </c>
    </row>
    <row r="60" spans="1:5" ht="15.75" customHeight="1">
      <c r="A60" s="138"/>
      <c r="B60" s="114"/>
      <c r="C60" s="137"/>
      <c r="D60" s="140" t="s">
        <v>114</v>
      </c>
      <c r="E60" s="141">
        <f>SUM(E59)</f>
        <v>661.79</v>
      </c>
    </row>
    <row r="61" spans="1:5" ht="15.75" customHeight="1">
      <c r="A61" s="136" t="s">
        <v>115</v>
      </c>
      <c r="B61" s="114"/>
      <c r="C61" s="137"/>
      <c r="D61" s="137"/>
      <c r="E61" s="118"/>
    </row>
    <row r="62" spans="1:5" ht="15.75" customHeight="1">
      <c r="A62" s="138" t="s">
        <v>116</v>
      </c>
      <c r="B62" s="114" t="s">
        <v>62</v>
      </c>
      <c r="C62" s="137">
        <v>1.5E-3</v>
      </c>
      <c r="D62" s="139">
        <f>Subproductos!E36</f>
        <v>404325</v>
      </c>
      <c r="E62" s="118">
        <f t="shared" ref="E62:E63" si="4">ROUND(C62*D62, 2)</f>
        <v>606.49</v>
      </c>
    </row>
    <row r="63" spans="1:5" ht="15.75" customHeight="1">
      <c r="A63" s="138" t="str">
        <f>Insumos!B100</f>
        <v>COMPACTADOR MANUAL (CANGURO)</v>
      </c>
      <c r="B63" s="114" t="str">
        <f>Insumos!C100</f>
        <v>Día</v>
      </c>
      <c r="C63" s="137">
        <v>4.2000000000000003E-2</v>
      </c>
      <c r="D63" s="139">
        <f>Insumos!D100</f>
        <v>67675</v>
      </c>
      <c r="E63" s="118">
        <f t="shared" si="4"/>
        <v>2842.35</v>
      </c>
    </row>
    <row r="64" spans="1:5" ht="15.75" customHeight="1">
      <c r="A64" s="138"/>
      <c r="B64" s="114"/>
      <c r="C64" s="137"/>
      <c r="D64" s="140" t="s">
        <v>114</v>
      </c>
      <c r="E64" s="141">
        <f>SUM(E62:E63)</f>
        <v>3448.84</v>
      </c>
    </row>
    <row r="65" spans="1:5" ht="15.75" customHeight="1">
      <c r="A65" s="136" t="s">
        <v>117</v>
      </c>
      <c r="B65" s="114"/>
      <c r="C65" s="137"/>
      <c r="D65" s="137"/>
      <c r="E65" s="118"/>
    </row>
    <row r="66" spans="1:5" ht="15.75" customHeight="1">
      <c r="A66" s="138" t="s">
        <v>135</v>
      </c>
      <c r="B66" s="114" t="s">
        <v>119</v>
      </c>
      <c r="C66" s="137">
        <v>7.6999999999999999E-2</v>
      </c>
      <c r="D66" s="139">
        <f>Subproductos!E254</f>
        <v>346509</v>
      </c>
      <c r="E66" s="118">
        <f>ROUND(C66*D66, 2)</f>
        <v>26681.19</v>
      </c>
    </row>
    <row r="67" spans="1:5" ht="15.75" customHeight="1">
      <c r="A67" s="138"/>
      <c r="B67" s="114"/>
      <c r="C67" s="137"/>
      <c r="D67" s="140" t="s">
        <v>114</v>
      </c>
      <c r="E67" s="141">
        <f>SUM(E66)</f>
        <v>26681.19</v>
      </c>
    </row>
    <row r="68" spans="1:5" ht="15.75" customHeight="1">
      <c r="A68" s="138"/>
      <c r="B68" s="114"/>
      <c r="C68" s="137"/>
      <c r="D68" s="137"/>
      <c r="E68" s="118"/>
    </row>
    <row r="69" spans="1:5" ht="15.75" customHeight="1">
      <c r="A69" s="138"/>
      <c r="B69" s="114"/>
      <c r="C69" s="137"/>
      <c r="D69" s="142" t="s">
        <v>120</v>
      </c>
      <c r="E69" s="143">
        <f>ROUND(SUM(E58:E67)/2, 0)</f>
        <v>30792</v>
      </c>
    </row>
    <row r="70" spans="1:5" ht="15.75" customHeight="1">
      <c r="A70" s="138"/>
      <c r="B70" s="114"/>
      <c r="C70" s="137"/>
      <c r="D70" s="137"/>
      <c r="E70" s="118"/>
    </row>
    <row r="71" spans="1:5" ht="15.75" customHeight="1">
      <c r="A71" s="138"/>
      <c r="B71" s="114"/>
      <c r="C71" s="137"/>
      <c r="D71" s="137"/>
      <c r="E71" s="118"/>
    </row>
    <row r="72" spans="1:5" ht="15.75" customHeight="1">
      <c r="A72" s="129" t="s">
        <v>136</v>
      </c>
      <c r="B72" s="130"/>
      <c r="C72" s="131"/>
      <c r="D72" s="131"/>
      <c r="E72" s="132" t="s">
        <v>137</v>
      </c>
    </row>
    <row r="73" spans="1:5" ht="15.75" customHeight="1">
      <c r="A73" s="133" t="s">
        <v>4</v>
      </c>
      <c r="B73" s="134" t="s">
        <v>5</v>
      </c>
      <c r="C73" s="134" t="s">
        <v>110</v>
      </c>
      <c r="D73" s="134" t="s">
        <v>111</v>
      </c>
      <c r="E73" s="135" t="s">
        <v>8</v>
      </c>
    </row>
    <row r="74" spans="1:5" ht="15.75" customHeight="1">
      <c r="A74" s="136" t="s">
        <v>112</v>
      </c>
      <c r="B74" s="114"/>
      <c r="C74" s="137"/>
      <c r="D74" s="137"/>
      <c r="E74" s="118"/>
    </row>
    <row r="75" spans="1:5" ht="15.75" customHeight="1">
      <c r="A75" s="138" t="str">
        <f>Insumos!B58</f>
        <v>TUBERÍA PRESIÓN PVC 1"</v>
      </c>
      <c r="B75" s="114" t="str">
        <f>Insumos!C58</f>
        <v>m</v>
      </c>
      <c r="C75" s="137">
        <v>1.05</v>
      </c>
      <c r="D75" s="139">
        <f>Insumos!D58</f>
        <v>6458</v>
      </c>
      <c r="E75" s="118">
        <f t="shared" ref="E75:E80" si="5">ROUND(C75*D75, 2)</f>
        <v>6780.9</v>
      </c>
    </row>
    <row r="76" spans="1:5" ht="15.75" customHeight="1">
      <c r="A76" s="138" t="str">
        <f>Insumos!B26</f>
        <v>CODO PRESIÓN PVC 1"</v>
      </c>
      <c r="B76" s="114" t="str">
        <f>Insumos!C26</f>
        <v>Un</v>
      </c>
      <c r="C76" s="137">
        <v>0.17</v>
      </c>
      <c r="D76" s="139">
        <f>Insumos!D26</f>
        <v>2699</v>
      </c>
      <c r="E76" s="118">
        <f t="shared" si="5"/>
        <v>458.83</v>
      </c>
    </row>
    <row r="77" spans="1:5" ht="15.75" customHeight="1">
      <c r="A77" s="138" t="str">
        <f>Insumos!B64</f>
        <v>UNIÓN PRESIÓN PVC 1"</v>
      </c>
      <c r="B77" s="114" t="str">
        <f>Insumos!C64</f>
        <v>Un</v>
      </c>
      <c r="C77" s="137">
        <v>0.17</v>
      </c>
      <c r="D77" s="139">
        <f>Insumos!D64</f>
        <v>1424</v>
      </c>
      <c r="E77" s="118">
        <f t="shared" si="5"/>
        <v>242.08</v>
      </c>
    </row>
    <row r="78" spans="1:5" ht="15.75" customHeight="1">
      <c r="A78" s="138" t="str">
        <f>Insumos!B38</f>
        <v>LIMPIADOR PVC (1/4 Gal)</v>
      </c>
      <c r="B78" s="114" t="str">
        <f>Insumos!C38</f>
        <v>Un</v>
      </c>
      <c r="C78" s="137">
        <v>0.01</v>
      </c>
      <c r="D78" s="139">
        <f>Insumos!D38</f>
        <v>64211</v>
      </c>
      <c r="E78" s="118">
        <f t="shared" si="5"/>
        <v>642.11</v>
      </c>
    </row>
    <row r="79" spans="1:5" ht="15.75" customHeight="1">
      <c r="A79" s="138" t="str">
        <f>Insumos!B50</f>
        <v>SOLDADURA PVC (1/4 Gal)</v>
      </c>
      <c r="B79" s="114" t="str">
        <f>Insumos!C50</f>
        <v>Un</v>
      </c>
      <c r="C79" s="137">
        <v>0.01</v>
      </c>
      <c r="D79" s="139">
        <f>Insumos!D50</f>
        <v>133171</v>
      </c>
      <c r="E79" s="118">
        <f t="shared" si="5"/>
        <v>1331.71</v>
      </c>
    </row>
    <row r="80" spans="1:5" ht="15.75" customHeight="1">
      <c r="A80" s="138" t="str">
        <f>Insumos!B32</f>
        <v>ESTOPA DE LIMPIEZA (Hilaza de Algodón)</v>
      </c>
      <c r="B80" s="114" t="str">
        <f>Insumos!C32</f>
        <v>Kg</v>
      </c>
      <c r="C80" s="137">
        <v>0.02</v>
      </c>
      <c r="D80" s="139">
        <f>Insumos!D32</f>
        <v>9128</v>
      </c>
      <c r="E80" s="118">
        <f t="shared" si="5"/>
        <v>182.56</v>
      </c>
    </row>
    <row r="81" spans="1:5" ht="15.75" customHeight="1">
      <c r="A81" s="138"/>
      <c r="B81" s="114"/>
      <c r="C81" s="137"/>
      <c r="D81" s="140" t="s">
        <v>114</v>
      </c>
      <c r="E81" s="141">
        <f>SUM(E75:E80)</f>
        <v>9638.1899999999987</v>
      </c>
    </row>
    <row r="82" spans="1:5" ht="15.75" customHeight="1">
      <c r="A82" s="136" t="s">
        <v>115</v>
      </c>
      <c r="B82" s="114"/>
      <c r="C82" s="137"/>
      <c r="D82" s="137"/>
      <c r="E82" s="118"/>
    </row>
    <row r="83" spans="1:5" ht="15.75" customHeight="1">
      <c r="A83" s="138" t="s">
        <v>138</v>
      </c>
      <c r="B83" s="114" t="s">
        <v>62</v>
      </c>
      <c r="C83" s="137">
        <v>1E-4</v>
      </c>
      <c r="D83" s="139">
        <f>Subproductos!E69</f>
        <v>330513</v>
      </c>
      <c r="E83" s="118">
        <f>ROUND(C83*D83, 2)</f>
        <v>33.049999999999997</v>
      </c>
    </row>
    <row r="84" spans="1:5" ht="15.75" customHeight="1">
      <c r="A84" s="138"/>
      <c r="B84" s="114"/>
      <c r="C84" s="137"/>
      <c r="D84" s="140" t="s">
        <v>114</v>
      </c>
      <c r="E84" s="141">
        <f>SUM(E83)</f>
        <v>33.049999999999997</v>
      </c>
    </row>
    <row r="85" spans="1:5" ht="15.75" customHeight="1">
      <c r="A85" s="136" t="s">
        <v>130</v>
      </c>
      <c r="B85" s="114"/>
      <c r="C85" s="137"/>
      <c r="D85" s="137"/>
      <c r="E85" s="118"/>
    </row>
    <row r="86" spans="1:5" ht="15.75" customHeight="1">
      <c r="A86" s="138" t="str">
        <f>Insumos!B132</f>
        <v>CAMIONETA</v>
      </c>
      <c r="B86" s="114" t="str">
        <f>Insumos!C132</f>
        <v>Hr</v>
      </c>
      <c r="C86" s="137">
        <v>0.02</v>
      </c>
      <c r="D86" s="139">
        <f>Insumos!D132</f>
        <v>36850</v>
      </c>
      <c r="E86" s="118">
        <f>ROUND(C86*D86, 2)</f>
        <v>737</v>
      </c>
    </row>
    <row r="87" spans="1:5" ht="15.75" customHeight="1">
      <c r="A87" s="138"/>
      <c r="B87" s="114"/>
      <c r="C87" s="137"/>
      <c r="D87" s="140" t="s">
        <v>114</v>
      </c>
      <c r="E87" s="141">
        <f>SUM(E86)</f>
        <v>737</v>
      </c>
    </row>
    <row r="88" spans="1:5" ht="15.75" customHeight="1">
      <c r="A88" s="136" t="s">
        <v>117</v>
      </c>
      <c r="B88" s="114"/>
      <c r="C88" s="137"/>
      <c r="D88" s="137"/>
      <c r="E88" s="118"/>
    </row>
    <row r="89" spans="1:5" ht="15.75" customHeight="1">
      <c r="A89" s="138" t="s">
        <v>139</v>
      </c>
      <c r="B89" s="114" t="s">
        <v>119</v>
      </c>
      <c r="C89" s="137">
        <v>1.4E-2</v>
      </c>
      <c r="D89" s="139">
        <f>Subproductos!E283</f>
        <v>202935</v>
      </c>
      <c r="E89" s="118">
        <f>ROUND(C89*D89, 2)</f>
        <v>2841.09</v>
      </c>
    </row>
    <row r="90" spans="1:5" ht="15.75" customHeight="1">
      <c r="A90" s="138"/>
      <c r="B90" s="114"/>
      <c r="C90" s="137"/>
      <c r="D90" s="140" t="s">
        <v>114</v>
      </c>
      <c r="E90" s="141">
        <f>SUM(E89)</f>
        <v>2841.09</v>
      </c>
    </row>
    <row r="91" spans="1:5" ht="15.75" customHeight="1">
      <c r="A91" s="138"/>
      <c r="B91" s="114"/>
      <c r="C91" s="137"/>
      <c r="D91" s="137"/>
      <c r="E91" s="118"/>
    </row>
    <row r="92" spans="1:5" ht="15.75" customHeight="1">
      <c r="A92" s="138"/>
      <c r="B92" s="114"/>
      <c r="C92" s="137"/>
      <c r="D92" s="142" t="s">
        <v>120</v>
      </c>
      <c r="E92" s="143">
        <f>ROUND(SUM(E74:E90)/2, 0)</f>
        <v>13249</v>
      </c>
    </row>
    <row r="93" spans="1:5" ht="15.75" customHeight="1">
      <c r="A93" s="138"/>
      <c r="B93" s="114"/>
      <c r="C93" s="137"/>
      <c r="D93" s="137"/>
      <c r="E93" s="118"/>
    </row>
    <row r="94" spans="1:5" ht="15.75" customHeight="1">
      <c r="A94" s="138"/>
      <c r="B94" s="114"/>
      <c r="C94" s="137"/>
      <c r="D94" s="137"/>
      <c r="E94" s="118"/>
    </row>
    <row r="95" spans="1:5" ht="15.75" customHeight="1">
      <c r="A95" s="129" t="s">
        <v>140</v>
      </c>
      <c r="B95" s="130"/>
      <c r="C95" s="131"/>
      <c r="D95" s="131"/>
      <c r="E95" s="132" t="s">
        <v>137</v>
      </c>
    </row>
    <row r="96" spans="1:5" ht="15.75" customHeight="1">
      <c r="A96" s="133" t="s">
        <v>4</v>
      </c>
      <c r="B96" s="134" t="s">
        <v>5</v>
      </c>
      <c r="C96" s="134" t="s">
        <v>110</v>
      </c>
      <c r="D96" s="134" t="s">
        <v>111</v>
      </c>
      <c r="E96" s="135" t="s">
        <v>8</v>
      </c>
    </row>
    <row r="97" spans="1:5" ht="15.75" customHeight="1">
      <c r="A97" s="136" t="s">
        <v>112</v>
      </c>
      <c r="B97" s="114"/>
      <c r="C97" s="137"/>
      <c r="D97" s="137"/>
      <c r="E97" s="118"/>
    </row>
    <row r="98" spans="1:5" ht="15.75" customHeight="1">
      <c r="A98" s="138" t="str">
        <f>Insumos!B57</f>
        <v>TUBERÍA PRESIÓN PVC 1 1/2"</v>
      </c>
      <c r="B98" s="114" t="str">
        <f>Insumos!C57</f>
        <v>m</v>
      </c>
      <c r="C98" s="137">
        <v>1.05</v>
      </c>
      <c r="D98" s="139">
        <f>Insumos!D57</f>
        <v>15188</v>
      </c>
      <c r="E98" s="118">
        <f t="shared" ref="E98:E103" si="6">ROUND(C98*D98, 2)</f>
        <v>15947.4</v>
      </c>
    </row>
    <row r="99" spans="1:5" ht="15.75" customHeight="1">
      <c r="A99" s="138" t="str">
        <f>Insumos!B25</f>
        <v>CODO PRESIÓN PVC 1 1/2"</v>
      </c>
      <c r="B99" s="114" t="str">
        <f>Insumos!C25</f>
        <v>Un</v>
      </c>
      <c r="C99" s="137">
        <v>0.17</v>
      </c>
      <c r="D99" s="139">
        <f>Insumos!D25</f>
        <v>9679</v>
      </c>
      <c r="E99" s="118">
        <f t="shared" si="6"/>
        <v>1645.43</v>
      </c>
    </row>
    <row r="100" spans="1:5" ht="15.75" customHeight="1">
      <c r="A100" s="138" t="str">
        <f>Insumos!B63</f>
        <v>UNIÓN PRESIÓN PVC 1 1/2"</v>
      </c>
      <c r="B100" s="114" t="str">
        <f>Insumos!C63</f>
        <v>Un</v>
      </c>
      <c r="C100" s="137">
        <v>0.17</v>
      </c>
      <c r="D100" s="139">
        <f>Insumos!D63</f>
        <v>3562</v>
      </c>
      <c r="E100" s="118">
        <f t="shared" si="6"/>
        <v>605.54</v>
      </c>
    </row>
    <row r="101" spans="1:5" ht="15.75" customHeight="1">
      <c r="A101" s="138" t="str">
        <f>Insumos!B38</f>
        <v>LIMPIADOR PVC (1/4 Gal)</v>
      </c>
      <c r="B101" s="114" t="str">
        <f>Insumos!C38</f>
        <v>Un</v>
      </c>
      <c r="C101" s="137">
        <v>0.01</v>
      </c>
      <c r="D101" s="139">
        <f>Insumos!D38</f>
        <v>64211</v>
      </c>
      <c r="E101" s="118">
        <f t="shared" si="6"/>
        <v>642.11</v>
      </c>
    </row>
    <row r="102" spans="1:5" ht="15.75" customHeight="1">
      <c r="A102" s="138" t="str">
        <f>Insumos!B50</f>
        <v>SOLDADURA PVC (1/4 Gal)</v>
      </c>
      <c r="B102" s="114" t="str">
        <f>Insumos!C50</f>
        <v>Un</v>
      </c>
      <c r="C102" s="137">
        <v>0.01</v>
      </c>
      <c r="D102" s="139">
        <f>Insumos!D50</f>
        <v>133171</v>
      </c>
      <c r="E102" s="118">
        <f t="shared" si="6"/>
        <v>1331.71</v>
      </c>
    </row>
    <row r="103" spans="1:5" ht="15.75" customHeight="1">
      <c r="A103" s="138" t="str">
        <f>Insumos!B32</f>
        <v>ESTOPA DE LIMPIEZA (Hilaza de Algodón)</v>
      </c>
      <c r="B103" s="114" t="str">
        <f>Insumos!C32</f>
        <v>Kg</v>
      </c>
      <c r="C103" s="137">
        <v>0.02</v>
      </c>
      <c r="D103" s="139">
        <f>Insumos!D32</f>
        <v>9128</v>
      </c>
      <c r="E103" s="118">
        <f t="shared" si="6"/>
        <v>182.56</v>
      </c>
    </row>
    <row r="104" spans="1:5" ht="15.75" customHeight="1">
      <c r="A104" s="138"/>
      <c r="B104" s="114"/>
      <c r="C104" s="137"/>
      <c r="D104" s="140" t="s">
        <v>114</v>
      </c>
      <c r="E104" s="141">
        <f>SUM(E98:E103)</f>
        <v>20354.75</v>
      </c>
    </row>
    <row r="105" spans="1:5" ht="15.75" customHeight="1">
      <c r="A105" s="136" t="s">
        <v>115</v>
      </c>
      <c r="B105" s="114"/>
      <c r="C105" s="137"/>
      <c r="D105" s="137"/>
      <c r="E105" s="118"/>
    </row>
    <row r="106" spans="1:5" ht="15.75" customHeight="1">
      <c r="A106" s="138" t="s">
        <v>138</v>
      </c>
      <c r="B106" s="114" t="s">
        <v>62</v>
      </c>
      <c r="C106" s="137">
        <v>2.0000000000000001E-4</v>
      </c>
      <c r="D106" s="139">
        <f>Subproductos!E69</f>
        <v>330513</v>
      </c>
      <c r="E106" s="118">
        <f>ROUND(C106*D106, 2)</f>
        <v>66.099999999999994</v>
      </c>
    </row>
    <row r="107" spans="1:5" ht="15.75" customHeight="1">
      <c r="A107" s="138"/>
      <c r="B107" s="114"/>
      <c r="C107" s="137"/>
      <c r="D107" s="140" t="s">
        <v>114</v>
      </c>
      <c r="E107" s="141">
        <f>SUM(E106)</f>
        <v>66.099999999999994</v>
      </c>
    </row>
    <row r="108" spans="1:5" ht="15.75" customHeight="1">
      <c r="A108" s="136" t="s">
        <v>130</v>
      </c>
      <c r="B108" s="114"/>
      <c r="C108" s="137"/>
      <c r="D108" s="137"/>
      <c r="E108" s="118"/>
    </row>
    <row r="109" spans="1:5" ht="15.75" customHeight="1">
      <c r="A109" s="138" t="str">
        <f>Insumos!B132</f>
        <v>CAMIONETA</v>
      </c>
      <c r="B109" s="114" t="str">
        <f>Insumos!C132</f>
        <v>Hr</v>
      </c>
      <c r="C109" s="137">
        <v>0.02</v>
      </c>
      <c r="D109" s="139">
        <f>Insumos!D132</f>
        <v>36850</v>
      </c>
      <c r="E109" s="118">
        <f>ROUND(C109*D109, 2)</f>
        <v>737</v>
      </c>
    </row>
    <row r="110" spans="1:5" ht="15.75" customHeight="1">
      <c r="A110" s="138"/>
      <c r="B110" s="114"/>
      <c r="C110" s="137"/>
      <c r="D110" s="140" t="s">
        <v>114</v>
      </c>
      <c r="E110" s="141">
        <f>SUM(E109)</f>
        <v>737</v>
      </c>
    </row>
    <row r="111" spans="1:5" ht="15.75" customHeight="1">
      <c r="A111" s="136" t="s">
        <v>117</v>
      </c>
      <c r="B111" s="114"/>
      <c r="C111" s="137"/>
      <c r="D111" s="137"/>
      <c r="E111" s="118"/>
    </row>
    <row r="112" spans="1:5" ht="15.75" customHeight="1">
      <c r="A112" s="138" t="s">
        <v>139</v>
      </c>
      <c r="B112" s="114" t="s">
        <v>119</v>
      </c>
      <c r="C112" s="137">
        <v>1.4999999999999999E-2</v>
      </c>
      <c r="D112" s="139">
        <f>Subproductos!E283</f>
        <v>202935</v>
      </c>
      <c r="E112" s="118">
        <f>ROUND(C112*D112, 2)</f>
        <v>3044.03</v>
      </c>
    </row>
    <row r="113" spans="1:5" ht="15.75" customHeight="1">
      <c r="A113" s="138"/>
      <c r="B113" s="114"/>
      <c r="C113" s="137"/>
      <c r="D113" s="140" t="s">
        <v>114</v>
      </c>
      <c r="E113" s="141">
        <f>SUM(E112)</f>
        <v>3044.03</v>
      </c>
    </row>
    <row r="114" spans="1:5" ht="15.75" customHeight="1">
      <c r="A114" s="138"/>
      <c r="B114" s="114"/>
      <c r="C114" s="137"/>
      <c r="D114" s="137"/>
      <c r="E114" s="118"/>
    </row>
    <row r="115" spans="1:5" ht="15.75" customHeight="1">
      <c r="A115" s="138"/>
      <c r="B115" s="114"/>
      <c r="C115" s="137"/>
      <c r="D115" s="142" t="s">
        <v>120</v>
      </c>
      <c r="E115" s="143">
        <f>ROUND(SUM(E97:E113)/2, 0)</f>
        <v>24202</v>
      </c>
    </row>
    <row r="116" spans="1:5" ht="15.75" customHeight="1">
      <c r="A116" s="138"/>
      <c r="B116" s="114"/>
      <c r="C116" s="137"/>
      <c r="D116" s="137"/>
      <c r="E116" s="118"/>
    </row>
    <row r="117" spans="1:5" ht="15.75" customHeight="1">
      <c r="A117" s="138"/>
      <c r="B117" s="114"/>
      <c r="C117" s="137"/>
      <c r="D117" s="137"/>
      <c r="E117" s="118"/>
    </row>
    <row r="118" spans="1:5" ht="15.75" customHeight="1">
      <c r="A118" s="129" t="s">
        <v>141</v>
      </c>
      <c r="B118" s="130"/>
      <c r="C118" s="131"/>
      <c r="D118" s="131"/>
      <c r="E118" s="132" t="s">
        <v>137</v>
      </c>
    </row>
    <row r="119" spans="1:5" ht="15.75" customHeight="1">
      <c r="A119" s="133" t="s">
        <v>4</v>
      </c>
      <c r="B119" s="134" t="s">
        <v>5</v>
      </c>
      <c r="C119" s="134" t="s">
        <v>110</v>
      </c>
      <c r="D119" s="134" t="s">
        <v>111</v>
      </c>
      <c r="E119" s="135" t="s">
        <v>8</v>
      </c>
    </row>
    <row r="120" spans="1:5" ht="15.75" customHeight="1">
      <c r="A120" s="136" t="s">
        <v>112</v>
      </c>
      <c r="B120" s="114"/>
      <c r="C120" s="137"/>
      <c r="D120" s="137"/>
      <c r="E120" s="118"/>
    </row>
    <row r="121" spans="1:5" ht="15.75" customHeight="1">
      <c r="A121" s="138" t="str">
        <f>Insumos!B59</f>
        <v>TUBERÍA PRESIÓN PVC 2 1/2"</v>
      </c>
      <c r="B121" s="114" t="str">
        <f>Insumos!C59</f>
        <v>m</v>
      </c>
      <c r="C121" s="137">
        <v>1.05</v>
      </c>
      <c r="D121" s="139">
        <f>Insumos!D59</f>
        <v>44608</v>
      </c>
      <c r="E121" s="118">
        <f t="shared" ref="E121:E126" si="7">ROUND(C121*D121, 2)</f>
        <v>46838.400000000001</v>
      </c>
    </row>
    <row r="122" spans="1:5" ht="15.75" customHeight="1">
      <c r="A122" s="138" t="str">
        <f>Insumos!B27</f>
        <v>CODO PRESIÓN PVC 2 1/2"</v>
      </c>
      <c r="B122" s="114" t="str">
        <f>Insumos!C27</f>
        <v>Un</v>
      </c>
      <c r="C122" s="137">
        <v>0.17</v>
      </c>
      <c r="D122" s="139">
        <f>Insumos!D27</f>
        <v>45680</v>
      </c>
      <c r="E122" s="118">
        <f t="shared" si="7"/>
        <v>7765.6</v>
      </c>
    </row>
    <row r="123" spans="1:5" ht="15.75" customHeight="1">
      <c r="A123" s="138" t="str">
        <f>Insumos!B65</f>
        <v>UNIÓN PRESIÓN PVC 2 1/2"</v>
      </c>
      <c r="B123" s="114" t="str">
        <f>Insumos!C65</f>
        <v>Un</v>
      </c>
      <c r="C123" s="137">
        <v>0.17</v>
      </c>
      <c r="D123" s="139">
        <f>Insumos!D65</f>
        <v>23087</v>
      </c>
      <c r="E123" s="118">
        <f t="shared" si="7"/>
        <v>3924.79</v>
      </c>
    </row>
    <row r="124" spans="1:5" ht="15.75" customHeight="1">
      <c r="A124" s="138" t="str">
        <f>Insumos!B38</f>
        <v>LIMPIADOR PVC (1/4 Gal)</v>
      </c>
      <c r="B124" s="114" t="str">
        <f>Insumos!C38</f>
        <v>Un</v>
      </c>
      <c r="C124" s="137">
        <v>1.4999999999999999E-2</v>
      </c>
      <c r="D124" s="139">
        <f>Insumos!D38</f>
        <v>64211</v>
      </c>
      <c r="E124" s="118">
        <f t="shared" si="7"/>
        <v>963.17</v>
      </c>
    </row>
    <row r="125" spans="1:5" ht="15.75" customHeight="1">
      <c r="A125" s="138" t="str">
        <f>Insumos!B50</f>
        <v>SOLDADURA PVC (1/4 Gal)</v>
      </c>
      <c r="B125" s="114" t="str">
        <f>Insumos!C50</f>
        <v>Un</v>
      </c>
      <c r="C125" s="137">
        <v>1.4999999999999999E-2</v>
      </c>
      <c r="D125" s="139">
        <f>Insumos!D50</f>
        <v>133171</v>
      </c>
      <c r="E125" s="118">
        <f t="shared" si="7"/>
        <v>1997.57</v>
      </c>
    </row>
    <row r="126" spans="1:5" ht="15.75" customHeight="1">
      <c r="A126" s="138" t="str">
        <f>Insumos!B32</f>
        <v>ESTOPA DE LIMPIEZA (Hilaza de Algodón)</v>
      </c>
      <c r="B126" s="114" t="str">
        <f>Insumos!C32</f>
        <v>Kg</v>
      </c>
      <c r="C126" s="137">
        <v>0.02</v>
      </c>
      <c r="D126" s="139">
        <f>Insumos!D32</f>
        <v>9128</v>
      </c>
      <c r="E126" s="118">
        <f t="shared" si="7"/>
        <v>182.56</v>
      </c>
    </row>
    <row r="127" spans="1:5" ht="15.75" customHeight="1">
      <c r="A127" s="138"/>
      <c r="B127" s="114"/>
      <c r="C127" s="137"/>
      <c r="D127" s="140" t="s">
        <v>114</v>
      </c>
      <c r="E127" s="141">
        <f>SUM(E121:E126)</f>
        <v>61672.09</v>
      </c>
    </row>
    <row r="128" spans="1:5" ht="15.75" customHeight="1">
      <c r="A128" s="136" t="s">
        <v>115</v>
      </c>
      <c r="B128" s="114"/>
      <c r="C128" s="137"/>
      <c r="D128" s="137"/>
      <c r="E128" s="118"/>
    </row>
    <row r="129" spans="1:5" ht="15.75" customHeight="1">
      <c r="A129" s="138" t="s">
        <v>138</v>
      </c>
      <c r="B129" s="114" t="s">
        <v>62</v>
      </c>
      <c r="C129" s="137">
        <v>2.0000000000000001E-4</v>
      </c>
      <c r="D129" s="139">
        <f>Subproductos!E69</f>
        <v>330513</v>
      </c>
      <c r="E129" s="118">
        <f>ROUND(C129*D129, 2)</f>
        <v>66.099999999999994</v>
      </c>
    </row>
    <row r="130" spans="1:5" ht="15.75" customHeight="1">
      <c r="A130" s="138"/>
      <c r="B130" s="114"/>
      <c r="C130" s="137"/>
      <c r="D130" s="140" t="s">
        <v>114</v>
      </c>
      <c r="E130" s="141">
        <f>SUM(E129)</f>
        <v>66.099999999999994</v>
      </c>
    </row>
    <row r="131" spans="1:5" ht="15.75" customHeight="1">
      <c r="A131" s="136" t="s">
        <v>130</v>
      </c>
      <c r="B131" s="114"/>
      <c r="C131" s="137"/>
      <c r="D131" s="137"/>
      <c r="E131" s="118"/>
    </row>
    <row r="132" spans="1:5" ht="15.75" customHeight="1">
      <c r="A132" s="138" t="str">
        <f>Insumos!B132</f>
        <v>CAMIONETA</v>
      </c>
      <c r="B132" s="114" t="str">
        <f>Insumos!C132</f>
        <v>Hr</v>
      </c>
      <c r="C132" s="137">
        <v>0.02</v>
      </c>
      <c r="D132" s="139">
        <f>Insumos!D132</f>
        <v>36850</v>
      </c>
      <c r="E132" s="118">
        <f>ROUND(C132*D132, 2)</f>
        <v>737</v>
      </c>
    </row>
    <row r="133" spans="1:5" ht="15.75" customHeight="1">
      <c r="A133" s="138"/>
      <c r="B133" s="114"/>
      <c r="C133" s="137"/>
      <c r="D133" s="140" t="s">
        <v>114</v>
      </c>
      <c r="E133" s="141">
        <f>SUM(E132)</f>
        <v>737</v>
      </c>
    </row>
    <row r="134" spans="1:5" ht="15.75" customHeight="1">
      <c r="A134" s="136" t="s">
        <v>117</v>
      </c>
      <c r="B134" s="114"/>
      <c r="C134" s="137"/>
      <c r="D134" s="137"/>
      <c r="E134" s="118"/>
    </row>
    <row r="135" spans="1:5" ht="15.75" customHeight="1">
      <c r="A135" s="138" t="s">
        <v>139</v>
      </c>
      <c r="B135" s="114" t="s">
        <v>119</v>
      </c>
      <c r="C135" s="137">
        <v>0.02</v>
      </c>
      <c r="D135" s="139">
        <f>Subproductos!E283</f>
        <v>202935</v>
      </c>
      <c r="E135" s="118">
        <f>ROUND(C135*D135, 2)</f>
        <v>4058.7</v>
      </c>
    </row>
    <row r="136" spans="1:5" ht="15.75" customHeight="1">
      <c r="A136" s="138"/>
      <c r="B136" s="114"/>
      <c r="C136" s="137"/>
      <c r="D136" s="140" t="s">
        <v>114</v>
      </c>
      <c r="E136" s="141">
        <f>SUM(E135)</f>
        <v>4058.7</v>
      </c>
    </row>
    <row r="137" spans="1:5" ht="15.75" customHeight="1">
      <c r="A137" s="138"/>
      <c r="B137" s="114"/>
      <c r="C137" s="137"/>
      <c r="D137" s="137"/>
      <c r="E137" s="118"/>
    </row>
    <row r="138" spans="1:5" ht="15.75" customHeight="1">
      <c r="A138" s="138"/>
      <c r="B138" s="114"/>
      <c r="C138" s="137"/>
      <c r="D138" s="142" t="s">
        <v>120</v>
      </c>
      <c r="E138" s="143">
        <f>ROUND(SUM(E120:E136)/2, 0)</f>
        <v>66534</v>
      </c>
    </row>
    <row r="139" spans="1:5" ht="15.75" customHeight="1">
      <c r="A139" s="138"/>
      <c r="B139" s="114"/>
      <c r="C139" s="137"/>
      <c r="D139" s="137"/>
      <c r="E139" s="118"/>
    </row>
    <row r="140" spans="1:5" ht="15.75" customHeight="1">
      <c r="A140" s="138"/>
      <c r="B140" s="114"/>
      <c r="C140" s="137"/>
      <c r="D140" s="137"/>
      <c r="E140" s="118"/>
    </row>
    <row r="141" spans="1:5" ht="15.75" customHeight="1">
      <c r="A141" s="129" t="s">
        <v>142</v>
      </c>
      <c r="B141" s="130"/>
      <c r="C141" s="131"/>
      <c r="D141" s="131"/>
      <c r="E141" s="132" t="s">
        <v>137</v>
      </c>
    </row>
    <row r="142" spans="1:5" ht="15.75" customHeight="1">
      <c r="A142" s="133" t="s">
        <v>4</v>
      </c>
      <c r="B142" s="134" t="s">
        <v>5</v>
      </c>
      <c r="C142" s="134" t="s">
        <v>110</v>
      </c>
      <c r="D142" s="134" t="s">
        <v>111</v>
      </c>
      <c r="E142" s="135" t="s">
        <v>8</v>
      </c>
    </row>
    <row r="143" spans="1:5" ht="15.75" customHeight="1">
      <c r="A143" s="136" t="s">
        <v>112</v>
      </c>
      <c r="B143" s="114"/>
      <c r="C143" s="137"/>
      <c r="D143" s="137"/>
      <c r="E143" s="118"/>
    </row>
    <row r="144" spans="1:5" ht="15.75" customHeight="1">
      <c r="A144" s="138" t="str">
        <f>Insumos!B60</f>
        <v>TUBERÍA PRESIÓN PVC 2"</v>
      </c>
      <c r="B144" s="114" t="str">
        <f>Insumos!C60</f>
        <v>m</v>
      </c>
      <c r="C144" s="137">
        <v>1.05</v>
      </c>
      <c r="D144" s="139">
        <f>Insumos!D60</f>
        <v>23290</v>
      </c>
      <c r="E144" s="118">
        <f t="shared" ref="E144:E149" si="8">ROUND(C144*D144, 2)</f>
        <v>24454.5</v>
      </c>
    </row>
    <row r="145" spans="1:5" ht="15.75" customHeight="1">
      <c r="A145" s="138" t="str">
        <f>Insumos!B28</f>
        <v>CODO PRESIÓN PVC 2"</v>
      </c>
      <c r="B145" s="114" t="str">
        <f>Insumos!C28</f>
        <v>Un</v>
      </c>
      <c r="C145" s="137">
        <v>0.17</v>
      </c>
      <c r="D145" s="139">
        <f>Insumos!D28</f>
        <v>15862</v>
      </c>
      <c r="E145" s="118">
        <f t="shared" si="8"/>
        <v>2696.54</v>
      </c>
    </row>
    <row r="146" spans="1:5" ht="15.75" customHeight="1">
      <c r="A146" s="138" t="str">
        <f>Insumos!B66</f>
        <v>UNIÓN PRESIÓN PVC 2"</v>
      </c>
      <c r="B146" s="114" t="str">
        <f>Insumos!C66</f>
        <v>Un</v>
      </c>
      <c r="C146" s="137">
        <v>0.17</v>
      </c>
      <c r="D146" s="139">
        <f>Insumos!D66</f>
        <v>5836</v>
      </c>
      <c r="E146" s="118">
        <f t="shared" si="8"/>
        <v>992.12</v>
      </c>
    </row>
    <row r="147" spans="1:5" ht="15.75" customHeight="1">
      <c r="A147" s="138" t="str">
        <f>Insumos!B38</f>
        <v>LIMPIADOR PVC (1/4 Gal)</v>
      </c>
      <c r="B147" s="114" t="str">
        <f>Insumos!C38</f>
        <v>Un</v>
      </c>
      <c r="C147" s="137">
        <v>1.4999999999999999E-2</v>
      </c>
      <c r="D147" s="139">
        <f>Insumos!D38</f>
        <v>64211</v>
      </c>
      <c r="E147" s="118">
        <f t="shared" si="8"/>
        <v>963.17</v>
      </c>
    </row>
    <row r="148" spans="1:5" ht="15.75" customHeight="1">
      <c r="A148" s="138" t="str">
        <f>Insumos!B50</f>
        <v>SOLDADURA PVC (1/4 Gal)</v>
      </c>
      <c r="B148" s="114" t="str">
        <f>Insumos!C50</f>
        <v>Un</v>
      </c>
      <c r="C148" s="137">
        <v>1.4999999999999999E-2</v>
      </c>
      <c r="D148" s="139">
        <f>Insumos!D50</f>
        <v>133171</v>
      </c>
      <c r="E148" s="118">
        <f t="shared" si="8"/>
        <v>1997.57</v>
      </c>
    </row>
    <row r="149" spans="1:5" ht="15.75" customHeight="1">
      <c r="A149" s="138" t="str">
        <f>Insumos!B32</f>
        <v>ESTOPA DE LIMPIEZA (Hilaza de Algodón)</v>
      </c>
      <c r="B149" s="114" t="str">
        <f>Insumos!C32</f>
        <v>Kg</v>
      </c>
      <c r="C149" s="137">
        <v>0.02</v>
      </c>
      <c r="D149" s="139">
        <f>Insumos!D32</f>
        <v>9128</v>
      </c>
      <c r="E149" s="118">
        <f t="shared" si="8"/>
        <v>182.56</v>
      </c>
    </row>
    <row r="150" spans="1:5" ht="15.75" customHeight="1">
      <c r="A150" s="138"/>
      <c r="B150" s="114"/>
      <c r="C150" s="137"/>
      <c r="D150" s="140" t="s">
        <v>114</v>
      </c>
      <c r="E150" s="141">
        <f>SUM(E144:E149)</f>
        <v>31286.46</v>
      </c>
    </row>
    <row r="151" spans="1:5" ht="15.75" customHeight="1">
      <c r="A151" s="136" t="s">
        <v>115</v>
      </c>
      <c r="B151" s="114"/>
      <c r="C151" s="137"/>
      <c r="D151" s="137"/>
      <c r="E151" s="118"/>
    </row>
    <row r="152" spans="1:5" ht="15.75" customHeight="1">
      <c r="A152" s="138" t="s">
        <v>138</v>
      </c>
      <c r="B152" s="114" t="s">
        <v>62</v>
      </c>
      <c r="C152" s="137">
        <v>2.0000000000000001E-4</v>
      </c>
      <c r="D152" s="139">
        <f>Subproductos!E69</f>
        <v>330513</v>
      </c>
      <c r="E152" s="118">
        <f>ROUND(C152*D152, 2)</f>
        <v>66.099999999999994</v>
      </c>
    </row>
    <row r="153" spans="1:5" ht="15.75" customHeight="1">
      <c r="A153" s="138"/>
      <c r="B153" s="114"/>
      <c r="C153" s="137"/>
      <c r="D153" s="140" t="s">
        <v>114</v>
      </c>
      <c r="E153" s="141">
        <f>SUM(E152)</f>
        <v>66.099999999999994</v>
      </c>
    </row>
    <row r="154" spans="1:5" ht="15.75" customHeight="1">
      <c r="A154" s="136" t="s">
        <v>130</v>
      </c>
      <c r="B154" s="114"/>
      <c r="C154" s="137"/>
      <c r="D154" s="137"/>
      <c r="E154" s="118"/>
    </row>
    <row r="155" spans="1:5" ht="15.75" customHeight="1">
      <c r="A155" s="138" t="str">
        <f>Insumos!B132</f>
        <v>CAMIONETA</v>
      </c>
      <c r="B155" s="114" t="str">
        <f>Insumos!C132</f>
        <v>Hr</v>
      </c>
      <c r="C155" s="137">
        <v>0.02</v>
      </c>
      <c r="D155" s="139">
        <f>Insumos!D132</f>
        <v>36850</v>
      </c>
      <c r="E155" s="118">
        <f>ROUND(C155*D155, 2)</f>
        <v>737</v>
      </c>
    </row>
    <row r="156" spans="1:5" ht="15.75" customHeight="1">
      <c r="A156" s="138"/>
      <c r="B156" s="114"/>
      <c r="C156" s="137"/>
      <c r="D156" s="140" t="s">
        <v>114</v>
      </c>
      <c r="E156" s="141">
        <f>SUM(E155)</f>
        <v>737</v>
      </c>
    </row>
    <row r="157" spans="1:5" ht="15.75" customHeight="1">
      <c r="A157" s="136" t="s">
        <v>117</v>
      </c>
      <c r="B157" s="114"/>
      <c r="C157" s="137"/>
      <c r="D157" s="137"/>
      <c r="E157" s="118"/>
    </row>
    <row r="158" spans="1:5" ht="15.75" customHeight="1">
      <c r="A158" s="138" t="s">
        <v>139</v>
      </c>
      <c r="B158" s="114" t="s">
        <v>119</v>
      </c>
      <c r="C158" s="137">
        <v>1.6E-2</v>
      </c>
      <c r="D158" s="139">
        <f>Subproductos!E283</f>
        <v>202935</v>
      </c>
      <c r="E158" s="118">
        <f>ROUND(C158*D158, 2)</f>
        <v>3246.96</v>
      </c>
    </row>
    <row r="159" spans="1:5" ht="15.75" customHeight="1">
      <c r="A159" s="138"/>
      <c r="B159" s="114"/>
      <c r="C159" s="137"/>
      <c r="D159" s="140" t="s">
        <v>114</v>
      </c>
      <c r="E159" s="141">
        <f>SUM(E158)</f>
        <v>3246.96</v>
      </c>
    </row>
    <row r="160" spans="1:5" ht="15.75" customHeight="1">
      <c r="A160" s="138"/>
      <c r="B160" s="114"/>
      <c r="C160" s="137"/>
      <c r="D160" s="137"/>
      <c r="E160" s="118"/>
    </row>
    <row r="161" spans="1:5" ht="15.75" customHeight="1">
      <c r="A161" s="138"/>
      <c r="B161" s="114"/>
      <c r="C161" s="137"/>
      <c r="D161" s="142" t="s">
        <v>120</v>
      </c>
      <c r="E161" s="143">
        <f>ROUND(SUM(E143:E159)/2, 0)</f>
        <v>35337</v>
      </c>
    </row>
    <row r="162" spans="1:5" ht="15.75" customHeight="1">
      <c r="A162" s="138"/>
      <c r="B162" s="114"/>
      <c r="C162" s="137"/>
      <c r="D162" s="137"/>
      <c r="E162" s="118"/>
    </row>
    <row r="163" spans="1:5" ht="15.75" customHeight="1">
      <c r="A163" s="138"/>
      <c r="B163" s="114"/>
      <c r="C163" s="137"/>
      <c r="D163" s="137"/>
      <c r="E163" s="118"/>
    </row>
    <row r="164" spans="1:5" ht="15.75" customHeight="1">
      <c r="A164" s="129" t="s">
        <v>143</v>
      </c>
      <c r="B164" s="130"/>
      <c r="C164" s="131"/>
      <c r="D164" s="131"/>
      <c r="E164" s="132" t="s">
        <v>137</v>
      </c>
    </row>
    <row r="165" spans="1:5" ht="15.75" customHeight="1">
      <c r="A165" s="133" t="s">
        <v>4</v>
      </c>
      <c r="B165" s="134" t="s">
        <v>5</v>
      </c>
      <c r="C165" s="134" t="s">
        <v>110</v>
      </c>
      <c r="D165" s="134" t="s">
        <v>111</v>
      </c>
      <c r="E165" s="135" t="s">
        <v>8</v>
      </c>
    </row>
    <row r="166" spans="1:5" ht="15.75" customHeight="1">
      <c r="A166" s="136" t="s">
        <v>112</v>
      </c>
      <c r="B166" s="114"/>
      <c r="C166" s="137"/>
      <c r="D166" s="137"/>
      <c r="E166" s="118"/>
    </row>
    <row r="167" spans="1:5" ht="15.75" customHeight="1">
      <c r="A167" s="138" t="str">
        <f>Insumos!B55</f>
        <v>TUBERÍA PF + UAD 1/2" (Manguera)</v>
      </c>
      <c r="B167" s="114" t="str">
        <f>Insumos!C55</f>
        <v>m</v>
      </c>
      <c r="C167" s="137">
        <v>1.05</v>
      </c>
      <c r="D167" s="139">
        <f>Insumos!D55</f>
        <v>3423</v>
      </c>
      <c r="E167" s="118">
        <f t="shared" ref="E167:E168" si="9">ROUND(C167*D167, 2)</f>
        <v>3594.15</v>
      </c>
    </row>
    <row r="168" spans="1:5" ht="15.75" customHeight="1">
      <c r="A168" s="138" t="str">
        <f>Insumos!B61</f>
        <v>UNIÓN PF + UAD 1/2"</v>
      </c>
      <c r="B168" s="114" t="str">
        <f>Insumos!C61</f>
        <v>Un</v>
      </c>
      <c r="C168" s="137">
        <v>0.17</v>
      </c>
      <c r="D168" s="139">
        <f>Insumos!D61</f>
        <v>5865</v>
      </c>
      <c r="E168" s="118">
        <f t="shared" si="9"/>
        <v>997.05</v>
      </c>
    </row>
    <row r="169" spans="1:5" ht="15.75" customHeight="1">
      <c r="A169" s="138"/>
      <c r="B169" s="114"/>
      <c r="C169" s="137"/>
      <c r="D169" s="140" t="s">
        <v>114</v>
      </c>
      <c r="E169" s="141">
        <f>SUM(E167:E168)</f>
        <v>4591.2</v>
      </c>
    </row>
    <row r="170" spans="1:5" ht="15.75" customHeight="1">
      <c r="A170" s="136" t="s">
        <v>115</v>
      </c>
      <c r="B170" s="114"/>
      <c r="C170" s="137"/>
      <c r="D170" s="137"/>
      <c r="E170" s="118"/>
    </row>
    <row r="171" spans="1:5" ht="15.75" customHeight="1">
      <c r="A171" s="138" t="s">
        <v>138</v>
      </c>
      <c r="B171" s="114" t="s">
        <v>62</v>
      </c>
      <c r="C171" s="137">
        <v>2.0000000000000001E-4</v>
      </c>
      <c r="D171" s="139">
        <f>Subproductos!E69</f>
        <v>330513</v>
      </c>
      <c r="E171" s="118">
        <f>ROUND(C171*D171, 2)</f>
        <v>66.099999999999994</v>
      </c>
    </row>
    <row r="172" spans="1:5" ht="15.75" customHeight="1">
      <c r="A172" s="138"/>
      <c r="B172" s="114"/>
      <c r="C172" s="137"/>
      <c r="D172" s="140" t="s">
        <v>114</v>
      </c>
      <c r="E172" s="141">
        <f>SUM(E171)</f>
        <v>66.099999999999994</v>
      </c>
    </row>
    <row r="173" spans="1:5" ht="15.75" customHeight="1">
      <c r="A173" s="136" t="s">
        <v>130</v>
      </c>
      <c r="B173" s="114"/>
      <c r="C173" s="137"/>
      <c r="D173" s="137"/>
      <c r="E173" s="118"/>
    </row>
    <row r="174" spans="1:5" ht="15.75" customHeight="1">
      <c r="A174" s="138" t="str">
        <f>Insumos!B132</f>
        <v>CAMIONETA</v>
      </c>
      <c r="B174" s="114" t="str">
        <f>Insumos!C132</f>
        <v>Hr</v>
      </c>
      <c r="C174" s="137">
        <v>0.01</v>
      </c>
      <c r="D174" s="139">
        <f>Insumos!D132</f>
        <v>36850</v>
      </c>
      <c r="E174" s="118">
        <f>ROUND(C174*D174, 2)</f>
        <v>368.5</v>
      </c>
    </row>
    <row r="175" spans="1:5" ht="15.75" customHeight="1">
      <c r="A175" s="138"/>
      <c r="B175" s="114"/>
      <c r="C175" s="137"/>
      <c r="D175" s="140" t="s">
        <v>114</v>
      </c>
      <c r="E175" s="141">
        <f>SUM(E174)</f>
        <v>368.5</v>
      </c>
    </row>
    <row r="176" spans="1:5" ht="15.75" customHeight="1">
      <c r="A176" s="136" t="s">
        <v>117</v>
      </c>
      <c r="B176" s="114"/>
      <c r="C176" s="137"/>
      <c r="D176" s="137"/>
      <c r="E176" s="118"/>
    </row>
    <row r="177" spans="1:5" ht="15.75" customHeight="1">
      <c r="A177" s="138" t="s">
        <v>139</v>
      </c>
      <c r="B177" s="114" t="s">
        <v>119</v>
      </c>
      <c r="C177" s="137">
        <v>1.5800000000000002E-2</v>
      </c>
      <c r="D177" s="139">
        <f>Subproductos!E283</f>
        <v>202935</v>
      </c>
      <c r="E177" s="118">
        <f>ROUND(C177*D177, 2)</f>
        <v>3206.37</v>
      </c>
    </row>
    <row r="178" spans="1:5" ht="15.75" customHeight="1">
      <c r="A178" s="138"/>
      <c r="B178" s="114"/>
      <c r="C178" s="137"/>
      <c r="D178" s="140" t="s">
        <v>114</v>
      </c>
      <c r="E178" s="141">
        <f>SUM(E177)</f>
        <v>3206.37</v>
      </c>
    </row>
    <row r="179" spans="1:5" ht="15.75" customHeight="1">
      <c r="A179" s="138"/>
      <c r="B179" s="114"/>
      <c r="C179" s="137"/>
      <c r="D179" s="137"/>
      <c r="E179" s="118"/>
    </row>
    <row r="180" spans="1:5" ht="15.75" customHeight="1">
      <c r="A180" s="138"/>
      <c r="B180" s="114"/>
      <c r="C180" s="137"/>
      <c r="D180" s="142" t="s">
        <v>120</v>
      </c>
      <c r="E180" s="143">
        <f>ROUND(SUM(E166:E178)/2, 0)</f>
        <v>8232</v>
      </c>
    </row>
    <row r="181" spans="1:5" ht="15.75" customHeight="1">
      <c r="A181" s="138"/>
      <c r="B181" s="114"/>
      <c r="C181" s="137"/>
      <c r="D181" s="137"/>
      <c r="E181" s="118"/>
    </row>
    <row r="182" spans="1:5" ht="15.75" customHeight="1">
      <c r="A182" s="138"/>
      <c r="B182" s="114"/>
      <c r="C182" s="137"/>
      <c r="D182" s="137"/>
      <c r="E182" s="118"/>
    </row>
    <row r="183" spans="1:5" ht="15.75" customHeight="1">
      <c r="A183" s="129" t="s">
        <v>144</v>
      </c>
      <c r="B183" s="130"/>
      <c r="C183" s="131"/>
      <c r="D183" s="131"/>
      <c r="E183" s="132" t="s">
        <v>137</v>
      </c>
    </row>
    <row r="184" spans="1:5" ht="15.75" customHeight="1">
      <c r="A184" s="133" t="s">
        <v>4</v>
      </c>
      <c r="B184" s="134" t="s">
        <v>5</v>
      </c>
      <c r="C184" s="134" t="s">
        <v>110</v>
      </c>
      <c r="D184" s="134" t="s">
        <v>111</v>
      </c>
      <c r="E184" s="135" t="s">
        <v>8</v>
      </c>
    </row>
    <row r="185" spans="1:5" ht="15.75" customHeight="1">
      <c r="A185" s="136" t="s">
        <v>112</v>
      </c>
      <c r="B185" s="114"/>
      <c r="C185" s="137"/>
      <c r="D185" s="137"/>
      <c r="E185" s="118"/>
    </row>
    <row r="186" spans="1:5" ht="15.75" customHeight="1">
      <c r="A186" s="138" t="str">
        <f>Insumos!B56</f>
        <v>TUBERÍA PF + UAD 3/4" (Manguera)</v>
      </c>
      <c r="B186" s="114" t="str">
        <f>Insumos!C56</f>
        <v>m</v>
      </c>
      <c r="C186" s="137">
        <v>1.05</v>
      </c>
      <c r="D186" s="139">
        <f>Insumos!D56</f>
        <v>6727</v>
      </c>
      <c r="E186" s="118">
        <f t="shared" ref="E186:E187" si="10">ROUND(C186*D186, 2)</f>
        <v>7063.35</v>
      </c>
    </row>
    <row r="187" spans="1:5" ht="15.75" customHeight="1">
      <c r="A187" s="138" t="str">
        <f>Insumos!B62</f>
        <v>UNIÓN PF + UAD 3/4"</v>
      </c>
      <c r="B187" s="114" t="str">
        <f>Insumos!C62</f>
        <v>Un</v>
      </c>
      <c r="C187" s="137">
        <v>0.17</v>
      </c>
      <c r="D187" s="139">
        <f>Insumos!D62</f>
        <v>37910</v>
      </c>
      <c r="E187" s="118">
        <f t="shared" si="10"/>
        <v>6444.7</v>
      </c>
    </row>
    <row r="188" spans="1:5" ht="15.75" customHeight="1">
      <c r="A188" s="138"/>
      <c r="B188" s="114"/>
      <c r="C188" s="137"/>
      <c r="D188" s="140" t="s">
        <v>114</v>
      </c>
      <c r="E188" s="141">
        <f>SUM(E186:E187)</f>
        <v>13508.05</v>
      </c>
    </row>
    <row r="189" spans="1:5" ht="15.75" customHeight="1">
      <c r="A189" s="136" t="s">
        <v>115</v>
      </c>
      <c r="B189" s="114"/>
      <c r="C189" s="137"/>
      <c r="D189" s="137"/>
      <c r="E189" s="118"/>
    </row>
    <row r="190" spans="1:5" ht="15.75" customHeight="1">
      <c r="A190" s="138" t="s">
        <v>138</v>
      </c>
      <c r="B190" s="114" t="s">
        <v>62</v>
      </c>
      <c r="C190" s="137">
        <v>2.0000000000000001E-4</v>
      </c>
      <c r="D190" s="139">
        <f>Subproductos!E69</f>
        <v>330513</v>
      </c>
      <c r="E190" s="118">
        <f>ROUND(C190*D190, 2)</f>
        <v>66.099999999999994</v>
      </c>
    </row>
    <row r="191" spans="1:5" ht="15.75" customHeight="1">
      <c r="A191" s="138"/>
      <c r="B191" s="114"/>
      <c r="C191" s="137"/>
      <c r="D191" s="140" t="s">
        <v>114</v>
      </c>
      <c r="E191" s="141">
        <f>SUM(E190)</f>
        <v>66.099999999999994</v>
      </c>
    </row>
    <row r="192" spans="1:5" ht="15.75" customHeight="1">
      <c r="A192" s="136" t="s">
        <v>130</v>
      </c>
      <c r="B192" s="114"/>
      <c r="C192" s="137"/>
      <c r="D192" s="137"/>
      <c r="E192" s="118"/>
    </row>
    <row r="193" spans="1:5" ht="15.75" customHeight="1">
      <c r="A193" s="138" t="str">
        <f>Insumos!B132</f>
        <v>CAMIONETA</v>
      </c>
      <c r="B193" s="114" t="str">
        <f>Insumos!C132</f>
        <v>Hr</v>
      </c>
      <c r="C193" s="137">
        <v>0.01</v>
      </c>
      <c r="D193" s="139">
        <f>Insumos!D132</f>
        <v>36850</v>
      </c>
      <c r="E193" s="118">
        <f>ROUND(C193*D193, 2)</f>
        <v>368.5</v>
      </c>
    </row>
    <row r="194" spans="1:5" ht="15.75" customHeight="1">
      <c r="A194" s="138"/>
      <c r="B194" s="114"/>
      <c r="C194" s="137"/>
      <c r="D194" s="140" t="s">
        <v>114</v>
      </c>
      <c r="E194" s="141">
        <f>SUM(E193)</f>
        <v>368.5</v>
      </c>
    </row>
    <row r="195" spans="1:5" ht="15.75" customHeight="1">
      <c r="A195" s="136" t="s">
        <v>117</v>
      </c>
      <c r="B195" s="114"/>
      <c r="C195" s="137"/>
      <c r="D195" s="137"/>
      <c r="E195" s="118"/>
    </row>
    <row r="196" spans="1:5" ht="15.75" customHeight="1">
      <c r="A196" s="138" t="s">
        <v>139</v>
      </c>
      <c r="B196" s="114" t="s">
        <v>119</v>
      </c>
      <c r="C196" s="137">
        <v>0.02</v>
      </c>
      <c r="D196" s="139">
        <f>Subproductos!E283</f>
        <v>202935</v>
      </c>
      <c r="E196" s="118">
        <f>ROUND(C196*D196, 2)</f>
        <v>4058.7</v>
      </c>
    </row>
    <row r="197" spans="1:5" ht="15.75" customHeight="1">
      <c r="A197" s="138"/>
      <c r="B197" s="114"/>
      <c r="C197" s="137"/>
      <c r="D197" s="140" t="s">
        <v>114</v>
      </c>
      <c r="E197" s="141">
        <f>SUM(E196)</f>
        <v>4058.7</v>
      </c>
    </row>
    <row r="198" spans="1:5" ht="15.75" customHeight="1">
      <c r="A198" s="138"/>
      <c r="B198" s="114"/>
      <c r="C198" s="137"/>
      <c r="D198" s="137"/>
      <c r="E198" s="118"/>
    </row>
    <row r="199" spans="1:5" ht="15.75" customHeight="1">
      <c r="A199" s="138"/>
      <c r="B199" s="114"/>
      <c r="C199" s="137"/>
      <c r="D199" s="142" t="s">
        <v>120</v>
      </c>
      <c r="E199" s="143">
        <f>ROUND(SUM(E185:E197)/2, 0)</f>
        <v>18001</v>
      </c>
    </row>
    <row r="200" spans="1:5" ht="15.75" customHeight="1">
      <c r="A200" s="138"/>
      <c r="B200" s="114"/>
      <c r="C200" s="137"/>
      <c r="D200" s="137"/>
      <c r="E200" s="118"/>
    </row>
    <row r="201" spans="1:5" ht="15.75" customHeight="1">
      <c r="A201" s="138"/>
      <c r="B201" s="114"/>
      <c r="C201" s="137"/>
      <c r="D201" s="137"/>
      <c r="E201" s="118"/>
    </row>
    <row r="202" spans="1:5" ht="15.75" customHeight="1">
      <c r="A202" s="129" t="s">
        <v>145</v>
      </c>
      <c r="B202" s="130"/>
      <c r="C202" s="131"/>
      <c r="D202" s="131"/>
      <c r="E202" s="132" t="s">
        <v>122</v>
      </c>
    </row>
    <row r="203" spans="1:5" ht="15.75" customHeight="1">
      <c r="A203" s="133" t="s">
        <v>4</v>
      </c>
      <c r="B203" s="134" t="s">
        <v>5</v>
      </c>
      <c r="C203" s="134" t="s">
        <v>110</v>
      </c>
      <c r="D203" s="134" t="s">
        <v>111</v>
      </c>
      <c r="E203" s="135" t="s">
        <v>8</v>
      </c>
    </row>
    <row r="204" spans="1:5" ht="15.75" customHeight="1">
      <c r="A204" s="136" t="s">
        <v>112</v>
      </c>
      <c r="B204" s="114"/>
      <c r="C204" s="137"/>
      <c r="D204" s="137"/>
      <c r="E204" s="118"/>
    </row>
    <row r="205" spans="1:5" ht="15.75" customHeight="1">
      <c r="A205" s="138" t="str">
        <f>Insumos!B30</f>
        <v>COLLAR DE DERIVACIÓN UNIÓN PLATINO 3" x 1/2"</v>
      </c>
      <c r="B205" s="114" t="str">
        <f>Insumos!C30</f>
        <v>Un</v>
      </c>
      <c r="C205" s="137">
        <v>1</v>
      </c>
      <c r="D205" s="139">
        <f>Insumos!D30</f>
        <v>28613</v>
      </c>
      <c r="E205" s="118">
        <f>ROUND(C205*D205, 2)</f>
        <v>28613</v>
      </c>
    </row>
    <row r="206" spans="1:5" ht="15.75" customHeight="1">
      <c r="A206" s="138"/>
      <c r="B206" s="114"/>
      <c r="C206" s="137"/>
      <c r="D206" s="140" t="s">
        <v>114</v>
      </c>
      <c r="E206" s="141">
        <f>SUM(E205)</f>
        <v>28613</v>
      </c>
    </row>
    <row r="207" spans="1:5" ht="15.75" customHeight="1">
      <c r="A207" s="136" t="s">
        <v>115</v>
      </c>
      <c r="B207" s="114"/>
      <c r="C207" s="137"/>
      <c r="D207" s="137"/>
      <c r="E207" s="118"/>
    </row>
    <row r="208" spans="1:5" ht="15.75" customHeight="1">
      <c r="A208" s="138" t="s">
        <v>138</v>
      </c>
      <c r="B208" s="114" t="s">
        <v>62</v>
      </c>
      <c r="C208" s="137">
        <v>5.9999999999999995E-4</v>
      </c>
      <c r="D208" s="139">
        <f>Subproductos!E69</f>
        <v>330513</v>
      </c>
      <c r="E208" s="118">
        <f>ROUND(C208*D208, 2)</f>
        <v>198.31</v>
      </c>
    </row>
    <row r="209" spans="1:5" ht="15.75" customHeight="1">
      <c r="A209" s="138"/>
      <c r="B209" s="114"/>
      <c r="C209" s="137"/>
      <c r="D209" s="140" t="s">
        <v>114</v>
      </c>
      <c r="E209" s="141">
        <f>SUM(E208)</f>
        <v>198.31</v>
      </c>
    </row>
    <row r="210" spans="1:5" ht="15.75" customHeight="1">
      <c r="A210" s="136" t="s">
        <v>130</v>
      </c>
      <c r="B210" s="114"/>
      <c r="C210" s="137"/>
      <c r="D210" s="137"/>
      <c r="E210" s="118"/>
    </row>
    <row r="211" spans="1:5" ht="15.75" customHeight="1">
      <c r="A211" s="138" t="str">
        <f>Insumos!B132</f>
        <v>CAMIONETA</v>
      </c>
      <c r="B211" s="114" t="str">
        <f>Insumos!C132</f>
        <v>Hr</v>
      </c>
      <c r="C211" s="137">
        <v>0.01</v>
      </c>
      <c r="D211" s="139">
        <f>Insumos!D132</f>
        <v>36850</v>
      </c>
      <c r="E211" s="118">
        <f>ROUND(C211*D211, 2)</f>
        <v>368.5</v>
      </c>
    </row>
    <row r="212" spans="1:5" ht="15.75" customHeight="1">
      <c r="A212" s="138"/>
      <c r="B212" s="114"/>
      <c r="C212" s="137"/>
      <c r="D212" s="140" t="s">
        <v>114</v>
      </c>
      <c r="E212" s="141">
        <f>SUM(E211)</f>
        <v>368.5</v>
      </c>
    </row>
    <row r="213" spans="1:5" ht="15.75" customHeight="1">
      <c r="A213" s="136" t="s">
        <v>117</v>
      </c>
      <c r="B213" s="114"/>
      <c r="C213" s="137"/>
      <c r="D213" s="137"/>
      <c r="E213" s="118"/>
    </row>
    <row r="214" spans="1:5" ht="15.75" customHeight="1">
      <c r="A214" s="138" t="s">
        <v>139</v>
      </c>
      <c r="B214" s="114" t="s">
        <v>119</v>
      </c>
      <c r="C214" s="137">
        <v>0.06</v>
      </c>
      <c r="D214" s="139">
        <f>Subproductos!E283</f>
        <v>202935</v>
      </c>
      <c r="E214" s="118">
        <f>ROUND(C214*D214, 2)</f>
        <v>12176.1</v>
      </c>
    </row>
    <row r="215" spans="1:5" ht="15.75" customHeight="1">
      <c r="A215" s="138"/>
      <c r="B215" s="114"/>
      <c r="C215" s="137"/>
      <c r="D215" s="140" t="s">
        <v>114</v>
      </c>
      <c r="E215" s="141">
        <f>SUM(E214)</f>
        <v>12176.1</v>
      </c>
    </row>
    <row r="216" spans="1:5" ht="15.75" customHeight="1">
      <c r="A216" s="138"/>
      <c r="B216" s="114"/>
      <c r="C216" s="137"/>
      <c r="D216" s="137"/>
      <c r="E216" s="118"/>
    </row>
    <row r="217" spans="1:5" ht="15.75" customHeight="1">
      <c r="A217" s="138"/>
      <c r="B217" s="114"/>
      <c r="C217" s="137"/>
      <c r="D217" s="142" t="s">
        <v>120</v>
      </c>
      <c r="E217" s="143">
        <f>ROUND(SUM(E204:E215)/2, 0)</f>
        <v>41356</v>
      </c>
    </row>
    <row r="218" spans="1:5" ht="15.75" customHeight="1">
      <c r="A218" s="138"/>
      <c r="B218" s="114"/>
      <c r="C218" s="137"/>
      <c r="D218" s="137"/>
      <c r="E218" s="118"/>
    </row>
    <row r="219" spans="1:5" ht="15.75" customHeight="1">
      <c r="A219" s="138"/>
      <c r="B219" s="114"/>
      <c r="C219" s="137"/>
      <c r="D219" s="137"/>
      <c r="E219" s="118"/>
    </row>
    <row r="220" spans="1:5" ht="15.75" customHeight="1">
      <c r="A220" s="129" t="s">
        <v>146</v>
      </c>
      <c r="B220" s="130"/>
      <c r="C220" s="131"/>
      <c r="D220" s="131"/>
      <c r="E220" s="132" t="s">
        <v>122</v>
      </c>
    </row>
    <row r="221" spans="1:5" ht="15.75" customHeight="1">
      <c r="A221" s="133" t="s">
        <v>4</v>
      </c>
      <c r="B221" s="134" t="s">
        <v>5</v>
      </c>
      <c r="C221" s="134" t="s">
        <v>110</v>
      </c>
      <c r="D221" s="134" t="s">
        <v>111</v>
      </c>
      <c r="E221" s="135" t="s">
        <v>8</v>
      </c>
    </row>
    <row r="222" spans="1:5" ht="15.75" customHeight="1">
      <c r="A222" s="136" t="s">
        <v>112</v>
      </c>
      <c r="B222" s="114"/>
      <c r="C222" s="137"/>
      <c r="D222" s="137"/>
      <c r="E222" s="118"/>
    </row>
    <row r="223" spans="1:5" ht="15.75" customHeight="1">
      <c r="A223" s="138" t="str">
        <f>Insumos!B29</f>
        <v>COLLAR DE DERIVACIÓN UNIÓN PLATINO 2" x 1/2"</v>
      </c>
      <c r="B223" s="114" t="str">
        <f>Insumos!C29</f>
        <v>Un</v>
      </c>
      <c r="C223" s="137">
        <v>1</v>
      </c>
      <c r="D223" s="139">
        <f>Insumos!D29</f>
        <v>20075</v>
      </c>
      <c r="E223" s="118">
        <f>ROUND(C223*D223, 2)</f>
        <v>20075</v>
      </c>
    </row>
    <row r="224" spans="1:5" ht="15.75" customHeight="1">
      <c r="A224" s="138"/>
      <c r="B224" s="114"/>
      <c r="C224" s="137"/>
      <c r="D224" s="140" t="s">
        <v>114</v>
      </c>
      <c r="E224" s="141">
        <f>SUM(E223)</f>
        <v>20075</v>
      </c>
    </row>
    <row r="225" spans="1:5" ht="15.75" customHeight="1">
      <c r="A225" s="136" t="s">
        <v>115</v>
      </c>
      <c r="B225" s="114"/>
      <c r="C225" s="137"/>
      <c r="D225" s="137"/>
      <c r="E225" s="118"/>
    </row>
    <row r="226" spans="1:5" ht="15.75" customHeight="1">
      <c r="A226" s="138" t="s">
        <v>138</v>
      </c>
      <c r="B226" s="114" t="s">
        <v>62</v>
      </c>
      <c r="C226" s="137">
        <v>5.9999999999999995E-4</v>
      </c>
      <c r="D226" s="139">
        <f>Subproductos!E69</f>
        <v>330513</v>
      </c>
      <c r="E226" s="118">
        <f>ROUND(C226*D226, 2)</f>
        <v>198.31</v>
      </c>
    </row>
    <row r="227" spans="1:5" ht="15.75" customHeight="1">
      <c r="A227" s="138"/>
      <c r="B227" s="114"/>
      <c r="C227" s="137"/>
      <c r="D227" s="140" t="s">
        <v>114</v>
      </c>
      <c r="E227" s="141">
        <f>SUM(E226)</f>
        <v>198.31</v>
      </c>
    </row>
    <row r="228" spans="1:5" ht="15.75" customHeight="1">
      <c r="A228" s="136" t="s">
        <v>130</v>
      </c>
      <c r="B228" s="114"/>
      <c r="C228" s="137"/>
      <c r="D228" s="137"/>
      <c r="E228" s="118"/>
    </row>
    <row r="229" spans="1:5" ht="15.75" customHeight="1">
      <c r="A229" s="138" t="str">
        <f>Insumos!B132</f>
        <v>CAMIONETA</v>
      </c>
      <c r="B229" s="114" t="str">
        <f>Insumos!C132</f>
        <v>Hr</v>
      </c>
      <c r="C229" s="137">
        <v>0.01</v>
      </c>
      <c r="D229" s="139">
        <f>Insumos!D132</f>
        <v>36850</v>
      </c>
      <c r="E229" s="118">
        <f>ROUND(C229*D229, 2)</f>
        <v>368.5</v>
      </c>
    </row>
    <row r="230" spans="1:5" ht="15.75" customHeight="1">
      <c r="A230" s="138"/>
      <c r="B230" s="114"/>
      <c r="C230" s="137"/>
      <c r="D230" s="140" t="s">
        <v>114</v>
      </c>
      <c r="E230" s="141">
        <f>SUM(E229)</f>
        <v>368.5</v>
      </c>
    </row>
    <row r="231" spans="1:5" ht="15.75" customHeight="1">
      <c r="A231" s="136" t="s">
        <v>117</v>
      </c>
      <c r="B231" s="114"/>
      <c r="C231" s="137"/>
      <c r="D231" s="137"/>
      <c r="E231" s="118"/>
    </row>
    <row r="232" spans="1:5" ht="15.75" customHeight="1">
      <c r="A232" s="138" t="s">
        <v>139</v>
      </c>
      <c r="B232" s="114" t="s">
        <v>119</v>
      </c>
      <c r="C232" s="137">
        <v>5.7000000000000002E-2</v>
      </c>
      <c r="D232" s="139">
        <f>Subproductos!E283</f>
        <v>202935</v>
      </c>
      <c r="E232" s="118">
        <f>ROUND(C232*D232, 2)</f>
        <v>11567.3</v>
      </c>
    </row>
    <row r="233" spans="1:5" ht="15.75" customHeight="1">
      <c r="A233" s="138"/>
      <c r="B233" s="114"/>
      <c r="C233" s="137"/>
      <c r="D233" s="140" t="s">
        <v>114</v>
      </c>
      <c r="E233" s="141">
        <f>SUM(E232)</f>
        <v>11567.3</v>
      </c>
    </row>
    <row r="234" spans="1:5" ht="15.75" customHeight="1">
      <c r="A234" s="138"/>
      <c r="B234" s="114"/>
      <c r="C234" s="137"/>
      <c r="D234" s="137"/>
      <c r="E234" s="118"/>
    </row>
    <row r="235" spans="1:5" ht="15.75" customHeight="1">
      <c r="A235" s="138"/>
      <c r="B235" s="114"/>
      <c r="C235" s="137"/>
      <c r="D235" s="142" t="s">
        <v>120</v>
      </c>
      <c r="E235" s="143">
        <f>ROUND(SUM(E222:E233)/2, 0)</f>
        <v>32209</v>
      </c>
    </row>
    <row r="236" spans="1:5" ht="15.75" customHeight="1">
      <c r="A236" s="138"/>
      <c r="B236" s="114"/>
      <c r="C236" s="137"/>
      <c r="D236" s="137"/>
      <c r="E236" s="118"/>
    </row>
    <row r="237" spans="1:5" ht="15.75" customHeight="1">
      <c r="A237" s="138"/>
      <c r="B237" s="114"/>
      <c r="C237" s="137"/>
      <c r="D237" s="137"/>
      <c r="E237" s="118"/>
    </row>
    <row r="238" spans="1:5" ht="15.75" customHeight="1">
      <c r="A238" s="129" t="s">
        <v>147</v>
      </c>
      <c r="B238" s="130"/>
      <c r="C238" s="131"/>
      <c r="D238" s="131"/>
      <c r="E238" s="132" t="s">
        <v>122</v>
      </c>
    </row>
    <row r="239" spans="1:5" ht="15.75" customHeight="1">
      <c r="A239" s="133" t="s">
        <v>4</v>
      </c>
      <c r="B239" s="134" t="s">
        <v>5</v>
      </c>
      <c r="C239" s="134" t="s">
        <v>110</v>
      </c>
      <c r="D239" s="134" t="s">
        <v>111</v>
      </c>
      <c r="E239" s="135" t="s">
        <v>8</v>
      </c>
    </row>
    <row r="240" spans="1:5" ht="15.75" customHeight="1">
      <c r="A240" s="136" t="s">
        <v>112</v>
      </c>
      <c r="B240" s="114"/>
      <c r="C240" s="137"/>
      <c r="D240" s="137"/>
      <c r="E240" s="118"/>
    </row>
    <row r="241" spans="1:5" ht="15.75" customHeight="1">
      <c r="A241" s="138" t="str">
        <f>Insumos!B41</f>
        <v>MEDIDOR AGUA DE 1/2"</v>
      </c>
      <c r="B241" s="114" t="str">
        <f>Insumos!C41</f>
        <v>Un</v>
      </c>
      <c r="C241" s="137">
        <v>1</v>
      </c>
      <c r="D241" s="139">
        <f>Insumos!D41</f>
        <v>160865</v>
      </c>
      <c r="E241" s="118">
        <f t="shared" ref="E241:E243" si="11">ROUND(C241*D241, 2)</f>
        <v>160865</v>
      </c>
    </row>
    <row r="242" spans="1:5" ht="15.75" customHeight="1">
      <c r="A242" s="138" t="str">
        <f>Insumos!B10</f>
        <v>ADAPTADOR MACHO PVC 1/2"</v>
      </c>
      <c r="B242" s="114" t="str">
        <f>Insumos!C10</f>
        <v>Un</v>
      </c>
      <c r="C242" s="137">
        <v>2</v>
      </c>
      <c r="D242" s="139">
        <f>Insumos!D10</f>
        <v>579</v>
      </c>
      <c r="E242" s="118">
        <f t="shared" si="11"/>
        <v>1158</v>
      </c>
    </row>
    <row r="243" spans="1:5" ht="15.75" customHeight="1">
      <c r="A243" s="138" t="str">
        <f>Insumos!B24</f>
        <v>CINTA TEFLÓN 1/2" x 10 m</v>
      </c>
      <c r="B243" s="114" t="str">
        <f>Insumos!C24</f>
        <v>Un</v>
      </c>
      <c r="C243" s="137">
        <v>0.3</v>
      </c>
      <c r="D243" s="139">
        <f>Insumos!D24</f>
        <v>1348</v>
      </c>
      <c r="E243" s="118">
        <f t="shared" si="11"/>
        <v>404.4</v>
      </c>
    </row>
    <row r="244" spans="1:5" ht="15.75" customHeight="1">
      <c r="A244" s="138"/>
      <c r="B244" s="114"/>
      <c r="C244" s="137"/>
      <c r="D244" s="140" t="s">
        <v>114</v>
      </c>
      <c r="E244" s="141">
        <f>SUM(E241:E243)</f>
        <v>162427.4</v>
      </c>
    </row>
    <row r="245" spans="1:5" ht="15.75" customHeight="1">
      <c r="A245" s="136" t="s">
        <v>115</v>
      </c>
      <c r="B245" s="114"/>
      <c r="C245" s="137"/>
      <c r="D245" s="137"/>
      <c r="E245" s="118"/>
    </row>
    <row r="246" spans="1:5" ht="15.75" customHeight="1">
      <c r="A246" s="138" t="s">
        <v>138</v>
      </c>
      <c r="B246" s="114" t="s">
        <v>62</v>
      </c>
      <c r="C246" s="137">
        <v>1.5E-3</v>
      </c>
      <c r="D246" s="139">
        <f>Subproductos!E69</f>
        <v>330513</v>
      </c>
      <c r="E246" s="118">
        <f>ROUND(C246*D246, 2)</f>
        <v>495.77</v>
      </c>
    </row>
    <row r="247" spans="1:5" ht="15.75" customHeight="1">
      <c r="A247" s="138"/>
      <c r="B247" s="114"/>
      <c r="C247" s="137"/>
      <c r="D247" s="140" t="s">
        <v>114</v>
      </c>
      <c r="E247" s="141">
        <f>SUM(E246)</f>
        <v>495.77</v>
      </c>
    </row>
    <row r="248" spans="1:5" ht="15.75" customHeight="1">
      <c r="A248" s="136" t="s">
        <v>130</v>
      </c>
      <c r="B248" s="114"/>
      <c r="C248" s="137"/>
      <c r="D248" s="137"/>
      <c r="E248" s="118"/>
    </row>
    <row r="249" spans="1:5" ht="15.75" customHeight="1">
      <c r="A249" s="138" t="str">
        <f>Insumos!B132</f>
        <v>CAMIONETA</v>
      </c>
      <c r="B249" s="114" t="str">
        <f>Insumos!C132</f>
        <v>Hr</v>
      </c>
      <c r="C249" s="137">
        <v>0.1</v>
      </c>
      <c r="D249" s="139">
        <f>Insumos!D132</f>
        <v>36850</v>
      </c>
      <c r="E249" s="118">
        <f>ROUND(C249*D249, 2)</f>
        <v>3685</v>
      </c>
    </row>
    <row r="250" spans="1:5" ht="15.75" customHeight="1">
      <c r="A250" s="138"/>
      <c r="B250" s="114"/>
      <c r="C250" s="137"/>
      <c r="D250" s="140" t="s">
        <v>114</v>
      </c>
      <c r="E250" s="141">
        <f>SUM(E249)</f>
        <v>3685</v>
      </c>
    </row>
    <row r="251" spans="1:5" ht="15.75" customHeight="1">
      <c r="A251" s="136" t="s">
        <v>117</v>
      </c>
      <c r="B251" s="114"/>
      <c r="C251" s="137"/>
      <c r="D251" s="137"/>
      <c r="E251" s="118"/>
    </row>
    <row r="252" spans="1:5" ht="15.75" customHeight="1">
      <c r="A252" s="138" t="s">
        <v>139</v>
      </c>
      <c r="B252" s="114" t="s">
        <v>119</v>
      </c>
      <c r="C252" s="137">
        <v>0.1487</v>
      </c>
      <c r="D252" s="139">
        <f>Subproductos!E283</f>
        <v>202935</v>
      </c>
      <c r="E252" s="118">
        <f>ROUND(C252*D252, 2)</f>
        <v>30176.43</v>
      </c>
    </row>
    <row r="253" spans="1:5" ht="15.75" customHeight="1">
      <c r="A253" s="138"/>
      <c r="B253" s="114"/>
      <c r="C253" s="137"/>
      <c r="D253" s="140" t="s">
        <v>114</v>
      </c>
      <c r="E253" s="141">
        <f>SUM(E252)</f>
        <v>30176.43</v>
      </c>
    </row>
    <row r="254" spans="1:5" ht="15.75" customHeight="1">
      <c r="A254" s="138"/>
      <c r="B254" s="114"/>
      <c r="C254" s="137"/>
      <c r="D254" s="137"/>
      <c r="E254" s="118"/>
    </row>
    <row r="255" spans="1:5" ht="15.75" customHeight="1">
      <c r="A255" s="138"/>
      <c r="B255" s="114"/>
      <c r="C255" s="137"/>
      <c r="D255" s="142" t="s">
        <v>120</v>
      </c>
      <c r="E255" s="143">
        <f>ROUND(SUM(E240:E253)/2, 0)</f>
        <v>196785</v>
      </c>
    </row>
    <row r="256" spans="1:5" ht="15.75" customHeight="1">
      <c r="A256" s="138"/>
      <c r="B256" s="114"/>
      <c r="C256" s="137"/>
      <c r="D256" s="137"/>
      <c r="E256" s="118"/>
    </row>
    <row r="257" spans="1:5" ht="15.75" customHeight="1">
      <c r="A257" s="138"/>
      <c r="B257" s="114"/>
      <c r="C257" s="137"/>
      <c r="D257" s="137"/>
      <c r="E257" s="118"/>
    </row>
    <row r="258" spans="1:5" ht="15.75" customHeight="1">
      <c r="A258" s="129" t="s">
        <v>148</v>
      </c>
      <c r="B258" s="130"/>
      <c r="C258" s="131"/>
      <c r="D258" s="131"/>
      <c r="E258" s="132" t="s">
        <v>122</v>
      </c>
    </row>
    <row r="259" spans="1:5" ht="15.75" customHeight="1">
      <c r="A259" s="133" t="s">
        <v>4</v>
      </c>
      <c r="B259" s="134" t="s">
        <v>5</v>
      </c>
      <c r="C259" s="134" t="s">
        <v>110</v>
      </c>
      <c r="D259" s="134" t="s">
        <v>111</v>
      </c>
      <c r="E259" s="135" t="s">
        <v>8</v>
      </c>
    </row>
    <row r="260" spans="1:5" ht="15.75" customHeight="1">
      <c r="A260" s="136" t="s">
        <v>112</v>
      </c>
      <c r="B260" s="114"/>
      <c r="C260" s="137"/>
      <c r="D260" s="137"/>
      <c r="E260" s="118"/>
    </row>
    <row r="261" spans="1:5" ht="15.75" customHeight="1">
      <c r="A261" s="138" t="str">
        <f>Insumos!B12</f>
        <v>ADAPTADOR MACHO PVC 3"</v>
      </c>
      <c r="B261" s="114" t="str">
        <f>Insumos!C12</f>
        <v>Un</v>
      </c>
      <c r="C261" s="137">
        <v>3</v>
      </c>
      <c r="D261" s="139">
        <f>Insumos!D12</f>
        <v>30342</v>
      </c>
      <c r="E261" s="118">
        <f t="shared" ref="E261:E265" si="12">ROUND(C261*D261, 2)</f>
        <v>91026</v>
      </c>
    </row>
    <row r="262" spans="1:5" ht="15.75" customHeight="1">
      <c r="A262" s="138" t="str">
        <f>Insumos!B38</f>
        <v>LIMPIADOR PVC (1/4 Gal)</v>
      </c>
      <c r="B262" s="114" t="str">
        <f>Insumos!C38</f>
        <v>Un</v>
      </c>
      <c r="C262" s="137">
        <v>4.4999999999999998E-2</v>
      </c>
      <c r="D262" s="139">
        <f>Insumos!D38</f>
        <v>64211</v>
      </c>
      <c r="E262" s="118">
        <f t="shared" si="12"/>
        <v>2889.5</v>
      </c>
    </row>
    <row r="263" spans="1:5" ht="15.75" customHeight="1">
      <c r="A263" s="138" t="str">
        <f>Insumos!B50</f>
        <v>SOLDADURA PVC (1/4 Gal)</v>
      </c>
      <c r="B263" s="114" t="str">
        <f>Insumos!C50</f>
        <v>Un</v>
      </c>
      <c r="C263" s="137">
        <v>4.4999999999999998E-2</v>
      </c>
      <c r="D263" s="139">
        <f>Insumos!D50</f>
        <v>133171</v>
      </c>
      <c r="E263" s="118">
        <f t="shared" si="12"/>
        <v>5992.7</v>
      </c>
    </row>
    <row r="264" spans="1:5" ht="15.75" customHeight="1">
      <c r="A264" s="138" t="str">
        <f>Insumos!B24</f>
        <v>CINTA TEFLÓN 1/2" x 10 m</v>
      </c>
      <c r="B264" s="114" t="str">
        <f>Insumos!C24</f>
        <v>Un</v>
      </c>
      <c r="C264" s="137">
        <v>0.45</v>
      </c>
      <c r="D264" s="139">
        <f>Insumos!D24</f>
        <v>1348</v>
      </c>
      <c r="E264" s="118">
        <f t="shared" si="12"/>
        <v>606.6</v>
      </c>
    </row>
    <row r="265" spans="1:5" ht="15.75" customHeight="1">
      <c r="A265" s="138" t="str">
        <f>Insumos!B67</f>
        <v>VALVUA DE COMPUERTA DE 3"</v>
      </c>
      <c r="B265" s="114" t="str">
        <f>Insumos!C67</f>
        <v>Und</v>
      </c>
      <c r="C265" s="137">
        <v>1</v>
      </c>
      <c r="D265" s="139">
        <f>Insumos!D67</f>
        <v>400000</v>
      </c>
      <c r="E265" s="118">
        <f t="shared" si="12"/>
        <v>400000</v>
      </c>
    </row>
    <row r="266" spans="1:5" ht="15.75" customHeight="1">
      <c r="A266" s="138"/>
      <c r="B266" s="114"/>
      <c r="C266" s="137"/>
      <c r="D266" s="140" t="s">
        <v>114</v>
      </c>
      <c r="E266" s="141">
        <f>SUM(E261:E265)</f>
        <v>500514.8</v>
      </c>
    </row>
    <row r="267" spans="1:5" ht="15.75" customHeight="1">
      <c r="A267" s="136" t="s">
        <v>115</v>
      </c>
      <c r="B267" s="114"/>
      <c r="C267" s="137"/>
      <c r="D267" s="137"/>
      <c r="E267" s="118"/>
    </row>
    <row r="268" spans="1:5" ht="15.75" customHeight="1">
      <c r="A268" s="138" t="s">
        <v>138</v>
      </c>
      <c r="B268" s="114" t="s">
        <v>62</v>
      </c>
      <c r="C268" s="137">
        <v>2.3999999999999998E-3</v>
      </c>
      <c r="D268" s="139">
        <f>Subproductos!E69</f>
        <v>330513</v>
      </c>
      <c r="E268" s="118">
        <f>ROUND(C268*D268, 2)</f>
        <v>793.23</v>
      </c>
    </row>
    <row r="269" spans="1:5" ht="15.75" customHeight="1">
      <c r="A269" s="138"/>
      <c r="B269" s="114"/>
      <c r="C269" s="137"/>
      <c r="D269" s="140" t="s">
        <v>114</v>
      </c>
      <c r="E269" s="141">
        <f>SUM(E268)</f>
        <v>793.23</v>
      </c>
    </row>
    <row r="270" spans="1:5" ht="15.75" customHeight="1">
      <c r="A270" s="136" t="s">
        <v>130</v>
      </c>
      <c r="B270" s="114"/>
      <c r="C270" s="137"/>
      <c r="D270" s="137"/>
      <c r="E270" s="118"/>
    </row>
    <row r="271" spans="1:5" ht="15.75" customHeight="1">
      <c r="A271" s="138" t="str">
        <f>Insumos!B132</f>
        <v>CAMIONETA</v>
      </c>
      <c r="B271" s="114" t="str">
        <f>Insumos!C132</f>
        <v>Hr</v>
      </c>
      <c r="C271" s="137">
        <v>0.02</v>
      </c>
      <c r="D271" s="139">
        <f>Insumos!D132</f>
        <v>36850</v>
      </c>
      <c r="E271" s="118">
        <f>ROUND(C271*D271, 2)</f>
        <v>737</v>
      </c>
    </row>
    <row r="272" spans="1:5" ht="15.75" customHeight="1">
      <c r="A272" s="138"/>
      <c r="B272" s="114"/>
      <c r="C272" s="137"/>
      <c r="D272" s="140" t="s">
        <v>114</v>
      </c>
      <c r="E272" s="141">
        <f>SUM(E271)</f>
        <v>737</v>
      </c>
    </row>
    <row r="273" spans="1:5" ht="15.75" customHeight="1">
      <c r="A273" s="136" t="s">
        <v>117</v>
      </c>
      <c r="B273" s="114"/>
      <c r="C273" s="137"/>
      <c r="D273" s="137"/>
      <c r="E273" s="118"/>
    </row>
    <row r="274" spans="1:5" ht="15.75" customHeight="1">
      <c r="A274" s="138" t="s">
        <v>139</v>
      </c>
      <c r="B274" s="114" t="s">
        <v>119</v>
      </c>
      <c r="C274" s="137">
        <v>0.5</v>
      </c>
      <c r="D274" s="139">
        <f>Subproductos!E283</f>
        <v>202935</v>
      </c>
      <c r="E274" s="118">
        <f>ROUND(C274*D274, 2)</f>
        <v>101467.5</v>
      </c>
    </row>
    <row r="275" spans="1:5" ht="15.75" customHeight="1">
      <c r="A275" s="138"/>
      <c r="B275" s="114"/>
      <c r="C275" s="137"/>
      <c r="D275" s="140" t="s">
        <v>114</v>
      </c>
      <c r="E275" s="141">
        <f>SUM(E274)</f>
        <v>101467.5</v>
      </c>
    </row>
    <row r="276" spans="1:5" ht="15.75" customHeight="1">
      <c r="A276" s="138"/>
      <c r="B276" s="114"/>
      <c r="C276" s="137"/>
      <c r="D276" s="137"/>
      <c r="E276" s="118"/>
    </row>
    <row r="277" spans="1:5" ht="15.75" customHeight="1">
      <c r="A277" s="138"/>
      <c r="B277" s="114"/>
      <c r="C277" s="137"/>
      <c r="D277" s="142" t="s">
        <v>120</v>
      </c>
      <c r="E277" s="143">
        <f>ROUND(SUM(E260:E275)/2, 0)</f>
        <v>603513</v>
      </c>
    </row>
    <row r="278" spans="1:5" ht="15.75" customHeight="1">
      <c r="A278" s="138"/>
      <c r="B278" s="114"/>
      <c r="C278" s="137"/>
      <c r="D278" s="137"/>
      <c r="E278" s="118"/>
    </row>
    <row r="279" spans="1:5" ht="15.75" customHeight="1">
      <c r="A279" s="138"/>
      <c r="B279" s="114"/>
      <c r="C279" s="137"/>
      <c r="D279" s="137"/>
      <c r="E279" s="118"/>
    </row>
    <row r="280" spans="1:5" ht="15.75" customHeight="1">
      <c r="A280" s="129" t="s">
        <v>149</v>
      </c>
      <c r="B280" s="130"/>
      <c r="C280" s="131"/>
      <c r="D280" s="131"/>
      <c r="E280" s="132" t="s">
        <v>122</v>
      </c>
    </row>
    <row r="281" spans="1:5" ht="15.75" customHeight="1">
      <c r="A281" s="133" t="s">
        <v>4</v>
      </c>
      <c r="B281" s="134" t="s">
        <v>5</v>
      </c>
      <c r="C281" s="134" t="s">
        <v>110</v>
      </c>
      <c r="D281" s="134" t="s">
        <v>111</v>
      </c>
      <c r="E281" s="135" t="s">
        <v>8</v>
      </c>
    </row>
    <row r="282" spans="1:5" ht="15.75" customHeight="1">
      <c r="A282" s="136" t="s">
        <v>112</v>
      </c>
      <c r="B282" s="114"/>
      <c r="C282" s="137"/>
      <c r="D282" s="137"/>
      <c r="E282" s="118"/>
    </row>
    <row r="283" spans="1:5" ht="15.75" customHeight="1">
      <c r="A283" s="138" t="str">
        <f>Insumos!B11</f>
        <v>ADAPTADOR MACHO PVC 2"</v>
      </c>
      <c r="B283" s="114" t="str">
        <f>Insumos!C11</f>
        <v>Un</v>
      </c>
      <c r="C283" s="137">
        <v>2</v>
      </c>
      <c r="D283" s="139">
        <f>Insumos!D11</f>
        <v>7719</v>
      </c>
      <c r="E283" s="118">
        <f t="shared" ref="E283:E287" si="13">ROUND(C283*D283, 2)</f>
        <v>15438</v>
      </c>
    </row>
    <row r="284" spans="1:5" ht="15.75" customHeight="1">
      <c r="A284" s="138" t="str">
        <f>Insumos!B38</f>
        <v>LIMPIADOR PVC (1/4 Gal)</v>
      </c>
      <c r="B284" s="114" t="str">
        <f>Insumos!C38</f>
        <v>Un</v>
      </c>
      <c r="C284" s="137">
        <v>0.03</v>
      </c>
      <c r="D284" s="139">
        <f>Insumos!D38</f>
        <v>64211</v>
      </c>
      <c r="E284" s="118">
        <f t="shared" si="13"/>
        <v>1926.33</v>
      </c>
    </row>
    <row r="285" spans="1:5" ht="15.75" customHeight="1">
      <c r="A285" s="138" t="str">
        <f>Insumos!B50</f>
        <v>SOLDADURA PVC (1/4 Gal)</v>
      </c>
      <c r="B285" s="114" t="str">
        <f>Insumos!C50</f>
        <v>Un</v>
      </c>
      <c r="C285" s="137">
        <v>0.03</v>
      </c>
      <c r="D285" s="139">
        <f>Insumos!D50</f>
        <v>133171</v>
      </c>
      <c r="E285" s="118">
        <f t="shared" si="13"/>
        <v>3995.13</v>
      </c>
    </row>
    <row r="286" spans="1:5" ht="15.75" customHeight="1">
      <c r="A286" s="138" t="str">
        <f>Insumos!B24</f>
        <v>CINTA TEFLÓN 1/2" x 10 m</v>
      </c>
      <c r="B286" s="114" t="str">
        <f>Insumos!C24</f>
        <v>Un</v>
      </c>
      <c r="C286" s="137">
        <v>0.3</v>
      </c>
      <c r="D286" s="139">
        <f>Insumos!D24</f>
        <v>1348</v>
      </c>
      <c r="E286" s="118">
        <f t="shared" si="13"/>
        <v>404.4</v>
      </c>
    </row>
    <row r="287" spans="1:5" ht="15.75" customHeight="1">
      <c r="A287" s="138" t="str">
        <f>Insumos!B72</f>
        <v>VALVUA DE COMPUERTA DE 2"</v>
      </c>
      <c r="B287" s="114" t="str">
        <f>Insumos!C72</f>
        <v>Und</v>
      </c>
      <c r="C287" s="137">
        <v>1</v>
      </c>
      <c r="D287" s="139">
        <f>Insumos!D72</f>
        <v>342000</v>
      </c>
      <c r="E287" s="118">
        <f t="shared" si="13"/>
        <v>342000</v>
      </c>
    </row>
    <row r="288" spans="1:5" ht="15.75" customHeight="1">
      <c r="A288" s="138"/>
      <c r="B288" s="114"/>
      <c r="C288" s="137"/>
      <c r="D288" s="140" t="s">
        <v>114</v>
      </c>
      <c r="E288" s="141">
        <f>SUM(E283:E287)</f>
        <v>363763.86</v>
      </c>
    </row>
    <row r="289" spans="1:5" ht="15.75" customHeight="1">
      <c r="A289" s="136" t="s">
        <v>115</v>
      </c>
      <c r="B289" s="114"/>
      <c r="C289" s="137"/>
      <c r="D289" s="137"/>
      <c r="E289" s="118"/>
    </row>
    <row r="290" spans="1:5" ht="15.75" customHeight="1">
      <c r="A290" s="138" t="s">
        <v>138</v>
      </c>
      <c r="B290" s="114" t="s">
        <v>62</v>
      </c>
      <c r="C290" s="137">
        <v>1.6000000000000001E-3</v>
      </c>
      <c r="D290" s="139">
        <f>Subproductos!E69</f>
        <v>330513</v>
      </c>
      <c r="E290" s="118">
        <f>ROUND(C290*D290, 2)</f>
        <v>528.82000000000005</v>
      </c>
    </row>
    <row r="291" spans="1:5" ht="15.75" customHeight="1">
      <c r="A291" s="138"/>
      <c r="B291" s="114"/>
      <c r="C291" s="137"/>
      <c r="D291" s="140" t="s">
        <v>114</v>
      </c>
      <c r="E291" s="141">
        <f>SUM(E290)</f>
        <v>528.82000000000005</v>
      </c>
    </row>
    <row r="292" spans="1:5" ht="15.75" customHeight="1">
      <c r="A292" s="136" t="s">
        <v>130</v>
      </c>
      <c r="B292" s="114"/>
      <c r="C292" s="137"/>
      <c r="D292" s="137"/>
      <c r="E292" s="118"/>
    </row>
    <row r="293" spans="1:5" ht="15.75" customHeight="1">
      <c r="A293" s="138" t="str">
        <f>Insumos!B132</f>
        <v>CAMIONETA</v>
      </c>
      <c r="B293" s="114" t="str">
        <f>Insumos!C132</f>
        <v>Hr</v>
      </c>
      <c r="C293" s="137">
        <v>0.02</v>
      </c>
      <c r="D293" s="139">
        <f>Insumos!D132</f>
        <v>36850</v>
      </c>
      <c r="E293" s="118">
        <f>ROUND(C293*D293, 2)</f>
        <v>737</v>
      </c>
    </row>
    <row r="294" spans="1:5" ht="15.75" customHeight="1">
      <c r="A294" s="138"/>
      <c r="B294" s="114"/>
      <c r="C294" s="137"/>
      <c r="D294" s="140" t="s">
        <v>114</v>
      </c>
      <c r="E294" s="141">
        <f>SUM(E293)</f>
        <v>737</v>
      </c>
    </row>
    <row r="295" spans="1:5" ht="15.75" customHeight="1">
      <c r="A295" s="136" t="s">
        <v>117</v>
      </c>
      <c r="B295" s="114"/>
      <c r="C295" s="137"/>
      <c r="D295" s="137"/>
      <c r="E295" s="118"/>
    </row>
    <row r="296" spans="1:5" ht="15.75" customHeight="1">
      <c r="A296" s="138" t="s">
        <v>139</v>
      </c>
      <c r="B296" s="114" t="s">
        <v>119</v>
      </c>
      <c r="C296" s="137">
        <v>0.4</v>
      </c>
      <c r="D296" s="139">
        <f>Subproductos!E283</f>
        <v>202935</v>
      </c>
      <c r="E296" s="118">
        <f>ROUND(C296*D296, 2)</f>
        <v>81174</v>
      </c>
    </row>
    <row r="297" spans="1:5" ht="15.75" customHeight="1">
      <c r="A297" s="138"/>
      <c r="B297" s="114"/>
      <c r="C297" s="137"/>
      <c r="D297" s="140" t="s">
        <v>114</v>
      </c>
      <c r="E297" s="141">
        <f>SUM(E296)</f>
        <v>81174</v>
      </c>
    </row>
    <row r="298" spans="1:5" ht="15.75" customHeight="1">
      <c r="A298" s="138"/>
      <c r="B298" s="114"/>
      <c r="C298" s="137"/>
      <c r="D298" s="137"/>
      <c r="E298" s="118"/>
    </row>
    <row r="299" spans="1:5" ht="15.75" customHeight="1">
      <c r="A299" s="138"/>
      <c r="B299" s="114"/>
      <c r="C299" s="137"/>
      <c r="D299" s="142" t="s">
        <v>120</v>
      </c>
      <c r="E299" s="143">
        <f>ROUND(SUM(E282:E297)/2, 0)</f>
        <v>446204</v>
      </c>
    </row>
    <row r="300" spans="1:5" ht="15.75" customHeight="1">
      <c r="A300" s="138"/>
      <c r="B300" s="114"/>
      <c r="C300" s="137"/>
      <c r="D300" s="137"/>
      <c r="E300" s="118"/>
    </row>
    <row r="301" spans="1:5" ht="15.75" customHeight="1">
      <c r="A301" s="138"/>
      <c r="B301" s="114"/>
      <c r="C301" s="137"/>
      <c r="D301" s="137"/>
      <c r="E301" s="118"/>
    </row>
    <row r="302" spans="1:5" ht="15.75" customHeight="1">
      <c r="A302" s="129" t="s">
        <v>150</v>
      </c>
      <c r="B302" s="130"/>
      <c r="C302" s="131"/>
      <c r="D302" s="131"/>
      <c r="E302" s="132" t="s">
        <v>122</v>
      </c>
    </row>
    <row r="303" spans="1:5" ht="15.75" customHeight="1">
      <c r="A303" s="133" t="s">
        <v>4</v>
      </c>
      <c r="B303" s="134" t="s">
        <v>5</v>
      </c>
      <c r="C303" s="134" t="s">
        <v>110</v>
      </c>
      <c r="D303" s="134" t="s">
        <v>111</v>
      </c>
      <c r="E303" s="135" t="s">
        <v>8</v>
      </c>
    </row>
    <row r="304" spans="1:5" ht="15.75" customHeight="1">
      <c r="A304" s="136" t="s">
        <v>112</v>
      </c>
      <c r="B304" s="114"/>
      <c r="C304" s="137"/>
      <c r="D304" s="137"/>
      <c r="E304" s="118"/>
    </row>
    <row r="305" spans="1:5" ht="15.75" customHeight="1">
      <c r="A305" s="138" t="str">
        <f>Insumos!B9</f>
        <v>ADAPTADOR MACHO PVC 1"</v>
      </c>
      <c r="B305" s="114" t="str">
        <f>Insumos!C9</f>
        <v>Un</v>
      </c>
      <c r="C305" s="137">
        <v>2</v>
      </c>
      <c r="D305" s="139">
        <f>Insumos!D9</f>
        <v>2191</v>
      </c>
      <c r="E305" s="118">
        <f t="shared" ref="E305:E309" si="14">ROUND(C305*D305, 2)</f>
        <v>4382</v>
      </c>
    </row>
    <row r="306" spans="1:5" ht="15.75" customHeight="1">
      <c r="A306" s="138" t="str">
        <f>Insumos!B38</f>
        <v>LIMPIADOR PVC (1/4 Gal)</v>
      </c>
      <c r="B306" s="114" t="str">
        <f>Insumos!C38</f>
        <v>Un</v>
      </c>
      <c r="C306" s="137">
        <v>0.02</v>
      </c>
      <c r="D306" s="139">
        <f>Insumos!D38</f>
        <v>64211</v>
      </c>
      <c r="E306" s="118">
        <f t="shared" si="14"/>
        <v>1284.22</v>
      </c>
    </row>
    <row r="307" spans="1:5" ht="15.75" customHeight="1">
      <c r="A307" s="138" t="str">
        <f>Insumos!B50</f>
        <v>SOLDADURA PVC (1/4 Gal)</v>
      </c>
      <c r="B307" s="114" t="str">
        <f>Insumos!C50</f>
        <v>Un</v>
      </c>
      <c r="C307" s="137">
        <v>0.02</v>
      </c>
      <c r="D307" s="139">
        <f>Insumos!D50</f>
        <v>133171</v>
      </c>
      <c r="E307" s="118">
        <f t="shared" si="14"/>
        <v>2663.42</v>
      </c>
    </row>
    <row r="308" spans="1:5" ht="15.75" customHeight="1">
      <c r="A308" s="138" t="str">
        <f>Insumos!B24</f>
        <v>CINTA TEFLÓN 1/2" x 10 m</v>
      </c>
      <c r="B308" s="114" t="str">
        <f>Insumos!C24</f>
        <v>Un</v>
      </c>
      <c r="C308" s="137">
        <v>0.2</v>
      </c>
      <c r="D308" s="139">
        <f>Insumos!D24</f>
        <v>1348</v>
      </c>
      <c r="E308" s="118">
        <f t="shared" si="14"/>
        <v>269.60000000000002</v>
      </c>
    </row>
    <row r="309" spans="1:5" ht="15.75" customHeight="1">
      <c r="A309" s="138" t="str">
        <f>Insumos!B46</f>
        <v>REGISTRO DE CORTINA 1" RED WHITE</v>
      </c>
      <c r="B309" s="114" t="str">
        <f>Insumos!C46</f>
        <v>Un</v>
      </c>
      <c r="C309" s="137">
        <v>1</v>
      </c>
      <c r="D309" s="139">
        <f>Insumos!D46</f>
        <v>155328</v>
      </c>
      <c r="E309" s="118">
        <f t="shared" si="14"/>
        <v>155328</v>
      </c>
    </row>
    <row r="310" spans="1:5" ht="15.75" customHeight="1">
      <c r="A310" s="138"/>
      <c r="B310" s="114"/>
      <c r="C310" s="137"/>
      <c r="D310" s="140" t="s">
        <v>114</v>
      </c>
      <c r="E310" s="141">
        <f>SUM(E305:E309)</f>
        <v>163927.24</v>
      </c>
    </row>
    <row r="311" spans="1:5" ht="15.75" customHeight="1">
      <c r="A311" s="136" t="s">
        <v>115</v>
      </c>
      <c r="B311" s="114"/>
      <c r="C311" s="137"/>
      <c r="D311" s="137"/>
      <c r="E311" s="118"/>
    </row>
    <row r="312" spans="1:5" ht="15.75" customHeight="1">
      <c r="A312" s="138" t="s">
        <v>138</v>
      </c>
      <c r="B312" s="114" t="s">
        <v>62</v>
      </c>
      <c r="C312" s="137">
        <v>8.0000000000000004E-4</v>
      </c>
      <c r="D312" s="139">
        <f>Subproductos!E69</f>
        <v>330513</v>
      </c>
      <c r="E312" s="118">
        <f>ROUND(C312*D312, 2)</f>
        <v>264.41000000000003</v>
      </c>
    </row>
    <row r="313" spans="1:5" ht="15.75" customHeight="1">
      <c r="A313" s="138"/>
      <c r="B313" s="114"/>
      <c r="C313" s="137"/>
      <c r="D313" s="140" t="s">
        <v>114</v>
      </c>
      <c r="E313" s="141">
        <f>SUM(E312)</f>
        <v>264.41000000000003</v>
      </c>
    </row>
    <row r="314" spans="1:5" ht="15.75" customHeight="1">
      <c r="A314" s="136" t="s">
        <v>130</v>
      </c>
      <c r="B314" s="114"/>
      <c r="C314" s="137"/>
      <c r="D314" s="137"/>
      <c r="E314" s="118"/>
    </row>
    <row r="315" spans="1:5" ht="15.75" customHeight="1">
      <c r="A315" s="138" t="str">
        <f>Insumos!B132</f>
        <v>CAMIONETA</v>
      </c>
      <c r="B315" s="114" t="str">
        <f>Insumos!C132</f>
        <v>Hr</v>
      </c>
      <c r="C315" s="137">
        <v>0.01</v>
      </c>
      <c r="D315" s="139">
        <f>Insumos!D132</f>
        <v>36850</v>
      </c>
      <c r="E315" s="118">
        <f>ROUND(C315*D315, 2)</f>
        <v>368.5</v>
      </c>
    </row>
    <row r="316" spans="1:5" ht="15.75" customHeight="1">
      <c r="A316" s="138"/>
      <c r="B316" s="114"/>
      <c r="C316" s="137"/>
      <c r="D316" s="140" t="s">
        <v>114</v>
      </c>
      <c r="E316" s="141">
        <f>SUM(E315)</f>
        <v>368.5</v>
      </c>
    </row>
    <row r="317" spans="1:5" ht="15.75" customHeight="1">
      <c r="A317" s="136" t="s">
        <v>117</v>
      </c>
      <c r="B317" s="114"/>
      <c r="C317" s="137"/>
      <c r="D317" s="137"/>
      <c r="E317" s="118"/>
    </row>
    <row r="318" spans="1:5" ht="15.75" customHeight="1">
      <c r="A318" s="138" t="s">
        <v>139</v>
      </c>
      <c r="B318" s="114" t="s">
        <v>119</v>
      </c>
      <c r="C318" s="137">
        <v>7.8600000000000003E-2</v>
      </c>
      <c r="D318" s="139">
        <f>Subproductos!E283</f>
        <v>202935</v>
      </c>
      <c r="E318" s="118">
        <f>ROUND(C318*D318, 2)</f>
        <v>15950.69</v>
      </c>
    </row>
    <row r="319" spans="1:5" ht="15.75" customHeight="1">
      <c r="A319" s="138"/>
      <c r="B319" s="114"/>
      <c r="C319" s="137"/>
      <c r="D319" s="140" t="s">
        <v>114</v>
      </c>
      <c r="E319" s="141">
        <f>SUM(E318)</f>
        <v>15950.69</v>
      </c>
    </row>
    <row r="320" spans="1:5" ht="15.75" customHeight="1">
      <c r="A320" s="138"/>
      <c r="B320" s="114"/>
      <c r="C320" s="137"/>
      <c r="D320" s="137"/>
      <c r="E320" s="118"/>
    </row>
    <row r="321" spans="1:5" ht="15.75" customHeight="1">
      <c r="A321" s="138"/>
      <c r="B321" s="114"/>
      <c r="C321" s="137"/>
      <c r="D321" s="142" t="s">
        <v>120</v>
      </c>
      <c r="E321" s="143">
        <f>ROUND(SUM(E304:E319)/2, 0)</f>
        <v>180511</v>
      </c>
    </row>
    <row r="322" spans="1:5" ht="15.75" customHeight="1">
      <c r="A322" s="138"/>
      <c r="B322" s="114"/>
      <c r="C322" s="137"/>
      <c r="D322" s="137"/>
      <c r="E322" s="118"/>
    </row>
    <row r="323" spans="1:5" ht="15.75" customHeight="1">
      <c r="A323" s="138"/>
      <c r="B323" s="114"/>
      <c r="C323" s="137"/>
      <c r="D323" s="137"/>
      <c r="E323" s="118"/>
    </row>
    <row r="324" spans="1:5" ht="15.75" customHeight="1">
      <c r="A324" s="129" t="s">
        <v>151</v>
      </c>
      <c r="B324" s="130"/>
      <c r="C324" s="131"/>
      <c r="D324" s="131"/>
      <c r="E324" s="132" t="s">
        <v>122</v>
      </c>
    </row>
    <row r="325" spans="1:5" ht="15.75" customHeight="1">
      <c r="A325" s="133" t="s">
        <v>4</v>
      </c>
      <c r="B325" s="134" t="s">
        <v>5</v>
      </c>
      <c r="C325" s="134" t="s">
        <v>110</v>
      </c>
      <c r="D325" s="134" t="s">
        <v>111</v>
      </c>
      <c r="E325" s="135" t="s">
        <v>8</v>
      </c>
    </row>
    <row r="326" spans="1:5" ht="15.75" customHeight="1">
      <c r="A326" s="136" t="s">
        <v>112</v>
      </c>
      <c r="B326" s="114"/>
      <c r="C326" s="137"/>
      <c r="D326" s="137"/>
      <c r="E326" s="118"/>
    </row>
    <row r="327" spans="1:5" ht="15.75" customHeight="1">
      <c r="A327" s="138" t="str">
        <f>Insumos!B8</f>
        <v>ADAPTADOR MACHO PVC 1 1/2"</v>
      </c>
      <c r="B327" s="114" t="str">
        <f>Insumos!C8</f>
        <v>Un</v>
      </c>
      <c r="C327" s="137">
        <v>2</v>
      </c>
      <c r="D327" s="139">
        <f>Insumos!D8</f>
        <v>5403</v>
      </c>
      <c r="E327" s="118">
        <f t="shared" ref="E327:E331" si="15">ROUND(C327*D327, 2)</f>
        <v>10806</v>
      </c>
    </row>
    <row r="328" spans="1:5" ht="15.75" customHeight="1">
      <c r="A328" s="138" t="str">
        <f>Insumos!B38</f>
        <v>LIMPIADOR PVC (1/4 Gal)</v>
      </c>
      <c r="B328" s="114" t="str">
        <f>Insumos!C38</f>
        <v>Un</v>
      </c>
      <c r="C328" s="137">
        <v>2.5000000000000001E-2</v>
      </c>
      <c r="D328" s="139">
        <f>Insumos!D38</f>
        <v>64211</v>
      </c>
      <c r="E328" s="118">
        <f t="shared" si="15"/>
        <v>1605.28</v>
      </c>
    </row>
    <row r="329" spans="1:5" ht="15.75" customHeight="1">
      <c r="A329" s="138" t="str">
        <f>Insumos!B50</f>
        <v>SOLDADURA PVC (1/4 Gal)</v>
      </c>
      <c r="B329" s="114" t="str">
        <f>Insumos!C50</f>
        <v>Un</v>
      </c>
      <c r="C329" s="137">
        <v>2.5000000000000001E-2</v>
      </c>
      <c r="D329" s="139">
        <f>Insumos!D50</f>
        <v>133171</v>
      </c>
      <c r="E329" s="118">
        <f t="shared" si="15"/>
        <v>3329.28</v>
      </c>
    </row>
    <row r="330" spans="1:5" ht="15.75" customHeight="1">
      <c r="A330" s="138" t="str">
        <f>Insumos!B24</f>
        <v>CINTA TEFLÓN 1/2" x 10 m</v>
      </c>
      <c r="B330" s="114" t="str">
        <f>Insumos!C24</f>
        <v>Un</v>
      </c>
      <c r="C330" s="137">
        <v>0.25</v>
      </c>
      <c r="D330" s="139">
        <f>Insumos!D24</f>
        <v>1348</v>
      </c>
      <c r="E330" s="118">
        <f t="shared" si="15"/>
        <v>337</v>
      </c>
    </row>
    <row r="331" spans="1:5" ht="15.75" customHeight="1">
      <c r="A331" s="138" t="str">
        <f>Insumos!B45</f>
        <v>REGISTRO DE CORTINA 1 1/2" RED WHITE</v>
      </c>
      <c r="B331" s="114" t="str">
        <f>Insumos!C45</f>
        <v>Un</v>
      </c>
      <c r="C331" s="137">
        <v>1</v>
      </c>
      <c r="D331" s="139">
        <f>Insumos!D45</f>
        <v>280332</v>
      </c>
      <c r="E331" s="118">
        <f t="shared" si="15"/>
        <v>280332</v>
      </c>
    </row>
    <row r="332" spans="1:5" ht="15.75" customHeight="1">
      <c r="A332" s="138"/>
      <c r="B332" s="114"/>
      <c r="C332" s="137"/>
      <c r="D332" s="140" t="s">
        <v>114</v>
      </c>
      <c r="E332" s="141">
        <f>SUM(E327:E331)</f>
        <v>296409.56</v>
      </c>
    </row>
    <row r="333" spans="1:5" ht="15.75" customHeight="1">
      <c r="A333" s="136" t="s">
        <v>115</v>
      </c>
      <c r="B333" s="114"/>
      <c r="C333" s="137"/>
      <c r="D333" s="137"/>
      <c r="E333" s="118"/>
    </row>
    <row r="334" spans="1:5" ht="15.75" customHeight="1">
      <c r="A334" s="138" t="s">
        <v>138</v>
      </c>
      <c r="B334" s="114" t="s">
        <v>62</v>
      </c>
      <c r="C334" s="137">
        <v>1.1000000000000001E-3</v>
      </c>
      <c r="D334" s="139">
        <f>Subproductos!E69</f>
        <v>330513</v>
      </c>
      <c r="E334" s="118">
        <f>ROUND(C334*D334, 2)</f>
        <v>363.56</v>
      </c>
    </row>
    <row r="335" spans="1:5" ht="15.75" customHeight="1">
      <c r="A335" s="138"/>
      <c r="B335" s="114"/>
      <c r="C335" s="137"/>
      <c r="D335" s="140" t="s">
        <v>114</v>
      </c>
      <c r="E335" s="141">
        <f>SUM(E334)</f>
        <v>363.56</v>
      </c>
    </row>
    <row r="336" spans="1:5" ht="15.75" customHeight="1">
      <c r="A336" s="136" t="s">
        <v>130</v>
      </c>
      <c r="B336" s="114"/>
      <c r="C336" s="137"/>
      <c r="D336" s="137"/>
      <c r="E336" s="118"/>
    </row>
    <row r="337" spans="1:5" ht="15.75" customHeight="1">
      <c r="A337" s="138" t="str">
        <f>Insumos!B132</f>
        <v>CAMIONETA</v>
      </c>
      <c r="B337" s="114" t="str">
        <f>Insumos!C132</f>
        <v>Hr</v>
      </c>
      <c r="C337" s="137">
        <v>0.01</v>
      </c>
      <c r="D337" s="139">
        <f>Insumos!D132</f>
        <v>36850</v>
      </c>
      <c r="E337" s="118">
        <f>ROUND(C337*D337, 2)</f>
        <v>368.5</v>
      </c>
    </row>
    <row r="338" spans="1:5" ht="15.75" customHeight="1">
      <c r="A338" s="138"/>
      <c r="B338" s="114"/>
      <c r="C338" s="137"/>
      <c r="D338" s="140" t="s">
        <v>114</v>
      </c>
      <c r="E338" s="141">
        <f>SUM(E337)</f>
        <v>368.5</v>
      </c>
    </row>
    <row r="339" spans="1:5" ht="15.75" customHeight="1">
      <c r="A339" s="136" t="s">
        <v>117</v>
      </c>
      <c r="B339" s="114"/>
      <c r="C339" s="137"/>
      <c r="D339" s="137"/>
      <c r="E339" s="118"/>
    </row>
    <row r="340" spans="1:5" ht="15.75" customHeight="1">
      <c r="A340" s="138" t="s">
        <v>139</v>
      </c>
      <c r="B340" s="114" t="s">
        <v>119</v>
      </c>
      <c r="C340" s="137">
        <v>0.1053</v>
      </c>
      <c r="D340" s="139">
        <f>Subproductos!E283</f>
        <v>202935</v>
      </c>
      <c r="E340" s="118">
        <f>ROUND(C340*D340, 2)</f>
        <v>21369.06</v>
      </c>
    </row>
    <row r="341" spans="1:5" ht="15.75" customHeight="1">
      <c r="A341" s="138"/>
      <c r="B341" s="114"/>
      <c r="C341" s="137"/>
      <c r="D341" s="140" t="s">
        <v>114</v>
      </c>
      <c r="E341" s="141">
        <f>SUM(E340)</f>
        <v>21369.06</v>
      </c>
    </row>
    <row r="342" spans="1:5" ht="15.75" customHeight="1">
      <c r="A342" s="138"/>
      <c r="B342" s="114"/>
      <c r="C342" s="137"/>
      <c r="D342" s="137"/>
      <c r="E342" s="118"/>
    </row>
    <row r="343" spans="1:5" ht="15.75" customHeight="1">
      <c r="A343" s="138"/>
      <c r="B343" s="114"/>
      <c r="C343" s="137"/>
      <c r="D343" s="142" t="s">
        <v>120</v>
      </c>
      <c r="E343" s="143">
        <f>ROUND(SUM(E326:E341)/2, 0)</f>
        <v>318511</v>
      </c>
    </row>
    <row r="344" spans="1:5" ht="15.75" customHeight="1">
      <c r="A344" s="138"/>
      <c r="B344" s="114"/>
      <c r="C344" s="137"/>
      <c r="D344" s="137"/>
      <c r="E344" s="118"/>
    </row>
    <row r="345" spans="1:5" ht="15.75" customHeight="1">
      <c r="A345" s="138"/>
      <c r="B345" s="114"/>
      <c r="C345" s="137"/>
      <c r="D345" s="137"/>
      <c r="E345" s="118"/>
    </row>
    <row r="346" spans="1:5" ht="15.75" customHeight="1">
      <c r="A346" s="129" t="s">
        <v>152</v>
      </c>
      <c r="B346" s="130"/>
      <c r="C346" s="131"/>
      <c r="D346" s="131"/>
      <c r="E346" s="132" t="s">
        <v>153</v>
      </c>
    </row>
    <row r="347" spans="1:5" ht="15.75" customHeight="1">
      <c r="A347" s="133" t="s">
        <v>4</v>
      </c>
      <c r="B347" s="134" t="s">
        <v>5</v>
      </c>
      <c r="C347" s="134" t="s">
        <v>110</v>
      </c>
      <c r="D347" s="134" t="s">
        <v>111</v>
      </c>
      <c r="E347" s="135" t="s">
        <v>8</v>
      </c>
    </row>
    <row r="348" spans="1:5" ht="15.75" customHeight="1">
      <c r="A348" s="136" t="s">
        <v>112</v>
      </c>
      <c r="B348" s="114"/>
      <c r="C348" s="137"/>
      <c r="D348" s="137"/>
      <c r="E348" s="118"/>
    </row>
    <row r="349" spans="1:5" ht="15.75" customHeight="1">
      <c r="A349" s="138" t="str">
        <f>Insumos!B67</f>
        <v>VALVUA DE COMPUERTA DE 3"</v>
      </c>
      <c r="B349" s="114" t="str">
        <f>Insumos!C67</f>
        <v>Und</v>
      </c>
      <c r="C349" s="137">
        <v>3</v>
      </c>
      <c r="D349" s="139">
        <f>Insumos!D67</f>
        <v>400000</v>
      </c>
      <c r="E349" s="118">
        <f t="shared" ref="E349:E355" si="16">ROUND(C349*D349, 2)</f>
        <v>1200000</v>
      </c>
    </row>
    <row r="350" spans="1:5" ht="15.75" customHeight="1">
      <c r="A350" s="138" t="str">
        <f>Insumos!B73</f>
        <v>FILTRO EN YEE AQT 3"</v>
      </c>
      <c r="B350" s="114" t="str">
        <f>Insumos!C73</f>
        <v>Und</v>
      </c>
      <c r="C350" s="137">
        <v>1</v>
      </c>
      <c r="D350" s="139">
        <f>Insumos!D73</f>
        <v>470000</v>
      </c>
      <c r="E350" s="118">
        <f t="shared" si="16"/>
        <v>470000</v>
      </c>
    </row>
    <row r="351" spans="1:5" ht="15.75" customHeight="1">
      <c r="A351" s="138" t="str">
        <f>Insumos!B77</f>
        <v>UNION DESMONTABLE AQT 3"</v>
      </c>
      <c r="B351" s="114" t="str">
        <f>Insumos!C77</f>
        <v>Und</v>
      </c>
      <c r="C351" s="137">
        <v>2</v>
      </c>
      <c r="D351" s="139">
        <f>Insumos!D77</f>
        <v>565000</v>
      </c>
      <c r="E351" s="118">
        <f t="shared" si="16"/>
        <v>1130000</v>
      </c>
    </row>
    <row r="352" spans="1:5" ht="15.75" customHeight="1">
      <c r="A352" s="138" t="str">
        <f>Insumos!B82</f>
        <v>VALVULA REGULADORA DE PRESIÓN 3"</v>
      </c>
      <c r="B352" s="114" t="str">
        <f>Insumos!C82</f>
        <v>Und</v>
      </c>
      <c r="C352" s="137">
        <v>1</v>
      </c>
      <c r="D352" s="139">
        <f>Insumos!D82</f>
        <v>9000000</v>
      </c>
      <c r="E352" s="118">
        <f t="shared" si="16"/>
        <v>9000000</v>
      </c>
    </row>
    <row r="353" spans="1:5" ht="15.75" customHeight="1">
      <c r="A353" s="138" t="str">
        <f>Insumos!B38</f>
        <v>LIMPIADOR PVC (1/4 Gal)</v>
      </c>
      <c r="B353" s="114" t="str">
        <f>Insumos!C38</f>
        <v>Un</v>
      </c>
      <c r="C353" s="137">
        <v>0.1</v>
      </c>
      <c r="D353" s="139">
        <f>Insumos!D38</f>
        <v>64211</v>
      </c>
      <c r="E353" s="118">
        <f t="shared" si="16"/>
        <v>6421.1</v>
      </c>
    </row>
    <row r="354" spans="1:5" ht="15.75" customHeight="1">
      <c r="A354" s="138" t="str">
        <f>Insumos!B48</f>
        <v>SOLDADURA CPVC (1/4 Gal)</v>
      </c>
      <c r="B354" s="114" t="str">
        <f>Insumos!C48</f>
        <v>Un</v>
      </c>
      <c r="C354" s="137">
        <v>0.1</v>
      </c>
      <c r="D354" s="139">
        <f>Insumos!D48</f>
        <v>142786</v>
      </c>
      <c r="E354" s="118">
        <f t="shared" si="16"/>
        <v>14278.6</v>
      </c>
    </row>
    <row r="355" spans="1:5" ht="15.75" customHeight="1">
      <c r="A355" s="138" t="str">
        <f>Insumos!B32</f>
        <v>ESTOPA DE LIMPIEZA (Hilaza de Algodón)</v>
      </c>
      <c r="B355" s="114" t="str">
        <f>Insumos!C32</f>
        <v>Kg</v>
      </c>
      <c r="C355" s="137">
        <v>1</v>
      </c>
      <c r="D355" s="139">
        <f>Insumos!D32</f>
        <v>9128</v>
      </c>
      <c r="E355" s="118">
        <f t="shared" si="16"/>
        <v>9128</v>
      </c>
    </row>
    <row r="356" spans="1:5" ht="15.75" customHeight="1">
      <c r="A356" s="138"/>
      <c r="B356" s="114"/>
      <c r="C356" s="137"/>
      <c r="D356" s="140" t="s">
        <v>114</v>
      </c>
      <c r="E356" s="141">
        <f>SUM(E349:E355)</f>
        <v>11829827.699999999</v>
      </c>
    </row>
    <row r="357" spans="1:5" ht="15.75" customHeight="1">
      <c r="A357" s="136" t="s">
        <v>115</v>
      </c>
      <c r="B357" s="114"/>
      <c r="C357" s="137"/>
      <c r="D357" s="137"/>
      <c r="E357" s="118"/>
    </row>
    <row r="358" spans="1:5" ht="15.75" customHeight="1">
      <c r="A358" s="138" t="s">
        <v>138</v>
      </c>
      <c r="B358" s="114" t="s">
        <v>62</v>
      </c>
      <c r="C358" s="137">
        <v>0.01</v>
      </c>
      <c r="D358" s="139">
        <f>Subproductos!E69</f>
        <v>330513</v>
      </c>
      <c r="E358" s="118">
        <f>ROUND(C358*D358, 2)</f>
        <v>3305.13</v>
      </c>
    </row>
    <row r="359" spans="1:5" ht="15.75" customHeight="1">
      <c r="A359" s="138"/>
      <c r="B359" s="114"/>
      <c r="C359" s="137"/>
      <c r="D359" s="140" t="s">
        <v>114</v>
      </c>
      <c r="E359" s="141">
        <f>SUM(E358)</f>
        <v>3305.13</v>
      </c>
    </row>
    <row r="360" spans="1:5" ht="15.75" customHeight="1">
      <c r="A360" s="136" t="s">
        <v>130</v>
      </c>
      <c r="B360" s="114"/>
      <c r="C360" s="137"/>
      <c r="D360" s="137"/>
      <c r="E360" s="118"/>
    </row>
    <row r="361" spans="1:5" ht="15.75" customHeight="1">
      <c r="A361" s="138" t="str">
        <f>Insumos!B132</f>
        <v>CAMIONETA</v>
      </c>
      <c r="B361" s="114" t="str">
        <f>Insumos!C132</f>
        <v>Hr</v>
      </c>
      <c r="C361" s="137">
        <v>2</v>
      </c>
      <c r="D361" s="139">
        <f>Insumos!D132</f>
        <v>36850</v>
      </c>
      <c r="E361" s="118">
        <f>ROUND(C361*D361, 2)</f>
        <v>73700</v>
      </c>
    </row>
    <row r="362" spans="1:5" ht="15.75" customHeight="1">
      <c r="A362" s="138"/>
      <c r="B362" s="114"/>
      <c r="C362" s="137"/>
      <c r="D362" s="140" t="s">
        <v>114</v>
      </c>
      <c r="E362" s="141">
        <f>SUM(E361)</f>
        <v>73700</v>
      </c>
    </row>
    <row r="363" spans="1:5" ht="15.75" customHeight="1">
      <c r="A363" s="136" t="s">
        <v>117</v>
      </c>
      <c r="B363" s="114"/>
      <c r="C363" s="137"/>
      <c r="D363" s="137"/>
      <c r="E363" s="118"/>
    </row>
    <row r="364" spans="1:5" ht="15.75" customHeight="1">
      <c r="A364" s="138" t="s">
        <v>139</v>
      </c>
      <c r="B364" s="114" t="s">
        <v>119</v>
      </c>
      <c r="C364" s="137">
        <v>0.5</v>
      </c>
      <c r="D364" s="139">
        <f>Subproductos!E283</f>
        <v>202935</v>
      </c>
      <c r="E364" s="118">
        <f>ROUND(C364*D364, 2)</f>
        <v>101467.5</v>
      </c>
    </row>
    <row r="365" spans="1:5" ht="15.75" customHeight="1">
      <c r="A365" s="138"/>
      <c r="B365" s="114"/>
      <c r="C365" s="137"/>
      <c r="D365" s="140" t="s">
        <v>114</v>
      </c>
      <c r="E365" s="141">
        <f>SUM(E364)</f>
        <v>101467.5</v>
      </c>
    </row>
    <row r="366" spans="1:5" ht="15.75" customHeight="1">
      <c r="A366" s="138"/>
      <c r="B366" s="114"/>
      <c r="C366" s="137"/>
      <c r="D366" s="137"/>
      <c r="E366" s="118"/>
    </row>
    <row r="367" spans="1:5" ht="15.75" customHeight="1">
      <c r="A367" s="138"/>
      <c r="B367" s="114"/>
      <c r="C367" s="137"/>
      <c r="D367" s="142" t="s">
        <v>120</v>
      </c>
      <c r="E367" s="143">
        <f>ROUND(SUM(E348:E365)/2, 0)</f>
        <v>12008300</v>
      </c>
    </row>
    <row r="368" spans="1:5" ht="15.75" customHeight="1">
      <c r="A368" s="138"/>
      <c r="B368" s="114"/>
      <c r="C368" s="137"/>
      <c r="D368" s="137"/>
      <c r="E368" s="118"/>
    </row>
    <row r="369" spans="1:5" ht="15.75" customHeight="1">
      <c r="A369" s="138"/>
      <c r="B369" s="114"/>
      <c r="C369" s="137"/>
      <c r="D369" s="137"/>
      <c r="E369" s="118"/>
    </row>
    <row r="370" spans="1:5" ht="15.75" customHeight="1">
      <c r="A370" s="129" t="s">
        <v>154</v>
      </c>
      <c r="B370" s="130"/>
      <c r="C370" s="131"/>
      <c r="D370" s="131"/>
      <c r="E370" s="132" t="s">
        <v>153</v>
      </c>
    </row>
    <row r="371" spans="1:5" ht="15.75" customHeight="1">
      <c r="A371" s="133" t="s">
        <v>4</v>
      </c>
      <c r="B371" s="134" t="s">
        <v>5</v>
      </c>
      <c r="C371" s="134" t="s">
        <v>110</v>
      </c>
      <c r="D371" s="134" t="s">
        <v>111</v>
      </c>
      <c r="E371" s="135" t="s">
        <v>8</v>
      </c>
    </row>
    <row r="372" spans="1:5" ht="15.75" customHeight="1">
      <c r="A372" s="136" t="s">
        <v>112</v>
      </c>
      <c r="B372" s="114"/>
      <c r="C372" s="137"/>
      <c r="D372" s="137"/>
      <c r="E372" s="118"/>
    </row>
    <row r="373" spans="1:5" ht="15.75" customHeight="1">
      <c r="A373" s="138" t="str">
        <f>Insumos!B8</f>
        <v>ADAPTADOR MACHO PVC 1 1/2"</v>
      </c>
      <c r="B373" s="114" t="str">
        <f>Insumos!C8</f>
        <v>Un</v>
      </c>
      <c r="C373" s="137">
        <v>2</v>
      </c>
      <c r="D373" s="139">
        <f>Insumos!D8</f>
        <v>5403</v>
      </c>
      <c r="E373" s="118">
        <f t="shared" ref="E373:E380" si="17">ROUND(C373*D373, 2)</f>
        <v>10806</v>
      </c>
    </row>
    <row r="374" spans="1:5" ht="15.75" customHeight="1">
      <c r="A374" s="138" t="str">
        <f>Insumos!B38</f>
        <v>LIMPIADOR PVC (1/4 Gal)</v>
      </c>
      <c r="B374" s="114" t="str">
        <f>Insumos!C38</f>
        <v>Un</v>
      </c>
      <c r="C374" s="137">
        <v>2.5000000000000001E-2</v>
      </c>
      <c r="D374" s="139">
        <f>Insumos!D38</f>
        <v>64211</v>
      </c>
      <c r="E374" s="118">
        <f t="shared" si="17"/>
        <v>1605.28</v>
      </c>
    </row>
    <row r="375" spans="1:5" ht="15.75" customHeight="1">
      <c r="A375" s="138" t="str">
        <f>Insumos!B50</f>
        <v>SOLDADURA PVC (1/4 Gal)</v>
      </c>
      <c r="B375" s="114" t="str">
        <f>Insumos!C50</f>
        <v>Un</v>
      </c>
      <c r="C375" s="137">
        <v>2.5000000000000001E-2</v>
      </c>
      <c r="D375" s="139">
        <f>Insumos!D50</f>
        <v>133171</v>
      </c>
      <c r="E375" s="118">
        <f t="shared" si="17"/>
        <v>3329.28</v>
      </c>
    </row>
    <row r="376" spans="1:5" ht="15.75" customHeight="1">
      <c r="A376" s="138" t="str">
        <f>Insumos!B24</f>
        <v>CINTA TEFLÓN 1/2" x 10 m</v>
      </c>
      <c r="B376" s="114" t="str">
        <f>Insumos!C24</f>
        <v>Un</v>
      </c>
      <c r="C376" s="137">
        <v>0.25</v>
      </c>
      <c r="D376" s="139">
        <f>Insumos!D24</f>
        <v>1348</v>
      </c>
      <c r="E376" s="118">
        <f t="shared" si="17"/>
        <v>337</v>
      </c>
    </row>
    <row r="377" spans="1:5" ht="15.75" customHeight="1">
      <c r="A377" s="138" t="str">
        <f>Insumos!B68</f>
        <v>VAVULA DE COMPUERTA DE 11/2"</v>
      </c>
      <c r="B377" s="114" t="str">
        <f>Insumos!C68</f>
        <v>Und</v>
      </c>
      <c r="C377" s="137">
        <v>3</v>
      </c>
      <c r="D377" s="139">
        <f>Insumos!D68</f>
        <v>65000</v>
      </c>
      <c r="E377" s="118">
        <f t="shared" si="17"/>
        <v>195000</v>
      </c>
    </row>
    <row r="378" spans="1:5" ht="15.75" customHeight="1">
      <c r="A378" s="138" t="str">
        <f>Insumos!B74</f>
        <v>FILTRO EN YEE AQT 1 1/2"</v>
      </c>
      <c r="B378" s="114" t="str">
        <f>Insumos!C74</f>
        <v>Und</v>
      </c>
      <c r="C378" s="137">
        <v>1</v>
      </c>
      <c r="D378" s="139">
        <f>Insumos!D74</f>
        <v>85000</v>
      </c>
      <c r="E378" s="118">
        <f t="shared" si="17"/>
        <v>85000</v>
      </c>
    </row>
    <row r="379" spans="1:5" ht="15.75" customHeight="1">
      <c r="A379" s="138" t="str">
        <f>Insumos!B78</f>
        <v>UNION DESMONTABLE AQT 1 1/2"</v>
      </c>
      <c r="B379" s="114" t="str">
        <f>Insumos!C78</f>
        <v>Und</v>
      </c>
      <c r="C379" s="137">
        <v>2</v>
      </c>
      <c r="D379" s="139">
        <f>Insumos!D78</f>
        <v>45000</v>
      </c>
      <c r="E379" s="118">
        <f t="shared" si="17"/>
        <v>90000</v>
      </c>
    </row>
    <row r="380" spans="1:5" ht="15.75" customHeight="1">
      <c r="A380" s="138" t="str">
        <f>Insumos!B83</f>
        <v>VALVULA REGULADORA DE PRESIÓN 1 1/2"</v>
      </c>
      <c r="B380" s="114" t="str">
        <f>Insumos!C83</f>
        <v>Und</v>
      </c>
      <c r="C380" s="137">
        <v>1</v>
      </c>
      <c r="D380" s="139">
        <f>Insumos!D83</f>
        <v>550000</v>
      </c>
      <c r="E380" s="118">
        <f t="shared" si="17"/>
        <v>550000</v>
      </c>
    </row>
    <row r="381" spans="1:5" ht="15.75" customHeight="1">
      <c r="A381" s="138"/>
      <c r="B381" s="114"/>
      <c r="C381" s="137"/>
      <c r="D381" s="140" t="s">
        <v>114</v>
      </c>
      <c r="E381" s="141">
        <f>SUM(E373:E380)</f>
        <v>936077.56</v>
      </c>
    </row>
    <row r="382" spans="1:5" ht="15.75" customHeight="1">
      <c r="A382" s="136" t="s">
        <v>115</v>
      </c>
      <c r="B382" s="114"/>
      <c r="C382" s="137"/>
      <c r="D382" s="137"/>
      <c r="E382" s="118"/>
    </row>
    <row r="383" spans="1:5" ht="15.75" customHeight="1">
      <c r="A383" s="138" t="s">
        <v>138</v>
      </c>
      <c r="B383" s="114" t="s">
        <v>62</v>
      </c>
      <c r="C383" s="137">
        <v>0.01</v>
      </c>
      <c r="D383" s="139">
        <f>Subproductos!E69</f>
        <v>330513</v>
      </c>
      <c r="E383" s="118">
        <f>ROUND(C383*D383, 2)</f>
        <v>3305.13</v>
      </c>
    </row>
    <row r="384" spans="1:5" ht="15.75" customHeight="1">
      <c r="A384" s="138"/>
      <c r="B384" s="114"/>
      <c r="C384" s="137"/>
      <c r="D384" s="140" t="s">
        <v>114</v>
      </c>
      <c r="E384" s="141">
        <f>SUM(E383)</f>
        <v>3305.13</v>
      </c>
    </row>
    <row r="385" spans="1:5" ht="15.75" customHeight="1">
      <c r="A385" s="136" t="s">
        <v>130</v>
      </c>
      <c r="B385" s="114"/>
      <c r="C385" s="137"/>
      <c r="D385" s="137"/>
      <c r="E385" s="118"/>
    </row>
    <row r="386" spans="1:5" ht="15.75" customHeight="1">
      <c r="A386" s="138" t="str">
        <f>Insumos!B132</f>
        <v>CAMIONETA</v>
      </c>
      <c r="B386" s="114" t="str">
        <f>Insumos!C132</f>
        <v>Hr</v>
      </c>
      <c r="C386" s="137">
        <v>1</v>
      </c>
      <c r="D386" s="139">
        <f>Insumos!D132</f>
        <v>36850</v>
      </c>
      <c r="E386" s="118">
        <f>ROUND(C386*D386, 2)</f>
        <v>36850</v>
      </c>
    </row>
    <row r="387" spans="1:5" ht="15.75" customHeight="1">
      <c r="A387" s="138"/>
      <c r="B387" s="114"/>
      <c r="C387" s="137"/>
      <c r="D387" s="140" t="s">
        <v>114</v>
      </c>
      <c r="E387" s="141">
        <f>SUM(E386)</f>
        <v>36850</v>
      </c>
    </row>
    <row r="388" spans="1:5" ht="15.75" customHeight="1">
      <c r="A388" s="136" t="s">
        <v>117</v>
      </c>
      <c r="B388" s="114"/>
      <c r="C388" s="137"/>
      <c r="D388" s="137"/>
      <c r="E388" s="118"/>
    </row>
    <row r="389" spans="1:5" ht="15.75" customHeight="1">
      <c r="A389" s="138" t="s">
        <v>139</v>
      </c>
      <c r="B389" s="114" t="s">
        <v>119</v>
      </c>
      <c r="C389" s="137">
        <v>0.25</v>
      </c>
      <c r="D389" s="139">
        <f>Subproductos!E283</f>
        <v>202935</v>
      </c>
      <c r="E389" s="118">
        <f>ROUND(C389*D389, 2)</f>
        <v>50733.75</v>
      </c>
    </row>
    <row r="390" spans="1:5" ht="15.75" customHeight="1">
      <c r="A390" s="138"/>
      <c r="B390" s="114"/>
      <c r="C390" s="137"/>
      <c r="D390" s="140" t="s">
        <v>114</v>
      </c>
      <c r="E390" s="141">
        <f>SUM(E389)</f>
        <v>50733.75</v>
      </c>
    </row>
    <row r="391" spans="1:5" ht="15.75" customHeight="1">
      <c r="A391" s="138"/>
      <c r="B391" s="114"/>
      <c r="C391" s="137"/>
      <c r="D391" s="137"/>
      <c r="E391" s="118"/>
    </row>
    <row r="392" spans="1:5" ht="15.75" customHeight="1">
      <c r="A392" s="138"/>
      <c r="B392" s="114"/>
      <c r="C392" s="137"/>
      <c r="D392" s="142" t="s">
        <v>120</v>
      </c>
      <c r="E392" s="143">
        <f>ROUND(SUM(E372:E390)/2, 0)</f>
        <v>1026966</v>
      </c>
    </row>
    <row r="393" spans="1:5" ht="15.75" customHeight="1">
      <c r="A393" s="138"/>
      <c r="B393" s="114"/>
      <c r="C393" s="137"/>
      <c r="D393" s="137"/>
      <c r="E393" s="118"/>
    </row>
    <row r="394" spans="1:5" ht="15.75" customHeight="1">
      <c r="A394" s="138"/>
      <c r="B394" s="114"/>
      <c r="C394" s="137"/>
      <c r="D394" s="137"/>
      <c r="E394" s="118"/>
    </row>
    <row r="395" spans="1:5" ht="15.75" customHeight="1">
      <c r="A395" s="129" t="s">
        <v>155</v>
      </c>
      <c r="B395" s="130"/>
      <c r="C395" s="131"/>
      <c r="D395" s="131"/>
      <c r="E395" s="132" t="s">
        <v>153</v>
      </c>
    </row>
    <row r="396" spans="1:5" ht="15.75" customHeight="1">
      <c r="A396" s="133" t="s">
        <v>4</v>
      </c>
      <c r="B396" s="134" t="s">
        <v>5</v>
      </c>
      <c r="C396" s="134" t="s">
        <v>110</v>
      </c>
      <c r="D396" s="134" t="s">
        <v>111</v>
      </c>
      <c r="E396" s="135" t="s">
        <v>8</v>
      </c>
    </row>
    <row r="397" spans="1:5" ht="15.75" customHeight="1">
      <c r="A397" s="136" t="s">
        <v>112</v>
      </c>
      <c r="B397" s="114"/>
      <c r="C397" s="137"/>
      <c r="D397" s="137"/>
      <c r="E397" s="118"/>
    </row>
    <row r="398" spans="1:5" ht="15.75" customHeight="1">
      <c r="A398" s="138" t="str">
        <f>Insumos!B69</f>
        <v>VAVULA DE COMPUERTA DE 1"</v>
      </c>
      <c r="B398" s="114" t="str">
        <f>Insumos!C69</f>
        <v>Und</v>
      </c>
      <c r="C398" s="137">
        <v>3</v>
      </c>
      <c r="D398" s="139">
        <f>Insumos!D69</f>
        <v>45000</v>
      </c>
      <c r="E398" s="118">
        <f t="shared" ref="E398:E404" si="18">ROUND(C398*D398, 2)</f>
        <v>135000</v>
      </c>
    </row>
    <row r="399" spans="1:5" ht="15.75" customHeight="1">
      <c r="A399" s="138" t="str">
        <f>Insumos!B38</f>
        <v>LIMPIADOR PVC (1/4 Gal)</v>
      </c>
      <c r="B399" s="114" t="str">
        <f>Insumos!C38</f>
        <v>Un</v>
      </c>
      <c r="C399" s="137">
        <v>0.09</v>
      </c>
      <c r="D399" s="139">
        <f>Insumos!D38</f>
        <v>64211</v>
      </c>
      <c r="E399" s="118">
        <f t="shared" si="18"/>
        <v>5778.99</v>
      </c>
    </row>
    <row r="400" spans="1:5" ht="15.75" customHeight="1">
      <c r="A400" s="138" t="str">
        <f>Insumos!B50</f>
        <v>SOLDADURA PVC (1/4 Gal)</v>
      </c>
      <c r="B400" s="114" t="str">
        <f>Insumos!C50</f>
        <v>Un</v>
      </c>
      <c r="C400" s="137">
        <v>0.09</v>
      </c>
      <c r="D400" s="139">
        <f>Insumos!D50</f>
        <v>133171</v>
      </c>
      <c r="E400" s="118">
        <f t="shared" si="18"/>
        <v>11985.39</v>
      </c>
    </row>
    <row r="401" spans="1:5" ht="15.75" customHeight="1">
      <c r="A401" s="138" t="str">
        <f>Insumos!B32</f>
        <v>ESTOPA DE LIMPIEZA (Hilaza de Algodón)</v>
      </c>
      <c r="B401" s="114" t="str">
        <f>Insumos!C32</f>
        <v>Kg</v>
      </c>
      <c r="C401" s="137">
        <v>7.4999999999999997E-2</v>
      </c>
      <c r="D401" s="139">
        <f>Insumos!D32</f>
        <v>9128</v>
      </c>
      <c r="E401" s="118">
        <f t="shared" si="18"/>
        <v>684.6</v>
      </c>
    </row>
    <row r="402" spans="1:5" ht="15.75" customHeight="1">
      <c r="A402" s="138" t="str">
        <f>Insumos!B75</f>
        <v>FILTRO EN YEE AQT 1"</v>
      </c>
      <c r="B402" s="114" t="str">
        <f>Insumos!C75</f>
        <v>Und</v>
      </c>
      <c r="C402" s="137">
        <v>0.5</v>
      </c>
      <c r="D402" s="139">
        <f>Insumos!D75</f>
        <v>38000</v>
      </c>
      <c r="E402" s="118">
        <f t="shared" si="18"/>
        <v>19000</v>
      </c>
    </row>
    <row r="403" spans="1:5" ht="15.75" customHeight="1">
      <c r="A403" s="138" t="str">
        <f>Insumos!B79</f>
        <v>UNION DESMONTABLE AQT 1"</v>
      </c>
      <c r="B403" s="114" t="str">
        <f>Insumos!C79</f>
        <v>Und</v>
      </c>
      <c r="C403" s="137">
        <v>2</v>
      </c>
      <c r="D403" s="139">
        <f>Insumos!D79</f>
        <v>25000</v>
      </c>
      <c r="E403" s="118">
        <f t="shared" si="18"/>
        <v>50000</v>
      </c>
    </row>
    <row r="404" spans="1:5" ht="15.75" customHeight="1">
      <c r="A404" s="138" t="str">
        <f>Insumos!B84</f>
        <v>VALVULA REGULADORA DE PRESIÓN 1 "</v>
      </c>
      <c r="B404" s="114" t="str">
        <f>Insumos!C84</f>
        <v>Und</v>
      </c>
      <c r="C404" s="137">
        <v>1</v>
      </c>
      <c r="D404" s="139">
        <f>Insumos!D84</f>
        <v>500000</v>
      </c>
      <c r="E404" s="118">
        <f t="shared" si="18"/>
        <v>500000</v>
      </c>
    </row>
    <row r="405" spans="1:5" ht="15.75" customHeight="1">
      <c r="A405" s="138"/>
      <c r="B405" s="114"/>
      <c r="C405" s="137"/>
      <c r="D405" s="140" t="s">
        <v>114</v>
      </c>
      <c r="E405" s="141">
        <f>SUM(E398:E404)</f>
        <v>722448.98</v>
      </c>
    </row>
    <row r="406" spans="1:5" ht="15.75" customHeight="1">
      <c r="A406" s="136" t="s">
        <v>115</v>
      </c>
      <c r="B406" s="114"/>
      <c r="C406" s="137"/>
      <c r="D406" s="137"/>
      <c r="E406" s="118"/>
    </row>
    <row r="407" spans="1:5" ht="15.75" customHeight="1">
      <c r="A407" s="138" t="s">
        <v>138</v>
      </c>
      <c r="B407" s="114" t="s">
        <v>62</v>
      </c>
      <c r="C407" s="137">
        <v>0.01</v>
      </c>
      <c r="D407" s="139">
        <f>Subproductos!E69</f>
        <v>330513</v>
      </c>
      <c r="E407" s="118">
        <f>ROUND(C407*D407, 2)</f>
        <v>3305.13</v>
      </c>
    </row>
    <row r="408" spans="1:5" ht="15.75" customHeight="1">
      <c r="A408" s="138"/>
      <c r="B408" s="114"/>
      <c r="C408" s="137"/>
      <c r="D408" s="140" t="s">
        <v>114</v>
      </c>
      <c r="E408" s="141">
        <f>SUM(E407)</f>
        <v>3305.13</v>
      </c>
    </row>
    <row r="409" spans="1:5" ht="15.75" customHeight="1">
      <c r="A409" s="136" t="s">
        <v>130</v>
      </c>
      <c r="B409" s="114"/>
      <c r="C409" s="137"/>
      <c r="D409" s="137"/>
      <c r="E409" s="118"/>
    </row>
    <row r="410" spans="1:5" ht="15.75" customHeight="1">
      <c r="A410" s="138" t="str">
        <f>Insumos!B132</f>
        <v>CAMIONETA</v>
      </c>
      <c r="B410" s="114" t="str">
        <f>Insumos!C132</f>
        <v>Hr</v>
      </c>
      <c r="C410" s="137">
        <v>1</v>
      </c>
      <c r="D410" s="139">
        <f>Insumos!D132</f>
        <v>36850</v>
      </c>
      <c r="E410" s="118">
        <f>ROUND(C410*D410, 2)</f>
        <v>36850</v>
      </c>
    </row>
    <row r="411" spans="1:5" ht="15.75" customHeight="1">
      <c r="A411" s="138"/>
      <c r="B411" s="114"/>
      <c r="C411" s="137"/>
      <c r="D411" s="140" t="s">
        <v>114</v>
      </c>
      <c r="E411" s="141">
        <f>SUM(E410)</f>
        <v>36850</v>
      </c>
    </row>
    <row r="412" spans="1:5" ht="15.75" customHeight="1">
      <c r="A412" s="136" t="s">
        <v>117</v>
      </c>
      <c r="B412" s="114"/>
      <c r="C412" s="137"/>
      <c r="D412" s="137"/>
      <c r="E412" s="118"/>
    </row>
    <row r="413" spans="1:5" ht="15.75" customHeight="1">
      <c r="A413" s="138" t="s">
        <v>139</v>
      </c>
      <c r="B413" s="114" t="s">
        <v>119</v>
      </c>
      <c r="C413" s="137">
        <v>0.25</v>
      </c>
      <c r="D413" s="139">
        <f>Subproductos!E283</f>
        <v>202935</v>
      </c>
      <c r="E413" s="118">
        <f>ROUND(C413*D413, 2)</f>
        <v>50733.75</v>
      </c>
    </row>
    <row r="414" spans="1:5" ht="15.75" customHeight="1">
      <c r="A414" s="138"/>
      <c r="B414" s="114"/>
      <c r="C414" s="137"/>
      <c r="D414" s="140" t="s">
        <v>114</v>
      </c>
      <c r="E414" s="141">
        <f>SUM(E413)</f>
        <v>50733.75</v>
      </c>
    </row>
    <row r="415" spans="1:5" ht="15.75" customHeight="1">
      <c r="A415" s="138"/>
      <c r="B415" s="114"/>
      <c r="C415" s="137"/>
      <c r="D415" s="137"/>
      <c r="E415" s="118"/>
    </row>
    <row r="416" spans="1:5" ht="15.75" customHeight="1">
      <c r="A416" s="138"/>
      <c r="B416" s="114"/>
      <c r="C416" s="137"/>
      <c r="D416" s="142" t="s">
        <v>120</v>
      </c>
      <c r="E416" s="143">
        <f>ROUND(SUM(E397:E414)/2, 0)</f>
        <v>813338</v>
      </c>
    </row>
    <row r="417" spans="1:5" ht="15.75" customHeight="1">
      <c r="A417" s="138"/>
      <c r="B417" s="114"/>
      <c r="C417" s="137"/>
      <c r="D417" s="137"/>
      <c r="E417" s="118"/>
    </row>
    <row r="418" spans="1:5" ht="15.75" customHeight="1">
      <c r="A418" s="138"/>
      <c r="B418" s="114"/>
      <c r="C418" s="137"/>
      <c r="D418" s="137"/>
      <c r="E418" s="118"/>
    </row>
    <row r="419" spans="1:5" ht="15.75" customHeight="1">
      <c r="A419" s="129" t="s">
        <v>156</v>
      </c>
      <c r="B419" s="130"/>
      <c r="C419" s="131"/>
      <c r="D419" s="131"/>
      <c r="E419" s="132" t="s">
        <v>153</v>
      </c>
    </row>
    <row r="420" spans="1:5" ht="15.75" customHeight="1">
      <c r="A420" s="133" t="s">
        <v>4</v>
      </c>
      <c r="B420" s="134" t="s">
        <v>5</v>
      </c>
      <c r="C420" s="134" t="s">
        <v>110</v>
      </c>
      <c r="D420" s="134" t="s">
        <v>111</v>
      </c>
      <c r="E420" s="135" t="s">
        <v>8</v>
      </c>
    </row>
    <row r="421" spans="1:5" ht="15.75" customHeight="1">
      <c r="A421" s="136" t="s">
        <v>112</v>
      </c>
      <c r="B421" s="114"/>
      <c r="C421" s="137"/>
      <c r="D421" s="137"/>
      <c r="E421" s="118"/>
    </row>
    <row r="422" spans="1:5" ht="15.75" customHeight="1">
      <c r="A422" s="138" t="str">
        <f>Insumos!B70</f>
        <v>VAVULA DE COMPUERTA DE 3/4"</v>
      </c>
      <c r="B422" s="114" t="str">
        <f>Insumos!C70</f>
        <v>Und</v>
      </c>
      <c r="C422" s="137">
        <v>3</v>
      </c>
      <c r="D422" s="139">
        <f>Insumos!D70</f>
        <v>35000</v>
      </c>
      <c r="E422" s="118">
        <f t="shared" ref="E422:E428" si="19">ROUND(C422*D422, 2)</f>
        <v>105000</v>
      </c>
    </row>
    <row r="423" spans="1:5" ht="15.75" customHeight="1">
      <c r="A423" s="138" t="str">
        <f>Insumos!B38</f>
        <v>LIMPIADOR PVC (1/4 Gal)</v>
      </c>
      <c r="B423" s="114" t="str">
        <f>Insumos!C38</f>
        <v>Un</v>
      </c>
      <c r="C423" s="137">
        <v>0.05</v>
      </c>
      <c r="D423" s="139">
        <f>Insumos!D38</f>
        <v>64211</v>
      </c>
      <c r="E423" s="118">
        <f t="shared" si="19"/>
        <v>3210.55</v>
      </c>
    </row>
    <row r="424" spans="1:5" ht="15.75" customHeight="1">
      <c r="A424" s="138" t="str">
        <f>Insumos!B48</f>
        <v>SOLDADURA CPVC (1/4 Gal)</v>
      </c>
      <c r="B424" s="114" t="str">
        <f>Insumos!C48</f>
        <v>Un</v>
      </c>
      <c r="C424" s="137">
        <v>0.05</v>
      </c>
      <c r="D424" s="139">
        <f>Insumos!D48</f>
        <v>142786</v>
      </c>
      <c r="E424" s="118">
        <f t="shared" si="19"/>
        <v>7139.3</v>
      </c>
    </row>
    <row r="425" spans="1:5" ht="15.75" customHeight="1">
      <c r="A425" s="138" t="str">
        <f>Insumos!B32</f>
        <v>ESTOPA DE LIMPIEZA (Hilaza de Algodón)</v>
      </c>
      <c r="B425" s="114" t="str">
        <f>Insumos!C32</f>
        <v>Kg</v>
      </c>
      <c r="C425" s="137">
        <v>0.5</v>
      </c>
      <c r="D425" s="139">
        <f>Insumos!D32</f>
        <v>9128</v>
      </c>
      <c r="E425" s="118">
        <f t="shared" si="19"/>
        <v>4564</v>
      </c>
    </row>
    <row r="426" spans="1:5" ht="15.75" customHeight="1">
      <c r="A426" s="138" t="str">
        <f>Insumos!B76</f>
        <v>FILTRO EN YEE AQT 3/4"</v>
      </c>
      <c r="B426" s="114" t="str">
        <f>Insumos!C76</f>
        <v>Und</v>
      </c>
      <c r="C426" s="137">
        <v>1</v>
      </c>
      <c r="D426" s="139">
        <f>Insumos!D76</f>
        <v>25000</v>
      </c>
      <c r="E426" s="118">
        <f t="shared" si="19"/>
        <v>25000</v>
      </c>
    </row>
    <row r="427" spans="1:5" ht="15.75" customHeight="1">
      <c r="A427" s="138" t="str">
        <f>Insumos!B80</f>
        <v>UNION DESMONTABLE AQT 3/4"</v>
      </c>
      <c r="B427" s="114" t="str">
        <f>Insumos!C80</f>
        <v>Und</v>
      </c>
      <c r="C427" s="137">
        <v>2</v>
      </c>
      <c r="D427" s="139">
        <f>Insumos!D80</f>
        <v>10000</v>
      </c>
      <c r="E427" s="118">
        <f t="shared" si="19"/>
        <v>20000</v>
      </c>
    </row>
    <row r="428" spans="1:5" ht="15.75" customHeight="1">
      <c r="A428" s="138" t="str">
        <f>Insumos!B85</f>
        <v>VALVULA REGULADORA DE PRESIÓN 3/4 "</v>
      </c>
      <c r="B428" s="114" t="str">
        <f>Insumos!C85</f>
        <v>Und</v>
      </c>
      <c r="C428" s="137">
        <v>1</v>
      </c>
      <c r="D428" s="139">
        <f>Insumos!D85</f>
        <v>450000</v>
      </c>
      <c r="E428" s="118">
        <f t="shared" si="19"/>
        <v>450000</v>
      </c>
    </row>
    <row r="429" spans="1:5" ht="15.75" customHeight="1">
      <c r="A429" s="138"/>
      <c r="B429" s="114"/>
      <c r="C429" s="137"/>
      <c r="D429" s="140" t="s">
        <v>114</v>
      </c>
      <c r="E429" s="141">
        <f>SUM(E422:E428)</f>
        <v>614913.85</v>
      </c>
    </row>
    <row r="430" spans="1:5" ht="15.75" customHeight="1">
      <c r="A430" s="136" t="s">
        <v>115</v>
      </c>
      <c r="B430" s="114"/>
      <c r="C430" s="137"/>
      <c r="D430" s="137"/>
      <c r="E430" s="118"/>
    </row>
    <row r="431" spans="1:5" ht="15.75" customHeight="1">
      <c r="A431" s="138" t="s">
        <v>138</v>
      </c>
      <c r="B431" s="114" t="s">
        <v>62</v>
      </c>
      <c r="C431" s="137">
        <v>5.0000000000000001E-3</v>
      </c>
      <c r="D431" s="139">
        <f>Subproductos!E69</f>
        <v>330513</v>
      </c>
      <c r="E431" s="118">
        <f>ROUND(C431*D431, 2)</f>
        <v>1652.57</v>
      </c>
    </row>
    <row r="432" spans="1:5" ht="15.75" customHeight="1">
      <c r="A432" s="138"/>
      <c r="B432" s="114"/>
      <c r="C432" s="137"/>
      <c r="D432" s="140" t="s">
        <v>114</v>
      </c>
      <c r="E432" s="141">
        <f>SUM(E431)</f>
        <v>1652.57</v>
      </c>
    </row>
    <row r="433" spans="1:5" ht="15.75" customHeight="1">
      <c r="A433" s="136" t="s">
        <v>130</v>
      </c>
      <c r="B433" s="114"/>
      <c r="C433" s="137"/>
      <c r="D433" s="137"/>
      <c r="E433" s="118"/>
    </row>
    <row r="434" spans="1:5" ht="15.75" customHeight="1">
      <c r="A434" s="138" t="str">
        <f>Insumos!B132</f>
        <v>CAMIONETA</v>
      </c>
      <c r="B434" s="114" t="str">
        <f>Insumos!C132</f>
        <v>Hr</v>
      </c>
      <c r="C434" s="137">
        <v>0.5</v>
      </c>
      <c r="D434" s="139">
        <f>Insumos!D132</f>
        <v>36850</v>
      </c>
      <c r="E434" s="118">
        <f>ROUND(C434*D434, 2)</f>
        <v>18425</v>
      </c>
    </row>
    <row r="435" spans="1:5" ht="15.75" customHeight="1">
      <c r="A435" s="138"/>
      <c r="B435" s="114"/>
      <c r="C435" s="137"/>
      <c r="D435" s="140" t="s">
        <v>114</v>
      </c>
      <c r="E435" s="141">
        <f>SUM(E434)</f>
        <v>18425</v>
      </c>
    </row>
    <row r="436" spans="1:5" ht="15.75" customHeight="1">
      <c r="A436" s="136" t="s">
        <v>117</v>
      </c>
      <c r="B436" s="114"/>
      <c r="C436" s="137"/>
      <c r="D436" s="137"/>
      <c r="E436" s="118"/>
    </row>
    <row r="437" spans="1:5" ht="15.75" customHeight="1">
      <c r="A437" s="138" t="s">
        <v>139</v>
      </c>
      <c r="B437" s="114" t="s">
        <v>119</v>
      </c>
      <c r="C437" s="137">
        <v>0.25</v>
      </c>
      <c r="D437" s="139">
        <f>Subproductos!E283</f>
        <v>202935</v>
      </c>
      <c r="E437" s="118">
        <f>ROUND(C437*D437, 2)</f>
        <v>50733.75</v>
      </c>
    </row>
    <row r="438" spans="1:5" ht="15.75" customHeight="1">
      <c r="A438" s="138"/>
      <c r="B438" s="114"/>
      <c r="C438" s="137"/>
      <c r="D438" s="140" t="s">
        <v>114</v>
      </c>
      <c r="E438" s="141">
        <f>SUM(E437)</f>
        <v>50733.75</v>
      </c>
    </row>
    <row r="439" spans="1:5" ht="15.75" customHeight="1">
      <c r="A439" s="138"/>
      <c r="B439" s="114"/>
      <c r="C439" s="137"/>
      <c r="D439" s="137"/>
      <c r="E439" s="118"/>
    </row>
    <row r="440" spans="1:5" ht="15.75" customHeight="1">
      <c r="A440" s="138"/>
      <c r="B440" s="114"/>
      <c r="C440" s="137"/>
      <c r="D440" s="142" t="s">
        <v>120</v>
      </c>
      <c r="E440" s="143">
        <f>ROUND(SUM(E421:E438)/2, 0)</f>
        <v>685725</v>
      </c>
    </row>
    <row r="441" spans="1:5" ht="15.75" customHeight="1">
      <c r="A441" s="138"/>
      <c r="B441" s="114"/>
      <c r="C441" s="137"/>
      <c r="D441" s="137"/>
      <c r="E441" s="118"/>
    </row>
    <row r="442" spans="1:5" ht="15.75" customHeight="1">
      <c r="A442" s="138"/>
      <c r="B442" s="114"/>
      <c r="C442" s="137"/>
      <c r="D442" s="137"/>
      <c r="E442" s="118"/>
    </row>
    <row r="443" spans="1:5" ht="15.75" customHeight="1">
      <c r="A443" s="129" t="s">
        <v>157</v>
      </c>
      <c r="B443" s="130"/>
      <c r="C443" s="131"/>
      <c r="D443" s="131"/>
      <c r="E443" s="132" t="s">
        <v>153</v>
      </c>
    </row>
    <row r="444" spans="1:5" ht="15.75" customHeight="1">
      <c r="A444" s="133" t="s">
        <v>4</v>
      </c>
      <c r="B444" s="134" t="s">
        <v>5</v>
      </c>
      <c r="C444" s="134" t="s">
        <v>110</v>
      </c>
      <c r="D444" s="134" t="s">
        <v>111</v>
      </c>
      <c r="E444" s="135" t="s">
        <v>8</v>
      </c>
    </row>
    <row r="445" spans="1:5" ht="15.75" customHeight="1">
      <c r="A445" s="136" t="s">
        <v>112</v>
      </c>
      <c r="B445" s="114"/>
      <c r="C445" s="137"/>
      <c r="D445" s="137"/>
      <c r="E445" s="118"/>
    </row>
    <row r="446" spans="1:5" ht="15.75" customHeight="1">
      <c r="A446" s="138" t="str">
        <f>Insumos!B71</f>
        <v>VAVULA DE COMPUERTA DE 1/2"</v>
      </c>
      <c r="B446" s="114" t="str">
        <f>Insumos!C71</f>
        <v>Und</v>
      </c>
      <c r="C446" s="137">
        <v>3</v>
      </c>
      <c r="D446" s="139">
        <f>Insumos!D71</f>
        <v>25000</v>
      </c>
      <c r="E446" s="118">
        <f t="shared" ref="E446:E452" si="20">ROUND(C446*D446, 2)</f>
        <v>75000</v>
      </c>
    </row>
    <row r="447" spans="1:5" ht="15.75" customHeight="1">
      <c r="A447" s="138" t="str">
        <f>Insumos!B38</f>
        <v>LIMPIADOR PVC (1/4 Gal)</v>
      </c>
      <c r="B447" s="114" t="str">
        <f>Insumos!C38</f>
        <v>Un</v>
      </c>
      <c r="C447" s="137">
        <v>0.05</v>
      </c>
      <c r="D447" s="139">
        <f>Insumos!D38</f>
        <v>64211</v>
      </c>
      <c r="E447" s="118">
        <f t="shared" si="20"/>
        <v>3210.55</v>
      </c>
    </row>
    <row r="448" spans="1:5" ht="15.75" customHeight="1">
      <c r="A448" s="138" t="str">
        <f>Insumos!B50</f>
        <v>SOLDADURA PVC (1/4 Gal)</v>
      </c>
      <c r="B448" s="114" t="str">
        <f>Insumos!C50</f>
        <v>Un</v>
      </c>
      <c r="C448" s="137">
        <v>0.05</v>
      </c>
      <c r="D448" s="139">
        <f>Insumos!D50</f>
        <v>133171</v>
      </c>
      <c r="E448" s="118">
        <f t="shared" si="20"/>
        <v>6658.55</v>
      </c>
    </row>
    <row r="449" spans="1:5" ht="15.75" customHeight="1">
      <c r="A449" s="138" t="str">
        <f>Insumos!B32</f>
        <v>ESTOPA DE LIMPIEZA (Hilaza de Algodón)</v>
      </c>
      <c r="B449" s="114" t="str">
        <f>Insumos!C32</f>
        <v>Kg</v>
      </c>
      <c r="C449" s="137">
        <v>0.5</v>
      </c>
      <c r="D449" s="139">
        <f>Insumos!D32</f>
        <v>9128</v>
      </c>
      <c r="E449" s="118">
        <f t="shared" si="20"/>
        <v>4564</v>
      </c>
    </row>
    <row r="450" spans="1:5" ht="15.75" customHeight="1">
      <c r="A450" s="138" t="str">
        <f>Insumos!B76</f>
        <v>FILTRO EN YEE AQT 3/4"</v>
      </c>
      <c r="B450" s="114" t="str">
        <f>Insumos!C76</f>
        <v>Und</v>
      </c>
      <c r="C450" s="137">
        <v>1</v>
      </c>
      <c r="D450" s="139">
        <f>Insumos!D76</f>
        <v>25000</v>
      </c>
      <c r="E450" s="118">
        <f t="shared" si="20"/>
        <v>25000</v>
      </c>
    </row>
    <row r="451" spans="1:5" ht="15.75" customHeight="1">
      <c r="A451" s="138" t="str">
        <f>Insumos!B81</f>
        <v>UNION DESMONTABLE AQT 1/2"</v>
      </c>
      <c r="B451" s="114" t="str">
        <f>Insumos!C81</f>
        <v>Und</v>
      </c>
      <c r="C451" s="137">
        <v>2</v>
      </c>
      <c r="D451" s="139">
        <f>Insumos!D81</f>
        <v>7500</v>
      </c>
      <c r="E451" s="118">
        <f t="shared" si="20"/>
        <v>15000</v>
      </c>
    </row>
    <row r="452" spans="1:5" ht="15.75" customHeight="1">
      <c r="A452" s="138" t="str">
        <f>Insumos!B86</f>
        <v>VALVULA REGULADORA DE PRESIÓN 1/2 "</v>
      </c>
      <c r="B452" s="114" t="str">
        <f>Insumos!C86</f>
        <v>Und</v>
      </c>
      <c r="C452" s="137">
        <v>1</v>
      </c>
      <c r="D452" s="139">
        <f>Insumos!D86</f>
        <v>400000</v>
      </c>
      <c r="E452" s="118">
        <f t="shared" si="20"/>
        <v>400000</v>
      </c>
    </row>
    <row r="453" spans="1:5" ht="15.75" customHeight="1">
      <c r="A453" s="138"/>
      <c r="B453" s="114"/>
      <c r="C453" s="137"/>
      <c r="D453" s="140" t="s">
        <v>114</v>
      </c>
      <c r="E453" s="141">
        <f>SUM(E446:E452)</f>
        <v>529433.1</v>
      </c>
    </row>
    <row r="454" spans="1:5" ht="15.75" customHeight="1">
      <c r="A454" s="136" t="s">
        <v>115</v>
      </c>
      <c r="B454" s="114"/>
      <c r="C454" s="137"/>
      <c r="D454" s="137"/>
      <c r="E454" s="118"/>
    </row>
    <row r="455" spans="1:5" ht="15.75" customHeight="1">
      <c r="A455" s="138" t="s">
        <v>138</v>
      </c>
      <c r="B455" s="114" t="s">
        <v>62</v>
      </c>
      <c r="C455" s="137">
        <v>5.0000000000000001E-3</v>
      </c>
      <c r="D455" s="139">
        <f>Subproductos!E69</f>
        <v>330513</v>
      </c>
      <c r="E455" s="118">
        <f>ROUND(C455*D455, 2)</f>
        <v>1652.57</v>
      </c>
    </row>
    <row r="456" spans="1:5" ht="15.75" customHeight="1">
      <c r="A456" s="138"/>
      <c r="B456" s="114"/>
      <c r="C456" s="137"/>
      <c r="D456" s="140" t="s">
        <v>114</v>
      </c>
      <c r="E456" s="141">
        <f>SUM(E455)</f>
        <v>1652.57</v>
      </c>
    </row>
    <row r="457" spans="1:5" ht="15.75" customHeight="1">
      <c r="A457" s="136" t="s">
        <v>130</v>
      </c>
      <c r="B457" s="114"/>
      <c r="C457" s="137"/>
      <c r="D457" s="137"/>
      <c r="E457" s="118"/>
    </row>
    <row r="458" spans="1:5" ht="15.75" customHeight="1">
      <c r="A458" s="138" t="str">
        <f>Insumos!B132</f>
        <v>CAMIONETA</v>
      </c>
      <c r="B458" s="114" t="str">
        <f>Insumos!C132</f>
        <v>Hr</v>
      </c>
      <c r="C458" s="137">
        <v>0.5</v>
      </c>
      <c r="D458" s="139">
        <f>Insumos!D132</f>
        <v>36850</v>
      </c>
      <c r="E458" s="118">
        <f>ROUND(C458*D458, 2)</f>
        <v>18425</v>
      </c>
    </row>
    <row r="459" spans="1:5" ht="15.75" customHeight="1">
      <c r="A459" s="138"/>
      <c r="B459" s="114"/>
      <c r="C459" s="137"/>
      <c r="D459" s="140" t="s">
        <v>114</v>
      </c>
      <c r="E459" s="141">
        <f>SUM(E458)</f>
        <v>18425</v>
      </c>
    </row>
    <row r="460" spans="1:5" ht="15.75" customHeight="1">
      <c r="A460" s="136" t="s">
        <v>117</v>
      </c>
      <c r="B460" s="114"/>
      <c r="C460" s="137"/>
      <c r="D460" s="137"/>
      <c r="E460" s="118"/>
    </row>
    <row r="461" spans="1:5" ht="15.75" customHeight="1">
      <c r="A461" s="138" t="s">
        <v>139</v>
      </c>
      <c r="B461" s="114" t="s">
        <v>119</v>
      </c>
      <c r="C461" s="137">
        <v>0.5</v>
      </c>
      <c r="D461" s="139">
        <f>Subproductos!E283</f>
        <v>202935</v>
      </c>
      <c r="E461" s="118">
        <f>ROUND(C461*D461, 2)</f>
        <v>101467.5</v>
      </c>
    </row>
    <row r="462" spans="1:5" ht="15.75" customHeight="1">
      <c r="A462" s="138"/>
      <c r="B462" s="114"/>
      <c r="C462" s="137"/>
      <c r="D462" s="140" t="s">
        <v>114</v>
      </c>
      <c r="E462" s="141">
        <f>SUM(E461)</f>
        <v>101467.5</v>
      </c>
    </row>
    <row r="463" spans="1:5" ht="15.75" customHeight="1">
      <c r="A463" s="138"/>
      <c r="B463" s="114"/>
      <c r="C463" s="137"/>
      <c r="D463" s="137"/>
      <c r="E463" s="118"/>
    </row>
    <row r="464" spans="1:5" ht="15.75" customHeight="1">
      <c r="A464" s="138"/>
      <c r="B464" s="114"/>
      <c r="C464" s="137"/>
      <c r="D464" s="142" t="s">
        <v>120</v>
      </c>
      <c r="E464" s="143">
        <f>ROUND(SUM(E445:E462)/2, 0)</f>
        <v>650978</v>
      </c>
    </row>
    <row r="465" spans="1:5" ht="15.75" customHeight="1">
      <c r="A465" s="138"/>
      <c r="B465" s="114"/>
      <c r="C465" s="137"/>
      <c r="D465" s="137"/>
      <c r="E465" s="118"/>
    </row>
    <row r="466" spans="1:5" ht="15.75" customHeight="1">
      <c r="A466" s="138"/>
      <c r="B466" s="114"/>
      <c r="C466" s="137"/>
      <c r="D466" s="137"/>
      <c r="E466" s="118"/>
    </row>
    <row r="467" spans="1:5" ht="15.75" customHeight="1">
      <c r="A467" s="129" t="s">
        <v>158</v>
      </c>
      <c r="B467" s="130"/>
      <c r="C467" s="131"/>
      <c r="D467" s="131"/>
      <c r="E467" s="132" t="s">
        <v>137</v>
      </c>
    </row>
    <row r="468" spans="1:5" ht="15.75" customHeight="1">
      <c r="A468" s="133" t="s">
        <v>4</v>
      </c>
      <c r="B468" s="134" t="s">
        <v>5</v>
      </c>
      <c r="C468" s="134" t="s">
        <v>110</v>
      </c>
      <c r="D468" s="134" t="s">
        <v>111</v>
      </c>
      <c r="E468" s="135" t="s">
        <v>8</v>
      </c>
    </row>
    <row r="469" spans="1:5" ht="15.75" customHeight="1">
      <c r="A469" s="136" t="s">
        <v>112</v>
      </c>
      <c r="B469" s="114"/>
      <c r="C469" s="137"/>
      <c r="D469" s="137"/>
      <c r="E469" s="118"/>
    </row>
    <row r="470" spans="1:5" ht="15.75" customHeight="1">
      <c r="A470" s="138" t="s">
        <v>123</v>
      </c>
      <c r="B470" s="114" t="s">
        <v>21</v>
      </c>
      <c r="C470" s="137">
        <v>5.4000000000000003E-3</v>
      </c>
      <c r="D470" s="139">
        <f>Subproductos!E389</f>
        <v>74097</v>
      </c>
      <c r="E470" s="118">
        <f t="shared" ref="E470:E472" si="21">ROUND(C470*D470, 2)</f>
        <v>400.12</v>
      </c>
    </row>
    <row r="471" spans="1:5" ht="15.75" customHeight="1">
      <c r="A471" s="138" t="str">
        <f>Insumos!B47</f>
        <v>SEPAROL N (Desformaleteante para fácil desencofre de concreto)</v>
      </c>
      <c r="B471" s="114" t="str">
        <f>Insumos!C47</f>
        <v>Kg</v>
      </c>
      <c r="C471" s="137">
        <v>5.0000000000000001E-4</v>
      </c>
      <c r="D471" s="139">
        <f>Insumos!D47</f>
        <v>14819</v>
      </c>
      <c r="E471" s="118">
        <f t="shared" si="21"/>
        <v>7.41</v>
      </c>
    </row>
    <row r="472" spans="1:5" ht="15.75" customHeight="1">
      <c r="A472" s="138" t="s">
        <v>159</v>
      </c>
      <c r="B472" s="114" t="s">
        <v>13</v>
      </c>
      <c r="C472" s="137">
        <v>9.2700000000000005E-2</v>
      </c>
      <c r="D472" s="139">
        <f>Subproductos!E329</f>
        <v>515511</v>
      </c>
      <c r="E472" s="118">
        <f t="shared" si="21"/>
        <v>47787.87</v>
      </c>
    </row>
    <row r="473" spans="1:5" ht="15.75" customHeight="1">
      <c r="A473" s="138"/>
      <c r="B473" s="114"/>
      <c r="C473" s="137"/>
      <c r="D473" s="140" t="s">
        <v>114</v>
      </c>
      <c r="E473" s="141">
        <f>SUM(E470:E472)</f>
        <v>48195.4</v>
      </c>
    </row>
    <row r="474" spans="1:5" ht="15.75" customHeight="1">
      <c r="A474" s="136" t="s">
        <v>115</v>
      </c>
      <c r="B474" s="114"/>
      <c r="C474" s="137"/>
      <c r="D474" s="137"/>
      <c r="E474" s="118"/>
    </row>
    <row r="475" spans="1:5" ht="15.75" customHeight="1">
      <c r="A475" s="138" t="str">
        <f>Insumos!B93</f>
        <v>BROCHA 4"</v>
      </c>
      <c r="B475" s="114" t="str">
        <f>Insumos!C93</f>
        <v>Un</v>
      </c>
      <c r="C475" s="137">
        <v>1E-3</v>
      </c>
      <c r="D475" s="139">
        <f>Insumos!D93</f>
        <v>16365</v>
      </c>
      <c r="E475" s="118">
        <f t="shared" ref="E475:E480" si="22">ROUND(C475*D475, 2)</f>
        <v>16.37</v>
      </c>
    </row>
    <row r="476" spans="1:5" ht="15.75" customHeight="1">
      <c r="A476" s="138" t="str">
        <f>Insumos!B97</f>
        <v>CARRETA LLANTA NEUMÁTICA</v>
      </c>
      <c r="B476" s="114" t="str">
        <f>Insumos!C97</f>
        <v>Un</v>
      </c>
      <c r="C476" s="137">
        <v>1E-3</v>
      </c>
      <c r="D476" s="139">
        <f>Insumos!D97</f>
        <v>310206</v>
      </c>
      <c r="E476" s="118">
        <f t="shared" si="22"/>
        <v>310.20999999999998</v>
      </c>
    </row>
    <row r="477" spans="1:5" ht="15.75" customHeight="1">
      <c r="A477" s="138" t="str">
        <f>Insumos!B118</f>
        <v>PALA REDONDA CON CABO</v>
      </c>
      <c r="B477" s="114" t="str">
        <f>Insumos!C118</f>
        <v>Un</v>
      </c>
      <c r="C477" s="137">
        <v>1.4E-3</v>
      </c>
      <c r="D477" s="139">
        <f>Insumos!D118</f>
        <v>34500</v>
      </c>
      <c r="E477" s="118">
        <f t="shared" si="22"/>
        <v>48.3</v>
      </c>
    </row>
    <row r="478" spans="1:5" ht="15.75" customHeight="1">
      <c r="A478" s="138" t="str">
        <f>Insumos!B104</f>
        <v>EXTENSIÓN ELÉCTRICA ENCAUCHETADA 3x12 x 10 m</v>
      </c>
      <c r="B478" s="114" t="str">
        <f>Insumos!C104</f>
        <v>Un</v>
      </c>
      <c r="C478" s="137">
        <v>5.0000000000000001E-4</v>
      </c>
      <c r="D478" s="139">
        <f>Insumos!D104</f>
        <v>55617</v>
      </c>
      <c r="E478" s="118">
        <f t="shared" si="22"/>
        <v>27.81</v>
      </c>
    </row>
    <row r="479" spans="1:5" ht="15.75" customHeight="1">
      <c r="A479" s="138" t="str">
        <f>Insumos!B129</f>
        <v>VIBRADOR ELÉCTRICO PARA CONCRETO</v>
      </c>
      <c r="B479" s="114" t="str">
        <f>Insumos!C129</f>
        <v>Día</v>
      </c>
      <c r="C479" s="137">
        <v>1.1299999999999999E-2</v>
      </c>
      <c r="D479" s="139">
        <f>Insumos!D129</f>
        <v>40852</v>
      </c>
      <c r="E479" s="118">
        <f t="shared" si="22"/>
        <v>461.63</v>
      </c>
    </row>
    <row r="480" spans="1:5" ht="15.75" customHeight="1">
      <c r="A480" s="138" t="s">
        <v>126</v>
      </c>
      <c r="B480" s="114" t="s">
        <v>62</v>
      </c>
      <c r="C480" s="137">
        <v>5.0000000000000001E-4</v>
      </c>
      <c r="D480" s="139">
        <f>Subproductos!E55</f>
        <v>306623</v>
      </c>
      <c r="E480" s="118">
        <f t="shared" si="22"/>
        <v>153.31</v>
      </c>
    </row>
    <row r="481" spans="1:5" ht="15.75" customHeight="1">
      <c r="A481" s="138"/>
      <c r="B481" s="114"/>
      <c r="C481" s="137"/>
      <c r="D481" s="140" t="s">
        <v>114</v>
      </c>
      <c r="E481" s="141">
        <f>SUM(E475:E480)</f>
        <v>1017.6299999999999</v>
      </c>
    </row>
    <row r="482" spans="1:5" ht="15.75" customHeight="1">
      <c r="A482" s="136" t="s">
        <v>117</v>
      </c>
      <c r="B482" s="114"/>
      <c r="C482" s="137"/>
      <c r="D482" s="137"/>
      <c r="E482" s="118"/>
    </row>
    <row r="483" spans="1:5" ht="15.75" customHeight="1">
      <c r="A483" s="138" t="s">
        <v>160</v>
      </c>
      <c r="B483" s="114" t="s">
        <v>119</v>
      </c>
      <c r="C483" s="137">
        <v>4.82E-2</v>
      </c>
      <c r="D483" s="139">
        <f>Subproductos!E264</f>
        <v>427683</v>
      </c>
      <c r="E483" s="118">
        <f>ROUND(C483*D483, 2)</f>
        <v>20614.32</v>
      </c>
    </row>
    <row r="484" spans="1:5" ht="15.75" customHeight="1">
      <c r="A484" s="138"/>
      <c r="B484" s="114"/>
      <c r="C484" s="137"/>
      <c r="D484" s="140" t="s">
        <v>114</v>
      </c>
      <c r="E484" s="141">
        <f>SUM(E483)</f>
        <v>20614.32</v>
      </c>
    </row>
    <row r="485" spans="1:5" ht="15.75" customHeight="1">
      <c r="A485" s="136" t="s">
        <v>161</v>
      </c>
      <c r="B485" s="114"/>
      <c r="C485" s="137"/>
      <c r="D485" s="137"/>
      <c r="E485" s="118"/>
    </row>
    <row r="486" spans="1:5" ht="15.75" customHeight="1">
      <c r="A486" s="138" t="s">
        <v>162</v>
      </c>
      <c r="B486" s="114" t="s">
        <v>62</v>
      </c>
      <c r="C486" s="137">
        <v>4.4999999999999997E-3</v>
      </c>
      <c r="D486" s="139">
        <f>Subproductos!E355</f>
        <v>236530</v>
      </c>
      <c r="E486" s="118">
        <f>ROUND(C486*D486, 2)</f>
        <v>1064.3900000000001</v>
      </c>
    </row>
    <row r="487" spans="1:5" ht="15.75" customHeight="1">
      <c r="A487" s="138"/>
      <c r="B487" s="114"/>
      <c r="C487" s="137"/>
      <c r="D487" s="140" t="s">
        <v>114</v>
      </c>
      <c r="E487" s="141">
        <f>SUM(E486)</f>
        <v>1064.3900000000001</v>
      </c>
    </row>
    <row r="488" spans="1:5" ht="15.75" customHeight="1">
      <c r="A488" s="138"/>
      <c r="B488" s="114"/>
      <c r="C488" s="137"/>
      <c r="D488" s="137"/>
      <c r="E488" s="118"/>
    </row>
    <row r="489" spans="1:5" ht="15.75" customHeight="1">
      <c r="A489" s="138"/>
      <c r="B489" s="114"/>
      <c r="C489" s="137"/>
      <c r="D489" s="142" t="s">
        <v>120</v>
      </c>
      <c r="E489" s="143">
        <f>ROUND(SUM(E469:E487)/2, 0)</f>
        <v>70892</v>
      </c>
    </row>
    <row r="490" spans="1:5" ht="15.75" customHeight="1">
      <c r="A490" s="138"/>
      <c r="B490" s="114"/>
      <c r="C490" s="137"/>
      <c r="D490" s="137"/>
      <c r="E490" s="118"/>
    </row>
    <row r="491" spans="1:5" ht="15.75" customHeight="1">
      <c r="A491" s="138"/>
      <c r="B491" s="114"/>
      <c r="C491" s="137"/>
      <c r="D491" s="137"/>
      <c r="E491" s="118"/>
    </row>
    <row r="492" spans="1:5" ht="15.75" customHeight="1">
      <c r="A492" s="129" t="s">
        <v>163</v>
      </c>
      <c r="B492" s="130"/>
      <c r="C492" s="131"/>
      <c r="D492" s="131"/>
      <c r="E492" s="132" t="s">
        <v>109</v>
      </c>
    </row>
    <row r="493" spans="1:5" ht="15.75" customHeight="1">
      <c r="A493" s="133" t="s">
        <v>4</v>
      </c>
      <c r="B493" s="134" t="s">
        <v>5</v>
      </c>
      <c r="C493" s="134" t="s">
        <v>110</v>
      </c>
      <c r="D493" s="134" t="s">
        <v>111</v>
      </c>
      <c r="E493" s="135" t="s">
        <v>8</v>
      </c>
    </row>
    <row r="494" spans="1:5" ht="15.75" customHeight="1">
      <c r="A494" s="136" t="s">
        <v>112</v>
      </c>
      <c r="B494" s="114"/>
      <c r="C494" s="137"/>
      <c r="D494" s="137"/>
      <c r="E494" s="118"/>
    </row>
    <row r="495" spans="1:5" ht="15.75" customHeight="1">
      <c r="A495" s="138" t="str">
        <f>Insumos!B54</f>
        <v>TRITURADO DE 3/4"</v>
      </c>
      <c r="B495" s="114" t="str">
        <f>Insumos!C54</f>
        <v>m3</v>
      </c>
      <c r="C495" s="137">
        <v>1.03</v>
      </c>
      <c r="D495" s="139">
        <f>Insumos!D54</f>
        <v>130759</v>
      </c>
      <c r="E495" s="118">
        <f>ROUND(C495*D495, 2)</f>
        <v>134681.76999999999</v>
      </c>
    </row>
    <row r="496" spans="1:5" ht="15.75" customHeight="1">
      <c r="A496" s="138"/>
      <c r="B496" s="114"/>
      <c r="C496" s="137"/>
      <c r="D496" s="140" t="s">
        <v>114</v>
      </c>
      <c r="E496" s="141">
        <f>SUM(E495)</f>
        <v>134681.76999999999</v>
      </c>
    </row>
    <row r="497" spans="1:5" ht="15.75" customHeight="1">
      <c r="A497" s="136" t="s">
        <v>115</v>
      </c>
      <c r="B497" s="114"/>
      <c r="C497" s="137"/>
      <c r="D497" s="137"/>
      <c r="E497" s="118"/>
    </row>
    <row r="498" spans="1:5" ht="15.75" customHeight="1">
      <c r="A498" s="138" t="s">
        <v>116</v>
      </c>
      <c r="B498" s="114" t="s">
        <v>62</v>
      </c>
      <c r="C498" s="137">
        <v>1E-3</v>
      </c>
      <c r="D498" s="139">
        <f>Subproductos!E36</f>
        <v>404325</v>
      </c>
      <c r="E498" s="118">
        <f>ROUND(C498*D498, 2)</f>
        <v>404.33</v>
      </c>
    </row>
    <row r="499" spans="1:5" ht="15.75" customHeight="1">
      <c r="A499" s="138"/>
      <c r="B499" s="114"/>
      <c r="C499" s="137"/>
      <c r="D499" s="140" t="s">
        <v>114</v>
      </c>
      <c r="E499" s="141">
        <f>SUM(E498)</f>
        <v>404.33</v>
      </c>
    </row>
    <row r="500" spans="1:5" ht="15.75" customHeight="1">
      <c r="A500" s="136" t="s">
        <v>117</v>
      </c>
      <c r="B500" s="114"/>
      <c r="C500" s="137"/>
      <c r="D500" s="137"/>
      <c r="E500" s="118"/>
    </row>
    <row r="501" spans="1:5" ht="15.75" customHeight="1">
      <c r="A501" s="138" t="s">
        <v>133</v>
      </c>
      <c r="B501" s="114" t="s">
        <v>119</v>
      </c>
      <c r="C501" s="137">
        <v>4.7100000000000003E-2</v>
      </c>
      <c r="D501" s="139">
        <f>Subproductos!E273</f>
        <v>162348</v>
      </c>
      <c r="E501" s="118">
        <f>ROUND(C501*D501, 2)</f>
        <v>7646.59</v>
      </c>
    </row>
    <row r="502" spans="1:5" ht="15.75" customHeight="1">
      <c r="A502" s="138"/>
      <c r="B502" s="114"/>
      <c r="C502" s="137"/>
      <c r="D502" s="140" t="s">
        <v>114</v>
      </c>
      <c r="E502" s="141">
        <f>SUM(E501)</f>
        <v>7646.59</v>
      </c>
    </row>
    <row r="503" spans="1:5" ht="15.75" customHeight="1">
      <c r="A503" s="138"/>
      <c r="B503" s="114"/>
      <c r="C503" s="137"/>
      <c r="D503" s="137"/>
      <c r="E503" s="118"/>
    </row>
    <row r="504" spans="1:5" ht="15.75" customHeight="1">
      <c r="A504" s="138"/>
      <c r="B504" s="114"/>
      <c r="C504" s="137"/>
      <c r="D504" s="142" t="s">
        <v>120</v>
      </c>
      <c r="E504" s="143">
        <f>ROUND(SUM(E494:E502)/2, 0)</f>
        <v>142733</v>
      </c>
    </row>
    <row r="505" spans="1:5" ht="15.75" customHeight="1">
      <c r="A505" s="138"/>
      <c r="B505" s="114"/>
      <c r="C505" s="137"/>
      <c r="D505" s="137"/>
      <c r="E505" s="118"/>
    </row>
    <row r="506" spans="1:5" ht="15.75" customHeight="1">
      <c r="A506" s="138"/>
      <c r="B506" s="114"/>
      <c r="C506" s="137"/>
      <c r="D506" s="137"/>
      <c r="E506" s="118"/>
    </row>
    <row r="507" spans="1:5" ht="15.75" customHeight="1">
      <c r="A507" s="129" t="s">
        <v>164</v>
      </c>
      <c r="B507" s="130"/>
      <c r="C507" s="131"/>
      <c r="D507" s="131"/>
      <c r="E507" s="132" t="s">
        <v>122</v>
      </c>
    </row>
    <row r="508" spans="1:5" ht="15.75" customHeight="1">
      <c r="A508" s="133" t="s">
        <v>4</v>
      </c>
      <c r="B508" s="134" t="s">
        <v>5</v>
      </c>
      <c r="C508" s="134" t="s">
        <v>110</v>
      </c>
      <c r="D508" s="134" t="s">
        <v>111</v>
      </c>
      <c r="E508" s="135" t="s">
        <v>8</v>
      </c>
    </row>
    <row r="509" spans="1:5" ht="15.75" customHeight="1">
      <c r="A509" s="136" t="s">
        <v>112</v>
      </c>
      <c r="B509" s="114"/>
      <c r="C509" s="137"/>
      <c r="D509" s="137"/>
      <c r="E509" s="118"/>
    </row>
    <row r="510" spans="1:5" ht="15.75" customHeight="1">
      <c r="A510" s="138" t="str">
        <f>Insumos!B14</f>
        <v>ÁNGULO DE 3/16" x 1 1/2"</v>
      </c>
      <c r="B510" s="114" t="str">
        <f>Insumos!C14</f>
        <v>m</v>
      </c>
      <c r="C510" s="137">
        <v>8.4</v>
      </c>
      <c r="D510" s="139">
        <f>Insumos!D14</f>
        <v>17861</v>
      </c>
      <c r="E510" s="118">
        <f t="shared" ref="E510:E512" si="23">ROUND(C510*D510, 2)</f>
        <v>150032.4</v>
      </c>
    </row>
    <row r="511" spans="1:5" ht="15.75" customHeight="1">
      <c r="A511" s="138" t="str">
        <f>Insumos!B49</f>
        <v>SOLDADURA ELÉCTRICA</v>
      </c>
      <c r="B511" s="114" t="str">
        <f>Insumos!C49</f>
        <v>Kg</v>
      </c>
      <c r="C511" s="137">
        <v>0.5</v>
      </c>
      <c r="D511" s="139">
        <f>Insumos!D49</f>
        <v>24823</v>
      </c>
      <c r="E511" s="118">
        <f t="shared" si="23"/>
        <v>12411.5</v>
      </c>
    </row>
    <row r="512" spans="1:5" ht="15.75" customHeight="1">
      <c r="A512" s="138" t="str">
        <f>Insumos!B37</f>
        <v>LÁMINA ALFAJOR 1/8"</v>
      </c>
      <c r="B512" s="114" t="str">
        <f>Insumos!C37</f>
        <v>m2</v>
      </c>
      <c r="C512" s="137">
        <v>1.2</v>
      </c>
      <c r="D512" s="139">
        <f>Insumos!D37</f>
        <v>155456</v>
      </c>
      <c r="E512" s="118">
        <f t="shared" si="23"/>
        <v>186547.20000000001</v>
      </c>
    </row>
    <row r="513" spans="1:5" ht="15.75" customHeight="1">
      <c r="A513" s="138"/>
      <c r="B513" s="114"/>
      <c r="C513" s="137"/>
      <c r="D513" s="140" t="s">
        <v>114</v>
      </c>
      <c r="E513" s="141">
        <f>SUM(E510:E512)</f>
        <v>348991.1</v>
      </c>
    </row>
    <row r="514" spans="1:5" ht="15.75" customHeight="1">
      <c r="A514" s="136" t="s">
        <v>115</v>
      </c>
      <c r="B514" s="114"/>
      <c r="C514" s="137"/>
      <c r="D514" s="137"/>
      <c r="E514" s="118"/>
    </row>
    <row r="515" spans="1:5" ht="15.75" customHeight="1">
      <c r="A515" s="138" t="s">
        <v>165</v>
      </c>
      <c r="B515" s="114" t="s">
        <v>119</v>
      </c>
      <c r="C515" s="137">
        <v>0.5</v>
      </c>
      <c r="D515" s="139">
        <f>Subproductos!E366</f>
        <v>75181</v>
      </c>
      <c r="E515" s="118">
        <f t="shared" ref="E515:E519" si="24">ROUND(C515*D515, 2)</f>
        <v>37590.5</v>
      </c>
    </row>
    <row r="516" spans="1:5" ht="15.75" customHeight="1">
      <c r="A516" s="138" t="s">
        <v>166</v>
      </c>
      <c r="B516" s="114" t="s">
        <v>62</v>
      </c>
      <c r="C516" s="137">
        <v>5.0000000000000001E-3</v>
      </c>
      <c r="D516" s="139">
        <f>Subproductos!E447</f>
        <v>1009228</v>
      </c>
      <c r="E516" s="118">
        <f t="shared" si="24"/>
        <v>5046.1400000000003</v>
      </c>
    </row>
    <row r="517" spans="1:5" ht="15.75" customHeight="1">
      <c r="A517" s="138" t="str">
        <f>Insumos!B102</f>
        <v>DISCO PULIR METAL 9"</v>
      </c>
      <c r="B517" s="114" t="str">
        <f>Insumos!C102</f>
        <v>Un</v>
      </c>
      <c r="C517" s="137">
        <v>5.0000000000000001E-3</v>
      </c>
      <c r="D517" s="139">
        <f>Insumos!D102</f>
        <v>21074</v>
      </c>
      <c r="E517" s="118">
        <f t="shared" si="24"/>
        <v>105.37</v>
      </c>
    </row>
    <row r="518" spans="1:5" ht="15.75" customHeight="1">
      <c r="A518" s="138" t="s">
        <v>125</v>
      </c>
      <c r="B518" s="114" t="s">
        <v>62</v>
      </c>
      <c r="C518" s="137">
        <v>9.7000000000000003E-3</v>
      </c>
      <c r="D518" s="139">
        <f>Subproductos!E25</f>
        <v>357112</v>
      </c>
      <c r="E518" s="118">
        <f t="shared" si="24"/>
        <v>3463.99</v>
      </c>
    </row>
    <row r="519" spans="1:5" ht="15.75" customHeight="1">
      <c r="A519" s="138" t="s">
        <v>126</v>
      </c>
      <c r="B519" s="114" t="s">
        <v>62</v>
      </c>
      <c r="C519" s="137">
        <v>9.7000000000000003E-3</v>
      </c>
      <c r="D519" s="139">
        <f>Subproductos!E55</f>
        <v>306623</v>
      </c>
      <c r="E519" s="118">
        <f t="shared" si="24"/>
        <v>2974.24</v>
      </c>
    </row>
    <row r="520" spans="1:5" ht="15.75" customHeight="1">
      <c r="A520" s="138"/>
      <c r="B520" s="114"/>
      <c r="C520" s="137"/>
      <c r="D520" s="140" t="s">
        <v>114</v>
      </c>
      <c r="E520" s="141">
        <f>SUM(E515:E519)</f>
        <v>49180.24</v>
      </c>
    </row>
    <row r="521" spans="1:5" ht="15.75" customHeight="1">
      <c r="A521" s="136" t="s">
        <v>130</v>
      </c>
      <c r="B521" s="114"/>
      <c r="C521" s="137"/>
      <c r="D521" s="137"/>
      <c r="E521" s="118"/>
    </row>
    <row r="522" spans="1:5" ht="15.75" customHeight="1">
      <c r="A522" s="138" t="str">
        <f>Insumos!B132</f>
        <v>CAMIONETA</v>
      </c>
      <c r="B522" s="114" t="str">
        <f>Insumos!C132</f>
        <v>Hr</v>
      </c>
      <c r="C522" s="137">
        <v>0.5</v>
      </c>
      <c r="D522" s="139">
        <f>Insumos!D132</f>
        <v>36850</v>
      </c>
      <c r="E522" s="118">
        <f>ROUND(C522*D522, 2)</f>
        <v>18425</v>
      </c>
    </row>
    <row r="523" spans="1:5" ht="15.75" customHeight="1">
      <c r="A523" s="138"/>
      <c r="B523" s="114"/>
      <c r="C523" s="137"/>
      <c r="D523" s="140" t="s">
        <v>114</v>
      </c>
      <c r="E523" s="141">
        <f>SUM(E522)</f>
        <v>18425</v>
      </c>
    </row>
    <row r="524" spans="1:5" ht="15.75" customHeight="1">
      <c r="A524" s="136" t="s">
        <v>117</v>
      </c>
      <c r="B524" s="114"/>
      <c r="C524" s="137"/>
      <c r="D524" s="137"/>
      <c r="E524" s="118"/>
    </row>
    <row r="525" spans="1:5" ht="15.75" customHeight="1">
      <c r="A525" s="138" t="s">
        <v>118</v>
      </c>
      <c r="B525" s="114" t="s">
        <v>119</v>
      </c>
      <c r="C525" s="137">
        <v>1</v>
      </c>
      <c r="D525" s="139">
        <f>Subproductos!E244</f>
        <v>265335</v>
      </c>
      <c r="E525" s="118">
        <f>ROUND(C525*D525, 2)</f>
        <v>265335</v>
      </c>
    </row>
    <row r="526" spans="1:5" ht="15.75" customHeight="1">
      <c r="A526" s="138"/>
      <c r="B526" s="114"/>
      <c r="C526" s="137"/>
      <c r="D526" s="140" t="s">
        <v>114</v>
      </c>
      <c r="E526" s="141">
        <f>SUM(E525)</f>
        <v>265335</v>
      </c>
    </row>
    <row r="527" spans="1:5" ht="15.75" customHeight="1">
      <c r="A527" s="138"/>
      <c r="B527" s="114"/>
      <c r="C527" s="137"/>
      <c r="D527" s="137"/>
      <c r="E527" s="118"/>
    </row>
    <row r="528" spans="1:5" ht="15.75" customHeight="1">
      <c r="A528" s="138"/>
      <c r="B528" s="114"/>
      <c r="C528" s="137"/>
      <c r="D528" s="142" t="s">
        <v>120</v>
      </c>
      <c r="E528" s="143">
        <f>ROUND(SUM(E509:E526)/2, 0)</f>
        <v>681931</v>
      </c>
    </row>
    <row r="529" spans="1:5" ht="15.75" customHeight="1">
      <c r="A529" s="138"/>
      <c r="B529" s="114"/>
      <c r="C529" s="137"/>
      <c r="D529" s="137"/>
      <c r="E529" s="118"/>
    </row>
    <row r="530" spans="1:5" ht="15.75" customHeight="1">
      <c r="A530" s="138"/>
      <c r="B530" s="114"/>
      <c r="C530" s="137"/>
      <c r="D530" s="137"/>
      <c r="E530" s="118"/>
    </row>
    <row r="531" spans="1:5" ht="15.75" customHeight="1">
      <c r="A531" s="129" t="s">
        <v>167</v>
      </c>
      <c r="B531" s="130"/>
      <c r="C531" s="131"/>
      <c r="D531" s="131"/>
      <c r="E531" s="132" t="s">
        <v>129</v>
      </c>
    </row>
    <row r="532" spans="1:5" ht="15.75" customHeight="1">
      <c r="A532" s="133" t="s">
        <v>4</v>
      </c>
      <c r="B532" s="134" t="s">
        <v>5</v>
      </c>
      <c r="C532" s="134" t="s">
        <v>110</v>
      </c>
      <c r="D532" s="134" t="s">
        <v>111</v>
      </c>
      <c r="E532" s="135" t="s">
        <v>8</v>
      </c>
    </row>
    <row r="533" spans="1:5" ht="15.75" customHeight="1">
      <c r="A533" s="136" t="s">
        <v>112</v>
      </c>
      <c r="B533" s="114"/>
      <c r="C533" s="137"/>
      <c r="D533" s="137"/>
      <c r="E533" s="118"/>
    </row>
    <row r="534" spans="1:5" ht="15.75" customHeight="1">
      <c r="A534" s="138" t="str">
        <f>Insumos!B17</f>
        <v>BLOQUE CEMENTO 15x20x40 cm</v>
      </c>
      <c r="B534" s="114" t="str">
        <f>Insumos!C17</f>
        <v>Un</v>
      </c>
      <c r="C534" s="137">
        <v>10.3</v>
      </c>
      <c r="D534" s="139">
        <f>Insumos!D17</f>
        <v>4575</v>
      </c>
      <c r="E534" s="118">
        <f t="shared" ref="E534:E536" si="25">ROUND(C534*D534, 2)</f>
        <v>47122.5</v>
      </c>
    </row>
    <row r="535" spans="1:5" ht="15.75" customHeight="1">
      <c r="A535" s="138" t="str">
        <f>Insumos!B16</f>
        <v>BLOQUE CEMENTO ½ 15x20x20 cm</v>
      </c>
      <c r="B535" s="114" t="str">
        <f>Insumos!C16</f>
        <v>Un</v>
      </c>
      <c r="C535" s="137">
        <v>2.5</v>
      </c>
      <c r="D535" s="139">
        <f>Insumos!D16</f>
        <v>2750</v>
      </c>
      <c r="E535" s="118">
        <f t="shared" si="25"/>
        <v>6875</v>
      </c>
    </row>
    <row r="536" spans="1:5" ht="15.75" customHeight="1">
      <c r="A536" s="138" t="s">
        <v>168</v>
      </c>
      <c r="B536" s="114" t="s">
        <v>13</v>
      </c>
      <c r="C536" s="137">
        <v>1.6500000000000001E-2</v>
      </c>
      <c r="D536" s="139">
        <f>Subproductos!E409</f>
        <v>498109</v>
      </c>
      <c r="E536" s="118">
        <f t="shared" si="25"/>
        <v>8218.7999999999993</v>
      </c>
    </row>
    <row r="537" spans="1:5" ht="15.75" customHeight="1">
      <c r="A537" s="138"/>
      <c r="B537" s="114"/>
      <c r="C537" s="137"/>
      <c r="D537" s="140" t="s">
        <v>114</v>
      </c>
      <c r="E537" s="141">
        <f>SUM(E534:E536)</f>
        <v>62216.3</v>
      </c>
    </row>
    <row r="538" spans="1:5" ht="15.75" customHeight="1">
      <c r="A538" s="136" t="s">
        <v>115</v>
      </c>
      <c r="B538" s="114"/>
      <c r="C538" s="137"/>
      <c r="D538" s="137"/>
      <c r="E538" s="118"/>
    </row>
    <row r="539" spans="1:5" ht="15.75" customHeight="1">
      <c r="A539" s="138" t="str">
        <f>Insumos!B106</f>
        <v>KIT ARNÉS PARA ALTURAS</v>
      </c>
      <c r="B539" s="114" t="str">
        <f>Insumos!C106</f>
        <v>Un</v>
      </c>
      <c r="C539" s="137">
        <v>1.5E-3</v>
      </c>
      <c r="D539" s="139">
        <f>Insumos!D106</f>
        <v>684798</v>
      </c>
      <c r="E539" s="118">
        <f t="shared" ref="E539:E542" si="26">ROUND(C539*D539, 2)</f>
        <v>1027.2</v>
      </c>
    </row>
    <row r="540" spans="1:5" ht="15.75" customHeight="1">
      <c r="A540" s="138" t="s">
        <v>169</v>
      </c>
      <c r="B540" s="114" t="s">
        <v>119</v>
      </c>
      <c r="C540" s="137">
        <v>0.22</v>
      </c>
      <c r="D540" s="139">
        <f>Subproductos!E14</f>
        <v>4778</v>
      </c>
      <c r="E540" s="118">
        <f t="shared" si="26"/>
        <v>1051.1600000000001</v>
      </c>
    </row>
    <row r="541" spans="1:5" ht="15.75" customHeight="1">
      <c r="A541" s="138" t="str">
        <f>Insumos!B91</f>
        <v>BATEA</v>
      </c>
      <c r="B541" s="114" t="str">
        <f>Insumos!C91</f>
        <v>Un</v>
      </c>
      <c r="C541" s="137">
        <v>1.5E-3</v>
      </c>
      <c r="D541" s="139">
        <f>Insumos!D91</f>
        <v>27710</v>
      </c>
      <c r="E541" s="118">
        <f t="shared" si="26"/>
        <v>41.57</v>
      </c>
    </row>
    <row r="542" spans="1:5" ht="15.75" customHeight="1">
      <c r="A542" s="138" t="s">
        <v>126</v>
      </c>
      <c r="B542" s="114" t="s">
        <v>62</v>
      </c>
      <c r="C542" s="137">
        <v>1.5E-3</v>
      </c>
      <c r="D542" s="139">
        <f>Subproductos!E55</f>
        <v>306623</v>
      </c>
      <c r="E542" s="118">
        <f t="shared" si="26"/>
        <v>459.93</v>
      </c>
    </row>
    <row r="543" spans="1:5" ht="15.75" customHeight="1">
      <c r="A543" s="138"/>
      <c r="B543" s="114"/>
      <c r="C543" s="137"/>
      <c r="D543" s="140" t="s">
        <v>114</v>
      </c>
      <c r="E543" s="141">
        <f>SUM(E539:E542)</f>
        <v>2579.86</v>
      </c>
    </row>
    <row r="544" spans="1:5" ht="15.75" customHeight="1">
      <c r="A544" s="136" t="s">
        <v>130</v>
      </c>
      <c r="B544" s="114"/>
      <c r="C544" s="137"/>
      <c r="D544" s="137"/>
      <c r="E544" s="118"/>
    </row>
    <row r="545" spans="1:26" ht="15.75" customHeight="1">
      <c r="A545" s="138" t="str">
        <f>Insumos!B131</f>
        <v>CAMIÓN PLATAFORMA 10 Ton</v>
      </c>
      <c r="B545" s="114" t="str">
        <f>Insumos!C131</f>
        <v>Hr</v>
      </c>
      <c r="C545" s="137">
        <v>7.9699999999999993E-2</v>
      </c>
      <c r="D545" s="139">
        <f>Insumos!D131</f>
        <v>101955</v>
      </c>
      <c r="E545" s="118">
        <f>ROUND(C545*D545, 2)</f>
        <v>8125.81</v>
      </c>
    </row>
    <row r="546" spans="1:26" ht="15.75" customHeight="1">
      <c r="A546" s="138"/>
      <c r="B546" s="114"/>
      <c r="C546" s="137"/>
      <c r="D546" s="140" t="s">
        <v>114</v>
      </c>
      <c r="E546" s="141">
        <f>SUM(E545)</f>
        <v>8125.81</v>
      </c>
    </row>
    <row r="547" spans="1:26" ht="15.75" customHeight="1">
      <c r="A547" s="136" t="s">
        <v>117</v>
      </c>
      <c r="B547" s="114"/>
      <c r="C547" s="137"/>
      <c r="D547" s="137"/>
      <c r="E547" s="118"/>
    </row>
    <row r="548" spans="1:26" ht="15.75" customHeight="1">
      <c r="A548" s="138" t="s">
        <v>127</v>
      </c>
      <c r="B548" s="114" t="s">
        <v>119</v>
      </c>
      <c r="C548" s="137">
        <v>0.14699999999999999</v>
      </c>
      <c r="D548" s="139">
        <f>Subproductos!E234</f>
        <v>184161</v>
      </c>
      <c r="E548" s="118">
        <f>ROUND(C548*D548, 2)</f>
        <v>27071.67</v>
      </c>
    </row>
    <row r="549" spans="1:26" ht="15.75" customHeight="1">
      <c r="A549" s="138"/>
      <c r="B549" s="114"/>
      <c r="C549" s="137"/>
      <c r="D549" s="140" t="s">
        <v>114</v>
      </c>
      <c r="E549" s="141">
        <f>SUM(E548)</f>
        <v>27071.67</v>
      </c>
    </row>
    <row r="550" spans="1:26" ht="15.75" customHeight="1">
      <c r="A550" s="138"/>
      <c r="B550" s="114"/>
      <c r="C550" s="137"/>
      <c r="D550" s="137"/>
      <c r="E550" s="118"/>
    </row>
    <row r="551" spans="1:26" ht="15.75" customHeight="1">
      <c r="A551" s="138"/>
      <c r="B551" s="114"/>
      <c r="C551" s="137"/>
      <c r="D551" s="142" t="s">
        <v>120</v>
      </c>
      <c r="E551" s="143">
        <f>ROUND(SUM(E533:E549)/2, 0)</f>
        <v>99994</v>
      </c>
    </row>
    <row r="552" spans="1:26" ht="15.75" customHeight="1">
      <c r="A552" s="138"/>
      <c r="B552" s="114"/>
      <c r="C552" s="137"/>
      <c r="D552" s="137"/>
      <c r="E552" s="118"/>
    </row>
    <row r="553" spans="1:26" ht="15.75" customHeight="1">
      <c r="A553" s="138"/>
      <c r="B553" s="114"/>
      <c r="C553" s="137"/>
      <c r="D553" s="137"/>
      <c r="E553" s="118"/>
    </row>
    <row r="554" spans="1:26" ht="15.75" customHeight="1">
      <c r="A554" s="127" t="s">
        <v>170</v>
      </c>
      <c r="B554" s="128"/>
      <c r="C554" s="128"/>
      <c r="D554" s="128"/>
      <c r="E554" s="128"/>
      <c r="F554" s="87"/>
      <c r="G554" s="85"/>
      <c r="H554" s="85"/>
      <c r="I554" s="85"/>
      <c r="J554" s="86"/>
      <c r="K554" s="87"/>
      <c r="L554" s="85"/>
      <c r="M554" s="85"/>
      <c r="N554" s="85"/>
      <c r="O554" s="86"/>
      <c r="P554" s="87"/>
      <c r="Q554" s="85"/>
      <c r="R554" s="85"/>
      <c r="S554" s="85"/>
      <c r="T554" s="86"/>
      <c r="U554" s="87"/>
      <c r="V554" s="85"/>
      <c r="W554" s="85"/>
      <c r="X554" s="85"/>
      <c r="Y554" s="86"/>
      <c r="Z554" s="48"/>
    </row>
    <row r="555" spans="1:26" ht="15.75" customHeight="1">
      <c r="A555" s="138"/>
      <c r="B555" s="114"/>
      <c r="C555" s="137"/>
      <c r="D555" s="137"/>
      <c r="E555" s="118"/>
    </row>
    <row r="556" spans="1:26" ht="15.75" customHeight="1">
      <c r="A556" s="138"/>
      <c r="B556" s="114"/>
      <c r="C556" s="137"/>
      <c r="D556" s="137"/>
      <c r="E556" s="118"/>
    </row>
    <row r="557" spans="1:26" ht="15.75" customHeight="1">
      <c r="A557" s="138"/>
      <c r="B557" s="114"/>
      <c r="C557" s="137"/>
      <c r="D557" s="137"/>
      <c r="E557" s="118"/>
    </row>
    <row r="558" spans="1:26" ht="15.75" customHeight="1">
      <c r="A558" s="127" t="s">
        <v>171</v>
      </c>
      <c r="B558" s="128"/>
      <c r="C558" s="128"/>
      <c r="D558" s="128"/>
      <c r="E558" s="128"/>
    </row>
    <row r="559" spans="1:26" ht="15.75" customHeight="1">
      <c r="A559" s="129" t="s">
        <v>172</v>
      </c>
      <c r="B559" s="130"/>
      <c r="C559" s="131"/>
      <c r="D559" s="131"/>
      <c r="E559" s="132" t="s">
        <v>137</v>
      </c>
    </row>
    <row r="560" spans="1:26" ht="15.75" customHeight="1">
      <c r="A560" s="133" t="s">
        <v>4</v>
      </c>
      <c r="B560" s="134" t="s">
        <v>5</v>
      </c>
      <c r="C560" s="134" t="s">
        <v>110</v>
      </c>
      <c r="D560" s="134" t="s">
        <v>111</v>
      </c>
      <c r="E560" s="135" t="s">
        <v>8</v>
      </c>
    </row>
    <row r="561" spans="1:5" ht="15.75" customHeight="1">
      <c r="A561" s="136" t="s">
        <v>112</v>
      </c>
      <c r="B561" s="144"/>
      <c r="C561" s="144"/>
      <c r="D561" s="144"/>
      <c r="E561" s="144"/>
    </row>
    <row r="562" spans="1:5" ht="15.75" customHeight="1">
      <c r="A562" s="138" t="s">
        <v>173</v>
      </c>
      <c r="B562" s="114" t="s">
        <v>16</v>
      </c>
      <c r="C562" s="137">
        <v>3.1</v>
      </c>
      <c r="D562" s="139">
        <v>17144</v>
      </c>
      <c r="E562" s="118">
        <v>53146.400000000001</v>
      </c>
    </row>
    <row r="563" spans="1:5" ht="15.75" customHeight="1">
      <c r="A563" s="138" t="s">
        <v>174</v>
      </c>
      <c r="B563" s="114" t="s">
        <v>175</v>
      </c>
      <c r="C563" s="137">
        <v>0.35</v>
      </c>
      <c r="D563" s="139">
        <v>24823</v>
      </c>
      <c r="E563" s="118">
        <v>8688.0499999999993</v>
      </c>
    </row>
    <row r="564" spans="1:5" ht="15.75" customHeight="1">
      <c r="A564" s="138" t="s">
        <v>1</v>
      </c>
      <c r="B564" s="114" t="s">
        <v>21</v>
      </c>
      <c r="C564" s="137">
        <v>1.5</v>
      </c>
      <c r="D564" s="139">
        <v>17969</v>
      </c>
      <c r="E564" s="118">
        <v>26953.5</v>
      </c>
    </row>
    <row r="565" spans="1:5" ht="15.75" customHeight="1">
      <c r="A565" s="138" t="s">
        <v>176</v>
      </c>
      <c r="B565" s="114" t="s">
        <v>16</v>
      </c>
      <c r="C565" s="137">
        <v>3</v>
      </c>
      <c r="D565" s="139">
        <v>524</v>
      </c>
      <c r="E565" s="118">
        <v>1572</v>
      </c>
    </row>
    <row r="566" spans="1:5" ht="15.75" customHeight="1">
      <c r="A566" s="138" t="s">
        <v>177</v>
      </c>
      <c r="B566" s="114" t="s">
        <v>175</v>
      </c>
      <c r="C566" s="137">
        <v>0.13</v>
      </c>
      <c r="D566" s="139">
        <v>10401</v>
      </c>
      <c r="E566" s="118">
        <v>1352.13</v>
      </c>
    </row>
    <row r="567" spans="1:5" ht="15.75" customHeight="1">
      <c r="A567" s="138" t="s">
        <v>159</v>
      </c>
      <c r="B567" s="114" t="s">
        <v>13</v>
      </c>
      <c r="C567" s="137">
        <v>1E-3</v>
      </c>
      <c r="D567" s="139">
        <v>515511</v>
      </c>
      <c r="E567" s="118">
        <v>515.51</v>
      </c>
    </row>
    <row r="568" spans="1:5" ht="15.75" customHeight="1">
      <c r="A568" s="138" t="s">
        <v>178</v>
      </c>
      <c r="B568" s="114" t="s">
        <v>13</v>
      </c>
      <c r="C568" s="137">
        <v>0.04</v>
      </c>
      <c r="D568" s="139">
        <v>369944</v>
      </c>
      <c r="E568" s="118">
        <v>14797.76</v>
      </c>
    </row>
    <row r="569" spans="1:5" ht="15.75" customHeight="1">
      <c r="A569" s="138" t="s">
        <v>179</v>
      </c>
      <c r="B569" s="114" t="s">
        <v>62</v>
      </c>
      <c r="C569" s="137">
        <v>8.5</v>
      </c>
      <c r="D569" s="139">
        <v>4575</v>
      </c>
      <c r="E569" s="118">
        <v>38887.5</v>
      </c>
    </row>
    <row r="570" spans="1:5" ht="15.75" customHeight="1">
      <c r="A570" s="138" t="s">
        <v>168</v>
      </c>
      <c r="B570" s="114" t="s">
        <v>13</v>
      </c>
      <c r="C570" s="137">
        <v>7.0000000000000007E-2</v>
      </c>
      <c r="D570" s="139">
        <v>498109</v>
      </c>
      <c r="E570" s="118">
        <v>34867.629999999997</v>
      </c>
    </row>
    <row r="571" spans="1:5" ht="15.75" customHeight="1">
      <c r="A571" s="138" t="s">
        <v>180</v>
      </c>
      <c r="B571" s="114" t="s">
        <v>181</v>
      </c>
      <c r="C571" s="137">
        <v>15</v>
      </c>
      <c r="D571" s="139">
        <v>69</v>
      </c>
      <c r="E571" s="118">
        <v>1035</v>
      </c>
    </row>
    <row r="572" spans="1:5" ht="15.75" customHeight="1">
      <c r="A572" s="144"/>
      <c r="B572" s="144"/>
      <c r="C572" s="144"/>
      <c r="D572" s="140" t="s">
        <v>114</v>
      </c>
      <c r="E572" s="141">
        <v>181815.47999999998</v>
      </c>
    </row>
    <row r="573" spans="1:5" ht="15.75" customHeight="1">
      <c r="A573" s="136" t="s">
        <v>115</v>
      </c>
      <c r="B573" s="144"/>
      <c r="C573" s="144"/>
      <c r="D573" s="144"/>
      <c r="E573" s="144"/>
    </row>
    <row r="574" spans="1:5" ht="15.75" customHeight="1">
      <c r="A574" s="138" t="s">
        <v>165</v>
      </c>
      <c r="B574" s="114" t="s">
        <v>119</v>
      </c>
      <c r="C574" s="137">
        <v>0.105</v>
      </c>
      <c r="D574" s="139">
        <v>75181</v>
      </c>
      <c r="E574" s="118">
        <v>7894.01</v>
      </c>
    </row>
    <row r="575" spans="1:5" ht="15.75" customHeight="1">
      <c r="A575" s="138" t="s">
        <v>166</v>
      </c>
      <c r="B575" s="114" t="s">
        <v>62</v>
      </c>
      <c r="C575" s="137">
        <v>2E-3</v>
      </c>
      <c r="D575" s="139">
        <v>1009228</v>
      </c>
      <c r="E575" s="118">
        <v>2018.46</v>
      </c>
    </row>
    <row r="576" spans="1:5" ht="15.75" customHeight="1">
      <c r="A576" s="138" t="s">
        <v>182</v>
      </c>
      <c r="B576" s="114" t="s">
        <v>62</v>
      </c>
      <c r="C576" s="137">
        <v>2E-3</v>
      </c>
      <c r="D576" s="139">
        <v>21074</v>
      </c>
      <c r="E576" s="118">
        <v>42.15</v>
      </c>
    </row>
    <row r="577" spans="1:5" ht="15.75" customHeight="1">
      <c r="A577" s="138" t="s">
        <v>125</v>
      </c>
      <c r="B577" s="114" t="s">
        <v>62</v>
      </c>
      <c r="C577" s="137">
        <v>3.0000000000000001E-3</v>
      </c>
      <c r="D577" s="139">
        <v>357112</v>
      </c>
      <c r="E577" s="118">
        <v>1071.3399999999999</v>
      </c>
    </row>
    <row r="578" spans="1:5" ht="15.75" customHeight="1">
      <c r="A578" s="138" t="s">
        <v>183</v>
      </c>
      <c r="B578" s="114" t="s">
        <v>62</v>
      </c>
      <c r="C578" s="137">
        <v>3.0000000000000001E-3</v>
      </c>
      <c r="D578" s="139">
        <v>137833</v>
      </c>
      <c r="E578" s="118">
        <v>413.5</v>
      </c>
    </row>
    <row r="579" spans="1:5" ht="15.75" customHeight="1">
      <c r="A579" s="138" t="s">
        <v>184</v>
      </c>
      <c r="B579" s="114" t="s">
        <v>62</v>
      </c>
      <c r="C579" s="137">
        <v>3.0000000000000001E-3</v>
      </c>
      <c r="D579" s="139">
        <v>27710</v>
      </c>
      <c r="E579" s="118">
        <v>83.13</v>
      </c>
    </row>
    <row r="580" spans="1:5" ht="15.75" customHeight="1">
      <c r="A580" s="138" t="s">
        <v>185</v>
      </c>
      <c r="B580" s="114" t="s">
        <v>62</v>
      </c>
      <c r="C580" s="137">
        <v>3.0000000000000001E-3</v>
      </c>
      <c r="D580" s="139">
        <v>16365</v>
      </c>
      <c r="E580" s="118">
        <v>49.1</v>
      </c>
    </row>
    <row r="581" spans="1:5" ht="15.75" customHeight="1">
      <c r="A581" s="138" t="s">
        <v>126</v>
      </c>
      <c r="B581" s="114" t="s">
        <v>62</v>
      </c>
      <c r="C581" s="137">
        <v>3.0000000000000001E-3</v>
      </c>
      <c r="D581" s="139">
        <v>306623</v>
      </c>
      <c r="E581" s="118">
        <v>919.87</v>
      </c>
    </row>
    <row r="582" spans="1:5" ht="15.75" customHeight="1">
      <c r="A582" s="144"/>
      <c r="B582" s="144"/>
      <c r="C582" s="144"/>
      <c r="D582" s="140" t="s">
        <v>114</v>
      </c>
      <c r="E582" s="141">
        <v>12491.560000000001</v>
      </c>
    </row>
    <row r="583" spans="1:5" ht="15.75" customHeight="1">
      <c r="A583" s="136" t="s">
        <v>130</v>
      </c>
      <c r="B583" s="144"/>
      <c r="C583" s="144"/>
      <c r="D583" s="144"/>
      <c r="E583" s="144"/>
    </row>
    <row r="584" spans="1:5" ht="15.75" customHeight="1">
      <c r="A584" s="138" t="s">
        <v>186</v>
      </c>
      <c r="B584" s="114" t="s">
        <v>132</v>
      </c>
      <c r="C584" s="137">
        <v>0.05</v>
      </c>
      <c r="D584" s="139">
        <v>101955</v>
      </c>
      <c r="E584" s="118">
        <v>5097.75</v>
      </c>
    </row>
    <row r="585" spans="1:5" ht="15.75" customHeight="1">
      <c r="A585" s="144"/>
      <c r="B585" s="144"/>
      <c r="C585" s="144"/>
      <c r="D585" s="140" t="s">
        <v>114</v>
      </c>
      <c r="E585" s="141">
        <v>5097.75</v>
      </c>
    </row>
    <row r="586" spans="1:5" ht="15.75" customHeight="1">
      <c r="A586" s="136" t="s">
        <v>117</v>
      </c>
      <c r="B586" s="144"/>
      <c r="C586" s="144"/>
      <c r="D586" s="144"/>
      <c r="E586" s="144"/>
    </row>
    <row r="587" spans="1:5" ht="15.75" customHeight="1">
      <c r="A587" s="138" t="s">
        <v>127</v>
      </c>
      <c r="B587" s="114" t="s">
        <v>119</v>
      </c>
      <c r="C587" s="137">
        <v>0.28999999999999998</v>
      </c>
      <c r="D587" s="139">
        <v>184161</v>
      </c>
      <c r="E587" s="118">
        <v>53406.69</v>
      </c>
    </row>
    <row r="588" spans="1:5" ht="15.75" customHeight="1">
      <c r="A588" s="138" t="s">
        <v>187</v>
      </c>
      <c r="B588" s="114" t="s">
        <v>119</v>
      </c>
      <c r="C588" s="137">
        <v>0.2</v>
      </c>
      <c r="D588" s="139">
        <v>204782</v>
      </c>
      <c r="E588" s="118">
        <v>40956.400000000001</v>
      </c>
    </row>
    <row r="589" spans="1:5" ht="15.75" customHeight="1">
      <c r="A589" s="144"/>
      <c r="B589" s="144"/>
      <c r="C589" s="144"/>
      <c r="D589" s="140" t="s">
        <v>114</v>
      </c>
      <c r="E589" s="141">
        <v>94363.09</v>
      </c>
    </row>
    <row r="590" spans="1:5" ht="15.75" customHeight="1">
      <c r="A590" s="138"/>
      <c r="B590" s="114"/>
      <c r="C590" s="137"/>
      <c r="D590" s="137"/>
      <c r="E590" s="118"/>
    </row>
    <row r="591" spans="1:5" ht="15.75" customHeight="1">
      <c r="A591" s="144"/>
      <c r="B591" s="144"/>
      <c r="C591" s="144"/>
      <c r="D591" s="142" t="s">
        <v>120</v>
      </c>
      <c r="E591" s="143">
        <v>293768</v>
      </c>
    </row>
    <row r="592" spans="1:5" ht="15.75" customHeight="1">
      <c r="A592" s="138"/>
      <c r="B592" s="114"/>
      <c r="C592" s="137"/>
      <c r="D592" s="137"/>
      <c r="E592" s="118"/>
    </row>
    <row r="593" spans="1:5" ht="15.75" customHeight="1">
      <c r="A593" s="129" t="s">
        <v>158</v>
      </c>
      <c r="B593" s="130"/>
      <c r="C593" s="131"/>
      <c r="D593" s="131"/>
      <c r="E593" s="132" t="s">
        <v>137</v>
      </c>
    </row>
    <row r="594" spans="1:5" ht="15.75" customHeight="1">
      <c r="A594" s="133" t="s">
        <v>4</v>
      </c>
      <c r="B594" s="134" t="s">
        <v>5</v>
      </c>
      <c r="C594" s="134" t="s">
        <v>110</v>
      </c>
      <c r="D594" s="134" t="s">
        <v>111</v>
      </c>
      <c r="E594" s="135" t="s">
        <v>8</v>
      </c>
    </row>
    <row r="595" spans="1:5" ht="15.75" customHeight="1">
      <c r="A595" s="136" t="s">
        <v>112</v>
      </c>
      <c r="B595" s="114"/>
      <c r="C595" s="137"/>
      <c r="D595" s="137"/>
      <c r="E595" s="118"/>
    </row>
    <row r="596" spans="1:5" ht="15.75" customHeight="1">
      <c r="A596" s="138" t="s">
        <v>123</v>
      </c>
      <c r="B596" s="114" t="s">
        <v>21</v>
      </c>
      <c r="C596" s="137">
        <v>5.4000000000000003E-3</v>
      </c>
      <c r="D596" s="139">
        <v>74097</v>
      </c>
      <c r="E596" s="118">
        <v>400.12</v>
      </c>
    </row>
    <row r="597" spans="1:5" ht="15.75" customHeight="1">
      <c r="A597" s="138" t="s">
        <v>188</v>
      </c>
      <c r="B597" s="114" t="s">
        <v>175</v>
      </c>
      <c r="C597" s="137">
        <v>5.0000000000000001E-4</v>
      </c>
      <c r="D597" s="139">
        <v>14819</v>
      </c>
      <c r="E597" s="118">
        <v>7.41</v>
      </c>
    </row>
    <row r="598" spans="1:5" ht="15.75" customHeight="1">
      <c r="A598" s="138" t="s">
        <v>159</v>
      </c>
      <c r="B598" s="114" t="s">
        <v>13</v>
      </c>
      <c r="C598" s="137">
        <v>6.5600000000000006E-2</v>
      </c>
      <c r="D598" s="139">
        <v>515511</v>
      </c>
      <c r="E598" s="118">
        <f>C598*D598</f>
        <v>33817.5216</v>
      </c>
    </row>
    <row r="599" spans="1:5" ht="15.75" customHeight="1">
      <c r="A599" s="138"/>
      <c r="B599" s="114"/>
      <c r="C599" s="137"/>
      <c r="D599" s="140" t="s">
        <v>114</v>
      </c>
      <c r="E599" s="141">
        <f>SUM(E596:E598)</f>
        <v>34225.051599999999</v>
      </c>
    </row>
    <row r="600" spans="1:5" ht="15.75" customHeight="1">
      <c r="A600" s="136" t="s">
        <v>115</v>
      </c>
      <c r="B600" s="114"/>
      <c r="C600" s="137"/>
      <c r="D600" s="137"/>
      <c r="E600" s="118"/>
    </row>
    <row r="601" spans="1:5" ht="15.75" customHeight="1">
      <c r="A601" s="138" t="s">
        <v>185</v>
      </c>
      <c r="B601" s="114" t="s">
        <v>62</v>
      </c>
      <c r="C601" s="137">
        <v>1E-3</v>
      </c>
      <c r="D601" s="139">
        <v>16365</v>
      </c>
      <c r="E601" s="118">
        <v>16.37</v>
      </c>
    </row>
    <row r="602" spans="1:5" ht="15.75" customHeight="1">
      <c r="A602" s="138" t="s">
        <v>189</v>
      </c>
      <c r="B602" s="114" t="s">
        <v>62</v>
      </c>
      <c r="C602" s="137">
        <v>1E-3</v>
      </c>
      <c r="D602" s="139">
        <v>310206</v>
      </c>
      <c r="E602" s="118">
        <v>310.20999999999998</v>
      </c>
    </row>
    <row r="603" spans="1:5" ht="15.75" customHeight="1">
      <c r="A603" s="138" t="s">
        <v>190</v>
      </c>
      <c r="B603" s="114" t="s">
        <v>62</v>
      </c>
      <c r="C603" s="137">
        <v>1.4E-3</v>
      </c>
      <c r="D603" s="139">
        <v>34500</v>
      </c>
      <c r="E603" s="118">
        <v>48.3</v>
      </c>
    </row>
    <row r="604" spans="1:5" ht="15.75" customHeight="1">
      <c r="A604" s="138" t="s">
        <v>191</v>
      </c>
      <c r="B604" s="114" t="s">
        <v>62</v>
      </c>
      <c r="C604" s="137">
        <v>5.0000000000000001E-4</v>
      </c>
      <c r="D604" s="139">
        <v>55617</v>
      </c>
      <c r="E604" s="118">
        <v>27.81</v>
      </c>
    </row>
    <row r="605" spans="1:5" ht="15.75" customHeight="1">
      <c r="A605" s="138" t="s">
        <v>192</v>
      </c>
      <c r="B605" s="114" t="s">
        <v>119</v>
      </c>
      <c r="C605" s="137">
        <v>1.1299999999999999E-2</v>
      </c>
      <c r="D605" s="139">
        <v>40852</v>
      </c>
      <c r="E605" s="118">
        <v>461.63</v>
      </c>
    </row>
    <row r="606" spans="1:5" ht="15.75" customHeight="1">
      <c r="A606" s="138" t="s">
        <v>126</v>
      </c>
      <c r="B606" s="114" t="s">
        <v>62</v>
      </c>
      <c r="C606" s="137">
        <v>5.0000000000000001E-4</v>
      </c>
      <c r="D606" s="139">
        <v>306623</v>
      </c>
      <c r="E606" s="118">
        <v>153.31</v>
      </c>
    </row>
    <row r="607" spans="1:5" ht="15.75" customHeight="1">
      <c r="A607" s="138"/>
      <c r="B607" s="114"/>
      <c r="C607" s="137"/>
      <c r="D607" s="140" t="s">
        <v>114</v>
      </c>
      <c r="E607" s="141">
        <v>1017.6299999999999</v>
      </c>
    </row>
    <row r="608" spans="1:5" ht="15.75" customHeight="1">
      <c r="A608" s="136" t="s">
        <v>117</v>
      </c>
      <c r="B608" s="114"/>
      <c r="C608" s="137"/>
      <c r="D608" s="137"/>
      <c r="E608" s="118"/>
    </row>
    <row r="609" spans="1:5" ht="15.75" customHeight="1">
      <c r="A609" s="138" t="s">
        <v>160</v>
      </c>
      <c r="B609" s="114" t="s">
        <v>119</v>
      </c>
      <c r="C609" s="137">
        <v>4.82E-2</v>
      </c>
      <c r="D609" s="139">
        <v>427683</v>
      </c>
      <c r="E609" s="118">
        <v>20614.32</v>
      </c>
    </row>
    <row r="610" spans="1:5" ht="15.75" customHeight="1">
      <c r="A610" s="138"/>
      <c r="B610" s="114"/>
      <c r="C610" s="137"/>
      <c r="D610" s="140" t="s">
        <v>114</v>
      </c>
      <c r="E610" s="141">
        <v>20614.32</v>
      </c>
    </row>
    <row r="611" spans="1:5" ht="15.75" customHeight="1">
      <c r="A611" s="136" t="s">
        <v>161</v>
      </c>
      <c r="B611" s="114"/>
      <c r="C611" s="137"/>
      <c r="D611" s="137"/>
      <c r="E611" s="118"/>
    </row>
    <row r="612" spans="1:5" ht="15.75" customHeight="1">
      <c r="A612" s="138" t="s">
        <v>162</v>
      </c>
      <c r="B612" s="114" t="s">
        <v>62</v>
      </c>
      <c r="C612" s="137">
        <v>4.4999999999999997E-3</v>
      </c>
      <c r="D612" s="139">
        <v>236530</v>
      </c>
      <c r="E612" s="118">
        <v>1064.3900000000001</v>
      </c>
    </row>
    <row r="613" spans="1:5" ht="15.75" customHeight="1">
      <c r="A613" s="138"/>
      <c r="B613" s="114"/>
      <c r="C613" s="137"/>
      <c r="D613" s="140" t="s">
        <v>114</v>
      </c>
      <c r="E613" s="141">
        <v>1064.3900000000001</v>
      </c>
    </row>
    <row r="614" spans="1:5" ht="15.75" customHeight="1">
      <c r="A614" s="138"/>
      <c r="B614" s="114"/>
      <c r="C614" s="137"/>
      <c r="D614" s="137"/>
      <c r="E614" s="118"/>
    </row>
    <row r="615" spans="1:5" ht="15.75" customHeight="1">
      <c r="A615" s="138"/>
      <c r="B615" s="114"/>
      <c r="C615" s="137"/>
      <c r="D615" s="142" t="s">
        <v>120</v>
      </c>
      <c r="E615" s="143">
        <f>E613+E610+E607+E599</f>
        <v>56921.391600000003</v>
      </c>
    </row>
    <row r="616" spans="1:5" ht="15.75" customHeight="1">
      <c r="A616" s="138"/>
      <c r="B616" s="114"/>
      <c r="C616" s="137"/>
      <c r="D616" s="137"/>
      <c r="E616" s="118"/>
    </row>
    <row r="617" spans="1:5" ht="15.75" customHeight="1">
      <c r="A617" s="129" t="s">
        <v>108</v>
      </c>
      <c r="B617" s="130"/>
      <c r="C617" s="131"/>
      <c r="D617" s="131"/>
      <c r="E617" s="132" t="s">
        <v>109</v>
      </c>
    </row>
    <row r="618" spans="1:5" ht="15.75" customHeight="1">
      <c r="A618" s="133" t="s">
        <v>4</v>
      </c>
      <c r="B618" s="134" t="s">
        <v>5</v>
      </c>
      <c r="C618" s="134" t="s">
        <v>110</v>
      </c>
      <c r="D618" s="134" t="s">
        <v>111</v>
      </c>
      <c r="E618" s="135" t="s">
        <v>8</v>
      </c>
    </row>
    <row r="619" spans="1:5" ht="15.75" customHeight="1">
      <c r="A619" s="136" t="s">
        <v>112</v>
      </c>
      <c r="B619" s="114"/>
      <c r="C619" s="137"/>
      <c r="D619" s="137"/>
      <c r="E619" s="118"/>
    </row>
    <row r="620" spans="1:5" ht="15.75" customHeight="1">
      <c r="A620" s="138" t="s">
        <v>193</v>
      </c>
      <c r="B620" s="114" t="s">
        <v>16</v>
      </c>
      <c r="C620" s="137">
        <v>1</v>
      </c>
      <c r="D620" s="139">
        <v>172</v>
      </c>
      <c r="E620" s="118">
        <v>172</v>
      </c>
    </row>
    <row r="621" spans="1:5" ht="15.75" customHeight="1">
      <c r="A621" s="138" t="s">
        <v>113</v>
      </c>
      <c r="B621" s="114" t="s">
        <v>62</v>
      </c>
      <c r="C621" s="137">
        <v>0.05</v>
      </c>
      <c r="D621" s="139">
        <v>22149</v>
      </c>
      <c r="E621" s="118">
        <v>1107.45</v>
      </c>
    </row>
    <row r="622" spans="1:5" ht="15.75" customHeight="1">
      <c r="A622" s="138"/>
      <c r="B622" s="114"/>
      <c r="C622" s="137"/>
      <c r="D622" s="140" t="s">
        <v>114</v>
      </c>
      <c r="E622" s="141">
        <v>1279.45</v>
      </c>
    </row>
    <row r="623" spans="1:5" ht="15.75" customHeight="1">
      <c r="A623" s="136" t="s">
        <v>115</v>
      </c>
      <c r="B623" s="114"/>
      <c r="C623" s="137"/>
      <c r="D623" s="137"/>
      <c r="E623" s="118"/>
    </row>
    <row r="624" spans="1:5" ht="15.75" customHeight="1">
      <c r="A624" s="138" t="s">
        <v>116</v>
      </c>
      <c r="B624" s="114" t="s">
        <v>62</v>
      </c>
      <c r="C624" s="137">
        <v>1.1999999999999999E-3</v>
      </c>
      <c r="D624" s="139">
        <v>404325</v>
      </c>
      <c r="E624" s="118">
        <v>485.19</v>
      </c>
    </row>
    <row r="625" spans="1:5" ht="15.75" customHeight="1">
      <c r="A625" s="138"/>
      <c r="B625" s="114"/>
      <c r="C625" s="137"/>
      <c r="D625" s="140" t="s">
        <v>114</v>
      </c>
      <c r="E625" s="141">
        <v>485.19</v>
      </c>
    </row>
    <row r="626" spans="1:5" ht="15.75" customHeight="1">
      <c r="A626" s="136" t="s">
        <v>117</v>
      </c>
      <c r="B626" s="114"/>
      <c r="C626" s="137"/>
      <c r="D626" s="137"/>
      <c r="E626" s="118"/>
    </row>
    <row r="627" spans="1:5" ht="15.75" customHeight="1">
      <c r="A627" s="138" t="s">
        <v>118</v>
      </c>
      <c r="B627" s="114" t="s">
        <v>119</v>
      </c>
      <c r="C627" s="137">
        <v>0.12039999999999999</v>
      </c>
      <c r="D627" s="139">
        <v>265335</v>
      </c>
      <c r="E627" s="118">
        <v>31946.33</v>
      </c>
    </row>
    <row r="628" spans="1:5" ht="15.75" customHeight="1">
      <c r="A628" s="138"/>
      <c r="B628" s="114"/>
      <c r="C628" s="137"/>
      <c r="D628" s="140" t="s">
        <v>114</v>
      </c>
      <c r="E628" s="141">
        <v>31946.33</v>
      </c>
    </row>
    <row r="629" spans="1:5" ht="15.75" customHeight="1">
      <c r="A629" s="138"/>
      <c r="B629" s="114"/>
      <c r="C629" s="137"/>
      <c r="D629" s="137"/>
      <c r="E629" s="118"/>
    </row>
    <row r="630" spans="1:5" ht="15.75" customHeight="1">
      <c r="A630" s="138"/>
      <c r="B630" s="114"/>
      <c r="C630" s="137"/>
      <c r="D630" s="142" t="s">
        <v>120</v>
      </c>
      <c r="E630" s="143">
        <v>33711</v>
      </c>
    </row>
    <row r="631" spans="1:5" ht="15.75" customHeight="1">
      <c r="A631" s="138"/>
      <c r="B631" s="114"/>
      <c r="C631" s="137"/>
      <c r="D631" s="137"/>
      <c r="E631" s="118"/>
    </row>
    <row r="632" spans="1:5" ht="15.75" customHeight="1">
      <c r="A632" s="127" t="s">
        <v>171</v>
      </c>
      <c r="B632" s="128"/>
      <c r="C632" s="128"/>
      <c r="D632" s="128"/>
      <c r="E632" s="128"/>
    </row>
    <row r="633" spans="1:5" ht="15.75" customHeight="1">
      <c r="A633" s="129" t="s">
        <v>20</v>
      </c>
      <c r="B633" s="130"/>
      <c r="C633" s="131"/>
      <c r="D633" s="131"/>
      <c r="E633" s="132" t="s">
        <v>129</v>
      </c>
    </row>
    <row r="634" spans="1:5" ht="15.75" customHeight="1">
      <c r="A634" s="133" t="s">
        <v>4</v>
      </c>
      <c r="B634" s="134" t="s">
        <v>5</v>
      </c>
      <c r="C634" s="134" t="s">
        <v>110</v>
      </c>
      <c r="D634" s="134" t="s">
        <v>111</v>
      </c>
      <c r="E634" s="135" t="s">
        <v>8</v>
      </c>
    </row>
    <row r="635" spans="1:5" ht="15.75" customHeight="1">
      <c r="A635" s="136" t="s">
        <v>112</v>
      </c>
      <c r="B635" s="144"/>
      <c r="C635" s="144"/>
      <c r="D635" s="144"/>
      <c r="E635" s="144"/>
    </row>
    <row r="636" spans="1:5" ht="15.75" customHeight="1">
      <c r="A636" s="138" t="s">
        <v>159</v>
      </c>
      <c r="B636" s="114" t="s">
        <v>13</v>
      </c>
      <c r="C636" s="137">
        <v>6.2E-2</v>
      </c>
      <c r="D636" s="139">
        <v>515511</v>
      </c>
      <c r="E636" s="118">
        <v>31961.68</v>
      </c>
    </row>
    <row r="637" spans="1:5" ht="15.75" customHeight="1">
      <c r="A637" s="138" t="s">
        <v>194</v>
      </c>
      <c r="B637" s="114" t="s">
        <v>175</v>
      </c>
      <c r="C637" s="137">
        <v>1.01</v>
      </c>
      <c r="D637" s="139">
        <v>5562</v>
      </c>
      <c r="E637" s="118">
        <v>5617.62</v>
      </c>
    </row>
    <row r="638" spans="1:5" ht="15.75" customHeight="1">
      <c r="A638" s="138" t="s">
        <v>195</v>
      </c>
      <c r="B638" s="114" t="s">
        <v>175</v>
      </c>
      <c r="C638" s="137">
        <v>3.07</v>
      </c>
      <c r="D638" s="139">
        <v>5275</v>
      </c>
      <c r="E638" s="118">
        <v>16194.25</v>
      </c>
    </row>
    <row r="639" spans="1:5" ht="15.75" customHeight="1">
      <c r="A639" s="138" t="s">
        <v>196</v>
      </c>
      <c r="B639" s="114" t="s">
        <v>175</v>
      </c>
      <c r="C639" s="137">
        <v>0.12</v>
      </c>
      <c r="D639" s="139">
        <v>8300</v>
      </c>
      <c r="E639" s="118">
        <v>996</v>
      </c>
    </row>
    <row r="640" spans="1:5" ht="15.75" customHeight="1">
      <c r="A640" s="138" t="s">
        <v>123</v>
      </c>
      <c r="B640" s="114" t="s">
        <v>21</v>
      </c>
      <c r="C640" s="137">
        <v>0.1</v>
      </c>
      <c r="D640" s="139">
        <v>74097</v>
      </c>
      <c r="E640" s="118">
        <v>7409.7</v>
      </c>
    </row>
    <row r="641" spans="1:5" ht="15.75" customHeight="1">
      <c r="A641" s="138" t="s">
        <v>173</v>
      </c>
      <c r="B641" s="114" t="s">
        <v>16</v>
      </c>
      <c r="C641" s="137">
        <v>3.2</v>
      </c>
      <c r="D641" s="139">
        <v>17144</v>
      </c>
      <c r="E641" s="118">
        <v>54860.800000000003</v>
      </c>
    </row>
    <row r="642" spans="1:5" ht="15.75" customHeight="1">
      <c r="A642" s="138" t="s">
        <v>197</v>
      </c>
      <c r="B642" s="114" t="s">
        <v>198</v>
      </c>
      <c r="C642" s="137">
        <v>20</v>
      </c>
      <c r="D642" s="139">
        <v>54860.800000000003</v>
      </c>
      <c r="E642" s="118">
        <v>10972.16</v>
      </c>
    </row>
    <row r="643" spans="1:5" ht="15.75" customHeight="1">
      <c r="A643" s="138" t="s">
        <v>1</v>
      </c>
      <c r="B643" s="114" t="s">
        <v>21</v>
      </c>
      <c r="C643" s="137">
        <v>1.05</v>
      </c>
      <c r="D643" s="139">
        <v>17969</v>
      </c>
      <c r="E643" s="118">
        <v>18867.45</v>
      </c>
    </row>
    <row r="644" spans="1:5" ht="15.75" customHeight="1">
      <c r="A644" s="138" t="s">
        <v>199</v>
      </c>
      <c r="B644" s="114" t="s">
        <v>16</v>
      </c>
      <c r="C644" s="137">
        <v>3.57</v>
      </c>
      <c r="D644" s="139">
        <v>12077</v>
      </c>
      <c r="E644" s="118">
        <v>43114.89</v>
      </c>
    </row>
    <row r="645" spans="1:5" ht="15.75" customHeight="1">
      <c r="A645" s="138" t="s">
        <v>174</v>
      </c>
      <c r="B645" s="114" t="s">
        <v>175</v>
      </c>
      <c r="C645" s="137">
        <v>7.0000000000000007E-2</v>
      </c>
      <c r="D645" s="139">
        <v>24823</v>
      </c>
      <c r="E645" s="118">
        <v>1737.61</v>
      </c>
    </row>
    <row r="646" spans="1:5" ht="15.75" customHeight="1">
      <c r="A646" s="138" t="s">
        <v>200</v>
      </c>
      <c r="B646" s="114" t="s">
        <v>201</v>
      </c>
      <c r="C646" s="137">
        <v>0.12</v>
      </c>
      <c r="D646" s="139">
        <v>55425</v>
      </c>
      <c r="E646" s="118">
        <v>6651</v>
      </c>
    </row>
    <row r="647" spans="1:5" ht="15.75" customHeight="1">
      <c r="A647" s="138" t="s">
        <v>202</v>
      </c>
      <c r="B647" s="114" t="s">
        <v>201</v>
      </c>
      <c r="C647" s="137">
        <v>0.25</v>
      </c>
      <c r="D647" s="139">
        <v>93014</v>
      </c>
      <c r="E647" s="118">
        <v>23253.5</v>
      </c>
    </row>
    <row r="648" spans="1:5" ht="15.75" customHeight="1">
      <c r="A648" s="138" t="s">
        <v>203</v>
      </c>
      <c r="B648" s="114" t="s">
        <v>201</v>
      </c>
      <c r="C648" s="137">
        <v>0.25</v>
      </c>
      <c r="D648" s="139">
        <v>109066</v>
      </c>
      <c r="E648" s="118">
        <v>27266.5</v>
      </c>
    </row>
    <row r="649" spans="1:5" ht="15.75" customHeight="1">
      <c r="A649" s="138" t="s">
        <v>204</v>
      </c>
      <c r="B649" s="114" t="s">
        <v>62</v>
      </c>
      <c r="C649" s="137">
        <v>0.25</v>
      </c>
      <c r="D649" s="139">
        <v>177562</v>
      </c>
      <c r="E649" s="118">
        <v>44390.5</v>
      </c>
    </row>
    <row r="650" spans="1:5" ht="15.75" customHeight="1">
      <c r="A650" s="144"/>
      <c r="B650" s="144"/>
      <c r="C650" s="144"/>
      <c r="D650" s="140" t="s">
        <v>114</v>
      </c>
      <c r="E650" s="141">
        <v>293293.65999999997</v>
      </c>
    </row>
    <row r="651" spans="1:5" ht="15.75" customHeight="1">
      <c r="A651" s="136" t="s">
        <v>115</v>
      </c>
      <c r="B651" s="144"/>
      <c r="C651" s="144"/>
      <c r="D651" s="144"/>
      <c r="E651" s="144"/>
    </row>
    <row r="652" spans="1:5" ht="15.75" customHeight="1">
      <c r="A652" s="138" t="s">
        <v>165</v>
      </c>
      <c r="B652" s="114" t="s">
        <v>119</v>
      </c>
      <c r="C652" s="137">
        <v>2.1000000000000001E-2</v>
      </c>
      <c r="D652" s="139">
        <v>75181</v>
      </c>
      <c r="E652" s="118">
        <v>1578.8</v>
      </c>
    </row>
    <row r="653" spans="1:5" ht="15.75" customHeight="1">
      <c r="A653" s="138" t="s">
        <v>166</v>
      </c>
      <c r="B653" s="114" t="s">
        <v>62</v>
      </c>
      <c r="C653" s="137">
        <v>4.5999999999999999E-3</v>
      </c>
      <c r="D653" s="139">
        <v>1009228</v>
      </c>
      <c r="E653" s="118">
        <v>4642.45</v>
      </c>
    </row>
    <row r="654" spans="1:5" ht="15.75" customHeight="1">
      <c r="A654" s="138" t="s">
        <v>182</v>
      </c>
      <c r="B654" s="114" t="s">
        <v>62</v>
      </c>
      <c r="C654" s="137">
        <v>4.5999999999999999E-3</v>
      </c>
      <c r="D654" s="139">
        <v>21074</v>
      </c>
      <c r="E654" s="118">
        <v>96.94</v>
      </c>
    </row>
    <row r="655" spans="1:5" ht="15.75" customHeight="1">
      <c r="A655" s="138" t="s">
        <v>183</v>
      </c>
      <c r="B655" s="114" t="s">
        <v>62</v>
      </c>
      <c r="C655" s="137">
        <v>4.5999999999999999E-3</v>
      </c>
      <c r="D655" s="139">
        <v>137833</v>
      </c>
      <c r="E655" s="118">
        <v>634.03</v>
      </c>
    </row>
    <row r="656" spans="1:5" ht="15.75" customHeight="1">
      <c r="A656" s="138" t="s">
        <v>125</v>
      </c>
      <c r="B656" s="114" t="s">
        <v>62</v>
      </c>
      <c r="C656" s="137">
        <v>8.0000000000000004E-4</v>
      </c>
      <c r="D656" s="139">
        <v>357112</v>
      </c>
      <c r="E656" s="118">
        <v>285.69</v>
      </c>
    </row>
    <row r="657" spans="1:5" ht="15.75" customHeight="1">
      <c r="A657" s="138" t="s">
        <v>185</v>
      </c>
      <c r="B657" s="114" t="s">
        <v>62</v>
      </c>
      <c r="C657" s="137">
        <v>5.9999999999999995E-4</v>
      </c>
      <c r="D657" s="139">
        <v>16365</v>
      </c>
      <c r="E657" s="118">
        <v>9.82</v>
      </c>
    </row>
    <row r="658" spans="1:5" ht="15.75" customHeight="1">
      <c r="A658" s="138" t="s">
        <v>126</v>
      </c>
      <c r="B658" s="114" t="s">
        <v>62</v>
      </c>
      <c r="C658" s="137">
        <v>8.0000000000000004E-4</v>
      </c>
      <c r="D658" s="139">
        <v>306623</v>
      </c>
      <c r="E658" s="118">
        <v>245.3</v>
      </c>
    </row>
    <row r="659" spans="1:5" ht="15.75" customHeight="1">
      <c r="A659" s="144"/>
      <c r="B659" s="144"/>
      <c r="C659" s="144"/>
      <c r="D659" s="140" t="s">
        <v>114</v>
      </c>
      <c r="E659" s="141">
        <v>7493.0299999999988</v>
      </c>
    </row>
    <row r="660" spans="1:5" ht="15.75" customHeight="1">
      <c r="A660" s="136" t="s">
        <v>130</v>
      </c>
      <c r="B660" s="144"/>
      <c r="C660" s="144"/>
      <c r="D660" s="144"/>
      <c r="E660" s="144"/>
    </row>
    <row r="661" spans="1:5" ht="15.75" customHeight="1">
      <c r="A661" s="138" t="s">
        <v>205</v>
      </c>
      <c r="B661" s="114" t="s">
        <v>132</v>
      </c>
      <c r="C661" s="137">
        <v>0.2</v>
      </c>
      <c r="D661" s="139">
        <v>36850</v>
      </c>
      <c r="E661" s="118">
        <v>7370</v>
      </c>
    </row>
    <row r="662" spans="1:5" ht="15.75" customHeight="1">
      <c r="A662" s="144"/>
      <c r="B662" s="144"/>
      <c r="C662" s="144"/>
      <c r="D662" s="140" t="s">
        <v>114</v>
      </c>
      <c r="E662" s="141">
        <v>7370</v>
      </c>
    </row>
    <row r="663" spans="1:5" ht="15.75" customHeight="1">
      <c r="A663" s="136" t="s">
        <v>117</v>
      </c>
      <c r="B663" s="144"/>
      <c r="C663" s="144"/>
      <c r="D663" s="144"/>
      <c r="E663" s="144"/>
    </row>
    <row r="664" spans="1:5" ht="15.75" customHeight="1">
      <c r="A664" s="138" t="s">
        <v>127</v>
      </c>
      <c r="B664" s="114" t="s">
        <v>119</v>
      </c>
      <c r="C664" s="137">
        <v>8.4000000000000005E-2</v>
      </c>
      <c r="D664" s="139">
        <v>184161</v>
      </c>
      <c r="E664" s="118">
        <v>15469.52</v>
      </c>
    </row>
    <row r="665" spans="1:5" ht="15.75" customHeight="1">
      <c r="A665" s="138" t="s">
        <v>187</v>
      </c>
      <c r="B665" s="114" t="s">
        <v>119</v>
      </c>
      <c r="C665" s="137">
        <v>0.46</v>
      </c>
      <c r="D665" s="139">
        <v>204782</v>
      </c>
      <c r="E665" s="118">
        <v>94199.72</v>
      </c>
    </row>
    <row r="666" spans="1:5" ht="15.75" customHeight="1">
      <c r="A666" s="138" t="s">
        <v>206</v>
      </c>
      <c r="B666" s="114" t="s">
        <v>119</v>
      </c>
      <c r="C666" s="137">
        <v>0.06</v>
      </c>
      <c r="D666" s="139">
        <v>194818</v>
      </c>
      <c r="E666" s="118">
        <v>11689.08</v>
      </c>
    </row>
    <row r="667" spans="1:5" ht="15.75" customHeight="1">
      <c r="A667" s="144"/>
      <c r="B667" s="144"/>
      <c r="C667" s="144"/>
      <c r="D667" s="140" t="s">
        <v>114</v>
      </c>
      <c r="E667" s="141">
        <v>121358.32</v>
      </c>
    </row>
    <row r="668" spans="1:5" ht="15.75" customHeight="1">
      <c r="A668" s="138"/>
      <c r="B668" s="114"/>
      <c r="C668" s="137"/>
      <c r="D668" s="137"/>
      <c r="E668" s="118"/>
    </row>
    <row r="669" spans="1:5" ht="15.75" customHeight="1">
      <c r="A669" s="144"/>
      <c r="B669" s="144"/>
      <c r="C669" s="144"/>
      <c r="D669" s="142" t="s">
        <v>120</v>
      </c>
      <c r="E669" s="143">
        <v>429515</v>
      </c>
    </row>
    <row r="670" spans="1:5" ht="15.75" customHeight="1">
      <c r="A670" s="138"/>
      <c r="B670" s="114"/>
      <c r="C670" s="137"/>
      <c r="D670" s="137"/>
      <c r="E670" s="118"/>
    </row>
    <row r="671" spans="1:5" ht="15.75" customHeight="1">
      <c r="A671" s="127" t="s">
        <v>171</v>
      </c>
      <c r="B671" s="128"/>
      <c r="C671" s="128"/>
      <c r="D671" s="128"/>
      <c r="E671" s="128"/>
    </row>
    <row r="672" spans="1:5" ht="15.75" customHeight="1">
      <c r="A672" s="129" t="s">
        <v>207</v>
      </c>
      <c r="B672" s="130"/>
      <c r="C672" s="131"/>
      <c r="D672" s="131"/>
      <c r="E672" s="132" t="s">
        <v>129</v>
      </c>
    </row>
    <row r="673" spans="1:5" ht="15.75" customHeight="1">
      <c r="A673" s="133" t="s">
        <v>4</v>
      </c>
      <c r="B673" s="134" t="s">
        <v>5</v>
      </c>
      <c r="C673" s="134" t="s">
        <v>110</v>
      </c>
      <c r="D673" s="134" t="s">
        <v>111</v>
      </c>
      <c r="E673" s="135" t="s">
        <v>8</v>
      </c>
    </row>
    <row r="674" spans="1:5" ht="15.75" customHeight="1">
      <c r="A674" s="136" t="s">
        <v>112</v>
      </c>
      <c r="B674" s="144"/>
      <c r="C674" s="144"/>
      <c r="D674" s="144"/>
      <c r="E674" s="144"/>
    </row>
    <row r="675" spans="1:5" ht="15.75" customHeight="1">
      <c r="A675" s="138" t="s">
        <v>208</v>
      </c>
      <c r="B675" s="114" t="s">
        <v>175</v>
      </c>
      <c r="C675" s="137">
        <v>0.1</v>
      </c>
      <c r="D675" s="139">
        <v>1355</v>
      </c>
      <c r="E675" s="118">
        <v>135.5</v>
      </c>
    </row>
    <row r="676" spans="1:5" ht="15.75" customHeight="1">
      <c r="A676" s="138" t="s">
        <v>209</v>
      </c>
      <c r="B676" s="114" t="s">
        <v>201</v>
      </c>
      <c r="C676" s="137">
        <v>0.02</v>
      </c>
      <c r="D676" s="139">
        <v>95955</v>
      </c>
      <c r="E676" s="118">
        <v>1919.1</v>
      </c>
    </row>
    <row r="677" spans="1:5" ht="15.75" customHeight="1">
      <c r="A677" s="144"/>
      <c r="B677" s="144"/>
      <c r="C677" s="144"/>
      <c r="D677" s="140" t="s">
        <v>114</v>
      </c>
      <c r="E677" s="141">
        <v>2054.6</v>
      </c>
    </row>
    <row r="678" spans="1:5" ht="15.75" customHeight="1">
      <c r="A678" s="136" t="s">
        <v>115</v>
      </c>
      <c r="B678" s="144"/>
      <c r="C678" s="144"/>
      <c r="D678" s="144"/>
      <c r="E678" s="144"/>
    </row>
    <row r="679" spans="1:5" ht="15.75" customHeight="1">
      <c r="A679" s="138" t="s">
        <v>169</v>
      </c>
      <c r="B679" s="114" t="s">
        <v>119</v>
      </c>
      <c r="C679" s="137">
        <v>0.3</v>
      </c>
      <c r="D679" s="139">
        <v>4778</v>
      </c>
      <c r="E679" s="118">
        <v>1433.4</v>
      </c>
    </row>
    <row r="680" spans="1:5" ht="15.75" customHeight="1">
      <c r="A680" s="138" t="s">
        <v>210</v>
      </c>
      <c r="B680" s="114" t="s">
        <v>119</v>
      </c>
      <c r="C680" s="137">
        <v>0.3</v>
      </c>
      <c r="D680" s="139">
        <v>2036</v>
      </c>
      <c r="E680" s="118">
        <v>610.79999999999995</v>
      </c>
    </row>
    <row r="681" spans="1:5" ht="15.75" customHeight="1">
      <c r="A681" s="138" t="s">
        <v>211</v>
      </c>
      <c r="B681" s="114" t="s">
        <v>62</v>
      </c>
      <c r="C681" s="137">
        <v>5.9999999999999995E-4</v>
      </c>
      <c r="D681" s="139">
        <v>10524</v>
      </c>
      <c r="E681" s="118">
        <v>6.31</v>
      </c>
    </row>
    <row r="682" spans="1:5" ht="15.75" customHeight="1">
      <c r="A682" s="138" t="s">
        <v>212</v>
      </c>
      <c r="B682" s="114" t="s">
        <v>62</v>
      </c>
      <c r="C682" s="137">
        <v>5.9999999999999995E-4</v>
      </c>
      <c r="D682" s="139">
        <v>177538</v>
      </c>
      <c r="E682" s="118">
        <v>106.52</v>
      </c>
    </row>
    <row r="683" spans="1:5" ht="15.75" customHeight="1">
      <c r="A683" s="144"/>
      <c r="B683" s="144"/>
      <c r="C683" s="144"/>
      <c r="D683" s="140" t="s">
        <v>114</v>
      </c>
      <c r="E683" s="141">
        <v>2157.0300000000002</v>
      </c>
    </row>
    <row r="684" spans="1:5" ht="15.75" customHeight="1">
      <c r="A684" s="136" t="s">
        <v>130</v>
      </c>
      <c r="B684" s="144"/>
      <c r="C684" s="144"/>
      <c r="D684" s="144"/>
      <c r="E684" s="144"/>
    </row>
    <row r="685" spans="1:5" ht="15.75" customHeight="1">
      <c r="A685" s="138" t="s">
        <v>205</v>
      </c>
      <c r="B685" s="114" t="s">
        <v>132</v>
      </c>
      <c r="C685" s="137">
        <v>0.02</v>
      </c>
      <c r="D685" s="139">
        <v>36850</v>
      </c>
      <c r="E685" s="118">
        <v>737</v>
      </c>
    </row>
    <row r="686" spans="1:5" ht="15.75" customHeight="1">
      <c r="A686" s="144"/>
      <c r="B686" s="144"/>
      <c r="C686" s="144"/>
      <c r="D686" s="140" t="s">
        <v>114</v>
      </c>
      <c r="E686" s="141">
        <v>737</v>
      </c>
    </row>
    <row r="687" spans="1:5" ht="15.75" customHeight="1">
      <c r="A687" s="136" t="s">
        <v>117</v>
      </c>
      <c r="B687" s="144"/>
      <c r="C687" s="144"/>
      <c r="D687" s="144"/>
      <c r="E687" s="144"/>
    </row>
    <row r="688" spans="1:5" ht="15.75" customHeight="1">
      <c r="A688" s="138" t="s">
        <v>206</v>
      </c>
      <c r="B688" s="114" t="s">
        <v>119</v>
      </c>
      <c r="C688" s="137">
        <v>5.8000000000000003E-2</v>
      </c>
      <c r="D688" s="139">
        <v>194818</v>
      </c>
      <c r="E688" s="118">
        <v>11299.44</v>
      </c>
    </row>
    <row r="689" spans="1:5" ht="15.75" customHeight="1">
      <c r="A689" s="144"/>
      <c r="B689" s="144"/>
      <c r="C689" s="144"/>
      <c r="D689" s="140" t="s">
        <v>114</v>
      </c>
      <c r="E689" s="141">
        <v>11299.44</v>
      </c>
    </row>
    <row r="690" spans="1:5" ht="15.75" customHeight="1">
      <c r="A690" s="138"/>
      <c r="B690" s="114"/>
      <c r="C690" s="137"/>
      <c r="D690" s="137"/>
      <c r="E690" s="118"/>
    </row>
    <row r="691" spans="1:5" ht="15.75" customHeight="1">
      <c r="A691" s="144"/>
      <c r="B691" s="144"/>
      <c r="C691" s="144"/>
      <c r="D691" s="142" t="s">
        <v>120</v>
      </c>
      <c r="E691" s="143">
        <v>16248</v>
      </c>
    </row>
    <row r="692" spans="1:5" ht="15.75" customHeight="1">
      <c r="A692" s="138"/>
      <c r="B692" s="114"/>
      <c r="C692" s="137"/>
      <c r="D692" s="137"/>
      <c r="E692" s="118"/>
    </row>
    <row r="693" spans="1:5" ht="15.75" customHeight="1">
      <c r="A693" s="127" t="s">
        <v>171</v>
      </c>
      <c r="B693" s="128"/>
      <c r="C693" s="128"/>
      <c r="D693" s="128"/>
      <c r="E693" s="128"/>
    </row>
    <row r="694" spans="1:5" ht="15.75" customHeight="1">
      <c r="A694" s="129" t="s">
        <v>213</v>
      </c>
      <c r="B694" s="130"/>
      <c r="C694" s="131"/>
      <c r="D694" s="131"/>
      <c r="E694" s="132" t="s">
        <v>129</v>
      </c>
    </row>
    <row r="695" spans="1:5" ht="15.75" customHeight="1">
      <c r="A695" s="133" t="s">
        <v>4</v>
      </c>
      <c r="B695" s="134" t="s">
        <v>5</v>
      </c>
      <c r="C695" s="134" t="s">
        <v>110</v>
      </c>
      <c r="D695" s="134" t="s">
        <v>111</v>
      </c>
      <c r="E695" s="135" t="s">
        <v>8</v>
      </c>
    </row>
    <row r="696" spans="1:5" ht="15.75" customHeight="1">
      <c r="A696" s="136" t="s">
        <v>112</v>
      </c>
      <c r="B696" s="144"/>
      <c r="C696" s="144"/>
      <c r="D696" s="144"/>
      <c r="E696" s="144"/>
    </row>
    <row r="697" spans="1:5" ht="15.75" customHeight="1">
      <c r="A697" s="138" t="s">
        <v>214</v>
      </c>
      <c r="B697" s="114" t="s">
        <v>181</v>
      </c>
      <c r="C697" s="137">
        <v>0.16</v>
      </c>
      <c r="D697" s="139">
        <v>16912</v>
      </c>
      <c r="E697" s="118">
        <v>2705.92</v>
      </c>
    </row>
    <row r="698" spans="1:5" ht="15.75" customHeight="1">
      <c r="A698" s="138" t="s">
        <v>215</v>
      </c>
      <c r="B698" s="114" t="s">
        <v>201</v>
      </c>
      <c r="C698" s="137">
        <v>0.1</v>
      </c>
      <c r="D698" s="139">
        <v>128957</v>
      </c>
      <c r="E698" s="118">
        <v>12895.7</v>
      </c>
    </row>
    <row r="699" spans="1:5" ht="15.75" customHeight="1">
      <c r="A699" s="144"/>
      <c r="B699" s="144"/>
      <c r="C699" s="144"/>
      <c r="D699" s="140" t="s">
        <v>114</v>
      </c>
      <c r="E699" s="141">
        <v>15601.62</v>
      </c>
    </row>
    <row r="700" spans="1:5" ht="15.75" customHeight="1">
      <c r="A700" s="136" t="s">
        <v>115</v>
      </c>
      <c r="B700" s="144"/>
      <c r="C700" s="144"/>
      <c r="D700" s="144"/>
      <c r="E700" s="144"/>
    </row>
    <row r="701" spans="1:5" ht="15.75" customHeight="1">
      <c r="A701" s="138" t="s">
        <v>216</v>
      </c>
      <c r="B701" s="114" t="s">
        <v>62</v>
      </c>
      <c r="C701" s="137">
        <v>8.9999999999999998E-4</v>
      </c>
      <c r="D701" s="139">
        <v>4069</v>
      </c>
      <c r="E701" s="118">
        <v>3.66</v>
      </c>
    </row>
    <row r="702" spans="1:5" ht="15.75" customHeight="1">
      <c r="A702" s="138" t="s">
        <v>169</v>
      </c>
      <c r="B702" s="114" t="s">
        <v>119</v>
      </c>
      <c r="C702" s="137">
        <v>0.3</v>
      </c>
      <c r="D702" s="139">
        <v>4778</v>
      </c>
      <c r="E702" s="118">
        <v>1433.4</v>
      </c>
    </row>
    <row r="703" spans="1:5" ht="15.75" customHeight="1">
      <c r="A703" s="138" t="s">
        <v>210</v>
      </c>
      <c r="B703" s="114" t="s">
        <v>119</v>
      </c>
      <c r="C703" s="137">
        <v>0.3</v>
      </c>
      <c r="D703" s="139">
        <v>2036</v>
      </c>
      <c r="E703" s="118">
        <v>610.79999999999995</v>
      </c>
    </row>
    <row r="704" spans="1:5" ht="15.75" customHeight="1">
      <c r="A704" s="138" t="s">
        <v>212</v>
      </c>
      <c r="B704" s="114" t="s">
        <v>62</v>
      </c>
      <c r="C704" s="137">
        <v>8.9999999999999998E-4</v>
      </c>
      <c r="D704" s="139">
        <v>177538</v>
      </c>
      <c r="E704" s="118">
        <v>159.78</v>
      </c>
    </row>
    <row r="705" spans="1:5" ht="15.75" customHeight="1">
      <c r="A705" s="144"/>
      <c r="B705" s="144"/>
      <c r="C705" s="144"/>
      <c r="D705" s="140" t="s">
        <v>114</v>
      </c>
      <c r="E705" s="141">
        <v>2207.6400000000003</v>
      </c>
    </row>
    <row r="706" spans="1:5" ht="15.75" customHeight="1">
      <c r="A706" s="136" t="s">
        <v>130</v>
      </c>
      <c r="B706" s="144"/>
      <c r="C706" s="144"/>
      <c r="D706" s="144"/>
      <c r="E706" s="144"/>
    </row>
    <row r="707" spans="1:5" ht="15.75" customHeight="1">
      <c r="A707" s="138" t="s">
        <v>205</v>
      </c>
      <c r="B707" s="114" t="s">
        <v>132</v>
      </c>
      <c r="C707" s="137">
        <v>0.02</v>
      </c>
      <c r="D707" s="139">
        <v>36850</v>
      </c>
      <c r="E707" s="118">
        <v>737</v>
      </c>
    </row>
    <row r="708" spans="1:5" ht="15.75" customHeight="1">
      <c r="A708" s="144"/>
      <c r="B708" s="144"/>
      <c r="C708" s="144"/>
      <c r="D708" s="140" t="s">
        <v>114</v>
      </c>
      <c r="E708" s="141">
        <v>737</v>
      </c>
    </row>
    <row r="709" spans="1:5" ht="15.75" customHeight="1">
      <c r="A709" s="136" t="s">
        <v>117</v>
      </c>
      <c r="B709" s="144"/>
      <c r="C709" s="144"/>
      <c r="D709" s="144"/>
      <c r="E709" s="144"/>
    </row>
    <row r="710" spans="1:5" ht="15.75" customHeight="1">
      <c r="A710" s="138" t="s">
        <v>206</v>
      </c>
      <c r="B710" s="114" t="s">
        <v>119</v>
      </c>
      <c r="C710" s="137">
        <v>9.1999999999999998E-2</v>
      </c>
      <c r="D710" s="139">
        <v>194818</v>
      </c>
      <c r="E710" s="118">
        <v>17923.259999999998</v>
      </c>
    </row>
    <row r="711" spans="1:5" ht="15.75" customHeight="1">
      <c r="A711" s="144"/>
      <c r="B711" s="144"/>
      <c r="C711" s="144"/>
      <c r="D711" s="140" t="s">
        <v>114</v>
      </c>
      <c r="E711" s="141">
        <v>17923.259999999998</v>
      </c>
    </row>
    <row r="712" spans="1:5" ht="15.75" customHeight="1">
      <c r="A712" s="138"/>
      <c r="B712" s="114"/>
      <c r="C712" s="137"/>
      <c r="D712" s="137"/>
      <c r="E712" s="118"/>
    </row>
    <row r="713" spans="1:5" ht="15.75" customHeight="1">
      <c r="A713" s="144"/>
      <c r="B713" s="144"/>
      <c r="C713" s="144"/>
      <c r="D713" s="142" t="s">
        <v>120</v>
      </c>
      <c r="E713" s="143">
        <v>36470</v>
      </c>
    </row>
    <row r="714" spans="1:5" ht="15.75" customHeight="1">
      <c r="A714" s="138"/>
      <c r="B714" s="114"/>
      <c r="C714" s="137"/>
      <c r="D714" s="137"/>
      <c r="E714" s="118"/>
    </row>
    <row r="715" spans="1:5" ht="15.75" customHeight="1">
      <c r="A715" s="127" t="s">
        <v>171</v>
      </c>
      <c r="B715" s="128"/>
      <c r="C715" s="128"/>
      <c r="D715" s="128"/>
      <c r="E715" s="128"/>
    </row>
    <row r="716" spans="1:5" ht="15.75" customHeight="1">
      <c r="A716" s="129" t="s">
        <v>217</v>
      </c>
      <c r="B716" s="130"/>
      <c r="C716" s="131"/>
      <c r="D716" s="131"/>
      <c r="E716" s="132" t="s">
        <v>129</v>
      </c>
    </row>
    <row r="717" spans="1:5" ht="15.75" customHeight="1">
      <c r="A717" s="133" t="s">
        <v>4</v>
      </c>
      <c r="B717" s="134" t="s">
        <v>5</v>
      </c>
      <c r="C717" s="134" t="s">
        <v>110</v>
      </c>
      <c r="D717" s="134" t="s">
        <v>111</v>
      </c>
      <c r="E717" s="135" t="s">
        <v>8</v>
      </c>
    </row>
    <row r="718" spans="1:5" ht="15.75" customHeight="1">
      <c r="A718" s="136" t="s">
        <v>112</v>
      </c>
      <c r="B718" s="144"/>
      <c r="C718" s="144"/>
      <c r="D718" s="144"/>
      <c r="E718" s="144"/>
    </row>
    <row r="719" spans="1:5" ht="15.75" customHeight="1">
      <c r="A719" s="138" t="s">
        <v>218</v>
      </c>
      <c r="B719" s="114" t="s">
        <v>219</v>
      </c>
      <c r="C719" s="137">
        <v>0.63</v>
      </c>
      <c r="D719" s="139">
        <v>1175</v>
      </c>
      <c r="E719" s="118">
        <v>740.25</v>
      </c>
    </row>
    <row r="720" spans="1:5" ht="15.75" customHeight="1">
      <c r="A720" s="138" t="s">
        <v>220</v>
      </c>
      <c r="B720" s="114" t="s">
        <v>221</v>
      </c>
      <c r="C720" s="137">
        <v>3.8E-3</v>
      </c>
      <c r="D720" s="139">
        <v>812</v>
      </c>
      <c r="E720" s="118">
        <v>3.09</v>
      </c>
    </row>
    <row r="721" spans="1:5" ht="15.75" customHeight="1">
      <c r="A721" s="138" t="s">
        <v>200</v>
      </c>
      <c r="B721" s="114" t="s">
        <v>201</v>
      </c>
      <c r="C721" s="137">
        <v>3.7199999999999997E-2</v>
      </c>
      <c r="D721" s="139">
        <v>55425</v>
      </c>
      <c r="E721" s="118">
        <v>2061.81</v>
      </c>
    </row>
    <row r="722" spans="1:5" ht="15.75" customHeight="1">
      <c r="A722" s="138" t="s">
        <v>203</v>
      </c>
      <c r="B722" s="114" t="s">
        <v>201</v>
      </c>
      <c r="C722" s="137">
        <v>7.4399999999999994E-2</v>
      </c>
      <c r="D722" s="139">
        <v>109066</v>
      </c>
      <c r="E722" s="118">
        <v>8114.51</v>
      </c>
    </row>
    <row r="723" spans="1:5" ht="15.75" customHeight="1">
      <c r="A723" s="144"/>
      <c r="B723" s="144"/>
      <c r="C723" s="144"/>
      <c r="D723" s="140" t="s">
        <v>114</v>
      </c>
      <c r="E723" s="141">
        <v>10919.66</v>
      </c>
    </row>
    <row r="724" spans="1:5" ht="15.75" customHeight="1">
      <c r="A724" s="136" t="s">
        <v>115</v>
      </c>
      <c r="B724" s="144"/>
      <c r="C724" s="144"/>
      <c r="D724" s="144"/>
      <c r="E724" s="144"/>
    </row>
    <row r="725" spans="1:5" ht="15.75" customHeight="1">
      <c r="A725" s="138" t="s">
        <v>222</v>
      </c>
      <c r="B725" s="114" t="s">
        <v>119</v>
      </c>
      <c r="C725" s="137">
        <v>6.0000000000000001E-3</v>
      </c>
      <c r="D725" s="139">
        <v>84837</v>
      </c>
      <c r="E725" s="118">
        <v>509.02</v>
      </c>
    </row>
    <row r="726" spans="1:5" ht="15.75" customHeight="1">
      <c r="A726" s="144"/>
      <c r="B726" s="144"/>
      <c r="C726" s="144"/>
      <c r="D726" s="140" t="s">
        <v>114</v>
      </c>
      <c r="E726" s="141">
        <v>509.02</v>
      </c>
    </row>
    <row r="727" spans="1:5" ht="15.75" customHeight="1">
      <c r="A727" s="136" t="s">
        <v>130</v>
      </c>
      <c r="B727" s="144"/>
      <c r="C727" s="144"/>
      <c r="D727" s="144"/>
      <c r="E727" s="144"/>
    </row>
    <row r="728" spans="1:5" ht="15.75" customHeight="1">
      <c r="A728" s="138" t="s">
        <v>205</v>
      </c>
      <c r="B728" s="114" t="s">
        <v>132</v>
      </c>
      <c r="C728" s="137">
        <v>0.02</v>
      </c>
      <c r="D728" s="139">
        <v>36850</v>
      </c>
      <c r="E728" s="118">
        <v>737</v>
      </c>
    </row>
    <row r="729" spans="1:5" ht="15.75" customHeight="1">
      <c r="A729" s="144"/>
      <c r="B729" s="144"/>
      <c r="C729" s="144"/>
      <c r="D729" s="140" t="s">
        <v>114</v>
      </c>
      <c r="E729" s="141">
        <v>737</v>
      </c>
    </row>
    <row r="730" spans="1:5" ht="15.75" customHeight="1">
      <c r="A730" s="136" t="s">
        <v>117</v>
      </c>
      <c r="B730" s="144"/>
      <c r="C730" s="144"/>
      <c r="D730" s="144"/>
      <c r="E730" s="144"/>
    </row>
    <row r="731" spans="1:5" ht="15.75" customHeight="1">
      <c r="A731" s="138" t="s">
        <v>206</v>
      </c>
      <c r="B731" s="114" t="s">
        <v>119</v>
      </c>
      <c r="C731" s="137">
        <v>5.7000000000000002E-2</v>
      </c>
      <c r="D731" s="139">
        <v>194818</v>
      </c>
      <c r="E731" s="118">
        <v>11104.63</v>
      </c>
    </row>
    <row r="732" spans="1:5" ht="15.75" customHeight="1">
      <c r="A732" s="144"/>
      <c r="B732" s="144"/>
      <c r="C732" s="144"/>
      <c r="D732" s="140" t="s">
        <v>114</v>
      </c>
      <c r="E732" s="141">
        <v>11104.63</v>
      </c>
    </row>
    <row r="733" spans="1:5" ht="15.75" customHeight="1">
      <c r="A733" s="138"/>
      <c r="B733" s="114"/>
      <c r="C733" s="137"/>
      <c r="D733" s="137"/>
      <c r="E733" s="118"/>
    </row>
    <row r="734" spans="1:5" ht="15.75" customHeight="1">
      <c r="A734" s="144"/>
      <c r="B734" s="144"/>
      <c r="C734" s="144"/>
      <c r="D734" s="142" t="s">
        <v>120</v>
      </c>
      <c r="E734" s="143">
        <v>23270</v>
      </c>
    </row>
    <row r="735" spans="1:5" ht="15.75" customHeight="1">
      <c r="A735" s="138"/>
      <c r="B735" s="114"/>
      <c r="C735" s="137"/>
      <c r="D735" s="137"/>
      <c r="E735" s="118"/>
    </row>
    <row r="736" spans="1:5" ht="15.75" customHeight="1">
      <c r="A736" s="127" t="s">
        <v>171</v>
      </c>
      <c r="B736" s="128"/>
      <c r="C736" s="128"/>
      <c r="D736" s="128"/>
      <c r="E736" s="128"/>
    </row>
    <row r="737" spans="1:5" ht="15.75" customHeight="1">
      <c r="A737" s="129" t="s">
        <v>23</v>
      </c>
      <c r="B737" s="130"/>
      <c r="C737" s="131"/>
      <c r="D737" s="131"/>
      <c r="E737" s="132" t="s">
        <v>223</v>
      </c>
    </row>
    <row r="738" spans="1:5" ht="15.75" customHeight="1">
      <c r="A738" s="133" t="s">
        <v>4</v>
      </c>
      <c r="B738" s="134" t="s">
        <v>5</v>
      </c>
      <c r="C738" s="134" t="s">
        <v>110</v>
      </c>
      <c r="D738" s="134" t="s">
        <v>111</v>
      </c>
      <c r="E738" s="135" t="s">
        <v>8</v>
      </c>
    </row>
    <row r="739" spans="1:5" ht="15.75" customHeight="1">
      <c r="A739" s="136" t="s">
        <v>112</v>
      </c>
      <c r="B739" s="144"/>
      <c r="C739" s="144"/>
      <c r="D739" s="144"/>
      <c r="E739" s="144"/>
    </row>
    <row r="740" spans="1:5" ht="15.75" customHeight="1">
      <c r="A740" s="138" t="s">
        <v>195</v>
      </c>
      <c r="B740" s="114" t="s">
        <v>175</v>
      </c>
      <c r="C740" s="137">
        <v>1.04</v>
      </c>
      <c r="D740" s="139">
        <v>5275</v>
      </c>
      <c r="E740" s="118">
        <v>5486</v>
      </c>
    </row>
    <row r="741" spans="1:5" ht="15.75" customHeight="1">
      <c r="A741" s="138" t="s">
        <v>196</v>
      </c>
      <c r="B741" s="114" t="s">
        <v>175</v>
      </c>
      <c r="C741" s="137">
        <v>0.03</v>
      </c>
      <c r="D741" s="139">
        <v>8300</v>
      </c>
      <c r="E741" s="118">
        <v>249</v>
      </c>
    </row>
    <row r="742" spans="1:5" ht="15.75" customHeight="1">
      <c r="A742" s="138" t="s">
        <v>224</v>
      </c>
      <c r="B742" s="114" t="s">
        <v>62</v>
      </c>
      <c r="C742" s="137">
        <v>0.15</v>
      </c>
      <c r="D742" s="139">
        <v>627</v>
      </c>
      <c r="E742" s="118">
        <v>94.05</v>
      </c>
    </row>
    <row r="743" spans="1:5" ht="15.75" customHeight="1">
      <c r="A743" s="144"/>
      <c r="B743" s="144"/>
      <c r="C743" s="144"/>
      <c r="D743" s="140" t="s">
        <v>114</v>
      </c>
      <c r="E743" s="141">
        <v>5829.05</v>
      </c>
    </row>
    <row r="744" spans="1:5" ht="15.75" customHeight="1">
      <c r="A744" s="136" t="s">
        <v>115</v>
      </c>
      <c r="B744" s="144"/>
      <c r="C744" s="144"/>
      <c r="D744" s="144"/>
      <c r="E744" s="144"/>
    </row>
    <row r="745" spans="1:5" ht="15.75" customHeight="1">
      <c r="A745" s="138" t="s">
        <v>225</v>
      </c>
      <c r="B745" s="114" t="s">
        <v>119</v>
      </c>
      <c r="C745" s="137">
        <v>2.0999999999999999E-5</v>
      </c>
      <c r="D745" s="139">
        <v>16926</v>
      </c>
      <c r="E745" s="118">
        <v>0.36</v>
      </c>
    </row>
    <row r="746" spans="1:5" ht="15.75" customHeight="1">
      <c r="A746" s="138" t="s">
        <v>226</v>
      </c>
      <c r="B746" s="114" t="s">
        <v>62</v>
      </c>
      <c r="C746" s="137">
        <v>2.0999999999999999E-5</v>
      </c>
      <c r="D746" s="139">
        <v>1059443</v>
      </c>
      <c r="E746" s="118">
        <v>22.25</v>
      </c>
    </row>
    <row r="747" spans="1:5" ht="15.75" customHeight="1">
      <c r="A747" s="138" t="s">
        <v>227</v>
      </c>
      <c r="B747" s="114" t="s">
        <v>62</v>
      </c>
      <c r="C747" s="137">
        <v>4.1999999999999998E-5</v>
      </c>
      <c r="D747" s="139">
        <v>5207</v>
      </c>
      <c r="E747" s="118">
        <v>0.22</v>
      </c>
    </row>
    <row r="748" spans="1:5" ht="15.75" customHeight="1">
      <c r="A748" s="138" t="s">
        <v>228</v>
      </c>
      <c r="B748" s="114" t="s">
        <v>62</v>
      </c>
      <c r="C748" s="137">
        <v>4.1999999999999998E-5</v>
      </c>
      <c r="D748" s="139">
        <v>390048</v>
      </c>
      <c r="E748" s="118">
        <v>16.38</v>
      </c>
    </row>
    <row r="749" spans="1:5" ht="15.75" customHeight="1">
      <c r="A749" s="144"/>
      <c r="B749" s="144"/>
      <c r="C749" s="144"/>
      <c r="D749" s="140" t="s">
        <v>114</v>
      </c>
      <c r="E749" s="141">
        <v>39.209999999999994</v>
      </c>
    </row>
    <row r="750" spans="1:5" ht="15.75" customHeight="1">
      <c r="A750" s="136" t="s">
        <v>117</v>
      </c>
      <c r="B750" s="144"/>
      <c r="C750" s="144"/>
      <c r="D750" s="144"/>
      <c r="E750" s="144"/>
    </row>
    <row r="751" spans="1:5" ht="15.75" customHeight="1">
      <c r="A751" s="138" t="s">
        <v>229</v>
      </c>
      <c r="B751" s="114" t="s">
        <v>119</v>
      </c>
      <c r="C751" s="137">
        <v>2.0999999999999999E-3</v>
      </c>
      <c r="D751" s="139">
        <v>600688</v>
      </c>
      <c r="E751" s="118">
        <v>1261.44</v>
      </c>
    </row>
    <row r="752" spans="1:5" ht="15.75" customHeight="1">
      <c r="A752" s="144"/>
      <c r="B752" s="144"/>
      <c r="C752" s="144"/>
      <c r="D752" s="140" t="s">
        <v>114</v>
      </c>
      <c r="E752" s="141">
        <v>1261.44</v>
      </c>
    </row>
    <row r="753" spans="1:5" ht="15.75" customHeight="1">
      <c r="A753" s="138"/>
      <c r="B753" s="114"/>
      <c r="C753" s="137"/>
      <c r="D753" s="137"/>
      <c r="E753" s="118"/>
    </row>
    <row r="754" spans="1:5" ht="15.75" customHeight="1">
      <c r="A754" s="144"/>
      <c r="B754" s="144"/>
      <c r="C754" s="144"/>
      <c r="D754" s="142" t="s">
        <v>120</v>
      </c>
      <c r="E754" s="143">
        <v>7130</v>
      </c>
    </row>
    <row r="755" spans="1:5" ht="15.75" customHeight="1">
      <c r="A755" s="46"/>
      <c r="B755" s="25"/>
      <c r="C755" s="47"/>
      <c r="D755" s="47"/>
      <c r="E755" s="27"/>
    </row>
    <row r="756" spans="1:5" ht="15.75" customHeight="1">
      <c r="A756" s="46"/>
      <c r="B756" s="25"/>
      <c r="C756" s="47"/>
      <c r="D756" s="47"/>
      <c r="E756" s="27"/>
    </row>
    <row r="757" spans="1:5" ht="15.75" customHeight="1">
      <c r="A757" s="46"/>
      <c r="B757" s="25"/>
      <c r="C757" s="47"/>
      <c r="D757" s="47"/>
      <c r="E757" s="27"/>
    </row>
    <row r="758" spans="1:5" ht="15.75" customHeight="1">
      <c r="A758" s="46"/>
      <c r="B758" s="25"/>
      <c r="C758" s="47"/>
      <c r="D758" s="47"/>
      <c r="E758" s="27"/>
    </row>
    <row r="759" spans="1:5" ht="15.75" customHeight="1">
      <c r="A759" s="46"/>
      <c r="B759" s="25"/>
      <c r="C759" s="47"/>
      <c r="D759" s="47"/>
      <c r="E759" s="27"/>
    </row>
    <row r="760" spans="1:5" ht="15.75" customHeight="1">
      <c r="A760" s="46"/>
      <c r="B760" s="25"/>
      <c r="C760" s="47"/>
      <c r="D760" s="47"/>
      <c r="E760" s="27"/>
    </row>
    <row r="761" spans="1:5" ht="15.75" customHeight="1">
      <c r="A761" s="46"/>
      <c r="B761" s="25"/>
      <c r="C761" s="47"/>
      <c r="D761" s="47"/>
      <c r="E761" s="27"/>
    </row>
    <row r="762" spans="1:5" ht="15.75" customHeight="1">
      <c r="A762" s="46"/>
      <c r="B762" s="25"/>
      <c r="C762" s="47"/>
      <c r="D762" s="47"/>
      <c r="E762" s="27"/>
    </row>
    <row r="763" spans="1:5" ht="15.75" customHeight="1">
      <c r="A763" s="46"/>
      <c r="B763" s="25"/>
      <c r="C763" s="47"/>
      <c r="D763" s="47"/>
      <c r="E763" s="27"/>
    </row>
    <row r="764" spans="1:5" ht="15.75" customHeight="1">
      <c r="A764" s="46"/>
      <c r="B764" s="25"/>
      <c r="C764" s="47"/>
      <c r="D764" s="47"/>
      <c r="E764" s="27"/>
    </row>
    <row r="765" spans="1:5" ht="15.75" customHeight="1">
      <c r="A765" s="46"/>
      <c r="B765" s="25"/>
      <c r="C765" s="47"/>
      <c r="D765" s="47"/>
      <c r="E765" s="27"/>
    </row>
    <row r="766" spans="1:5" ht="15.75" customHeight="1">
      <c r="A766" s="46"/>
      <c r="B766" s="25"/>
      <c r="C766" s="47"/>
      <c r="D766" s="47"/>
      <c r="E766" s="27"/>
    </row>
    <row r="767" spans="1:5" ht="15.75" customHeight="1">
      <c r="A767" s="46"/>
      <c r="B767" s="25"/>
      <c r="C767" s="47"/>
      <c r="D767" s="47"/>
      <c r="E767" s="27"/>
    </row>
    <row r="768" spans="1:5" ht="15.75" customHeight="1">
      <c r="A768" s="46"/>
      <c r="B768" s="25"/>
      <c r="C768" s="47"/>
      <c r="D768" s="47"/>
      <c r="E768" s="27"/>
    </row>
    <row r="769" spans="1:5" ht="15.75" customHeight="1">
      <c r="A769" s="46"/>
      <c r="B769" s="25"/>
      <c r="C769" s="47"/>
      <c r="D769" s="47"/>
      <c r="E769" s="27"/>
    </row>
    <row r="770" spans="1:5" ht="15.75" customHeight="1">
      <c r="A770" s="46"/>
      <c r="B770" s="25"/>
      <c r="C770" s="47"/>
      <c r="D770" s="47"/>
      <c r="E770" s="27"/>
    </row>
    <row r="771" spans="1:5" ht="15.75" customHeight="1">
      <c r="A771" s="46"/>
      <c r="B771" s="25"/>
      <c r="C771" s="47"/>
      <c r="D771" s="47"/>
      <c r="E771" s="27"/>
    </row>
    <row r="772" spans="1:5" ht="15.75" customHeight="1">
      <c r="A772" s="46"/>
      <c r="B772" s="25"/>
      <c r="C772" s="47"/>
      <c r="D772" s="47"/>
      <c r="E772" s="27"/>
    </row>
    <row r="773" spans="1:5" ht="15.75" customHeight="1">
      <c r="A773" s="46"/>
      <c r="B773" s="25"/>
      <c r="C773" s="47"/>
      <c r="D773" s="47"/>
      <c r="E773" s="27"/>
    </row>
    <row r="774" spans="1:5" ht="15.75" customHeight="1">
      <c r="A774" s="46"/>
      <c r="B774" s="25"/>
      <c r="C774" s="47"/>
      <c r="D774" s="47"/>
      <c r="E774" s="27"/>
    </row>
    <row r="775" spans="1:5" ht="15.75" customHeight="1">
      <c r="A775" s="46"/>
      <c r="B775" s="25"/>
      <c r="C775" s="47"/>
      <c r="D775" s="47"/>
      <c r="E775" s="27"/>
    </row>
    <row r="776" spans="1:5" ht="15.75" customHeight="1">
      <c r="A776" s="46"/>
      <c r="B776" s="25"/>
      <c r="C776" s="47"/>
      <c r="D776" s="47"/>
      <c r="E776" s="27"/>
    </row>
    <row r="777" spans="1:5" ht="15.75" customHeight="1">
      <c r="A777" s="46"/>
      <c r="B777" s="25"/>
      <c r="C777" s="47"/>
      <c r="D777" s="47"/>
      <c r="E777" s="27"/>
    </row>
    <row r="778" spans="1:5" ht="15.75" customHeight="1">
      <c r="A778" s="46"/>
      <c r="B778" s="25"/>
      <c r="C778" s="47"/>
      <c r="D778" s="47"/>
      <c r="E778" s="27"/>
    </row>
    <row r="779" spans="1:5" ht="15.75" customHeight="1">
      <c r="A779" s="46"/>
      <c r="B779" s="25"/>
      <c r="C779" s="47"/>
      <c r="D779" s="47"/>
      <c r="E779" s="27"/>
    </row>
    <row r="780" spans="1:5" ht="15.75" customHeight="1">
      <c r="A780" s="46"/>
      <c r="B780" s="25"/>
      <c r="C780" s="47"/>
      <c r="D780" s="47"/>
      <c r="E780" s="27"/>
    </row>
    <row r="781" spans="1:5" ht="15.75" customHeight="1">
      <c r="A781" s="46"/>
      <c r="B781" s="25"/>
      <c r="C781" s="47"/>
      <c r="D781" s="47"/>
      <c r="E781" s="27"/>
    </row>
    <row r="782" spans="1:5" ht="15.75" customHeight="1">
      <c r="A782" s="46"/>
      <c r="B782" s="25"/>
      <c r="C782" s="47"/>
      <c r="D782" s="47"/>
      <c r="E782" s="27"/>
    </row>
    <row r="783" spans="1:5" ht="15.75" customHeight="1">
      <c r="A783" s="46"/>
      <c r="B783" s="25"/>
      <c r="C783" s="47"/>
      <c r="D783" s="47"/>
      <c r="E783" s="27"/>
    </row>
    <row r="784" spans="1:5" ht="15.75" customHeight="1">
      <c r="A784" s="46"/>
      <c r="B784" s="25"/>
      <c r="C784" s="47"/>
      <c r="D784" s="47"/>
      <c r="E784" s="27"/>
    </row>
    <row r="785" spans="1:5" ht="15.75" customHeight="1">
      <c r="A785" s="46"/>
      <c r="B785" s="25"/>
      <c r="C785" s="47"/>
      <c r="D785" s="47"/>
      <c r="E785" s="27"/>
    </row>
    <row r="786" spans="1:5" ht="15.75" customHeight="1">
      <c r="A786" s="46"/>
      <c r="B786" s="25"/>
      <c r="C786" s="47"/>
      <c r="D786" s="47"/>
      <c r="E786" s="27"/>
    </row>
    <row r="787" spans="1:5" ht="15.75" customHeight="1">
      <c r="A787" s="46"/>
      <c r="B787" s="25"/>
      <c r="C787" s="47"/>
      <c r="D787" s="47"/>
      <c r="E787" s="27"/>
    </row>
    <row r="788" spans="1:5" ht="15.75" customHeight="1">
      <c r="A788" s="46"/>
      <c r="B788" s="25"/>
      <c r="C788" s="47"/>
      <c r="D788" s="47"/>
      <c r="E788" s="27"/>
    </row>
    <row r="789" spans="1:5" ht="15.75" customHeight="1">
      <c r="A789" s="46"/>
      <c r="B789" s="25"/>
      <c r="C789" s="47"/>
      <c r="D789" s="47"/>
      <c r="E789" s="27"/>
    </row>
    <row r="790" spans="1:5" ht="15.75" customHeight="1">
      <c r="A790" s="46"/>
      <c r="B790" s="25"/>
      <c r="C790" s="47"/>
      <c r="D790" s="47"/>
      <c r="E790" s="27"/>
    </row>
    <row r="791" spans="1:5" ht="15.75" customHeight="1">
      <c r="A791" s="46"/>
      <c r="B791" s="25"/>
      <c r="C791" s="47"/>
      <c r="D791" s="47"/>
      <c r="E791" s="27"/>
    </row>
    <row r="792" spans="1:5" ht="15.75" customHeight="1">
      <c r="A792" s="46"/>
      <c r="B792" s="25"/>
      <c r="C792" s="47"/>
      <c r="D792" s="47"/>
      <c r="E792" s="27"/>
    </row>
    <row r="793" spans="1:5" ht="15.75" customHeight="1">
      <c r="A793" s="46"/>
      <c r="B793" s="25"/>
      <c r="C793" s="47"/>
      <c r="D793" s="47"/>
      <c r="E793" s="27"/>
    </row>
    <row r="794" spans="1:5" ht="15.75" customHeight="1">
      <c r="A794" s="46"/>
      <c r="B794" s="25"/>
      <c r="C794" s="47"/>
      <c r="D794" s="47"/>
      <c r="E794" s="27"/>
    </row>
    <row r="795" spans="1:5" ht="15.75" customHeight="1">
      <c r="A795" s="46"/>
      <c r="B795" s="25"/>
      <c r="C795" s="47"/>
      <c r="D795" s="47"/>
      <c r="E795" s="27"/>
    </row>
    <row r="796" spans="1:5" ht="15.75" customHeight="1">
      <c r="A796" s="46"/>
      <c r="B796" s="25"/>
      <c r="C796" s="47"/>
      <c r="D796" s="47"/>
      <c r="E796" s="27"/>
    </row>
    <row r="797" spans="1:5" ht="15.75" customHeight="1">
      <c r="A797" s="46"/>
      <c r="B797" s="25"/>
      <c r="C797" s="47"/>
      <c r="D797" s="47"/>
      <c r="E797" s="27"/>
    </row>
    <row r="798" spans="1:5" ht="15.75" customHeight="1">
      <c r="A798" s="46"/>
      <c r="B798" s="25"/>
      <c r="C798" s="47"/>
      <c r="D798" s="47"/>
      <c r="E798" s="27"/>
    </row>
    <row r="799" spans="1:5" ht="15.75" customHeight="1">
      <c r="A799" s="46"/>
      <c r="B799" s="25"/>
      <c r="C799" s="47"/>
      <c r="D799" s="47"/>
      <c r="E799" s="27"/>
    </row>
    <row r="800" spans="1:5" ht="15.75" customHeight="1">
      <c r="A800" s="46"/>
      <c r="B800" s="25"/>
      <c r="C800" s="47"/>
      <c r="D800" s="47"/>
      <c r="E800" s="27"/>
    </row>
    <row r="801" spans="1:5" ht="15.75" customHeight="1">
      <c r="A801" s="46"/>
      <c r="B801" s="25"/>
      <c r="C801" s="47"/>
      <c r="D801" s="47"/>
      <c r="E801" s="27"/>
    </row>
    <row r="802" spans="1:5" ht="15.75" customHeight="1">
      <c r="A802" s="46"/>
      <c r="B802" s="25"/>
      <c r="C802" s="47"/>
      <c r="D802" s="47"/>
      <c r="E802" s="27"/>
    </row>
    <row r="803" spans="1:5" ht="15.75" customHeight="1">
      <c r="A803" s="46"/>
      <c r="B803" s="25"/>
      <c r="C803" s="47"/>
      <c r="D803" s="47"/>
      <c r="E803" s="27"/>
    </row>
    <row r="804" spans="1:5" ht="15.75" customHeight="1">
      <c r="A804" s="46"/>
      <c r="B804" s="25"/>
      <c r="C804" s="47"/>
      <c r="D804" s="47"/>
      <c r="E804" s="27"/>
    </row>
    <row r="805" spans="1:5" ht="15.75" customHeight="1">
      <c r="A805" s="46"/>
      <c r="B805" s="25"/>
      <c r="C805" s="47"/>
      <c r="D805" s="47"/>
      <c r="E805" s="27"/>
    </row>
    <row r="806" spans="1:5" ht="15.75" customHeight="1">
      <c r="A806" s="46"/>
      <c r="B806" s="25"/>
      <c r="C806" s="47"/>
      <c r="D806" s="47"/>
      <c r="E806" s="27"/>
    </row>
    <row r="807" spans="1:5" ht="15.75" customHeight="1">
      <c r="A807" s="46"/>
      <c r="B807" s="25"/>
      <c r="C807" s="47"/>
      <c r="D807" s="47"/>
      <c r="E807" s="27"/>
    </row>
    <row r="808" spans="1:5" ht="15.75" customHeight="1">
      <c r="A808" s="46"/>
      <c r="B808" s="25"/>
      <c r="C808" s="47"/>
      <c r="D808" s="47"/>
      <c r="E808" s="27"/>
    </row>
    <row r="809" spans="1:5" ht="15.75" customHeight="1">
      <c r="A809" s="46"/>
      <c r="B809" s="25"/>
      <c r="C809" s="47"/>
      <c r="D809" s="47"/>
      <c r="E809" s="27"/>
    </row>
    <row r="810" spans="1:5" ht="15.75" customHeight="1">
      <c r="A810" s="46"/>
      <c r="B810" s="25"/>
      <c r="C810" s="47"/>
      <c r="D810" s="47"/>
      <c r="E810" s="27"/>
    </row>
    <row r="811" spans="1:5" ht="15.75" customHeight="1">
      <c r="A811" s="46"/>
      <c r="B811" s="25"/>
      <c r="C811" s="47"/>
      <c r="D811" s="47"/>
      <c r="E811" s="27"/>
    </row>
    <row r="812" spans="1:5" ht="15.75" customHeight="1">
      <c r="A812" s="46"/>
      <c r="B812" s="25"/>
      <c r="C812" s="47"/>
      <c r="D812" s="47"/>
      <c r="E812" s="27"/>
    </row>
    <row r="813" spans="1:5" ht="15.75" customHeight="1">
      <c r="A813" s="46"/>
      <c r="B813" s="25"/>
      <c r="C813" s="47"/>
      <c r="D813" s="47"/>
      <c r="E813" s="27"/>
    </row>
    <row r="814" spans="1:5" ht="15.75" customHeight="1">
      <c r="A814" s="46"/>
      <c r="B814" s="25"/>
      <c r="C814" s="47"/>
      <c r="D814" s="47"/>
      <c r="E814" s="27"/>
    </row>
    <row r="815" spans="1:5" ht="15.75" customHeight="1">
      <c r="A815" s="46"/>
      <c r="B815" s="25"/>
      <c r="C815" s="47"/>
      <c r="D815" s="47"/>
      <c r="E815" s="27"/>
    </row>
    <row r="816" spans="1:5" ht="15.75" customHeight="1">
      <c r="A816" s="46"/>
      <c r="B816" s="25"/>
      <c r="C816" s="47"/>
      <c r="D816" s="47"/>
      <c r="E816" s="27"/>
    </row>
    <row r="817" spans="1:5" ht="15.75" customHeight="1">
      <c r="A817" s="46"/>
      <c r="B817" s="25"/>
      <c r="C817" s="47"/>
      <c r="D817" s="47"/>
      <c r="E817" s="27"/>
    </row>
    <row r="818" spans="1:5" ht="15.75" customHeight="1">
      <c r="A818" s="46"/>
      <c r="B818" s="25"/>
      <c r="C818" s="47"/>
      <c r="D818" s="47"/>
      <c r="E818" s="27"/>
    </row>
    <row r="819" spans="1:5" ht="15.75" customHeight="1">
      <c r="A819" s="46"/>
      <c r="B819" s="25"/>
      <c r="C819" s="47"/>
      <c r="D819" s="47"/>
      <c r="E819" s="27"/>
    </row>
    <row r="820" spans="1:5" ht="15.75" customHeight="1">
      <c r="A820" s="46"/>
      <c r="B820" s="25"/>
      <c r="C820" s="47"/>
      <c r="D820" s="47"/>
      <c r="E820" s="27"/>
    </row>
    <row r="821" spans="1:5" ht="15.75" customHeight="1">
      <c r="A821" s="46"/>
      <c r="B821" s="25"/>
      <c r="C821" s="47"/>
      <c r="D821" s="47"/>
      <c r="E821" s="27"/>
    </row>
    <row r="822" spans="1:5" ht="15.75" customHeight="1">
      <c r="A822" s="46"/>
      <c r="B822" s="25"/>
      <c r="C822" s="47"/>
      <c r="D822" s="47"/>
      <c r="E822" s="27"/>
    </row>
    <row r="823" spans="1:5" ht="15.75" customHeight="1">
      <c r="A823" s="46"/>
      <c r="B823" s="25"/>
      <c r="C823" s="47"/>
      <c r="D823" s="47"/>
      <c r="E823" s="27"/>
    </row>
    <row r="824" spans="1:5" ht="15.75" customHeight="1">
      <c r="A824" s="46"/>
      <c r="B824" s="25"/>
      <c r="C824" s="47"/>
      <c r="D824" s="47"/>
      <c r="E824" s="27"/>
    </row>
    <row r="825" spans="1:5" ht="15.75" customHeight="1">
      <c r="A825" s="46"/>
      <c r="B825" s="25"/>
      <c r="C825" s="47"/>
      <c r="D825" s="47"/>
      <c r="E825" s="27"/>
    </row>
    <row r="826" spans="1:5" ht="15.75" customHeight="1">
      <c r="A826" s="46"/>
      <c r="B826" s="25"/>
      <c r="C826" s="47"/>
      <c r="D826" s="47"/>
      <c r="E826" s="27"/>
    </row>
    <row r="827" spans="1:5" ht="15.75" customHeight="1">
      <c r="A827" s="46"/>
      <c r="B827" s="25"/>
      <c r="C827" s="47"/>
      <c r="D827" s="47"/>
      <c r="E827" s="27"/>
    </row>
    <row r="828" spans="1:5" ht="15.75" customHeight="1">
      <c r="A828" s="46"/>
      <c r="B828" s="25"/>
      <c r="C828" s="47"/>
      <c r="D828" s="47"/>
      <c r="E828" s="27"/>
    </row>
    <row r="829" spans="1:5" ht="15.75" customHeight="1">
      <c r="A829" s="46"/>
      <c r="B829" s="25"/>
      <c r="C829" s="47"/>
      <c r="D829" s="47"/>
      <c r="E829" s="27"/>
    </row>
    <row r="830" spans="1:5" ht="15.75" customHeight="1">
      <c r="A830" s="46"/>
      <c r="B830" s="25"/>
      <c r="C830" s="47"/>
      <c r="D830" s="47"/>
      <c r="E830" s="27"/>
    </row>
    <row r="831" spans="1:5" ht="15.75" customHeight="1">
      <c r="A831" s="46"/>
      <c r="B831" s="25"/>
      <c r="C831" s="47"/>
      <c r="D831" s="47"/>
      <c r="E831" s="27"/>
    </row>
    <row r="832" spans="1:5" ht="15.75" customHeight="1">
      <c r="A832" s="46"/>
      <c r="B832" s="25"/>
      <c r="C832" s="47"/>
      <c r="D832" s="47"/>
      <c r="E832" s="27"/>
    </row>
    <row r="833" spans="1:5" ht="15.75" customHeight="1">
      <c r="A833" s="46"/>
      <c r="B833" s="25"/>
      <c r="C833" s="47"/>
      <c r="D833" s="47"/>
      <c r="E833" s="27"/>
    </row>
    <row r="834" spans="1:5" ht="15.75" customHeight="1">
      <c r="A834" s="46"/>
      <c r="B834" s="25"/>
      <c r="C834" s="47"/>
      <c r="D834" s="47"/>
      <c r="E834" s="27"/>
    </row>
    <row r="835" spans="1:5" ht="15.75" customHeight="1">
      <c r="A835" s="46"/>
      <c r="B835" s="25"/>
      <c r="C835" s="47"/>
      <c r="D835" s="47"/>
      <c r="E835" s="27"/>
    </row>
    <row r="836" spans="1:5" ht="15.75" customHeight="1">
      <c r="A836" s="46"/>
      <c r="B836" s="25"/>
      <c r="C836" s="47"/>
      <c r="D836" s="47"/>
      <c r="E836" s="27"/>
    </row>
    <row r="837" spans="1:5" ht="15.75" customHeight="1">
      <c r="A837" s="46"/>
      <c r="B837" s="25"/>
      <c r="C837" s="47"/>
      <c r="D837" s="47"/>
      <c r="E837" s="27"/>
    </row>
    <row r="838" spans="1:5" ht="15.75" customHeight="1">
      <c r="A838" s="46"/>
      <c r="B838" s="25"/>
      <c r="C838" s="47"/>
      <c r="D838" s="47"/>
      <c r="E838" s="27"/>
    </row>
    <row r="839" spans="1:5" ht="15.75" customHeight="1">
      <c r="A839" s="46"/>
      <c r="B839" s="25"/>
      <c r="C839" s="47"/>
      <c r="D839" s="47"/>
      <c r="E839" s="27"/>
    </row>
    <row r="840" spans="1:5" ht="15.75" customHeight="1">
      <c r="A840" s="46"/>
      <c r="B840" s="25"/>
      <c r="C840" s="47"/>
      <c r="D840" s="47"/>
      <c r="E840" s="27"/>
    </row>
    <row r="841" spans="1:5" ht="15.75" customHeight="1">
      <c r="A841" s="46"/>
      <c r="B841" s="25"/>
      <c r="C841" s="47"/>
      <c r="D841" s="47"/>
      <c r="E841" s="27"/>
    </row>
    <row r="842" spans="1:5" ht="15.75" customHeight="1">
      <c r="A842" s="46"/>
      <c r="B842" s="25"/>
      <c r="C842" s="47"/>
      <c r="D842" s="47"/>
      <c r="E842" s="27"/>
    </row>
    <row r="843" spans="1:5" ht="15.75" customHeight="1">
      <c r="A843" s="46"/>
      <c r="B843" s="25"/>
      <c r="C843" s="47"/>
      <c r="D843" s="47"/>
      <c r="E843" s="27"/>
    </row>
    <row r="844" spans="1:5" ht="15.75" customHeight="1">
      <c r="A844" s="46"/>
      <c r="B844" s="25"/>
      <c r="C844" s="47"/>
      <c r="D844" s="47"/>
      <c r="E844" s="27"/>
    </row>
    <row r="845" spans="1:5" ht="15.75" customHeight="1">
      <c r="A845" s="46"/>
      <c r="B845" s="25"/>
      <c r="C845" s="47"/>
      <c r="D845" s="47"/>
      <c r="E845" s="27"/>
    </row>
    <row r="846" spans="1:5" ht="15.75" customHeight="1">
      <c r="A846" s="46"/>
      <c r="B846" s="25"/>
      <c r="C846" s="47"/>
      <c r="D846" s="47"/>
      <c r="E846" s="27"/>
    </row>
    <row r="847" spans="1:5" ht="15.75" customHeight="1">
      <c r="A847" s="46"/>
      <c r="B847" s="25"/>
      <c r="C847" s="47"/>
      <c r="D847" s="47"/>
      <c r="E847" s="27"/>
    </row>
    <row r="848" spans="1:5" ht="15.75" customHeight="1">
      <c r="A848" s="46"/>
      <c r="B848" s="25"/>
      <c r="C848" s="47"/>
      <c r="D848" s="47"/>
      <c r="E848" s="27"/>
    </row>
    <row r="849" spans="1:5" ht="15.75" customHeight="1">
      <c r="A849" s="46"/>
      <c r="B849" s="25"/>
      <c r="C849" s="47"/>
      <c r="D849" s="47"/>
      <c r="E849" s="27"/>
    </row>
    <row r="850" spans="1:5" ht="15.75" customHeight="1">
      <c r="A850" s="46"/>
      <c r="B850" s="25"/>
      <c r="C850" s="47"/>
      <c r="D850" s="47"/>
      <c r="E850" s="27"/>
    </row>
    <row r="851" spans="1:5" ht="15.75" customHeight="1">
      <c r="A851" s="46"/>
      <c r="B851" s="25"/>
      <c r="C851" s="47"/>
      <c r="D851" s="47"/>
      <c r="E851" s="27"/>
    </row>
    <row r="852" spans="1:5" ht="15.75" customHeight="1">
      <c r="A852" s="46"/>
      <c r="B852" s="25"/>
      <c r="C852" s="47"/>
      <c r="D852" s="47"/>
      <c r="E852" s="27"/>
    </row>
    <row r="853" spans="1:5" ht="15.75" customHeight="1">
      <c r="A853" s="46"/>
      <c r="B853" s="25"/>
      <c r="C853" s="47"/>
      <c r="D853" s="47"/>
      <c r="E853" s="27"/>
    </row>
    <row r="854" spans="1:5" ht="15.75" customHeight="1">
      <c r="A854" s="46"/>
      <c r="B854" s="25"/>
      <c r="C854" s="47"/>
      <c r="D854" s="47"/>
      <c r="E854" s="27"/>
    </row>
    <row r="855" spans="1:5" ht="15.75" customHeight="1">
      <c r="A855" s="46"/>
      <c r="B855" s="25"/>
      <c r="C855" s="47"/>
      <c r="D855" s="47"/>
      <c r="E855" s="27"/>
    </row>
    <row r="856" spans="1:5" ht="15.75" customHeight="1">
      <c r="A856" s="46"/>
      <c r="B856" s="25"/>
      <c r="C856" s="47"/>
      <c r="D856" s="47"/>
      <c r="E856" s="27"/>
    </row>
    <row r="857" spans="1:5" ht="15.75" customHeight="1">
      <c r="A857" s="46"/>
      <c r="B857" s="25"/>
      <c r="C857" s="47"/>
      <c r="D857" s="47"/>
      <c r="E857" s="27"/>
    </row>
    <row r="858" spans="1:5" ht="15.75" customHeight="1">
      <c r="A858" s="46"/>
      <c r="B858" s="25"/>
      <c r="C858" s="47"/>
      <c r="D858" s="47"/>
      <c r="E858" s="27"/>
    </row>
    <row r="859" spans="1:5" ht="15.75" customHeight="1">
      <c r="A859" s="46"/>
      <c r="B859" s="25"/>
      <c r="C859" s="47"/>
      <c r="D859" s="47"/>
      <c r="E859" s="27"/>
    </row>
    <row r="860" spans="1:5" ht="15.75" customHeight="1">
      <c r="A860" s="46"/>
      <c r="B860" s="25"/>
      <c r="C860" s="47"/>
      <c r="D860" s="47"/>
      <c r="E860" s="27"/>
    </row>
    <row r="861" spans="1:5" ht="15.75" customHeight="1">
      <c r="A861" s="46"/>
      <c r="B861" s="25"/>
      <c r="C861" s="47"/>
      <c r="D861" s="47"/>
      <c r="E861" s="27"/>
    </row>
    <row r="862" spans="1:5" ht="15.75" customHeight="1">
      <c r="A862" s="46"/>
      <c r="B862" s="25"/>
      <c r="C862" s="47"/>
      <c r="D862" s="47"/>
      <c r="E862" s="27"/>
    </row>
    <row r="863" spans="1:5" ht="15.75" customHeight="1">
      <c r="A863" s="46"/>
      <c r="B863" s="25"/>
      <c r="C863" s="47"/>
      <c r="D863" s="47"/>
      <c r="E863" s="27"/>
    </row>
    <row r="864" spans="1:5" ht="15.75" customHeight="1">
      <c r="A864" s="46"/>
      <c r="B864" s="25"/>
      <c r="C864" s="47"/>
      <c r="D864" s="47"/>
      <c r="E864" s="27"/>
    </row>
    <row r="865" spans="1:5" ht="15.75" customHeight="1">
      <c r="A865" s="46"/>
      <c r="B865" s="25"/>
      <c r="C865" s="47"/>
      <c r="D865" s="47"/>
      <c r="E865" s="27"/>
    </row>
    <row r="866" spans="1:5" ht="15.75" customHeight="1">
      <c r="A866" s="46"/>
      <c r="B866" s="25"/>
      <c r="C866" s="47"/>
      <c r="D866" s="47"/>
      <c r="E866" s="27"/>
    </row>
    <row r="867" spans="1:5" ht="15.75" customHeight="1">
      <c r="A867" s="46"/>
      <c r="B867" s="25"/>
      <c r="C867" s="47"/>
      <c r="D867" s="47"/>
      <c r="E867" s="27"/>
    </row>
    <row r="868" spans="1:5" ht="15.75" customHeight="1">
      <c r="A868" s="46"/>
      <c r="B868" s="25"/>
      <c r="C868" s="47"/>
      <c r="D868" s="47"/>
      <c r="E868" s="27"/>
    </row>
    <row r="869" spans="1:5" ht="15.75" customHeight="1">
      <c r="A869" s="46"/>
      <c r="B869" s="25"/>
      <c r="C869" s="47"/>
      <c r="D869" s="47"/>
      <c r="E869" s="27"/>
    </row>
    <row r="870" spans="1:5" ht="15.75" customHeight="1">
      <c r="A870" s="46"/>
      <c r="B870" s="25"/>
      <c r="C870" s="47"/>
      <c r="D870" s="47"/>
      <c r="E870" s="27"/>
    </row>
    <row r="871" spans="1:5" ht="15.75" customHeight="1">
      <c r="A871" s="46"/>
      <c r="B871" s="25"/>
      <c r="C871" s="47"/>
      <c r="D871" s="47"/>
      <c r="E871" s="27"/>
    </row>
    <row r="872" spans="1:5" ht="15.75" customHeight="1">
      <c r="A872" s="46"/>
      <c r="B872" s="25"/>
      <c r="C872" s="47"/>
      <c r="D872" s="47"/>
      <c r="E872" s="27"/>
    </row>
    <row r="873" spans="1:5" ht="15.75" customHeight="1">
      <c r="A873" s="46"/>
      <c r="B873" s="25"/>
      <c r="C873" s="47"/>
      <c r="D873" s="47"/>
      <c r="E873" s="27"/>
    </row>
    <row r="874" spans="1:5" ht="15.75" customHeight="1">
      <c r="A874" s="46"/>
      <c r="B874" s="25"/>
      <c r="C874" s="47"/>
      <c r="D874" s="47"/>
      <c r="E874" s="27"/>
    </row>
    <row r="875" spans="1:5" ht="15.75" customHeight="1">
      <c r="A875" s="46"/>
      <c r="B875" s="25"/>
      <c r="C875" s="47"/>
      <c r="D875" s="47"/>
      <c r="E875" s="27"/>
    </row>
    <row r="876" spans="1:5" ht="15.75" customHeight="1">
      <c r="A876" s="46"/>
      <c r="B876" s="25"/>
      <c r="C876" s="47"/>
      <c r="D876" s="47"/>
      <c r="E876" s="27"/>
    </row>
    <row r="877" spans="1:5" ht="15.75" customHeight="1">
      <c r="A877" s="46"/>
      <c r="B877" s="25"/>
      <c r="C877" s="47"/>
      <c r="D877" s="47"/>
      <c r="E877" s="27"/>
    </row>
    <row r="878" spans="1:5" ht="15.75" customHeight="1">
      <c r="A878" s="46"/>
      <c r="B878" s="25"/>
      <c r="C878" s="47"/>
      <c r="D878" s="47"/>
      <c r="E878" s="27"/>
    </row>
    <row r="879" spans="1:5" ht="15.75" customHeight="1">
      <c r="A879" s="46"/>
      <c r="B879" s="25"/>
      <c r="C879" s="47"/>
      <c r="D879" s="47"/>
      <c r="E879" s="27"/>
    </row>
    <row r="880" spans="1:5" ht="15.75" customHeight="1">
      <c r="A880" s="46"/>
      <c r="B880" s="25"/>
      <c r="C880" s="47"/>
      <c r="D880" s="47"/>
      <c r="E880" s="27"/>
    </row>
    <row r="881" spans="1:5" ht="15.75" customHeight="1">
      <c r="A881" s="46"/>
      <c r="B881" s="25"/>
      <c r="C881" s="47"/>
      <c r="D881" s="47"/>
      <c r="E881" s="27"/>
    </row>
    <row r="882" spans="1:5" ht="15.75" customHeight="1">
      <c r="A882" s="46"/>
      <c r="B882" s="25"/>
      <c r="C882" s="47"/>
      <c r="D882" s="47"/>
      <c r="E882" s="27"/>
    </row>
    <row r="883" spans="1:5" ht="15.75" customHeight="1">
      <c r="A883" s="46"/>
      <c r="B883" s="25"/>
      <c r="C883" s="47"/>
      <c r="D883" s="47"/>
      <c r="E883" s="27"/>
    </row>
    <row r="884" spans="1:5" ht="15.75" customHeight="1">
      <c r="A884" s="46"/>
      <c r="B884" s="25"/>
      <c r="C884" s="47"/>
      <c r="D884" s="47"/>
      <c r="E884" s="27"/>
    </row>
    <row r="885" spans="1:5" ht="15.75" customHeight="1">
      <c r="A885" s="46"/>
      <c r="B885" s="25"/>
      <c r="C885" s="47"/>
      <c r="D885" s="47"/>
      <c r="E885" s="27"/>
    </row>
    <row r="886" spans="1:5" ht="15.75" customHeight="1">
      <c r="A886" s="46"/>
      <c r="B886" s="25"/>
      <c r="C886" s="47"/>
      <c r="D886" s="47"/>
      <c r="E886" s="27"/>
    </row>
    <row r="887" spans="1:5" ht="15.75" customHeight="1">
      <c r="A887" s="46"/>
      <c r="B887" s="25"/>
      <c r="C887" s="47"/>
      <c r="D887" s="47"/>
      <c r="E887" s="27"/>
    </row>
    <row r="888" spans="1:5" ht="15.75" customHeight="1">
      <c r="A888" s="46"/>
      <c r="B888" s="25"/>
      <c r="C888" s="47"/>
      <c r="D888" s="47"/>
      <c r="E888" s="27"/>
    </row>
    <row r="889" spans="1:5" ht="15.75" customHeight="1">
      <c r="A889" s="46"/>
      <c r="B889" s="25"/>
      <c r="C889" s="47"/>
      <c r="D889" s="47"/>
      <c r="E889" s="27"/>
    </row>
    <row r="890" spans="1:5" ht="15.75" customHeight="1">
      <c r="A890" s="46"/>
      <c r="B890" s="25"/>
      <c r="C890" s="47"/>
      <c r="D890" s="47"/>
      <c r="E890" s="27"/>
    </row>
    <row r="891" spans="1:5" ht="15.75" customHeight="1">
      <c r="A891" s="46"/>
      <c r="B891" s="25"/>
      <c r="C891" s="47"/>
      <c r="D891" s="47"/>
      <c r="E891" s="27"/>
    </row>
    <row r="892" spans="1:5" ht="15.75" customHeight="1">
      <c r="A892" s="46"/>
      <c r="B892" s="25"/>
      <c r="C892" s="47"/>
      <c r="D892" s="47"/>
      <c r="E892" s="27"/>
    </row>
    <row r="893" spans="1:5" ht="15.75" customHeight="1">
      <c r="A893" s="46"/>
      <c r="B893" s="25"/>
      <c r="C893" s="47"/>
      <c r="D893" s="47"/>
      <c r="E893" s="27"/>
    </row>
    <row r="894" spans="1:5" ht="15.75" customHeight="1">
      <c r="A894" s="46"/>
      <c r="B894" s="25"/>
      <c r="C894" s="47"/>
      <c r="D894" s="47"/>
      <c r="E894" s="27"/>
    </row>
    <row r="895" spans="1:5" ht="15.75" customHeight="1">
      <c r="A895" s="46"/>
      <c r="B895" s="25"/>
      <c r="C895" s="47"/>
      <c r="D895" s="47"/>
      <c r="E895" s="27"/>
    </row>
    <row r="896" spans="1:5" ht="15.75" customHeight="1">
      <c r="A896" s="46"/>
      <c r="B896" s="25"/>
      <c r="C896" s="47"/>
      <c r="D896" s="47"/>
      <c r="E896" s="27"/>
    </row>
    <row r="897" spans="1:5" ht="15.75" customHeight="1">
      <c r="A897" s="46"/>
      <c r="B897" s="25"/>
      <c r="C897" s="47"/>
      <c r="D897" s="47"/>
      <c r="E897" s="27"/>
    </row>
    <row r="898" spans="1:5" ht="15.75" customHeight="1">
      <c r="A898" s="46"/>
      <c r="B898" s="25"/>
      <c r="C898" s="47"/>
      <c r="D898" s="47"/>
      <c r="E898" s="27"/>
    </row>
    <row r="899" spans="1:5" ht="15.75" customHeight="1">
      <c r="A899" s="46"/>
      <c r="B899" s="25"/>
      <c r="C899" s="47"/>
      <c r="D899" s="47"/>
      <c r="E899" s="27"/>
    </row>
    <row r="900" spans="1:5" ht="15.75" customHeight="1">
      <c r="A900" s="46"/>
      <c r="B900" s="25"/>
      <c r="C900" s="47"/>
      <c r="D900" s="47"/>
      <c r="E900" s="27"/>
    </row>
    <row r="901" spans="1:5" ht="15.75" customHeight="1">
      <c r="A901" s="46"/>
      <c r="B901" s="25"/>
      <c r="C901" s="47"/>
      <c r="D901" s="47"/>
      <c r="E901" s="27"/>
    </row>
    <row r="902" spans="1:5" ht="15.75" customHeight="1">
      <c r="A902" s="46"/>
      <c r="B902" s="25"/>
      <c r="C902" s="47"/>
      <c r="D902" s="47"/>
      <c r="E902" s="27"/>
    </row>
    <row r="903" spans="1:5" ht="15.75" customHeight="1">
      <c r="A903" s="46"/>
      <c r="B903" s="25"/>
      <c r="C903" s="47"/>
      <c r="D903" s="47"/>
      <c r="E903" s="27"/>
    </row>
    <row r="904" spans="1:5" ht="15.75" customHeight="1">
      <c r="A904" s="46"/>
      <c r="B904" s="25"/>
      <c r="C904" s="47"/>
      <c r="D904" s="47"/>
      <c r="E904" s="27"/>
    </row>
    <row r="905" spans="1:5" ht="15.75" customHeight="1">
      <c r="A905" s="46"/>
      <c r="B905" s="25"/>
      <c r="C905" s="47"/>
      <c r="D905" s="47"/>
      <c r="E905" s="27"/>
    </row>
    <row r="906" spans="1:5" ht="15.75" customHeight="1">
      <c r="A906" s="46"/>
      <c r="B906" s="25"/>
      <c r="C906" s="47"/>
      <c r="D906" s="47"/>
      <c r="E906" s="27"/>
    </row>
    <row r="907" spans="1:5" ht="15.75" customHeight="1">
      <c r="A907" s="46"/>
      <c r="B907" s="25"/>
      <c r="C907" s="47"/>
      <c r="D907" s="47"/>
      <c r="E907" s="27"/>
    </row>
    <row r="908" spans="1:5" ht="15.75" customHeight="1">
      <c r="A908" s="46"/>
      <c r="B908" s="25"/>
      <c r="C908" s="47"/>
      <c r="D908" s="47"/>
      <c r="E908" s="27"/>
    </row>
    <row r="909" spans="1:5" ht="15.75" customHeight="1">
      <c r="A909" s="46"/>
      <c r="B909" s="25"/>
      <c r="C909" s="47"/>
      <c r="D909" s="47"/>
      <c r="E909" s="27"/>
    </row>
    <row r="910" spans="1:5" ht="15.75" customHeight="1">
      <c r="A910" s="46"/>
      <c r="B910" s="25"/>
      <c r="C910" s="47"/>
      <c r="D910" s="47"/>
      <c r="E910" s="27"/>
    </row>
    <row r="911" spans="1:5" ht="15.75" customHeight="1">
      <c r="A911" s="46"/>
      <c r="B911" s="25"/>
      <c r="C911" s="47"/>
      <c r="D911" s="47"/>
      <c r="E911" s="27"/>
    </row>
    <row r="912" spans="1:5" ht="15.75" customHeight="1">
      <c r="A912" s="46"/>
      <c r="B912" s="25"/>
      <c r="C912" s="47"/>
      <c r="D912" s="47"/>
      <c r="E912" s="27"/>
    </row>
    <row r="913" spans="1:5" ht="15.75" customHeight="1">
      <c r="A913" s="46"/>
      <c r="B913" s="25"/>
      <c r="C913" s="47"/>
      <c r="D913" s="47"/>
      <c r="E913" s="27"/>
    </row>
    <row r="914" spans="1:5" ht="15.75" customHeight="1">
      <c r="A914" s="46"/>
      <c r="B914" s="25"/>
      <c r="C914" s="47"/>
      <c r="D914" s="47"/>
      <c r="E914" s="27"/>
    </row>
    <row r="915" spans="1:5" ht="15.75" customHeight="1">
      <c r="A915" s="46"/>
      <c r="B915" s="25"/>
      <c r="C915" s="47"/>
      <c r="D915" s="47"/>
      <c r="E915" s="27"/>
    </row>
    <row r="916" spans="1:5" ht="15.75" customHeight="1">
      <c r="A916" s="46"/>
      <c r="B916" s="25"/>
      <c r="C916" s="47"/>
      <c r="D916" s="47"/>
      <c r="E916" s="27"/>
    </row>
    <row r="917" spans="1:5" ht="15.75" customHeight="1">
      <c r="A917" s="46"/>
      <c r="B917" s="25"/>
      <c r="C917" s="47"/>
      <c r="D917" s="47"/>
      <c r="E917" s="27"/>
    </row>
    <row r="918" spans="1:5" ht="15.75" customHeight="1">
      <c r="A918" s="46"/>
      <c r="B918" s="25"/>
      <c r="C918" s="47"/>
      <c r="D918" s="47"/>
      <c r="E918" s="27"/>
    </row>
    <row r="919" spans="1:5" ht="15.75" customHeight="1">
      <c r="A919" s="46"/>
      <c r="B919" s="25"/>
      <c r="C919" s="47"/>
      <c r="D919" s="47"/>
      <c r="E919" s="27"/>
    </row>
    <row r="920" spans="1:5" ht="15.75" customHeight="1">
      <c r="A920" s="46"/>
      <c r="B920" s="25"/>
      <c r="C920" s="47"/>
      <c r="D920" s="47"/>
      <c r="E920" s="27"/>
    </row>
    <row r="921" spans="1:5" ht="15.75" customHeight="1">
      <c r="A921" s="46"/>
      <c r="B921" s="25"/>
      <c r="C921" s="47"/>
      <c r="D921" s="47"/>
      <c r="E921" s="27"/>
    </row>
    <row r="922" spans="1:5" ht="15.75" customHeight="1">
      <c r="A922" s="46"/>
      <c r="B922" s="25"/>
      <c r="C922" s="47"/>
      <c r="D922" s="47"/>
      <c r="E922" s="27"/>
    </row>
    <row r="923" spans="1:5" ht="15.75" customHeight="1">
      <c r="A923" s="46"/>
      <c r="B923" s="25"/>
      <c r="C923" s="47"/>
      <c r="D923" s="47"/>
      <c r="E923" s="27"/>
    </row>
    <row r="924" spans="1:5" ht="15.75" customHeight="1">
      <c r="A924" s="46"/>
      <c r="B924" s="25"/>
      <c r="C924" s="47"/>
      <c r="D924" s="47"/>
      <c r="E924" s="27"/>
    </row>
    <row r="925" spans="1:5" ht="15.75" customHeight="1">
      <c r="A925" s="46"/>
      <c r="B925" s="25"/>
      <c r="C925" s="47"/>
      <c r="D925" s="47"/>
      <c r="E925" s="27"/>
    </row>
    <row r="926" spans="1:5" ht="15.75" customHeight="1">
      <c r="A926" s="46"/>
      <c r="B926" s="25"/>
      <c r="C926" s="47"/>
      <c r="D926" s="47"/>
      <c r="E926" s="27"/>
    </row>
    <row r="927" spans="1:5" ht="15.75" customHeight="1">
      <c r="A927" s="46"/>
      <c r="B927" s="25"/>
      <c r="C927" s="47"/>
      <c r="D927" s="47"/>
      <c r="E927" s="27"/>
    </row>
    <row r="928" spans="1:5" ht="15.75" customHeight="1">
      <c r="A928" s="46"/>
      <c r="B928" s="25"/>
      <c r="C928" s="47"/>
      <c r="D928" s="47"/>
      <c r="E928" s="27"/>
    </row>
    <row r="929" spans="1:5" ht="15.75" customHeight="1">
      <c r="A929" s="46"/>
      <c r="B929" s="25"/>
      <c r="C929" s="47"/>
      <c r="D929" s="47"/>
      <c r="E929" s="27"/>
    </row>
    <row r="930" spans="1:5" ht="15.75" customHeight="1">
      <c r="A930" s="46"/>
      <c r="B930" s="25"/>
      <c r="C930" s="47"/>
      <c r="D930" s="47"/>
      <c r="E930" s="27"/>
    </row>
    <row r="931" spans="1:5" ht="15.75" customHeight="1">
      <c r="A931" s="46"/>
      <c r="B931" s="25"/>
      <c r="C931" s="47"/>
      <c r="D931" s="47"/>
      <c r="E931" s="27"/>
    </row>
    <row r="932" spans="1:5" ht="15.75" customHeight="1">
      <c r="A932" s="46"/>
      <c r="B932" s="25"/>
      <c r="C932" s="47"/>
      <c r="D932" s="47"/>
      <c r="E932" s="27"/>
    </row>
    <row r="933" spans="1:5" ht="15.75" customHeight="1">
      <c r="A933" s="46"/>
      <c r="B933" s="25"/>
      <c r="C933" s="47"/>
      <c r="D933" s="47"/>
      <c r="E933" s="27"/>
    </row>
    <row r="934" spans="1:5" ht="15.75" customHeight="1">
      <c r="A934" s="46"/>
      <c r="B934" s="25"/>
      <c r="C934" s="47"/>
      <c r="D934" s="47"/>
      <c r="E934" s="27"/>
    </row>
    <row r="935" spans="1:5" ht="15.75" customHeight="1">
      <c r="A935" s="46"/>
      <c r="B935" s="25"/>
      <c r="C935" s="47"/>
      <c r="D935" s="47"/>
      <c r="E935" s="27"/>
    </row>
    <row r="936" spans="1:5" ht="15.75" customHeight="1">
      <c r="A936" s="46"/>
      <c r="B936" s="25"/>
      <c r="C936" s="47"/>
      <c r="D936" s="47"/>
      <c r="E936" s="27"/>
    </row>
    <row r="937" spans="1:5" ht="15.75" customHeight="1">
      <c r="A937" s="46"/>
      <c r="B937" s="25"/>
      <c r="C937" s="47"/>
      <c r="D937" s="47"/>
      <c r="E937" s="27"/>
    </row>
    <row r="938" spans="1:5" ht="15.75" customHeight="1">
      <c r="A938" s="46"/>
      <c r="B938" s="25"/>
      <c r="C938" s="47"/>
      <c r="D938" s="47"/>
      <c r="E938" s="27"/>
    </row>
    <row r="939" spans="1:5" ht="15.75" customHeight="1">
      <c r="A939" s="46"/>
      <c r="B939" s="25"/>
      <c r="C939" s="47"/>
      <c r="D939" s="47"/>
      <c r="E939" s="27"/>
    </row>
    <row r="940" spans="1:5" ht="15.75" customHeight="1">
      <c r="A940" s="46"/>
      <c r="B940" s="25"/>
      <c r="C940" s="47"/>
      <c r="D940" s="47"/>
      <c r="E940" s="27"/>
    </row>
    <row r="941" spans="1:5" ht="15.75" customHeight="1">
      <c r="A941" s="46"/>
      <c r="B941" s="25"/>
      <c r="C941" s="47"/>
      <c r="D941" s="47"/>
      <c r="E941" s="27"/>
    </row>
    <row r="942" spans="1:5" ht="15.75" customHeight="1">
      <c r="A942" s="46"/>
      <c r="B942" s="25"/>
      <c r="C942" s="47"/>
      <c r="D942" s="47"/>
      <c r="E942" s="27"/>
    </row>
    <row r="943" spans="1:5" ht="15.75" customHeight="1">
      <c r="A943" s="46"/>
      <c r="B943" s="25"/>
      <c r="C943" s="47"/>
      <c r="D943" s="47"/>
      <c r="E943" s="27"/>
    </row>
    <row r="944" spans="1:5" ht="15.75" customHeight="1">
      <c r="A944" s="46"/>
      <c r="B944" s="25"/>
      <c r="C944" s="47"/>
      <c r="D944" s="47"/>
      <c r="E944" s="27"/>
    </row>
    <row r="945" spans="1:5" ht="15.75" customHeight="1">
      <c r="A945" s="46"/>
      <c r="B945" s="25"/>
      <c r="C945" s="47"/>
      <c r="D945" s="47"/>
      <c r="E945" s="27"/>
    </row>
    <row r="946" spans="1:5" ht="15.75" customHeight="1">
      <c r="A946" s="46"/>
      <c r="B946" s="25"/>
      <c r="C946" s="47"/>
      <c r="D946" s="47"/>
      <c r="E946" s="27"/>
    </row>
    <row r="947" spans="1:5" ht="15.75" customHeight="1">
      <c r="A947" s="46"/>
      <c r="B947" s="25"/>
      <c r="C947" s="47"/>
      <c r="D947" s="47"/>
      <c r="E947" s="27"/>
    </row>
    <row r="948" spans="1:5" ht="15.75" customHeight="1">
      <c r="A948" s="46"/>
      <c r="B948" s="25"/>
      <c r="C948" s="47"/>
      <c r="D948" s="47"/>
      <c r="E948" s="27"/>
    </row>
    <row r="949" spans="1:5" ht="15.75" customHeight="1">
      <c r="A949" s="46"/>
      <c r="B949" s="25"/>
      <c r="C949" s="47"/>
      <c r="D949" s="47"/>
      <c r="E949" s="27"/>
    </row>
    <row r="950" spans="1:5" ht="15.75" customHeight="1">
      <c r="A950" s="46"/>
      <c r="B950" s="25"/>
      <c r="C950" s="47"/>
      <c r="D950" s="47"/>
      <c r="E950" s="27"/>
    </row>
    <row r="951" spans="1:5" ht="15.75" customHeight="1">
      <c r="A951" s="46"/>
      <c r="B951" s="25"/>
      <c r="C951" s="47"/>
      <c r="D951" s="47"/>
      <c r="E951" s="27"/>
    </row>
    <row r="952" spans="1:5" ht="15.75" customHeight="1">
      <c r="A952" s="46"/>
      <c r="B952" s="25"/>
      <c r="C952" s="47"/>
      <c r="D952" s="47"/>
      <c r="E952" s="27"/>
    </row>
    <row r="953" spans="1:5" ht="15.75" customHeight="1">
      <c r="A953" s="46"/>
      <c r="B953" s="25"/>
      <c r="C953" s="47"/>
      <c r="D953" s="47"/>
      <c r="E953" s="27"/>
    </row>
    <row r="954" spans="1:5" ht="15.75" customHeight="1">
      <c r="A954" s="46"/>
      <c r="B954" s="25"/>
      <c r="C954" s="47"/>
      <c r="D954" s="47"/>
      <c r="E954" s="27"/>
    </row>
    <row r="955" spans="1:5" ht="15.75" customHeight="1">
      <c r="A955" s="46"/>
      <c r="B955" s="25"/>
      <c r="C955" s="47"/>
      <c r="D955" s="47"/>
      <c r="E955" s="27"/>
    </row>
    <row r="956" spans="1:5" ht="15.75" customHeight="1">
      <c r="A956" s="46"/>
      <c r="B956" s="25"/>
      <c r="C956" s="47"/>
      <c r="D956" s="47"/>
      <c r="E956" s="27"/>
    </row>
    <row r="957" spans="1:5" ht="15.75" customHeight="1">
      <c r="A957" s="46"/>
      <c r="B957" s="25"/>
      <c r="C957" s="47"/>
      <c r="D957" s="47"/>
      <c r="E957" s="27"/>
    </row>
    <row r="958" spans="1:5" ht="15.75" customHeight="1">
      <c r="A958" s="46"/>
      <c r="B958" s="25"/>
      <c r="C958" s="47"/>
      <c r="D958" s="47"/>
      <c r="E958" s="27"/>
    </row>
    <row r="959" spans="1:5" ht="15.75" customHeight="1">
      <c r="A959" s="46"/>
      <c r="B959" s="25"/>
      <c r="C959" s="47"/>
      <c r="D959" s="47"/>
      <c r="E959" s="27"/>
    </row>
    <row r="960" spans="1:5" ht="15.75" customHeight="1">
      <c r="A960" s="46"/>
      <c r="B960" s="25"/>
      <c r="C960" s="47"/>
      <c r="D960" s="47"/>
      <c r="E960" s="27"/>
    </row>
    <row r="961" spans="1:5" ht="15.75" customHeight="1">
      <c r="A961" s="46"/>
      <c r="B961" s="25"/>
      <c r="C961" s="47"/>
      <c r="D961" s="47"/>
      <c r="E961" s="27"/>
    </row>
    <row r="962" spans="1:5" ht="15.75" customHeight="1">
      <c r="A962" s="46"/>
      <c r="B962" s="25"/>
      <c r="C962" s="47"/>
      <c r="D962" s="47"/>
      <c r="E962" s="27"/>
    </row>
    <row r="963" spans="1:5" ht="15.75" customHeight="1">
      <c r="A963" s="46"/>
      <c r="B963" s="25"/>
      <c r="C963" s="47"/>
      <c r="D963" s="47"/>
      <c r="E963" s="27"/>
    </row>
    <row r="964" spans="1:5" ht="15.75" customHeight="1">
      <c r="A964" s="46"/>
      <c r="B964" s="25"/>
      <c r="C964" s="47"/>
      <c r="D964" s="47"/>
      <c r="E964" s="27"/>
    </row>
    <row r="965" spans="1:5" ht="15.75" customHeight="1">
      <c r="A965" s="46"/>
      <c r="B965" s="25"/>
      <c r="C965" s="47"/>
      <c r="D965" s="47"/>
      <c r="E965" s="27"/>
    </row>
    <row r="966" spans="1:5" ht="15.75" customHeight="1">
      <c r="A966" s="46"/>
      <c r="B966" s="25"/>
      <c r="C966" s="47"/>
      <c r="D966" s="47"/>
      <c r="E966" s="27"/>
    </row>
    <row r="967" spans="1:5" ht="15.75" customHeight="1">
      <c r="A967" s="46"/>
      <c r="B967" s="25"/>
      <c r="C967" s="47"/>
      <c r="D967" s="47"/>
      <c r="E967" s="27"/>
    </row>
    <row r="968" spans="1:5" ht="15.75" customHeight="1">
      <c r="A968" s="46"/>
      <c r="B968" s="25"/>
      <c r="C968" s="47"/>
      <c r="D968" s="47"/>
      <c r="E968" s="27"/>
    </row>
    <row r="969" spans="1:5" ht="15.75" customHeight="1">
      <c r="A969" s="46"/>
      <c r="B969" s="25"/>
      <c r="C969" s="47"/>
      <c r="D969" s="47"/>
      <c r="E969" s="27"/>
    </row>
    <row r="970" spans="1:5" ht="15.75" customHeight="1">
      <c r="A970" s="46"/>
      <c r="B970" s="25"/>
      <c r="C970" s="47"/>
      <c r="D970" s="47"/>
      <c r="E970" s="27"/>
    </row>
    <row r="971" spans="1:5" ht="15.75" customHeight="1">
      <c r="A971" s="46"/>
      <c r="B971" s="25"/>
      <c r="C971" s="47"/>
      <c r="D971" s="47"/>
      <c r="E971" s="27"/>
    </row>
    <row r="972" spans="1:5" ht="15.75" customHeight="1">
      <c r="A972" s="46"/>
      <c r="B972" s="25"/>
      <c r="C972" s="47"/>
      <c r="D972" s="47"/>
      <c r="E972" s="27"/>
    </row>
    <row r="973" spans="1:5" ht="15.75" customHeight="1">
      <c r="A973" s="46"/>
      <c r="B973" s="25"/>
      <c r="C973" s="47"/>
      <c r="D973" s="47"/>
      <c r="E973" s="27"/>
    </row>
    <row r="974" spans="1:5" ht="15.75" customHeight="1">
      <c r="A974" s="46"/>
      <c r="B974" s="25"/>
      <c r="C974" s="47"/>
      <c r="D974" s="47"/>
      <c r="E974" s="27"/>
    </row>
    <row r="975" spans="1:5" ht="15.75" customHeight="1">
      <c r="A975" s="46"/>
      <c r="B975" s="25"/>
      <c r="C975" s="47"/>
      <c r="D975" s="47"/>
      <c r="E975" s="27"/>
    </row>
    <row r="976" spans="1:5" ht="15.75" customHeight="1">
      <c r="A976" s="46"/>
      <c r="B976" s="25"/>
      <c r="C976" s="47"/>
      <c r="D976" s="47"/>
      <c r="E976" s="27"/>
    </row>
    <row r="977" spans="1:5" ht="15.75" customHeight="1">
      <c r="A977" s="46"/>
      <c r="B977" s="25"/>
      <c r="C977" s="47"/>
      <c r="D977" s="47"/>
      <c r="E977" s="27"/>
    </row>
    <row r="978" spans="1:5" ht="15.75" customHeight="1">
      <c r="A978" s="46"/>
      <c r="B978" s="25"/>
      <c r="C978" s="47"/>
      <c r="D978" s="47"/>
      <c r="E978" s="27"/>
    </row>
    <row r="979" spans="1:5" ht="15.75" customHeight="1">
      <c r="A979" s="46"/>
      <c r="B979" s="25"/>
      <c r="C979" s="47"/>
      <c r="D979" s="47"/>
      <c r="E979" s="27"/>
    </row>
    <row r="980" spans="1:5" ht="15.75" customHeight="1">
      <c r="A980" s="46"/>
      <c r="B980" s="25"/>
      <c r="C980" s="47"/>
      <c r="D980" s="47"/>
      <c r="E980" s="27"/>
    </row>
    <row r="981" spans="1:5" ht="15.75" customHeight="1">
      <c r="A981" s="46"/>
      <c r="B981" s="25"/>
      <c r="C981" s="47"/>
      <c r="D981" s="47"/>
      <c r="E981" s="27"/>
    </row>
    <row r="982" spans="1:5" ht="15.75" customHeight="1">
      <c r="A982" s="46"/>
      <c r="B982" s="25"/>
      <c r="C982" s="47"/>
      <c r="D982" s="47"/>
      <c r="E982" s="27"/>
    </row>
    <row r="983" spans="1:5" ht="15.75" customHeight="1">
      <c r="A983" s="46"/>
      <c r="B983" s="25"/>
      <c r="C983" s="47"/>
      <c r="D983" s="47"/>
      <c r="E983" s="27"/>
    </row>
    <row r="984" spans="1:5" ht="15.75" customHeight="1">
      <c r="A984" s="46"/>
      <c r="B984" s="25"/>
      <c r="C984" s="47"/>
      <c r="D984" s="47"/>
      <c r="E984" s="27"/>
    </row>
    <row r="985" spans="1:5" ht="15.75" customHeight="1">
      <c r="A985" s="46"/>
      <c r="B985" s="25"/>
      <c r="C985" s="47"/>
      <c r="D985" s="47"/>
      <c r="E985" s="27"/>
    </row>
    <row r="986" spans="1:5" ht="15.75" customHeight="1">
      <c r="A986" s="46"/>
      <c r="B986" s="25"/>
      <c r="C986" s="47"/>
      <c r="D986" s="47"/>
      <c r="E986" s="27"/>
    </row>
    <row r="987" spans="1:5" ht="15.75" customHeight="1">
      <c r="A987" s="46"/>
      <c r="B987" s="25"/>
      <c r="C987" s="47"/>
      <c r="D987" s="47"/>
      <c r="E987" s="27"/>
    </row>
    <row r="988" spans="1:5" ht="15.75" customHeight="1">
      <c r="A988" s="46"/>
      <c r="B988" s="25"/>
      <c r="C988" s="47"/>
      <c r="D988" s="47"/>
      <c r="E988" s="27"/>
    </row>
    <row r="989" spans="1:5" ht="15.75" customHeight="1">
      <c r="A989" s="46"/>
      <c r="B989" s="25"/>
      <c r="C989" s="47"/>
      <c r="D989" s="47"/>
      <c r="E989" s="27"/>
    </row>
    <row r="990" spans="1:5" ht="15.75" customHeight="1">
      <c r="A990" s="46"/>
      <c r="B990" s="25"/>
      <c r="C990" s="47"/>
      <c r="D990" s="47"/>
      <c r="E990" s="27"/>
    </row>
    <row r="991" spans="1:5" ht="15.75" customHeight="1">
      <c r="A991" s="46"/>
      <c r="B991" s="25"/>
      <c r="C991" s="47"/>
      <c r="D991" s="47"/>
      <c r="E991" s="27"/>
    </row>
    <row r="992" spans="1:5" ht="15.75" customHeight="1">
      <c r="A992" s="46"/>
      <c r="B992" s="25"/>
      <c r="C992" s="47"/>
      <c r="D992" s="47"/>
      <c r="E992" s="27"/>
    </row>
    <row r="993" spans="1:5" ht="15.75" customHeight="1">
      <c r="A993" s="46"/>
      <c r="B993" s="25"/>
      <c r="C993" s="47"/>
      <c r="D993" s="47"/>
      <c r="E993" s="27"/>
    </row>
    <row r="994" spans="1:5" ht="15.75" customHeight="1">
      <c r="A994" s="46"/>
      <c r="B994" s="25"/>
      <c r="C994" s="47"/>
      <c r="D994" s="47"/>
      <c r="E994" s="27"/>
    </row>
    <row r="995" spans="1:5" ht="15.75" customHeight="1">
      <c r="A995" s="46"/>
      <c r="B995" s="25"/>
      <c r="C995" s="47"/>
      <c r="D995" s="47"/>
      <c r="E995" s="27"/>
    </row>
    <row r="996" spans="1:5" ht="15.75" customHeight="1">
      <c r="A996" s="46"/>
      <c r="B996" s="25"/>
      <c r="C996" s="47"/>
      <c r="D996" s="47"/>
      <c r="E996" s="27"/>
    </row>
    <row r="997" spans="1:5" ht="15.75" customHeight="1">
      <c r="A997" s="46"/>
      <c r="B997" s="25"/>
      <c r="C997" s="47"/>
      <c r="D997" s="47"/>
      <c r="E997" s="27"/>
    </row>
    <row r="998" spans="1:5" ht="15.75" customHeight="1">
      <c r="A998" s="46"/>
      <c r="B998" s="25"/>
      <c r="C998" s="47"/>
      <c r="D998" s="47"/>
      <c r="E998" s="27"/>
    </row>
    <row r="999" spans="1:5" ht="15.75" customHeight="1">
      <c r="A999" s="46"/>
      <c r="B999" s="25"/>
      <c r="C999" s="47"/>
      <c r="D999" s="47"/>
      <c r="E999" s="27"/>
    </row>
    <row r="1000" spans="1:5" ht="15.75" customHeight="1">
      <c r="A1000" s="46"/>
      <c r="B1000" s="25"/>
      <c r="C1000" s="47"/>
      <c r="D1000" s="47"/>
      <c r="E1000" s="27"/>
    </row>
    <row r="1001" spans="1:5" ht="15.75" customHeight="1">
      <c r="A1001" s="46"/>
      <c r="B1001" s="25"/>
      <c r="C1001" s="47"/>
      <c r="D1001" s="47"/>
      <c r="E1001" s="27"/>
    </row>
    <row r="1002" spans="1:5" ht="15.75" customHeight="1">
      <c r="A1002" s="46"/>
      <c r="B1002" s="25"/>
      <c r="C1002" s="47"/>
      <c r="D1002" s="47"/>
      <c r="E1002" s="27"/>
    </row>
  </sheetData>
  <mergeCells count="14">
    <mergeCell ref="K554:O554"/>
    <mergeCell ref="P554:T554"/>
    <mergeCell ref="U554:Y554"/>
    <mergeCell ref="A736:E736"/>
    <mergeCell ref="A5:E5"/>
    <mergeCell ref="A554:E554"/>
    <mergeCell ref="F554:J554"/>
    <mergeCell ref="A558:E558"/>
    <mergeCell ref="A632:E632"/>
    <mergeCell ref="A671:E671"/>
    <mergeCell ref="A693:E693"/>
    <mergeCell ref="A715:E715"/>
    <mergeCell ref="A1:D4"/>
    <mergeCell ref="E1:E4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2"/>
  <sheetViews>
    <sheetView showGridLines="0" workbookViewId="0">
      <selection sqref="A1:F4"/>
    </sheetView>
  </sheetViews>
  <sheetFormatPr baseColWidth="10" defaultColWidth="14.42578125" defaultRowHeight="15" customHeight="1"/>
  <cols>
    <col min="1" max="1" width="5.42578125" customWidth="1"/>
    <col min="2" max="2" width="55.7109375" customWidth="1"/>
    <col min="3" max="3" width="8.28515625" customWidth="1"/>
    <col min="4" max="4" width="10.28515625" customWidth="1"/>
    <col min="5" max="5" width="16.42578125" customWidth="1"/>
    <col min="6" max="6" width="18.7109375" customWidth="1"/>
    <col min="7" max="7" width="16.7109375" customWidth="1"/>
    <col min="8" max="8" width="18" customWidth="1"/>
    <col min="9" max="9" width="13.140625" customWidth="1"/>
    <col min="10" max="26" width="10.85546875" customWidth="1"/>
  </cols>
  <sheetData>
    <row r="1" spans="1:9" ht="24.75" customHeight="1" thickTop="1">
      <c r="A1" s="88" t="s">
        <v>402</v>
      </c>
      <c r="B1" s="89"/>
      <c r="C1" s="89"/>
      <c r="D1" s="89"/>
      <c r="E1" s="90"/>
      <c r="F1" s="91"/>
    </row>
    <row r="2" spans="1:9">
      <c r="A2" s="92"/>
      <c r="B2" s="93"/>
      <c r="C2" s="93"/>
      <c r="D2" s="93"/>
      <c r="E2" s="94"/>
      <c r="F2" s="95"/>
    </row>
    <row r="3" spans="1:9">
      <c r="A3" s="92"/>
      <c r="B3" s="93"/>
      <c r="C3" s="93"/>
      <c r="D3" s="93"/>
      <c r="E3" s="94"/>
      <c r="F3" s="95"/>
    </row>
    <row r="4" spans="1:9">
      <c r="A4" s="92"/>
      <c r="B4" s="93"/>
      <c r="C4" s="93"/>
      <c r="D4" s="93"/>
      <c r="E4" s="94"/>
      <c r="F4" s="95"/>
    </row>
    <row r="5" spans="1:9" ht="15.75">
      <c r="A5" s="100" t="s">
        <v>230</v>
      </c>
      <c r="B5" s="101"/>
      <c r="C5" s="101"/>
      <c r="D5" s="101"/>
      <c r="E5" s="101"/>
      <c r="F5" s="102"/>
    </row>
    <row r="6" spans="1:9">
      <c r="A6" s="49" t="s">
        <v>3</v>
      </c>
      <c r="B6" s="50" t="s">
        <v>4</v>
      </c>
      <c r="C6" s="50" t="s">
        <v>5</v>
      </c>
      <c r="D6" s="51" t="s">
        <v>6</v>
      </c>
      <c r="E6" s="50" t="s">
        <v>7</v>
      </c>
      <c r="F6" s="52" t="s">
        <v>8</v>
      </c>
    </row>
    <row r="7" spans="1:9">
      <c r="A7" s="53">
        <v>1</v>
      </c>
      <c r="B7" s="54" t="s">
        <v>231</v>
      </c>
      <c r="C7" s="55"/>
      <c r="D7" s="56"/>
      <c r="E7" s="54"/>
      <c r="F7" s="57">
        <f>SUM(F8:F9)</f>
        <v>14000000</v>
      </c>
      <c r="H7" s="45"/>
    </row>
    <row r="8" spans="1:9">
      <c r="A8" s="58">
        <v>1.02</v>
      </c>
      <c r="B8" s="59" t="s">
        <v>232</v>
      </c>
      <c r="C8" s="60" t="s">
        <v>233</v>
      </c>
      <c r="D8" s="61">
        <v>2</v>
      </c>
      <c r="E8" s="62">
        <v>6000000</v>
      </c>
      <c r="F8" s="63">
        <f t="shared" ref="F8:F9" si="0">+D8*E8</f>
        <v>12000000</v>
      </c>
    </row>
    <row r="9" spans="1:9">
      <c r="A9" s="58">
        <v>1.02</v>
      </c>
      <c r="B9" s="59" t="s">
        <v>234</v>
      </c>
      <c r="C9" s="60" t="s">
        <v>233</v>
      </c>
      <c r="D9" s="61">
        <v>0.5</v>
      </c>
      <c r="E9" s="62">
        <v>4000000</v>
      </c>
      <c r="F9" s="63">
        <f t="shared" si="0"/>
        <v>2000000</v>
      </c>
    </row>
    <row r="10" spans="1:9">
      <c r="A10" s="58"/>
      <c r="B10" s="59"/>
      <c r="C10" s="60"/>
      <c r="D10" s="61"/>
      <c r="E10" s="62"/>
      <c r="F10" s="63"/>
    </row>
    <row r="11" spans="1:9">
      <c r="A11" s="64">
        <v>2</v>
      </c>
      <c r="B11" s="65" t="s">
        <v>235</v>
      </c>
      <c r="C11" s="66"/>
      <c r="D11" s="67"/>
      <c r="E11" s="65"/>
      <c r="F11" s="57">
        <f>SUM(F12:F14)</f>
        <v>6081586.5500000063</v>
      </c>
    </row>
    <row r="12" spans="1:9">
      <c r="A12" s="58">
        <v>2.0099999999999998</v>
      </c>
      <c r="B12" s="59" t="s">
        <v>236</v>
      </c>
      <c r="C12" s="60" t="s">
        <v>38</v>
      </c>
      <c r="D12" s="59">
        <v>1</v>
      </c>
      <c r="E12" s="62">
        <v>2253280.835000006</v>
      </c>
      <c r="F12" s="63">
        <f t="shared" ref="F12:F14" si="1">+D12*E12</f>
        <v>2253280.835000006</v>
      </c>
    </row>
    <row r="13" spans="1:9">
      <c r="A13" s="58">
        <v>2.0299999999999998</v>
      </c>
      <c r="B13" s="59" t="s">
        <v>395</v>
      </c>
      <c r="C13" s="60" t="s">
        <v>237</v>
      </c>
      <c r="D13" s="59">
        <v>1</v>
      </c>
      <c r="E13" s="62">
        <v>600000</v>
      </c>
      <c r="F13" s="63">
        <f t="shared" si="1"/>
        <v>600000</v>
      </c>
    </row>
    <row r="14" spans="1:9">
      <c r="A14" s="58">
        <v>2.04</v>
      </c>
      <c r="B14" s="59" t="s">
        <v>238</v>
      </c>
      <c r="C14" s="60" t="s">
        <v>198</v>
      </c>
      <c r="D14" s="68">
        <v>5.0000000000000001E-3</v>
      </c>
      <c r="E14" s="62">
        <f>'PRESUPUETO HIGUERON'!$F$67</f>
        <v>645661143</v>
      </c>
      <c r="F14" s="63">
        <f t="shared" si="1"/>
        <v>3228305.7149999999</v>
      </c>
    </row>
    <row r="15" spans="1:9">
      <c r="A15" s="58" t="s">
        <v>0</v>
      </c>
      <c r="B15" s="59"/>
      <c r="C15" s="60"/>
      <c r="D15" s="61"/>
      <c r="E15" s="59"/>
      <c r="F15" s="63"/>
    </row>
    <row r="16" spans="1:9">
      <c r="A16" s="53">
        <v>3</v>
      </c>
      <c r="B16" s="54" t="s">
        <v>239</v>
      </c>
      <c r="C16" s="55"/>
      <c r="D16" s="56"/>
      <c r="E16" s="54"/>
      <c r="F16" s="57">
        <f>SUM(F17:F23)</f>
        <v>96849171.450000003</v>
      </c>
      <c r="I16" s="5"/>
    </row>
    <row r="17" spans="1:9">
      <c r="A17" s="58">
        <v>3.01</v>
      </c>
      <c r="B17" s="59" t="s">
        <v>240</v>
      </c>
      <c r="C17" s="60" t="s">
        <v>198</v>
      </c>
      <c r="D17" s="69">
        <v>5.0000000000000001E-3</v>
      </c>
      <c r="E17" s="62">
        <f>'PRESUPUETO HIGUERON'!$F$67</f>
        <v>645661143</v>
      </c>
      <c r="F17" s="63">
        <f t="shared" ref="F17:F23" si="2">+D17*E17</f>
        <v>3228305.7149999999</v>
      </c>
      <c r="I17" s="5"/>
    </row>
    <row r="18" spans="1:9">
      <c r="A18" s="58">
        <v>3.02</v>
      </c>
      <c r="B18" s="59" t="s">
        <v>241</v>
      </c>
      <c r="C18" s="60" t="s">
        <v>198</v>
      </c>
      <c r="D18" s="69">
        <v>0.01</v>
      </c>
      <c r="E18" s="62">
        <f>'PRESUPUETO HIGUERON'!$F$67</f>
        <v>645661143</v>
      </c>
      <c r="F18" s="63">
        <f t="shared" si="2"/>
        <v>6456611.4299999997</v>
      </c>
    </row>
    <row r="19" spans="1:9" ht="15.75" customHeight="1">
      <c r="A19" s="58">
        <v>3.03</v>
      </c>
      <c r="B19" s="59" t="s">
        <v>242</v>
      </c>
      <c r="C19" s="60" t="s">
        <v>198</v>
      </c>
      <c r="D19" s="69">
        <v>0.01</v>
      </c>
      <c r="E19" s="62">
        <f>'PRESUPUETO HIGUERON'!$F$67</f>
        <v>645661143</v>
      </c>
      <c r="F19" s="63">
        <f t="shared" si="2"/>
        <v>6456611.4299999997</v>
      </c>
    </row>
    <row r="20" spans="1:9" ht="15.75" customHeight="1">
      <c r="A20" s="58">
        <v>3.04</v>
      </c>
      <c r="B20" s="59" t="s">
        <v>243</v>
      </c>
      <c r="C20" s="60" t="s">
        <v>198</v>
      </c>
      <c r="D20" s="69">
        <v>0.03</v>
      </c>
      <c r="E20" s="62">
        <f>'PRESUPUETO HIGUERON'!$F$67</f>
        <v>645661143</v>
      </c>
      <c r="F20" s="63">
        <f t="shared" si="2"/>
        <v>19369834.289999999</v>
      </c>
    </row>
    <row r="21" spans="1:9" ht="15.75" customHeight="1">
      <c r="A21" s="58">
        <v>3.05</v>
      </c>
      <c r="B21" s="59" t="s">
        <v>244</v>
      </c>
      <c r="C21" s="60" t="s">
        <v>198</v>
      </c>
      <c r="D21" s="69">
        <v>0.02</v>
      </c>
      <c r="E21" s="62">
        <f>'PRESUPUETO HIGUERON'!$F$67</f>
        <v>645661143</v>
      </c>
      <c r="F21" s="63">
        <f t="shared" si="2"/>
        <v>12913222.859999999</v>
      </c>
      <c r="G21" s="45"/>
      <c r="H21" s="76"/>
    </row>
    <row r="22" spans="1:9" ht="15.75" customHeight="1">
      <c r="A22" s="58">
        <v>3.06</v>
      </c>
      <c r="B22" s="59" t="s">
        <v>245</v>
      </c>
      <c r="C22" s="60" t="s">
        <v>198</v>
      </c>
      <c r="D22" s="69">
        <v>2.5000000000000001E-2</v>
      </c>
      <c r="E22" s="62">
        <f>'PRESUPUETO HIGUERON'!$F$67</f>
        <v>645661143</v>
      </c>
      <c r="F22" s="63">
        <f t="shared" si="2"/>
        <v>16141528.575000001</v>
      </c>
    </row>
    <row r="23" spans="1:9" ht="15.75" customHeight="1">
      <c r="A23" s="58">
        <v>3.07</v>
      </c>
      <c r="B23" s="59" t="s">
        <v>246</v>
      </c>
      <c r="C23" s="60" t="s">
        <v>198</v>
      </c>
      <c r="D23" s="69">
        <v>0.05</v>
      </c>
      <c r="E23" s="62">
        <f>'PRESUPUETO HIGUERON'!$F$67</f>
        <v>645661143</v>
      </c>
      <c r="F23" s="63">
        <f t="shared" si="2"/>
        <v>32283057.150000002</v>
      </c>
    </row>
    <row r="24" spans="1:9" ht="15.75" customHeight="1">
      <c r="A24" s="58"/>
      <c r="B24" s="59"/>
      <c r="C24" s="60"/>
      <c r="D24" s="61"/>
      <c r="E24" s="59"/>
      <c r="F24" s="63"/>
    </row>
    <row r="25" spans="1:9" ht="15.75" customHeight="1">
      <c r="A25" s="70"/>
      <c r="B25" s="71" t="s">
        <v>247</v>
      </c>
      <c r="C25" s="72"/>
      <c r="D25" s="73"/>
      <c r="E25" s="74"/>
      <c r="F25" s="75">
        <f>+SUM(F7:F23)/2</f>
        <v>116930758.00000001</v>
      </c>
    </row>
    <row r="26" spans="1:9" ht="15.75" customHeight="1">
      <c r="A26" s="77"/>
      <c r="C26" s="3"/>
      <c r="D26" s="4"/>
      <c r="F26" s="5"/>
    </row>
    <row r="27" spans="1:9" ht="15.75" customHeight="1">
      <c r="A27" s="77"/>
      <c r="C27" s="3"/>
      <c r="D27" s="4"/>
      <c r="F27" s="5"/>
    </row>
    <row r="28" spans="1:9" ht="15.75" customHeight="1">
      <c r="A28" s="77"/>
      <c r="C28" s="3"/>
      <c r="D28" s="4"/>
      <c r="F28" s="5"/>
    </row>
    <row r="29" spans="1:9" ht="15.75" customHeight="1">
      <c r="A29" s="77"/>
      <c r="C29" s="3"/>
      <c r="D29" s="4"/>
      <c r="F29" s="5"/>
    </row>
    <row r="30" spans="1:9" ht="15.75" customHeight="1">
      <c r="A30" s="77"/>
      <c r="C30" s="3"/>
      <c r="D30" s="4"/>
      <c r="F30" s="5"/>
    </row>
    <row r="31" spans="1:9" ht="15.75" customHeight="1">
      <c r="A31" s="77"/>
      <c r="C31" s="3"/>
      <c r="D31" s="4"/>
      <c r="F31" s="5"/>
    </row>
    <row r="32" spans="1:9" ht="15.75" customHeight="1">
      <c r="A32" s="77"/>
      <c r="C32" s="3"/>
      <c r="D32" s="4"/>
      <c r="F32" s="5"/>
    </row>
    <row r="33" spans="1:6" ht="15.75" customHeight="1">
      <c r="A33" s="77"/>
      <c r="C33" s="3"/>
      <c r="D33" s="4"/>
      <c r="F33" s="5"/>
    </row>
    <row r="34" spans="1:6" ht="15.75" customHeight="1">
      <c r="A34" s="77"/>
      <c r="C34" s="3"/>
      <c r="D34" s="4"/>
      <c r="F34" s="5"/>
    </row>
    <row r="35" spans="1:6" ht="15.75" customHeight="1">
      <c r="A35" s="77"/>
      <c r="C35" s="3"/>
      <c r="D35" s="4"/>
      <c r="F35" s="5"/>
    </row>
    <row r="36" spans="1:6" ht="15.75" customHeight="1">
      <c r="A36" s="77"/>
      <c r="C36" s="3"/>
      <c r="D36" s="4"/>
      <c r="F36" s="5"/>
    </row>
    <row r="37" spans="1:6" ht="15.75" customHeight="1">
      <c r="A37" s="77"/>
      <c r="C37" s="3"/>
      <c r="D37" s="4"/>
      <c r="F37" s="5"/>
    </row>
    <row r="38" spans="1:6" ht="15.75" customHeight="1">
      <c r="A38" s="77"/>
      <c r="C38" s="3"/>
      <c r="D38" s="4"/>
      <c r="F38" s="5"/>
    </row>
    <row r="39" spans="1:6" ht="15.75" customHeight="1">
      <c r="A39" s="77"/>
      <c r="C39" s="3"/>
      <c r="D39" s="4"/>
      <c r="F39" s="5"/>
    </row>
    <row r="40" spans="1:6" ht="15.75" customHeight="1">
      <c r="A40" s="77"/>
      <c r="C40" s="3"/>
      <c r="D40" s="4"/>
      <c r="F40" s="5"/>
    </row>
    <row r="41" spans="1:6" ht="15.75" customHeight="1">
      <c r="A41" s="77"/>
      <c r="C41" s="3"/>
      <c r="D41" s="4"/>
      <c r="F41" s="5"/>
    </row>
    <row r="42" spans="1:6" ht="15.75" customHeight="1">
      <c r="A42" s="77"/>
      <c r="C42" s="3"/>
      <c r="D42" s="4"/>
      <c r="F42" s="5"/>
    </row>
    <row r="43" spans="1:6" ht="15.75" customHeight="1">
      <c r="A43" s="77"/>
      <c r="C43" s="3"/>
      <c r="D43" s="4"/>
      <c r="F43" s="5"/>
    </row>
    <row r="44" spans="1:6" ht="15.75" customHeight="1">
      <c r="A44" s="77"/>
      <c r="C44" s="3"/>
      <c r="D44" s="4"/>
      <c r="F44" s="5"/>
    </row>
    <row r="45" spans="1:6" ht="15.75" customHeight="1">
      <c r="A45" s="77"/>
      <c r="C45" s="3"/>
      <c r="D45" s="4"/>
      <c r="F45" s="5"/>
    </row>
    <row r="46" spans="1:6" ht="15.75" customHeight="1">
      <c r="A46" s="77"/>
      <c r="C46" s="3"/>
      <c r="D46" s="4"/>
      <c r="F46" s="5"/>
    </row>
    <row r="47" spans="1:6" ht="15.75" customHeight="1">
      <c r="A47" s="77"/>
      <c r="C47" s="3"/>
      <c r="D47" s="4"/>
      <c r="F47" s="5"/>
    </row>
    <row r="48" spans="1:6" ht="15.75" customHeight="1">
      <c r="A48" s="77"/>
      <c r="C48" s="3"/>
      <c r="D48" s="4"/>
      <c r="F48" s="5"/>
    </row>
    <row r="49" spans="1:6" ht="15.75" customHeight="1">
      <c r="A49" s="77"/>
      <c r="C49" s="3"/>
      <c r="D49" s="4"/>
      <c r="F49" s="5"/>
    </row>
    <row r="50" spans="1:6" ht="15.75" customHeight="1">
      <c r="A50" s="77"/>
      <c r="C50" s="3"/>
      <c r="D50" s="4"/>
      <c r="F50" s="5"/>
    </row>
    <row r="51" spans="1:6" ht="15.75" customHeight="1">
      <c r="A51" s="77"/>
      <c r="C51" s="3"/>
      <c r="D51" s="4"/>
      <c r="F51" s="5"/>
    </row>
    <row r="52" spans="1:6" ht="15.75" customHeight="1">
      <c r="A52" s="77"/>
      <c r="C52" s="3"/>
      <c r="D52" s="4"/>
      <c r="F52" s="5"/>
    </row>
    <row r="53" spans="1:6" ht="15.75" customHeight="1">
      <c r="A53" s="77"/>
      <c r="C53" s="3"/>
      <c r="D53" s="4"/>
      <c r="F53" s="5"/>
    </row>
    <row r="54" spans="1:6" ht="15.75" customHeight="1">
      <c r="A54" s="77"/>
      <c r="C54" s="3"/>
      <c r="D54" s="4"/>
      <c r="F54" s="5"/>
    </row>
    <row r="55" spans="1:6" ht="15.75" customHeight="1">
      <c r="A55" s="77"/>
      <c r="C55" s="3"/>
      <c r="D55" s="4"/>
      <c r="F55" s="5"/>
    </row>
    <row r="56" spans="1:6" ht="15.75" customHeight="1">
      <c r="A56" s="77"/>
      <c r="C56" s="3"/>
      <c r="D56" s="4"/>
      <c r="F56" s="5"/>
    </row>
    <row r="57" spans="1:6" ht="15.75" customHeight="1">
      <c r="A57" s="77"/>
      <c r="C57" s="3"/>
      <c r="D57" s="4"/>
      <c r="F57" s="5"/>
    </row>
    <row r="58" spans="1:6" ht="15.75" customHeight="1">
      <c r="A58" s="77"/>
      <c r="C58" s="3"/>
      <c r="D58" s="4"/>
      <c r="F58" s="5"/>
    </row>
    <row r="59" spans="1:6" ht="15.75" customHeight="1">
      <c r="A59" s="77"/>
      <c r="C59" s="3"/>
      <c r="D59" s="4"/>
      <c r="F59" s="5"/>
    </row>
    <row r="60" spans="1:6" ht="15.75" customHeight="1">
      <c r="A60" s="77"/>
      <c r="C60" s="3"/>
      <c r="D60" s="4"/>
      <c r="F60" s="5"/>
    </row>
    <row r="61" spans="1:6" ht="15.75" customHeight="1">
      <c r="A61" s="77"/>
      <c r="C61" s="3"/>
      <c r="D61" s="4"/>
      <c r="F61" s="5"/>
    </row>
    <row r="62" spans="1:6" ht="15.75" customHeight="1">
      <c r="A62" s="77"/>
      <c r="C62" s="3"/>
      <c r="D62" s="4"/>
      <c r="F62" s="5"/>
    </row>
    <row r="63" spans="1:6" ht="15.75" customHeight="1">
      <c r="A63" s="77"/>
      <c r="C63" s="3"/>
      <c r="D63" s="4"/>
      <c r="F63" s="5"/>
    </row>
    <row r="64" spans="1:6" ht="15.75" customHeight="1">
      <c r="A64" s="77"/>
      <c r="C64" s="3"/>
      <c r="D64" s="4"/>
      <c r="F64" s="5"/>
    </row>
    <row r="65" spans="1:6" ht="15.75" customHeight="1">
      <c r="A65" s="77"/>
      <c r="C65" s="3"/>
      <c r="D65" s="4"/>
      <c r="F65" s="5"/>
    </row>
    <row r="66" spans="1:6" ht="15.75" customHeight="1">
      <c r="A66" s="77"/>
      <c r="C66" s="3"/>
      <c r="D66" s="4"/>
      <c r="F66" s="5"/>
    </row>
    <row r="67" spans="1:6" ht="15.75" customHeight="1">
      <c r="A67" s="77"/>
      <c r="C67" s="3"/>
      <c r="D67" s="4"/>
      <c r="F67" s="5"/>
    </row>
    <row r="68" spans="1:6" ht="15.75" customHeight="1">
      <c r="A68" s="77"/>
      <c r="C68" s="3"/>
      <c r="D68" s="4"/>
      <c r="F68" s="5"/>
    </row>
    <row r="69" spans="1:6" ht="15.75" customHeight="1">
      <c r="A69" s="77"/>
      <c r="C69" s="3"/>
      <c r="D69" s="4"/>
      <c r="F69" s="5"/>
    </row>
    <row r="70" spans="1:6" ht="15.75" customHeight="1">
      <c r="A70" s="77"/>
      <c r="C70" s="3"/>
      <c r="D70" s="4"/>
      <c r="F70" s="5"/>
    </row>
    <row r="71" spans="1:6" ht="15.75" customHeight="1">
      <c r="A71" s="77"/>
      <c r="C71" s="3"/>
      <c r="D71" s="4"/>
      <c r="F71" s="5"/>
    </row>
    <row r="72" spans="1:6" ht="15.75" customHeight="1">
      <c r="A72" s="77"/>
      <c r="C72" s="3"/>
      <c r="D72" s="4"/>
      <c r="F72" s="5"/>
    </row>
    <row r="73" spans="1:6" ht="15.75" customHeight="1">
      <c r="A73" s="77"/>
      <c r="C73" s="3"/>
      <c r="D73" s="4"/>
      <c r="F73" s="5"/>
    </row>
    <row r="74" spans="1:6" ht="15.75" customHeight="1">
      <c r="A74" s="77"/>
      <c r="C74" s="3"/>
      <c r="D74" s="4"/>
      <c r="F74" s="5"/>
    </row>
    <row r="75" spans="1:6" ht="15.75" customHeight="1">
      <c r="A75" s="77"/>
      <c r="C75" s="3"/>
      <c r="D75" s="4"/>
      <c r="F75" s="5"/>
    </row>
    <row r="76" spans="1:6" ht="15.75" customHeight="1">
      <c r="A76" s="77"/>
      <c r="C76" s="3"/>
      <c r="D76" s="4"/>
      <c r="F76" s="5"/>
    </row>
    <row r="77" spans="1:6" ht="15.75" customHeight="1">
      <c r="A77" s="77"/>
      <c r="C77" s="3"/>
      <c r="D77" s="4"/>
      <c r="F77" s="5"/>
    </row>
    <row r="78" spans="1:6" ht="15.75" customHeight="1">
      <c r="A78" s="77"/>
      <c r="C78" s="3"/>
      <c r="D78" s="4"/>
      <c r="F78" s="5"/>
    </row>
    <row r="79" spans="1:6" ht="15.75" customHeight="1">
      <c r="A79" s="77"/>
      <c r="C79" s="3"/>
      <c r="D79" s="4"/>
      <c r="F79" s="5"/>
    </row>
    <row r="80" spans="1:6" ht="15.75" customHeight="1">
      <c r="A80" s="77"/>
      <c r="C80" s="3"/>
      <c r="D80" s="4"/>
      <c r="F80" s="5"/>
    </row>
    <row r="81" spans="1:6" ht="15.75" customHeight="1">
      <c r="A81" s="77"/>
      <c r="C81" s="3"/>
      <c r="D81" s="4"/>
      <c r="F81" s="5"/>
    </row>
    <row r="82" spans="1:6" ht="15.75" customHeight="1">
      <c r="A82" s="77"/>
      <c r="C82" s="3"/>
      <c r="D82" s="4"/>
      <c r="F82" s="5"/>
    </row>
    <row r="83" spans="1:6" ht="15.75" customHeight="1">
      <c r="A83" s="77"/>
      <c r="C83" s="3"/>
      <c r="D83" s="4"/>
      <c r="F83" s="5"/>
    </row>
    <row r="84" spans="1:6" ht="15.75" customHeight="1">
      <c r="A84" s="77"/>
      <c r="C84" s="3"/>
      <c r="D84" s="4"/>
      <c r="F84" s="5"/>
    </row>
    <row r="85" spans="1:6" ht="15.75" customHeight="1">
      <c r="A85" s="77"/>
      <c r="C85" s="3"/>
      <c r="D85" s="4"/>
      <c r="F85" s="5"/>
    </row>
    <row r="86" spans="1:6" ht="15.75" customHeight="1">
      <c r="A86" s="77"/>
      <c r="C86" s="3"/>
      <c r="D86" s="4"/>
      <c r="F86" s="5"/>
    </row>
    <row r="87" spans="1:6" ht="15.75" customHeight="1">
      <c r="A87" s="77"/>
      <c r="C87" s="3"/>
      <c r="D87" s="4"/>
      <c r="F87" s="5"/>
    </row>
    <row r="88" spans="1:6" ht="15.75" customHeight="1">
      <c r="A88" s="77"/>
      <c r="C88" s="3"/>
      <c r="D88" s="4"/>
      <c r="F88" s="5"/>
    </row>
    <row r="89" spans="1:6" ht="15.75" customHeight="1">
      <c r="A89" s="77"/>
      <c r="C89" s="3"/>
      <c r="D89" s="4"/>
      <c r="F89" s="5"/>
    </row>
    <row r="90" spans="1:6" ht="15.75" customHeight="1">
      <c r="A90" s="77"/>
      <c r="C90" s="3"/>
      <c r="D90" s="4"/>
      <c r="F90" s="5"/>
    </row>
    <row r="91" spans="1:6" ht="15.75" customHeight="1">
      <c r="A91" s="77"/>
      <c r="C91" s="3"/>
      <c r="D91" s="4"/>
      <c r="F91" s="5"/>
    </row>
    <row r="92" spans="1:6" ht="15.75" customHeight="1">
      <c r="A92" s="77"/>
      <c r="C92" s="3"/>
      <c r="D92" s="4"/>
      <c r="F92" s="5"/>
    </row>
    <row r="93" spans="1:6" ht="15.75" customHeight="1">
      <c r="A93" s="77"/>
      <c r="C93" s="3"/>
      <c r="D93" s="4"/>
      <c r="F93" s="5"/>
    </row>
    <row r="94" spans="1:6" ht="15.75" customHeight="1">
      <c r="A94" s="77"/>
      <c r="C94" s="3"/>
      <c r="D94" s="4"/>
      <c r="F94" s="5"/>
    </row>
    <row r="95" spans="1:6" ht="15.75" customHeight="1">
      <c r="A95" s="77"/>
      <c r="C95" s="3"/>
      <c r="D95" s="4"/>
      <c r="F95" s="5"/>
    </row>
    <row r="96" spans="1:6" ht="15.75" customHeight="1">
      <c r="A96" s="77"/>
      <c r="C96" s="3"/>
      <c r="D96" s="4"/>
      <c r="F96" s="5"/>
    </row>
    <row r="97" spans="1:6" ht="15.75" customHeight="1">
      <c r="A97" s="77"/>
      <c r="C97" s="3"/>
      <c r="D97" s="4"/>
      <c r="F97" s="5"/>
    </row>
    <row r="98" spans="1:6" ht="15.75" customHeight="1">
      <c r="A98" s="77"/>
      <c r="C98" s="3"/>
      <c r="D98" s="4"/>
      <c r="F98" s="5"/>
    </row>
    <row r="99" spans="1:6" ht="15.75" customHeight="1">
      <c r="A99" s="77"/>
      <c r="C99" s="3"/>
      <c r="D99" s="4"/>
      <c r="F99" s="5"/>
    </row>
    <row r="100" spans="1:6" ht="15.75" customHeight="1">
      <c r="A100" s="77"/>
      <c r="C100" s="3"/>
      <c r="D100" s="4"/>
      <c r="F100" s="5"/>
    </row>
    <row r="101" spans="1:6" ht="15.75" customHeight="1">
      <c r="A101" s="77"/>
      <c r="C101" s="3"/>
      <c r="D101" s="4"/>
      <c r="F101" s="5"/>
    </row>
    <row r="102" spans="1:6" ht="15.75" customHeight="1">
      <c r="A102" s="77"/>
      <c r="C102" s="3"/>
      <c r="D102" s="4"/>
      <c r="F102" s="5"/>
    </row>
    <row r="103" spans="1:6" ht="15.75" customHeight="1">
      <c r="A103" s="77"/>
      <c r="C103" s="3"/>
      <c r="D103" s="4"/>
      <c r="F103" s="5"/>
    </row>
    <row r="104" spans="1:6" ht="15.75" customHeight="1">
      <c r="A104" s="77"/>
      <c r="C104" s="3"/>
      <c r="D104" s="4"/>
      <c r="F104" s="5"/>
    </row>
    <row r="105" spans="1:6" ht="15.75" customHeight="1">
      <c r="A105" s="77"/>
      <c r="C105" s="3"/>
      <c r="D105" s="4"/>
      <c r="F105" s="5"/>
    </row>
    <row r="106" spans="1:6" ht="15.75" customHeight="1">
      <c r="A106" s="77"/>
      <c r="C106" s="3"/>
      <c r="D106" s="4"/>
      <c r="F106" s="5"/>
    </row>
    <row r="107" spans="1:6" ht="15.75" customHeight="1">
      <c r="A107" s="77"/>
      <c r="C107" s="3"/>
      <c r="D107" s="4"/>
      <c r="F107" s="5"/>
    </row>
    <row r="108" spans="1:6" ht="15.75" customHeight="1">
      <c r="A108" s="77"/>
      <c r="C108" s="3"/>
      <c r="D108" s="4"/>
      <c r="F108" s="5"/>
    </row>
    <row r="109" spans="1:6" ht="15.75" customHeight="1">
      <c r="A109" s="77"/>
      <c r="C109" s="3"/>
      <c r="D109" s="4"/>
      <c r="F109" s="5"/>
    </row>
    <row r="110" spans="1:6" ht="15.75" customHeight="1">
      <c r="A110" s="77"/>
      <c r="C110" s="3"/>
      <c r="D110" s="4"/>
      <c r="F110" s="5"/>
    </row>
    <row r="111" spans="1:6" ht="15.75" customHeight="1">
      <c r="A111" s="77"/>
      <c r="C111" s="3"/>
      <c r="D111" s="4"/>
      <c r="F111" s="5"/>
    </row>
    <row r="112" spans="1:6" ht="15.75" customHeight="1">
      <c r="A112" s="77"/>
      <c r="C112" s="3"/>
      <c r="D112" s="4"/>
      <c r="F112" s="5"/>
    </row>
    <row r="113" spans="1:6" ht="15.75" customHeight="1">
      <c r="A113" s="77"/>
      <c r="C113" s="3"/>
      <c r="D113" s="4"/>
      <c r="F113" s="5"/>
    </row>
    <row r="114" spans="1:6" ht="15.75" customHeight="1">
      <c r="A114" s="77"/>
      <c r="C114" s="3"/>
      <c r="D114" s="4"/>
      <c r="F114" s="5"/>
    </row>
    <row r="115" spans="1:6" ht="15.75" customHeight="1">
      <c r="A115" s="77"/>
      <c r="C115" s="3"/>
      <c r="D115" s="4"/>
      <c r="F115" s="5"/>
    </row>
    <row r="116" spans="1:6" ht="15.75" customHeight="1">
      <c r="A116" s="77"/>
      <c r="C116" s="3"/>
      <c r="D116" s="4"/>
      <c r="F116" s="5"/>
    </row>
    <row r="117" spans="1:6" ht="15.75" customHeight="1">
      <c r="A117" s="77"/>
      <c r="C117" s="3"/>
      <c r="D117" s="4"/>
      <c r="F117" s="5"/>
    </row>
    <row r="118" spans="1:6" ht="15.75" customHeight="1">
      <c r="A118" s="77"/>
      <c r="C118" s="3"/>
      <c r="D118" s="4"/>
      <c r="F118" s="5"/>
    </row>
    <row r="119" spans="1:6" ht="15.75" customHeight="1">
      <c r="A119" s="77"/>
      <c r="C119" s="3"/>
      <c r="D119" s="4"/>
      <c r="F119" s="5"/>
    </row>
    <row r="120" spans="1:6" ht="15.75" customHeight="1">
      <c r="A120" s="77"/>
      <c r="C120" s="3"/>
      <c r="D120" s="4"/>
      <c r="F120" s="5"/>
    </row>
    <row r="121" spans="1:6" ht="15.75" customHeight="1">
      <c r="A121" s="77"/>
      <c r="C121" s="3"/>
      <c r="D121" s="4"/>
      <c r="F121" s="5"/>
    </row>
    <row r="122" spans="1:6" ht="15.75" customHeight="1">
      <c r="A122" s="77"/>
      <c r="C122" s="3"/>
      <c r="D122" s="4"/>
      <c r="F122" s="5"/>
    </row>
    <row r="123" spans="1:6" ht="15.75" customHeight="1">
      <c r="A123" s="77"/>
      <c r="C123" s="3"/>
      <c r="D123" s="4"/>
      <c r="F123" s="5"/>
    </row>
    <row r="124" spans="1:6" ht="15.75" customHeight="1">
      <c r="A124" s="77"/>
      <c r="C124" s="3"/>
      <c r="D124" s="4"/>
      <c r="F124" s="5"/>
    </row>
    <row r="125" spans="1:6" ht="15.75" customHeight="1">
      <c r="A125" s="77"/>
      <c r="C125" s="3"/>
      <c r="D125" s="4"/>
      <c r="F125" s="5"/>
    </row>
    <row r="126" spans="1:6" ht="15.75" customHeight="1">
      <c r="A126" s="77"/>
      <c r="C126" s="3"/>
      <c r="D126" s="4"/>
      <c r="F126" s="5"/>
    </row>
    <row r="127" spans="1:6" ht="15.75" customHeight="1">
      <c r="A127" s="77"/>
      <c r="C127" s="3"/>
      <c r="D127" s="4"/>
      <c r="F127" s="5"/>
    </row>
    <row r="128" spans="1:6" ht="15.75" customHeight="1">
      <c r="A128" s="77"/>
      <c r="C128" s="3"/>
      <c r="D128" s="4"/>
      <c r="F128" s="5"/>
    </row>
    <row r="129" spans="1:6" ht="15.75" customHeight="1">
      <c r="A129" s="77"/>
      <c r="C129" s="3"/>
      <c r="D129" s="4"/>
      <c r="F129" s="5"/>
    </row>
    <row r="130" spans="1:6" ht="15.75" customHeight="1">
      <c r="A130" s="77"/>
      <c r="C130" s="3"/>
      <c r="D130" s="4"/>
      <c r="F130" s="5"/>
    </row>
    <row r="131" spans="1:6" ht="15.75" customHeight="1">
      <c r="A131" s="77"/>
      <c r="C131" s="3"/>
      <c r="D131" s="4"/>
      <c r="F131" s="5"/>
    </row>
    <row r="132" spans="1:6" ht="15.75" customHeight="1">
      <c r="A132" s="77"/>
      <c r="C132" s="3"/>
      <c r="D132" s="4"/>
      <c r="F132" s="5"/>
    </row>
    <row r="133" spans="1:6" ht="15.75" customHeight="1">
      <c r="A133" s="77"/>
      <c r="C133" s="3"/>
      <c r="D133" s="4"/>
      <c r="F133" s="5"/>
    </row>
    <row r="134" spans="1:6" ht="15.75" customHeight="1">
      <c r="A134" s="77"/>
      <c r="C134" s="3"/>
      <c r="D134" s="4"/>
      <c r="F134" s="5"/>
    </row>
    <row r="135" spans="1:6" ht="15.75" customHeight="1">
      <c r="A135" s="77"/>
      <c r="C135" s="3"/>
      <c r="D135" s="4"/>
      <c r="F135" s="5"/>
    </row>
    <row r="136" spans="1:6" ht="15.75" customHeight="1">
      <c r="A136" s="77"/>
      <c r="C136" s="3"/>
      <c r="D136" s="4"/>
      <c r="F136" s="5"/>
    </row>
    <row r="137" spans="1:6" ht="15.75" customHeight="1">
      <c r="A137" s="77"/>
      <c r="C137" s="3"/>
      <c r="D137" s="4"/>
      <c r="F137" s="5"/>
    </row>
    <row r="138" spans="1:6" ht="15.75" customHeight="1">
      <c r="A138" s="77"/>
      <c r="C138" s="3"/>
      <c r="D138" s="4"/>
      <c r="F138" s="5"/>
    </row>
    <row r="139" spans="1:6" ht="15.75" customHeight="1">
      <c r="A139" s="77"/>
      <c r="C139" s="3"/>
      <c r="D139" s="4"/>
      <c r="F139" s="5"/>
    </row>
    <row r="140" spans="1:6" ht="15.75" customHeight="1">
      <c r="A140" s="77"/>
      <c r="C140" s="3"/>
      <c r="D140" s="4"/>
      <c r="F140" s="5"/>
    </row>
    <row r="141" spans="1:6" ht="15.75" customHeight="1">
      <c r="A141" s="77"/>
      <c r="C141" s="3"/>
      <c r="D141" s="4"/>
      <c r="F141" s="5"/>
    </row>
    <row r="142" spans="1:6" ht="15.75" customHeight="1">
      <c r="A142" s="77"/>
      <c r="C142" s="3"/>
      <c r="D142" s="4"/>
      <c r="F142" s="5"/>
    </row>
    <row r="143" spans="1:6" ht="15.75" customHeight="1">
      <c r="A143" s="77"/>
      <c r="C143" s="3"/>
      <c r="D143" s="4"/>
      <c r="F143" s="5"/>
    </row>
    <row r="144" spans="1:6" ht="15.75" customHeight="1">
      <c r="A144" s="77"/>
      <c r="C144" s="3"/>
      <c r="D144" s="4"/>
      <c r="F144" s="5"/>
    </row>
    <row r="145" spans="1:6" ht="15.75" customHeight="1">
      <c r="A145" s="77"/>
      <c r="C145" s="3"/>
      <c r="D145" s="4"/>
      <c r="F145" s="5"/>
    </row>
    <row r="146" spans="1:6" ht="15.75" customHeight="1">
      <c r="A146" s="77"/>
      <c r="C146" s="3"/>
      <c r="D146" s="4"/>
      <c r="F146" s="5"/>
    </row>
    <row r="147" spans="1:6" ht="15.75" customHeight="1">
      <c r="A147" s="77"/>
      <c r="C147" s="3"/>
      <c r="D147" s="4"/>
      <c r="F147" s="5"/>
    </row>
    <row r="148" spans="1:6" ht="15.75" customHeight="1">
      <c r="A148" s="77"/>
      <c r="C148" s="3"/>
      <c r="D148" s="4"/>
      <c r="F148" s="5"/>
    </row>
    <row r="149" spans="1:6" ht="15.75" customHeight="1">
      <c r="A149" s="77"/>
      <c r="C149" s="3"/>
      <c r="D149" s="4"/>
      <c r="F149" s="5"/>
    </row>
    <row r="150" spans="1:6" ht="15.75" customHeight="1">
      <c r="A150" s="77"/>
      <c r="C150" s="3"/>
      <c r="D150" s="4"/>
      <c r="F150" s="5"/>
    </row>
    <row r="151" spans="1:6" ht="15.75" customHeight="1">
      <c r="A151" s="77"/>
      <c r="C151" s="3"/>
      <c r="D151" s="4"/>
      <c r="F151" s="5"/>
    </row>
    <row r="152" spans="1:6" ht="15.75" customHeight="1">
      <c r="A152" s="77"/>
      <c r="C152" s="3"/>
      <c r="D152" s="4"/>
      <c r="F152" s="5"/>
    </row>
    <row r="153" spans="1:6" ht="15.75" customHeight="1">
      <c r="A153" s="77"/>
      <c r="C153" s="3"/>
      <c r="D153" s="4"/>
      <c r="F153" s="5"/>
    </row>
    <row r="154" spans="1:6" ht="15.75" customHeight="1">
      <c r="A154" s="77"/>
      <c r="C154" s="3"/>
      <c r="D154" s="4"/>
      <c r="F154" s="5"/>
    </row>
    <row r="155" spans="1:6" ht="15.75" customHeight="1">
      <c r="A155" s="77"/>
      <c r="C155" s="3"/>
      <c r="D155" s="4"/>
      <c r="F155" s="5"/>
    </row>
    <row r="156" spans="1:6" ht="15.75" customHeight="1">
      <c r="A156" s="77"/>
      <c r="C156" s="3"/>
      <c r="D156" s="4"/>
      <c r="F156" s="5"/>
    </row>
    <row r="157" spans="1:6" ht="15.75" customHeight="1">
      <c r="A157" s="77"/>
      <c r="C157" s="3"/>
      <c r="D157" s="4"/>
      <c r="F157" s="5"/>
    </row>
    <row r="158" spans="1:6" ht="15.75" customHeight="1">
      <c r="A158" s="77"/>
      <c r="C158" s="3"/>
      <c r="D158" s="4"/>
      <c r="F158" s="5"/>
    </row>
    <row r="159" spans="1:6" ht="15.75" customHeight="1">
      <c r="A159" s="77"/>
      <c r="C159" s="3"/>
      <c r="D159" s="4"/>
      <c r="F159" s="5"/>
    </row>
    <row r="160" spans="1:6" ht="15.75" customHeight="1">
      <c r="A160" s="77"/>
      <c r="C160" s="3"/>
      <c r="D160" s="4"/>
      <c r="F160" s="5"/>
    </row>
    <row r="161" spans="1:6" ht="15.75" customHeight="1">
      <c r="A161" s="77"/>
      <c r="C161" s="3"/>
      <c r="D161" s="4"/>
      <c r="F161" s="5"/>
    </row>
    <row r="162" spans="1:6" ht="15.75" customHeight="1">
      <c r="A162" s="77"/>
      <c r="C162" s="3"/>
      <c r="D162" s="4"/>
      <c r="F162" s="5"/>
    </row>
    <row r="163" spans="1:6" ht="15.75" customHeight="1">
      <c r="A163" s="77"/>
      <c r="C163" s="3"/>
      <c r="D163" s="4"/>
      <c r="F163" s="5"/>
    </row>
    <row r="164" spans="1:6" ht="15.75" customHeight="1">
      <c r="A164" s="77"/>
      <c r="C164" s="3"/>
      <c r="D164" s="4"/>
      <c r="F164" s="5"/>
    </row>
    <row r="165" spans="1:6" ht="15.75" customHeight="1">
      <c r="A165" s="77"/>
      <c r="C165" s="3"/>
      <c r="D165" s="4"/>
      <c r="F165" s="5"/>
    </row>
    <row r="166" spans="1:6" ht="15.75" customHeight="1">
      <c r="A166" s="77"/>
      <c r="C166" s="3"/>
      <c r="D166" s="4"/>
      <c r="F166" s="5"/>
    </row>
    <row r="167" spans="1:6" ht="15.75" customHeight="1">
      <c r="A167" s="77"/>
      <c r="C167" s="3"/>
      <c r="D167" s="4"/>
      <c r="F167" s="5"/>
    </row>
    <row r="168" spans="1:6" ht="15.75" customHeight="1">
      <c r="A168" s="77"/>
      <c r="C168" s="3"/>
      <c r="D168" s="4"/>
      <c r="F168" s="5"/>
    </row>
    <row r="169" spans="1:6" ht="15.75" customHeight="1">
      <c r="A169" s="77"/>
      <c r="C169" s="3"/>
      <c r="D169" s="4"/>
      <c r="F169" s="5"/>
    </row>
    <row r="170" spans="1:6" ht="15.75" customHeight="1">
      <c r="A170" s="77"/>
      <c r="C170" s="3"/>
      <c r="D170" s="4"/>
      <c r="F170" s="5"/>
    </row>
    <row r="171" spans="1:6" ht="15.75" customHeight="1">
      <c r="A171" s="77"/>
      <c r="C171" s="3"/>
      <c r="D171" s="4"/>
      <c r="F171" s="5"/>
    </row>
    <row r="172" spans="1:6" ht="15.75" customHeight="1">
      <c r="A172" s="77"/>
      <c r="C172" s="3"/>
      <c r="D172" s="4"/>
      <c r="F172" s="5"/>
    </row>
    <row r="173" spans="1:6" ht="15.75" customHeight="1">
      <c r="A173" s="77"/>
      <c r="C173" s="3"/>
      <c r="D173" s="4"/>
      <c r="F173" s="5"/>
    </row>
    <row r="174" spans="1:6" ht="15.75" customHeight="1">
      <c r="A174" s="77"/>
      <c r="C174" s="3"/>
      <c r="D174" s="4"/>
      <c r="F174" s="5"/>
    </row>
    <row r="175" spans="1:6" ht="15.75" customHeight="1">
      <c r="A175" s="77"/>
      <c r="C175" s="3"/>
      <c r="D175" s="4"/>
      <c r="F175" s="5"/>
    </row>
    <row r="176" spans="1:6" ht="15.75" customHeight="1">
      <c r="A176" s="77"/>
      <c r="C176" s="3"/>
      <c r="D176" s="4"/>
      <c r="F176" s="5"/>
    </row>
    <row r="177" spans="1:6" ht="15.75" customHeight="1">
      <c r="A177" s="77"/>
      <c r="C177" s="3"/>
      <c r="D177" s="4"/>
      <c r="F177" s="5"/>
    </row>
    <row r="178" spans="1:6" ht="15.75" customHeight="1">
      <c r="A178" s="77"/>
      <c r="C178" s="3"/>
      <c r="D178" s="4"/>
      <c r="F178" s="5"/>
    </row>
    <row r="179" spans="1:6" ht="15.75" customHeight="1">
      <c r="A179" s="77"/>
      <c r="C179" s="3"/>
      <c r="D179" s="4"/>
      <c r="F179" s="5"/>
    </row>
    <row r="180" spans="1:6" ht="15.75" customHeight="1">
      <c r="A180" s="77"/>
      <c r="C180" s="3"/>
      <c r="D180" s="4"/>
      <c r="F180" s="5"/>
    </row>
    <row r="181" spans="1:6" ht="15.75" customHeight="1">
      <c r="A181" s="77"/>
      <c r="C181" s="3"/>
      <c r="D181" s="4"/>
      <c r="F181" s="5"/>
    </row>
    <row r="182" spans="1:6" ht="15.75" customHeight="1">
      <c r="A182" s="77"/>
      <c r="C182" s="3"/>
      <c r="D182" s="4"/>
      <c r="F182" s="5"/>
    </row>
    <row r="183" spans="1:6" ht="15.75" customHeight="1">
      <c r="A183" s="77"/>
      <c r="C183" s="3"/>
      <c r="D183" s="4"/>
      <c r="F183" s="5"/>
    </row>
    <row r="184" spans="1:6" ht="15.75" customHeight="1">
      <c r="A184" s="77"/>
      <c r="C184" s="3"/>
      <c r="D184" s="4"/>
      <c r="F184" s="5"/>
    </row>
    <row r="185" spans="1:6" ht="15.75" customHeight="1">
      <c r="A185" s="77"/>
      <c r="C185" s="3"/>
      <c r="D185" s="4"/>
      <c r="F185" s="5"/>
    </row>
    <row r="186" spans="1:6" ht="15.75" customHeight="1">
      <c r="A186" s="77"/>
      <c r="C186" s="3"/>
      <c r="D186" s="4"/>
      <c r="F186" s="5"/>
    </row>
    <row r="187" spans="1:6" ht="15.75" customHeight="1">
      <c r="A187" s="77"/>
      <c r="C187" s="3"/>
      <c r="D187" s="4"/>
      <c r="F187" s="5"/>
    </row>
    <row r="188" spans="1:6" ht="15.75" customHeight="1">
      <c r="A188" s="77"/>
      <c r="C188" s="3"/>
      <c r="D188" s="4"/>
      <c r="F188" s="5"/>
    </row>
    <row r="189" spans="1:6" ht="15.75" customHeight="1">
      <c r="A189" s="77"/>
      <c r="C189" s="3"/>
      <c r="D189" s="4"/>
      <c r="F189" s="5"/>
    </row>
    <row r="190" spans="1:6" ht="15.75" customHeight="1">
      <c r="A190" s="77"/>
      <c r="C190" s="3"/>
      <c r="D190" s="4"/>
      <c r="F190" s="5"/>
    </row>
    <row r="191" spans="1:6" ht="15.75" customHeight="1">
      <c r="A191" s="77"/>
      <c r="C191" s="3"/>
      <c r="D191" s="4"/>
      <c r="F191" s="5"/>
    </row>
    <row r="192" spans="1:6" ht="15.75" customHeight="1">
      <c r="A192" s="77"/>
      <c r="C192" s="3"/>
      <c r="D192" s="4"/>
      <c r="F192" s="5"/>
    </row>
    <row r="193" spans="1:6" ht="15.75" customHeight="1">
      <c r="A193" s="77"/>
      <c r="C193" s="3"/>
      <c r="D193" s="4"/>
      <c r="F193" s="5"/>
    </row>
    <row r="194" spans="1:6" ht="15.75" customHeight="1">
      <c r="A194" s="77"/>
      <c r="C194" s="3"/>
      <c r="D194" s="4"/>
      <c r="F194" s="5"/>
    </row>
    <row r="195" spans="1:6" ht="15.75" customHeight="1">
      <c r="A195" s="77"/>
      <c r="C195" s="3"/>
      <c r="D195" s="4"/>
      <c r="F195" s="5"/>
    </row>
    <row r="196" spans="1:6" ht="15.75" customHeight="1">
      <c r="A196" s="77"/>
      <c r="C196" s="3"/>
      <c r="D196" s="4"/>
      <c r="F196" s="5"/>
    </row>
    <row r="197" spans="1:6" ht="15.75" customHeight="1">
      <c r="A197" s="77"/>
      <c r="C197" s="3"/>
      <c r="D197" s="4"/>
      <c r="F197" s="5"/>
    </row>
    <row r="198" spans="1:6" ht="15.75" customHeight="1">
      <c r="A198" s="77"/>
      <c r="C198" s="3"/>
      <c r="D198" s="4"/>
      <c r="F198" s="5"/>
    </row>
    <row r="199" spans="1:6" ht="15.75" customHeight="1">
      <c r="A199" s="77"/>
      <c r="C199" s="3"/>
      <c r="D199" s="4"/>
      <c r="F199" s="5"/>
    </row>
    <row r="200" spans="1:6" ht="15.75" customHeight="1">
      <c r="A200" s="77"/>
      <c r="C200" s="3"/>
      <c r="D200" s="4"/>
      <c r="F200" s="5"/>
    </row>
    <row r="201" spans="1:6" ht="15.75" customHeight="1">
      <c r="A201" s="77"/>
      <c r="C201" s="3"/>
      <c r="D201" s="4"/>
      <c r="F201" s="5"/>
    </row>
    <row r="202" spans="1:6" ht="15.75" customHeight="1">
      <c r="A202" s="77"/>
      <c r="C202" s="3"/>
      <c r="D202" s="4"/>
      <c r="F202" s="5"/>
    </row>
    <row r="203" spans="1:6" ht="15.75" customHeight="1">
      <c r="A203" s="77"/>
      <c r="C203" s="3"/>
      <c r="D203" s="4"/>
      <c r="F203" s="5"/>
    </row>
    <row r="204" spans="1:6" ht="15.75" customHeight="1">
      <c r="A204" s="77"/>
      <c r="C204" s="3"/>
      <c r="D204" s="4"/>
      <c r="F204" s="5"/>
    </row>
    <row r="205" spans="1:6" ht="15.75" customHeight="1">
      <c r="A205" s="77"/>
      <c r="C205" s="3"/>
      <c r="D205" s="4"/>
      <c r="F205" s="5"/>
    </row>
    <row r="206" spans="1:6" ht="15.75" customHeight="1">
      <c r="A206" s="77"/>
      <c r="C206" s="3"/>
      <c r="D206" s="4"/>
      <c r="F206" s="5"/>
    </row>
    <row r="207" spans="1:6" ht="15.75" customHeight="1">
      <c r="A207" s="77"/>
      <c r="C207" s="3"/>
      <c r="D207" s="4"/>
      <c r="F207" s="5"/>
    </row>
    <row r="208" spans="1:6" ht="15.75" customHeight="1">
      <c r="A208" s="77"/>
      <c r="C208" s="3"/>
      <c r="D208" s="4"/>
      <c r="F208" s="5"/>
    </row>
    <row r="209" spans="1:6" ht="15.75" customHeight="1">
      <c r="A209" s="77"/>
      <c r="C209" s="3"/>
      <c r="D209" s="4"/>
      <c r="F209" s="5"/>
    </row>
    <row r="210" spans="1:6" ht="15.75" customHeight="1">
      <c r="A210" s="77"/>
      <c r="C210" s="3"/>
      <c r="D210" s="4"/>
      <c r="F210" s="5"/>
    </row>
    <row r="211" spans="1:6" ht="15.75" customHeight="1">
      <c r="A211" s="77"/>
      <c r="C211" s="3"/>
      <c r="D211" s="4"/>
      <c r="F211" s="5"/>
    </row>
    <row r="212" spans="1:6" ht="15.75" customHeight="1">
      <c r="A212" s="77"/>
      <c r="C212" s="3"/>
      <c r="D212" s="4"/>
      <c r="F212" s="5"/>
    </row>
    <row r="213" spans="1:6" ht="15.75" customHeight="1">
      <c r="A213" s="77"/>
      <c r="C213" s="3"/>
      <c r="D213" s="4"/>
      <c r="F213" s="5"/>
    </row>
    <row r="214" spans="1:6" ht="15.75" customHeight="1">
      <c r="A214" s="77"/>
      <c r="C214" s="3"/>
      <c r="D214" s="4"/>
      <c r="F214" s="5"/>
    </row>
    <row r="215" spans="1:6" ht="15.75" customHeight="1">
      <c r="A215" s="77"/>
      <c r="C215" s="3"/>
      <c r="D215" s="4"/>
      <c r="F215" s="5"/>
    </row>
    <row r="216" spans="1:6" ht="15.75" customHeight="1">
      <c r="A216" s="77"/>
      <c r="C216" s="3"/>
      <c r="D216" s="4"/>
      <c r="F216" s="5"/>
    </row>
    <row r="217" spans="1:6" ht="15.75" customHeight="1">
      <c r="A217" s="77"/>
      <c r="C217" s="3"/>
      <c r="D217" s="4"/>
      <c r="F217" s="5"/>
    </row>
    <row r="218" spans="1:6" ht="15.75" customHeight="1">
      <c r="A218" s="77"/>
      <c r="C218" s="3"/>
      <c r="D218" s="4"/>
      <c r="F218" s="5"/>
    </row>
    <row r="219" spans="1:6" ht="15.75" customHeight="1">
      <c r="A219" s="77"/>
      <c r="C219" s="3"/>
      <c r="D219" s="4"/>
      <c r="F219" s="5"/>
    </row>
    <row r="220" spans="1:6" ht="15.75" customHeight="1">
      <c r="A220" s="77"/>
      <c r="C220" s="3"/>
      <c r="D220" s="4"/>
      <c r="F220" s="5"/>
    </row>
    <row r="221" spans="1:6" ht="15.75" customHeight="1">
      <c r="A221" s="77"/>
      <c r="C221" s="3"/>
      <c r="D221" s="4"/>
      <c r="F221" s="5"/>
    </row>
    <row r="222" spans="1:6" ht="15.75" customHeight="1">
      <c r="A222" s="77"/>
      <c r="C222" s="3"/>
      <c r="D222" s="4"/>
      <c r="F222" s="5"/>
    </row>
    <row r="223" spans="1:6" ht="15.75" customHeight="1">
      <c r="A223" s="77"/>
      <c r="C223" s="3"/>
      <c r="D223" s="4"/>
      <c r="F223" s="5"/>
    </row>
    <row r="224" spans="1:6" ht="15.75" customHeight="1">
      <c r="A224" s="77"/>
      <c r="C224" s="3"/>
      <c r="D224" s="4"/>
      <c r="F224" s="5"/>
    </row>
    <row r="225" spans="1:6" ht="15.75" customHeight="1">
      <c r="A225" s="77"/>
      <c r="C225" s="3"/>
      <c r="D225" s="4"/>
      <c r="F225" s="5"/>
    </row>
    <row r="226" spans="1:6" ht="15.75" customHeight="1">
      <c r="A226" s="77"/>
      <c r="C226" s="3"/>
      <c r="D226" s="4"/>
      <c r="F226" s="5"/>
    </row>
    <row r="227" spans="1:6" ht="15.75" customHeight="1">
      <c r="A227" s="77"/>
      <c r="C227" s="3"/>
      <c r="D227" s="4"/>
      <c r="F227" s="5"/>
    </row>
    <row r="228" spans="1:6" ht="15.75" customHeight="1">
      <c r="A228" s="77"/>
      <c r="C228" s="3"/>
      <c r="D228" s="4"/>
      <c r="F228" s="5"/>
    </row>
    <row r="229" spans="1:6" ht="15.75" customHeight="1">
      <c r="A229" s="77"/>
      <c r="C229" s="3"/>
      <c r="D229" s="4"/>
      <c r="F229" s="5"/>
    </row>
    <row r="230" spans="1:6" ht="15.75" customHeight="1">
      <c r="A230" s="77"/>
      <c r="C230" s="3"/>
      <c r="D230" s="4"/>
      <c r="F230" s="5"/>
    </row>
    <row r="231" spans="1:6" ht="15.75" customHeight="1">
      <c r="A231" s="77"/>
      <c r="C231" s="3"/>
      <c r="D231" s="4"/>
      <c r="F231" s="5"/>
    </row>
    <row r="232" spans="1:6" ht="15.75" customHeight="1">
      <c r="A232" s="77"/>
      <c r="C232" s="3"/>
      <c r="D232" s="4"/>
      <c r="F232" s="5"/>
    </row>
    <row r="233" spans="1:6" ht="15.75" customHeight="1">
      <c r="A233" s="77"/>
      <c r="C233" s="3"/>
      <c r="D233" s="4"/>
      <c r="F233" s="5"/>
    </row>
    <row r="234" spans="1:6" ht="15.75" customHeight="1">
      <c r="A234" s="77"/>
      <c r="C234" s="3"/>
      <c r="D234" s="4"/>
      <c r="F234" s="5"/>
    </row>
    <row r="235" spans="1:6" ht="15.75" customHeight="1">
      <c r="A235" s="77"/>
      <c r="C235" s="3"/>
      <c r="D235" s="4"/>
      <c r="F235" s="5"/>
    </row>
    <row r="236" spans="1:6" ht="15.75" customHeight="1">
      <c r="A236" s="77"/>
      <c r="C236" s="3"/>
      <c r="D236" s="4"/>
      <c r="F236" s="5"/>
    </row>
    <row r="237" spans="1:6" ht="15.75" customHeight="1">
      <c r="A237" s="77"/>
      <c r="C237" s="3"/>
      <c r="D237" s="4"/>
      <c r="F237" s="5"/>
    </row>
    <row r="238" spans="1:6" ht="15.75" customHeight="1">
      <c r="A238" s="77"/>
      <c r="C238" s="3"/>
      <c r="D238" s="4"/>
      <c r="F238" s="5"/>
    </row>
    <row r="239" spans="1:6" ht="15.75" customHeight="1">
      <c r="A239" s="77"/>
      <c r="C239" s="3"/>
      <c r="D239" s="4"/>
      <c r="F239" s="5"/>
    </row>
    <row r="240" spans="1:6" ht="15.75" customHeight="1">
      <c r="A240" s="77"/>
      <c r="C240" s="3"/>
      <c r="D240" s="4"/>
      <c r="F240" s="5"/>
    </row>
    <row r="241" spans="1:6" ht="15.75" customHeight="1">
      <c r="A241" s="77"/>
      <c r="C241" s="3"/>
      <c r="D241" s="4"/>
      <c r="F241" s="5"/>
    </row>
    <row r="242" spans="1:6" ht="15.75" customHeight="1">
      <c r="A242" s="77"/>
      <c r="C242" s="3"/>
      <c r="D242" s="4"/>
      <c r="F242" s="5"/>
    </row>
    <row r="243" spans="1:6" ht="15.75" customHeight="1">
      <c r="A243" s="77"/>
      <c r="C243" s="3"/>
      <c r="D243" s="4"/>
      <c r="F243" s="5"/>
    </row>
    <row r="244" spans="1:6" ht="15.75" customHeight="1">
      <c r="A244" s="77"/>
      <c r="C244" s="3"/>
      <c r="D244" s="4"/>
      <c r="F244" s="5"/>
    </row>
    <row r="245" spans="1:6" ht="15.75" customHeight="1">
      <c r="A245" s="77"/>
      <c r="C245" s="3"/>
      <c r="D245" s="4"/>
      <c r="F245" s="5"/>
    </row>
    <row r="246" spans="1:6" ht="15.75" customHeight="1">
      <c r="A246" s="77"/>
      <c r="C246" s="3"/>
      <c r="D246" s="4"/>
      <c r="F246" s="5"/>
    </row>
    <row r="247" spans="1:6" ht="15.75" customHeight="1">
      <c r="A247" s="77"/>
      <c r="C247" s="3"/>
      <c r="D247" s="4"/>
      <c r="F247" s="5"/>
    </row>
    <row r="248" spans="1:6" ht="15.75" customHeight="1">
      <c r="A248" s="77"/>
      <c r="C248" s="3"/>
      <c r="D248" s="4"/>
      <c r="F248" s="5"/>
    </row>
    <row r="249" spans="1:6" ht="15.75" customHeight="1">
      <c r="A249" s="77"/>
      <c r="C249" s="3"/>
      <c r="D249" s="4"/>
      <c r="F249" s="5"/>
    </row>
    <row r="250" spans="1:6" ht="15.75" customHeight="1">
      <c r="A250" s="77"/>
      <c r="C250" s="3"/>
      <c r="D250" s="4"/>
      <c r="F250" s="5"/>
    </row>
    <row r="251" spans="1:6" ht="15.75" customHeight="1">
      <c r="A251" s="77"/>
      <c r="C251" s="3"/>
      <c r="D251" s="4"/>
      <c r="F251" s="5"/>
    </row>
    <row r="252" spans="1:6" ht="15.75" customHeight="1">
      <c r="A252" s="77"/>
      <c r="C252" s="3"/>
      <c r="D252" s="4"/>
      <c r="F252" s="5"/>
    </row>
    <row r="253" spans="1:6" ht="15.75" customHeight="1">
      <c r="A253" s="77"/>
      <c r="C253" s="3"/>
      <c r="D253" s="4"/>
      <c r="F253" s="5"/>
    </row>
    <row r="254" spans="1:6" ht="15.75" customHeight="1">
      <c r="A254" s="77"/>
      <c r="C254" s="3"/>
      <c r="D254" s="4"/>
      <c r="F254" s="5"/>
    </row>
    <row r="255" spans="1:6" ht="15.75" customHeight="1">
      <c r="A255" s="77"/>
      <c r="C255" s="3"/>
      <c r="D255" s="4"/>
      <c r="F255" s="5"/>
    </row>
    <row r="256" spans="1:6" ht="15.75" customHeight="1">
      <c r="A256" s="77"/>
      <c r="C256" s="3"/>
      <c r="D256" s="4"/>
      <c r="F256" s="5"/>
    </row>
    <row r="257" spans="1:6" ht="15.75" customHeight="1">
      <c r="A257" s="77"/>
      <c r="C257" s="3"/>
      <c r="D257" s="4"/>
      <c r="F257" s="5"/>
    </row>
    <row r="258" spans="1:6" ht="15.75" customHeight="1">
      <c r="A258" s="77"/>
      <c r="C258" s="3"/>
      <c r="D258" s="4"/>
      <c r="F258" s="5"/>
    </row>
    <row r="259" spans="1:6" ht="15.75" customHeight="1">
      <c r="A259" s="77"/>
      <c r="C259" s="3"/>
      <c r="D259" s="4"/>
      <c r="F259" s="5"/>
    </row>
    <row r="260" spans="1:6" ht="15.75" customHeight="1">
      <c r="A260" s="77"/>
      <c r="C260" s="3"/>
      <c r="D260" s="4"/>
      <c r="F260" s="5"/>
    </row>
    <row r="261" spans="1:6" ht="15.75" customHeight="1">
      <c r="A261" s="77"/>
      <c r="C261" s="3"/>
      <c r="D261" s="4"/>
      <c r="F261" s="5"/>
    </row>
    <row r="262" spans="1:6" ht="15.75" customHeight="1">
      <c r="A262" s="77"/>
      <c r="C262" s="3"/>
      <c r="D262" s="4"/>
      <c r="F262" s="5"/>
    </row>
    <row r="263" spans="1:6" ht="15.75" customHeight="1">
      <c r="A263" s="77"/>
      <c r="C263" s="3"/>
      <c r="D263" s="4"/>
      <c r="F263" s="5"/>
    </row>
    <row r="264" spans="1:6" ht="15.75" customHeight="1">
      <c r="A264" s="77"/>
      <c r="C264" s="3"/>
      <c r="D264" s="4"/>
      <c r="F264" s="5"/>
    </row>
    <row r="265" spans="1:6" ht="15.75" customHeight="1">
      <c r="A265" s="77"/>
      <c r="C265" s="3"/>
      <c r="D265" s="4"/>
      <c r="F265" s="5"/>
    </row>
    <row r="266" spans="1:6" ht="15.75" customHeight="1">
      <c r="A266" s="77"/>
      <c r="C266" s="3"/>
      <c r="D266" s="4"/>
      <c r="F266" s="5"/>
    </row>
    <row r="267" spans="1:6" ht="15.75" customHeight="1">
      <c r="A267" s="77"/>
      <c r="C267" s="3"/>
      <c r="D267" s="4"/>
      <c r="F267" s="5"/>
    </row>
    <row r="268" spans="1:6" ht="15.75" customHeight="1">
      <c r="A268" s="77"/>
      <c r="C268" s="3"/>
      <c r="D268" s="4"/>
      <c r="F268" s="5"/>
    </row>
    <row r="269" spans="1:6" ht="15.75" customHeight="1">
      <c r="A269" s="77"/>
      <c r="C269" s="3"/>
      <c r="D269" s="4"/>
      <c r="F269" s="5"/>
    </row>
    <row r="270" spans="1:6" ht="15.75" customHeight="1">
      <c r="A270" s="77"/>
      <c r="C270" s="3"/>
      <c r="D270" s="4"/>
      <c r="F270" s="5"/>
    </row>
    <row r="271" spans="1:6" ht="15.75" customHeight="1">
      <c r="A271" s="77"/>
      <c r="C271" s="3"/>
      <c r="D271" s="4"/>
      <c r="F271" s="5"/>
    </row>
    <row r="272" spans="1:6" ht="15.75" customHeight="1">
      <c r="A272" s="77"/>
      <c r="C272" s="3"/>
      <c r="D272" s="4"/>
      <c r="F272" s="5"/>
    </row>
    <row r="273" spans="1:6" ht="15.75" customHeight="1">
      <c r="A273" s="77"/>
      <c r="C273" s="3"/>
      <c r="D273" s="4"/>
      <c r="F273" s="5"/>
    </row>
    <row r="274" spans="1:6" ht="15.75" customHeight="1">
      <c r="A274" s="77"/>
      <c r="C274" s="3"/>
      <c r="D274" s="4"/>
      <c r="F274" s="5"/>
    </row>
    <row r="275" spans="1:6" ht="15.75" customHeight="1">
      <c r="A275" s="77"/>
      <c r="C275" s="3"/>
      <c r="D275" s="4"/>
      <c r="F275" s="5"/>
    </row>
    <row r="276" spans="1:6" ht="15.75" customHeight="1">
      <c r="A276" s="77"/>
      <c r="C276" s="3"/>
      <c r="D276" s="4"/>
      <c r="F276" s="5"/>
    </row>
    <row r="277" spans="1:6" ht="15.75" customHeight="1">
      <c r="A277" s="77"/>
      <c r="C277" s="3"/>
      <c r="D277" s="4"/>
      <c r="F277" s="5"/>
    </row>
    <row r="278" spans="1:6" ht="15.75" customHeight="1">
      <c r="A278" s="77"/>
      <c r="C278" s="3"/>
      <c r="D278" s="4"/>
      <c r="F278" s="5"/>
    </row>
    <row r="279" spans="1:6" ht="15.75" customHeight="1">
      <c r="A279" s="77"/>
      <c r="C279" s="3"/>
      <c r="D279" s="4"/>
      <c r="F279" s="5"/>
    </row>
    <row r="280" spans="1:6" ht="15.75" customHeight="1">
      <c r="A280" s="77"/>
      <c r="C280" s="3"/>
      <c r="D280" s="4"/>
      <c r="F280" s="5"/>
    </row>
    <row r="281" spans="1:6" ht="15.75" customHeight="1">
      <c r="A281" s="77"/>
      <c r="C281" s="3"/>
      <c r="D281" s="4"/>
      <c r="F281" s="5"/>
    </row>
    <row r="282" spans="1:6" ht="15.75" customHeight="1">
      <c r="A282" s="77"/>
      <c r="C282" s="3"/>
      <c r="D282" s="4"/>
      <c r="F282" s="5"/>
    </row>
    <row r="283" spans="1:6" ht="15.75" customHeight="1">
      <c r="A283" s="77"/>
      <c r="C283" s="3"/>
      <c r="D283" s="4"/>
      <c r="F283" s="5"/>
    </row>
    <row r="284" spans="1:6" ht="15.75" customHeight="1">
      <c r="A284" s="77"/>
      <c r="C284" s="3"/>
      <c r="D284" s="4"/>
      <c r="F284" s="5"/>
    </row>
    <row r="285" spans="1:6" ht="15.75" customHeight="1">
      <c r="A285" s="77"/>
      <c r="C285" s="3"/>
      <c r="D285" s="4"/>
      <c r="F285" s="5"/>
    </row>
    <row r="286" spans="1:6" ht="15.75" customHeight="1">
      <c r="A286" s="77"/>
      <c r="C286" s="3"/>
      <c r="D286" s="4"/>
      <c r="F286" s="5"/>
    </row>
    <row r="287" spans="1:6" ht="15.75" customHeight="1">
      <c r="A287" s="77"/>
      <c r="C287" s="3"/>
      <c r="D287" s="4"/>
      <c r="F287" s="5"/>
    </row>
    <row r="288" spans="1:6" ht="15.75" customHeight="1">
      <c r="A288" s="77"/>
      <c r="C288" s="3"/>
      <c r="D288" s="4"/>
      <c r="F288" s="5"/>
    </row>
    <row r="289" spans="1:6" ht="15.75" customHeight="1">
      <c r="A289" s="77"/>
      <c r="C289" s="3"/>
      <c r="D289" s="4"/>
      <c r="F289" s="5"/>
    </row>
    <row r="290" spans="1:6" ht="15.75" customHeight="1">
      <c r="A290" s="77"/>
      <c r="C290" s="3"/>
      <c r="D290" s="4"/>
      <c r="F290" s="5"/>
    </row>
    <row r="291" spans="1:6" ht="15.75" customHeight="1">
      <c r="A291" s="77"/>
      <c r="C291" s="3"/>
      <c r="D291" s="4"/>
      <c r="F291" s="5"/>
    </row>
    <row r="292" spans="1:6" ht="15.75" customHeight="1">
      <c r="A292" s="77"/>
      <c r="C292" s="3"/>
      <c r="D292" s="4"/>
      <c r="F292" s="5"/>
    </row>
    <row r="293" spans="1:6" ht="15.75" customHeight="1">
      <c r="A293" s="77"/>
      <c r="C293" s="3"/>
      <c r="D293" s="4"/>
      <c r="F293" s="5"/>
    </row>
    <row r="294" spans="1:6" ht="15.75" customHeight="1">
      <c r="A294" s="77"/>
      <c r="C294" s="3"/>
      <c r="D294" s="4"/>
      <c r="F294" s="5"/>
    </row>
    <row r="295" spans="1:6" ht="15.75" customHeight="1">
      <c r="A295" s="77"/>
      <c r="C295" s="3"/>
      <c r="D295" s="4"/>
      <c r="F295" s="5"/>
    </row>
    <row r="296" spans="1:6" ht="15.75" customHeight="1">
      <c r="A296" s="77"/>
      <c r="C296" s="3"/>
      <c r="D296" s="4"/>
      <c r="F296" s="5"/>
    </row>
    <row r="297" spans="1:6" ht="15.75" customHeight="1">
      <c r="A297" s="77"/>
      <c r="C297" s="3"/>
      <c r="D297" s="4"/>
      <c r="F297" s="5"/>
    </row>
    <row r="298" spans="1:6" ht="15.75" customHeight="1">
      <c r="A298" s="77"/>
      <c r="C298" s="3"/>
      <c r="D298" s="4"/>
      <c r="F298" s="5"/>
    </row>
    <row r="299" spans="1:6" ht="15.75" customHeight="1">
      <c r="A299" s="77"/>
      <c r="C299" s="3"/>
      <c r="D299" s="4"/>
      <c r="F299" s="5"/>
    </row>
    <row r="300" spans="1:6" ht="15.75" customHeight="1">
      <c r="A300" s="77"/>
      <c r="C300" s="3"/>
      <c r="D300" s="4"/>
      <c r="F300" s="5"/>
    </row>
    <row r="301" spans="1:6" ht="15.75" customHeight="1">
      <c r="A301" s="77"/>
      <c r="C301" s="3"/>
      <c r="D301" s="4"/>
      <c r="F301" s="5"/>
    </row>
    <row r="302" spans="1:6" ht="15.75" customHeight="1">
      <c r="A302" s="77"/>
      <c r="C302" s="3"/>
      <c r="D302" s="4"/>
      <c r="F302" s="5"/>
    </row>
    <row r="303" spans="1:6" ht="15.75" customHeight="1">
      <c r="A303" s="77"/>
      <c r="C303" s="3"/>
      <c r="D303" s="4"/>
      <c r="F303" s="5"/>
    </row>
    <row r="304" spans="1:6" ht="15.75" customHeight="1">
      <c r="A304" s="77"/>
      <c r="C304" s="3"/>
      <c r="D304" s="4"/>
      <c r="F304" s="5"/>
    </row>
    <row r="305" spans="1:6" ht="15.75" customHeight="1">
      <c r="A305" s="77"/>
      <c r="C305" s="3"/>
      <c r="D305" s="4"/>
      <c r="F305" s="5"/>
    </row>
    <row r="306" spans="1:6" ht="15.75" customHeight="1">
      <c r="A306" s="77"/>
      <c r="C306" s="3"/>
      <c r="D306" s="4"/>
      <c r="F306" s="5"/>
    </row>
    <row r="307" spans="1:6" ht="15.75" customHeight="1">
      <c r="A307" s="77"/>
      <c r="C307" s="3"/>
      <c r="D307" s="4"/>
      <c r="F307" s="5"/>
    </row>
    <row r="308" spans="1:6" ht="15.75" customHeight="1">
      <c r="A308" s="77"/>
      <c r="C308" s="3"/>
      <c r="D308" s="4"/>
      <c r="F308" s="5"/>
    </row>
    <row r="309" spans="1:6" ht="15.75" customHeight="1">
      <c r="A309" s="77"/>
      <c r="C309" s="3"/>
      <c r="D309" s="4"/>
      <c r="F309" s="5"/>
    </row>
    <row r="310" spans="1:6" ht="15.75" customHeight="1">
      <c r="A310" s="77"/>
      <c r="C310" s="3"/>
      <c r="D310" s="4"/>
      <c r="F310" s="5"/>
    </row>
    <row r="311" spans="1:6" ht="15.75" customHeight="1">
      <c r="A311" s="77"/>
      <c r="C311" s="3"/>
      <c r="D311" s="4"/>
      <c r="F311" s="5"/>
    </row>
    <row r="312" spans="1:6" ht="15.75" customHeight="1">
      <c r="A312" s="77"/>
      <c r="C312" s="3"/>
      <c r="D312" s="4"/>
      <c r="F312" s="5"/>
    </row>
    <row r="313" spans="1:6" ht="15.75" customHeight="1">
      <c r="A313" s="77"/>
      <c r="C313" s="3"/>
      <c r="D313" s="4"/>
      <c r="F313" s="5"/>
    </row>
    <row r="314" spans="1:6" ht="15.75" customHeight="1">
      <c r="A314" s="77"/>
      <c r="C314" s="3"/>
      <c r="D314" s="4"/>
      <c r="F314" s="5"/>
    </row>
    <row r="315" spans="1:6" ht="15.75" customHeight="1">
      <c r="A315" s="77"/>
      <c r="C315" s="3"/>
      <c r="D315" s="4"/>
      <c r="F315" s="5"/>
    </row>
    <row r="316" spans="1:6" ht="15.75" customHeight="1">
      <c r="A316" s="77"/>
      <c r="C316" s="3"/>
      <c r="D316" s="4"/>
      <c r="F316" s="5"/>
    </row>
    <row r="317" spans="1:6" ht="15.75" customHeight="1">
      <c r="A317" s="77"/>
      <c r="C317" s="3"/>
      <c r="D317" s="4"/>
      <c r="F317" s="5"/>
    </row>
    <row r="318" spans="1:6" ht="15.75" customHeight="1">
      <c r="A318" s="77"/>
      <c r="C318" s="3"/>
      <c r="D318" s="4"/>
      <c r="F318" s="5"/>
    </row>
    <row r="319" spans="1:6" ht="15.75" customHeight="1">
      <c r="A319" s="77"/>
      <c r="C319" s="3"/>
      <c r="D319" s="4"/>
      <c r="F319" s="5"/>
    </row>
    <row r="320" spans="1:6" ht="15.75" customHeight="1">
      <c r="A320" s="77"/>
      <c r="C320" s="3"/>
      <c r="D320" s="4"/>
      <c r="F320" s="5"/>
    </row>
    <row r="321" spans="1:6" ht="15.75" customHeight="1">
      <c r="A321" s="77"/>
      <c r="C321" s="3"/>
      <c r="D321" s="4"/>
      <c r="F321" s="5"/>
    </row>
    <row r="322" spans="1:6" ht="15.75" customHeight="1">
      <c r="A322" s="77"/>
      <c r="C322" s="3"/>
      <c r="D322" s="4"/>
      <c r="F322" s="5"/>
    </row>
    <row r="323" spans="1:6" ht="15.75" customHeight="1">
      <c r="A323" s="77"/>
      <c r="C323" s="3"/>
      <c r="D323" s="4"/>
      <c r="F323" s="5"/>
    </row>
    <row r="324" spans="1:6" ht="15.75" customHeight="1">
      <c r="A324" s="77"/>
      <c r="C324" s="3"/>
      <c r="D324" s="4"/>
      <c r="F324" s="5"/>
    </row>
    <row r="325" spans="1:6" ht="15.75" customHeight="1">
      <c r="A325" s="77"/>
      <c r="C325" s="3"/>
      <c r="D325" s="4"/>
      <c r="F325" s="5"/>
    </row>
    <row r="326" spans="1:6" ht="15.75" customHeight="1">
      <c r="A326" s="77"/>
      <c r="C326" s="3"/>
      <c r="D326" s="4"/>
      <c r="F326" s="5"/>
    </row>
    <row r="327" spans="1:6" ht="15.75" customHeight="1">
      <c r="A327" s="77"/>
      <c r="C327" s="3"/>
      <c r="D327" s="4"/>
      <c r="F327" s="5"/>
    </row>
    <row r="328" spans="1:6" ht="15.75" customHeight="1">
      <c r="A328" s="77"/>
      <c r="C328" s="3"/>
      <c r="D328" s="4"/>
      <c r="F328" s="5"/>
    </row>
    <row r="329" spans="1:6" ht="15.75" customHeight="1">
      <c r="A329" s="77"/>
      <c r="C329" s="3"/>
      <c r="D329" s="4"/>
      <c r="F329" s="5"/>
    </row>
    <row r="330" spans="1:6" ht="15.75" customHeight="1">
      <c r="A330" s="77"/>
      <c r="C330" s="3"/>
      <c r="D330" s="4"/>
      <c r="F330" s="5"/>
    </row>
    <row r="331" spans="1:6" ht="15.75" customHeight="1">
      <c r="A331" s="77"/>
      <c r="C331" s="3"/>
      <c r="D331" s="4"/>
      <c r="F331" s="5"/>
    </row>
    <row r="332" spans="1:6" ht="15.75" customHeight="1">
      <c r="A332" s="77"/>
      <c r="C332" s="3"/>
      <c r="D332" s="4"/>
      <c r="F332" s="5"/>
    </row>
    <row r="333" spans="1:6" ht="15.75" customHeight="1">
      <c r="A333" s="77"/>
      <c r="C333" s="3"/>
      <c r="D333" s="4"/>
      <c r="F333" s="5"/>
    </row>
    <row r="334" spans="1:6" ht="15.75" customHeight="1">
      <c r="A334" s="77"/>
      <c r="C334" s="3"/>
      <c r="D334" s="4"/>
      <c r="F334" s="5"/>
    </row>
    <row r="335" spans="1:6" ht="15.75" customHeight="1">
      <c r="A335" s="77"/>
      <c r="C335" s="3"/>
      <c r="D335" s="4"/>
      <c r="F335" s="5"/>
    </row>
    <row r="336" spans="1:6" ht="15.75" customHeight="1">
      <c r="A336" s="77"/>
      <c r="C336" s="3"/>
      <c r="D336" s="4"/>
      <c r="F336" s="5"/>
    </row>
    <row r="337" spans="1:6" ht="15.75" customHeight="1">
      <c r="A337" s="77"/>
      <c r="C337" s="3"/>
      <c r="D337" s="4"/>
      <c r="F337" s="5"/>
    </row>
    <row r="338" spans="1:6" ht="15.75" customHeight="1">
      <c r="A338" s="77"/>
      <c r="C338" s="3"/>
      <c r="D338" s="4"/>
      <c r="F338" s="5"/>
    </row>
    <row r="339" spans="1:6" ht="15.75" customHeight="1">
      <c r="A339" s="77"/>
      <c r="C339" s="3"/>
      <c r="D339" s="4"/>
      <c r="F339" s="5"/>
    </row>
    <row r="340" spans="1:6" ht="15.75" customHeight="1">
      <c r="A340" s="77"/>
      <c r="C340" s="3"/>
      <c r="D340" s="4"/>
      <c r="F340" s="5"/>
    </row>
    <row r="341" spans="1:6" ht="15.75" customHeight="1">
      <c r="A341" s="77"/>
      <c r="C341" s="3"/>
      <c r="D341" s="4"/>
      <c r="F341" s="5"/>
    </row>
    <row r="342" spans="1:6" ht="15.75" customHeight="1">
      <c r="A342" s="77"/>
      <c r="C342" s="3"/>
      <c r="D342" s="4"/>
      <c r="F342" s="5"/>
    </row>
    <row r="343" spans="1:6" ht="15.75" customHeight="1">
      <c r="A343" s="77"/>
      <c r="C343" s="3"/>
      <c r="D343" s="4"/>
      <c r="F343" s="5"/>
    </row>
    <row r="344" spans="1:6" ht="15.75" customHeight="1">
      <c r="A344" s="77"/>
      <c r="C344" s="3"/>
      <c r="D344" s="4"/>
      <c r="F344" s="5"/>
    </row>
    <row r="345" spans="1:6" ht="15.75" customHeight="1">
      <c r="A345" s="77"/>
      <c r="C345" s="3"/>
      <c r="D345" s="4"/>
      <c r="F345" s="5"/>
    </row>
    <row r="346" spans="1:6" ht="15.75" customHeight="1">
      <c r="A346" s="77"/>
      <c r="C346" s="3"/>
      <c r="D346" s="4"/>
      <c r="F346" s="5"/>
    </row>
    <row r="347" spans="1:6" ht="15.75" customHeight="1">
      <c r="A347" s="77"/>
      <c r="C347" s="3"/>
      <c r="D347" s="4"/>
      <c r="F347" s="5"/>
    </row>
    <row r="348" spans="1:6" ht="15.75" customHeight="1">
      <c r="A348" s="77"/>
      <c r="C348" s="3"/>
      <c r="D348" s="4"/>
      <c r="F348" s="5"/>
    </row>
    <row r="349" spans="1:6" ht="15.75" customHeight="1">
      <c r="A349" s="77"/>
      <c r="C349" s="3"/>
      <c r="D349" s="4"/>
      <c r="F349" s="5"/>
    </row>
    <row r="350" spans="1:6" ht="15.75" customHeight="1">
      <c r="A350" s="77"/>
      <c r="C350" s="3"/>
      <c r="D350" s="4"/>
      <c r="F350" s="5"/>
    </row>
    <row r="351" spans="1:6" ht="15.75" customHeight="1">
      <c r="A351" s="77"/>
      <c r="C351" s="3"/>
      <c r="D351" s="4"/>
      <c r="F351" s="5"/>
    </row>
    <row r="352" spans="1:6" ht="15.75" customHeight="1">
      <c r="A352" s="77"/>
      <c r="C352" s="3"/>
      <c r="D352" s="4"/>
      <c r="F352" s="5"/>
    </row>
    <row r="353" spans="1:6" ht="15.75" customHeight="1">
      <c r="A353" s="77"/>
      <c r="C353" s="3"/>
      <c r="D353" s="4"/>
      <c r="F353" s="5"/>
    </row>
    <row r="354" spans="1:6" ht="15.75" customHeight="1">
      <c r="A354" s="77"/>
      <c r="C354" s="3"/>
      <c r="D354" s="4"/>
      <c r="F354" s="5"/>
    </row>
    <row r="355" spans="1:6" ht="15.75" customHeight="1">
      <c r="A355" s="77"/>
      <c r="C355" s="3"/>
      <c r="D355" s="4"/>
      <c r="F355" s="5"/>
    </row>
    <row r="356" spans="1:6" ht="15.75" customHeight="1">
      <c r="A356" s="77"/>
      <c r="C356" s="3"/>
      <c r="D356" s="4"/>
      <c r="F356" s="5"/>
    </row>
    <row r="357" spans="1:6" ht="15.75" customHeight="1">
      <c r="A357" s="77"/>
      <c r="C357" s="3"/>
      <c r="D357" s="4"/>
      <c r="F357" s="5"/>
    </row>
    <row r="358" spans="1:6" ht="15.75" customHeight="1">
      <c r="A358" s="77"/>
      <c r="C358" s="3"/>
      <c r="D358" s="4"/>
      <c r="F358" s="5"/>
    </row>
    <row r="359" spans="1:6" ht="15.75" customHeight="1">
      <c r="A359" s="77"/>
      <c r="C359" s="3"/>
      <c r="D359" s="4"/>
      <c r="F359" s="5"/>
    </row>
    <row r="360" spans="1:6" ht="15.75" customHeight="1">
      <c r="A360" s="77"/>
      <c r="C360" s="3"/>
      <c r="D360" s="4"/>
      <c r="F360" s="5"/>
    </row>
    <row r="361" spans="1:6" ht="15.75" customHeight="1">
      <c r="A361" s="77"/>
      <c r="C361" s="3"/>
      <c r="D361" s="4"/>
      <c r="F361" s="5"/>
    </row>
    <row r="362" spans="1:6" ht="15.75" customHeight="1">
      <c r="A362" s="77"/>
      <c r="C362" s="3"/>
      <c r="D362" s="4"/>
      <c r="F362" s="5"/>
    </row>
    <row r="363" spans="1:6" ht="15.75" customHeight="1">
      <c r="A363" s="77"/>
      <c r="C363" s="3"/>
      <c r="D363" s="4"/>
      <c r="F363" s="5"/>
    </row>
    <row r="364" spans="1:6" ht="15.75" customHeight="1">
      <c r="A364" s="77"/>
      <c r="C364" s="3"/>
      <c r="D364" s="4"/>
      <c r="F364" s="5"/>
    </row>
    <row r="365" spans="1:6" ht="15.75" customHeight="1">
      <c r="A365" s="77"/>
      <c r="C365" s="3"/>
      <c r="D365" s="4"/>
      <c r="F365" s="5"/>
    </row>
    <row r="366" spans="1:6" ht="15.75" customHeight="1">
      <c r="A366" s="77"/>
      <c r="C366" s="3"/>
      <c r="D366" s="4"/>
      <c r="F366" s="5"/>
    </row>
    <row r="367" spans="1:6" ht="15.75" customHeight="1">
      <c r="A367" s="77"/>
      <c r="C367" s="3"/>
      <c r="D367" s="4"/>
      <c r="F367" s="5"/>
    </row>
    <row r="368" spans="1:6" ht="15.75" customHeight="1">
      <c r="A368" s="77"/>
      <c r="C368" s="3"/>
      <c r="D368" s="4"/>
      <c r="F368" s="5"/>
    </row>
    <row r="369" spans="1:6" ht="15.75" customHeight="1">
      <c r="A369" s="77"/>
      <c r="C369" s="3"/>
      <c r="D369" s="4"/>
      <c r="F369" s="5"/>
    </row>
    <row r="370" spans="1:6" ht="15.75" customHeight="1">
      <c r="A370" s="77"/>
      <c r="C370" s="3"/>
      <c r="D370" s="4"/>
      <c r="F370" s="5"/>
    </row>
    <row r="371" spans="1:6" ht="15.75" customHeight="1">
      <c r="A371" s="77"/>
      <c r="C371" s="3"/>
      <c r="D371" s="4"/>
      <c r="F371" s="5"/>
    </row>
    <row r="372" spans="1:6" ht="15.75" customHeight="1">
      <c r="A372" s="77"/>
      <c r="C372" s="3"/>
      <c r="D372" s="4"/>
      <c r="F372" s="5"/>
    </row>
    <row r="373" spans="1:6" ht="15.75" customHeight="1">
      <c r="A373" s="77"/>
      <c r="C373" s="3"/>
      <c r="D373" s="4"/>
      <c r="F373" s="5"/>
    </row>
    <row r="374" spans="1:6" ht="15.75" customHeight="1">
      <c r="A374" s="77"/>
      <c r="C374" s="3"/>
      <c r="D374" s="4"/>
      <c r="F374" s="5"/>
    </row>
    <row r="375" spans="1:6" ht="15.75" customHeight="1">
      <c r="A375" s="77"/>
      <c r="C375" s="3"/>
      <c r="D375" s="4"/>
      <c r="F375" s="5"/>
    </row>
    <row r="376" spans="1:6" ht="15.75" customHeight="1">
      <c r="A376" s="77"/>
      <c r="C376" s="3"/>
      <c r="D376" s="4"/>
      <c r="F376" s="5"/>
    </row>
    <row r="377" spans="1:6" ht="15.75" customHeight="1">
      <c r="A377" s="77"/>
      <c r="C377" s="3"/>
      <c r="D377" s="4"/>
      <c r="F377" s="5"/>
    </row>
    <row r="378" spans="1:6" ht="15.75" customHeight="1">
      <c r="A378" s="77"/>
      <c r="C378" s="3"/>
      <c r="D378" s="4"/>
      <c r="F378" s="5"/>
    </row>
    <row r="379" spans="1:6" ht="15.75" customHeight="1">
      <c r="A379" s="77"/>
      <c r="C379" s="3"/>
      <c r="D379" s="4"/>
      <c r="F379" s="5"/>
    </row>
    <row r="380" spans="1:6" ht="15.75" customHeight="1">
      <c r="A380" s="77"/>
      <c r="C380" s="3"/>
      <c r="D380" s="4"/>
      <c r="F380" s="5"/>
    </row>
    <row r="381" spans="1:6" ht="15.75" customHeight="1">
      <c r="A381" s="77"/>
      <c r="C381" s="3"/>
      <c r="D381" s="4"/>
      <c r="F381" s="5"/>
    </row>
    <row r="382" spans="1:6" ht="15.75" customHeight="1">
      <c r="A382" s="77"/>
      <c r="C382" s="3"/>
      <c r="D382" s="4"/>
      <c r="F382" s="5"/>
    </row>
    <row r="383" spans="1:6" ht="15.75" customHeight="1">
      <c r="A383" s="77"/>
      <c r="C383" s="3"/>
      <c r="D383" s="4"/>
      <c r="F383" s="5"/>
    </row>
    <row r="384" spans="1:6" ht="15.75" customHeight="1">
      <c r="A384" s="77"/>
      <c r="C384" s="3"/>
      <c r="D384" s="4"/>
      <c r="F384" s="5"/>
    </row>
    <row r="385" spans="1:6" ht="15.75" customHeight="1">
      <c r="A385" s="77"/>
      <c r="C385" s="3"/>
      <c r="D385" s="4"/>
      <c r="F385" s="5"/>
    </row>
    <row r="386" spans="1:6" ht="15.75" customHeight="1">
      <c r="A386" s="77"/>
      <c r="C386" s="3"/>
      <c r="D386" s="4"/>
      <c r="F386" s="5"/>
    </row>
    <row r="387" spans="1:6" ht="15.75" customHeight="1">
      <c r="A387" s="77"/>
      <c r="C387" s="3"/>
      <c r="D387" s="4"/>
      <c r="F387" s="5"/>
    </row>
    <row r="388" spans="1:6" ht="15.75" customHeight="1">
      <c r="A388" s="77"/>
      <c r="C388" s="3"/>
      <c r="D388" s="4"/>
      <c r="F388" s="5"/>
    </row>
    <row r="389" spans="1:6" ht="15.75" customHeight="1">
      <c r="A389" s="77"/>
      <c r="C389" s="3"/>
      <c r="D389" s="4"/>
      <c r="F389" s="5"/>
    </row>
    <row r="390" spans="1:6" ht="15.75" customHeight="1">
      <c r="A390" s="77"/>
      <c r="C390" s="3"/>
      <c r="D390" s="4"/>
      <c r="F390" s="5"/>
    </row>
    <row r="391" spans="1:6" ht="15.75" customHeight="1">
      <c r="A391" s="77"/>
      <c r="C391" s="3"/>
      <c r="D391" s="4"/>
      <c r="F391" s="5"/>
    </row>
    <row r="392" spans="1:6" ht="15.75" customHeight="1">
      <c r="A392" s="77"/>
      <c r="C392" s="3"/>
      <c r="D392" s="4"/>
      <c r="F392" s="5"/>
    </row>
    <row r="393" spans="1:6" ht="15.75" customHeight="1">
      <c r="A393" s="77"/>
      <c r="C393" s="3"/>
      <c r="D393" s="4"/>
      <c r="F393" s="5"/>
    </row>
    <row r="394" spans="1:6" ht="15.75" customHeight="1">
      <c r="A394" s="77"/>
      <c r="C394" s="3"/>
      <c r="D394" s="4"/>
      <c r="F394" s="5"/>
    </row>
    <row r="395" spans="1:6" ht="15.75" customHeight="1">
      <c r="A395" s="77"/>
      <c r="C395" s="3"/>
      <c r="D395" s="4"/>
      <c r="F395" s="5"/>
    </row>
    <row r="396" spans="1:6" ht="15.75" customHeight="1">
      <c r="A396" s="77"/>
      <c r="C396" s="3"/>
      <c r="D396" s="4"/>
      <c r="F396" s="5"/>
    </row>
    <row r="397" spans="1:6" ht="15.75" customHeight="1">
      <c r="A397" s="77"/>
      <c r="C397" s="3"/>
      <c r="D397" s="4"/>
      <c r="F397" s="5"/>
    </row>
    <row r="398" spans="1:6" ht="15.75" customHeight="1">
      <c r="A398" s="77"/>
      <c r="C398" s="3"/>
      <c r="D398" s="4"/>
      <c r="F398" s="5"/>
    </row>
    <row r="399" spans="1:6" ht="15.75" customHeight="1">
      <c r="A399" s="77"/>
      <c r="C399" s="3"/>
      <c r="D399" s="4"/>
      <c r="F399" s="5"/>
    </row>
    <row r="400" spans="1:6" ht="15.75" customHeight="1">
      <c r="A400" s="77"/>
      <c r="C400" s="3"/>
      <c r="D400" s="4"/>
      <c r="F400" s="5"/>
    </row>
    <row r="401" spans="1:6" ht="15.75" customHeight="1">
      <c r="A401" s="77"/>
      <c r="C401" s="3"/>
      <c r="D401" s="4"/>
      <c r="F401" s="5"/>
    </row>
    <row r="402" spans="1:6" ht="15.75" customHeight="1">
      <c r="A402" s="77"/>
      <c r="C402" s="3"/>
      <c r="D402" s="4"/>
      <c r="F402" s="5"/>
    </row>
    <row r="403" spans="1:6" ht="15.75" customHeight="1">
      <c r="A403" s="77"/>
      <c r="C403" s="3"/>
      <c r="D403" s="4"/>
      <c r="F403" s="5"/>
    </row>
    <row r="404" spans="1:6" ht="15.75" customHeight="1">
      <c r="A404" s="77"/>
      <c r="C404" s="3"/>
      <c r="D404" s="4"/>
      <c r="F404" s="5"/>
    </row>
    <row r="405" spans="1:6" ht="15.75" customHeight="1">
      <c r="A405" s="77"/>
      <c r="C405" s="3"/>
      <c r="D405" s="4"/>
      <c r="F405" s="5"/>
    </row>
    <row r="406" spans="1:6" ht="15.75" customHeight="1">
      <c r="A406" s="77"/>
      <c r="C406" s="3"/>
      <c r="D406" s="4"/>
      <c r="F406" s="5"/>
    </row>
    <row r="407" spans="1:6" ht="15.75" customHeight="1">
      <c r="A407" s="77"/>
      <c r="C407" s="3"/>
      <c r="D407" s="4"/>
      <c r="F407" s="5"/>
    </row>
    <row r="408" spans="1:6" ht="15.75" customHeight="1">
      <c r="A408" s="77"/>
      <c r="C408" s="3"/>
      <c r="D408" s="4"/>
      <c r="F408" s="5"/>
    </row>
    <row r="409" spans="1:6" ht="15.75" customHeight="1">
      <c r="A409" s="77"/>
      <c r="C409" s="3"/>
      <c r="D409" s="4"/>
      <c r="F409" s="5"/>
    </row>
    <row r="410" spans="1:6" ht="15.75" customHeight="1">
      <c r="A410" s="77"/>
      <c r="C410" s="3"/>
      <c r="D410" s="4"/>
      <c r="F410" s="5"/>
    </row>
    <row r="411" spans="1:6" ht="15.75" customHeight="1">
      <c r="A411" s="77"/>
      <c r="C411" s="3"/>
      <c r="D411" s="4"/>
      <c r="F411" s="5"/>
    </row>
    <row r="412" spans="1:6" ht="15.75" customHeight="1">
      <c r="A412" s="77"/>
      <c r="C412" s="3"/>
      <c r="D412" s="4"/>
      <c r="F412" s="5"/>
    </row>
    <row r="413" spans="1:6" ht="15.75" customHeight="1">
      <c r="A413" s="77"/>
      <c r="C413" s="3"/>
      <c r="D413" s="4"/>
      <c r="F413" s="5"/>
    </row>
    <row r="414" spans="1:6" ht="15.75" customHeight="1">
      <c r="A414" s="77"/>
      <c r="C414" s="3"/>
      <c r="D414" s="4"/>
      <c r="F414" s="5"/>
    </row>
    <row r="415" spans="1:6" ht="15.75" customHeight="1">
      <c r="A415" s="77"/>
      <c r="C415" s="3"/>
      <c r="D415" s="4"/>
      <c r="F415" s="5"/>
    </row>
    <row r="416" spans="1:6" ht="15.75" customHeight="1">
      <c r="A416" s="77"/>
      <c r="C416" s="3"/>
      <c r="D416" s="4"/>
      <c r="F416" s="5"/>
    </row>
    <row r="417" spans="1:6" ht="15.75" customHeight="1">
      <c r="A417" s="77"/>
      <c r="C417" s="3"/>
      <c r="D417" s="4"/>
      <c r="F417" s="5"/>
    </row>
    <row r="418" spans="1:6" ht="15.75" customHeight="1">
      <c r="A418" s="77"/>
      <c r="C418" s="3"/>
      <c r="D418" s="4"/>
      <c r="F418" s="5"/>
    </row>
    <row r="419" spans="1:6" ht="15.75" customHeight="1">
      <c r="A419" s="77"/>
      <c r="C419" s="3"/>
      <c r="D419" s="4"/>
      <c r="F419" s="5"/>
    </row>
    <row r="420" spans="1:6" ht="15.75" customHeight="1">
      <c r="A420" s="77"/>
      <c r="C420" s="3"/>
      <c r="D420" s="4"/>
      <c r="F420" s="5"/>
    </row>
    <row r="421" spans="1:6" ht="15.75" customHeight="1">
      <c r="A421" s="77"/>
      <c r="C421" s="3"/>
      <c r="D421" s="4"/>
      <c r="F421" s="5"/>
    </row>
    <row r="422" spans="1:6" ht="15.75" customHeight="1">
      <c r="A422" s="77"/>
      <c r="C422" s="3"/>
      <c r="D422" s="4"/>
      <c r="F422" s="5"/>
    </row>
    <row r="423" spans="1:6" ht="15.75" customHeight="1">
      <c r="A423" s="77"/>
      <c r="C423" s="3"/>
      <c r="D423" s="4"/>
      <c r="F423" s="5"/>
    </row>
    <row r="424" spans="1:6" ht="15.75" customHeight="1">
      <c r="A424" s="77"/>
      <c r="C424" s="3"/>
      <c r="D424" s="4"/>
      <c r="F424" s="5"/>
    </row>
    <row r="425" spans="1:6" ht="15.75" customHeight="1">
      <c r="A425" s="77"/>
      <c r="C425" s="3"/>
      <c r="D425" s="4"/>
      <c r="F425" s="5"/>
    </row>
    <row r="426" spans="1:6" ht="15.75" customHeight="1">
      <c r="A426" s="77"/>
      <c r="C426" s="3"/>
      <c r="D426" s="4"/>
      <c r="F426" s="5"/>
    </row>
    <row r="427" spans="1:6" ht="15.75" customHeight="1">
      <c r="A427" s="77"/>
      <c r="C427" s="3"/>
      <c r="D427" s="4"/>
      <c r="F427" s="5"/>
    </row>
    <row r="428" spans="1:6" ht="15.75" customHeight="1">
      <c r="A428" s="77"/>
      <c r="C428" s="3"/>
      <c r="D428" s="4"/>
      <c r="F428" s="5"/>
    </row>
    <row r="429" spans="1:6" ht="15.75" customHeight="1">
      <c r="A429" s="77"/>
      <c r="C429" s="3"/>
      <c r="D429" s="4"/>
      <c r="F429" s="5"/>
    </row>
    <row r="430" spans="1:6" ht="15.75" customHeight="1">
      <c r="A430" s="77"/>
      <c r="C430" s="3"/>
      <c r="D430" s="4"/>
      <c r="F430" s="5"/>
    </row>
    <row r="431" spans="1:6" ht="15.75" customHeight="1">
      <c r="A431" s="77"/>
      <c r="C431" s="3"/>
      <c r="D431" s="4"/>
      <c r="F431" s="5"/>
    </row>
    <row r="432" spans="1:6" ht="15.75" customHeight="1">
      <c r="A432" s="77"/>
      <c r="C432" s="3"/>
      <c r="D432" s="4"/>
      <c r="F432" s="5"/>
    </row>
    <row r="433" spans="1:6" ht="15.75" customHeight="1">
      <c r="A433" s="77"/>
      <c r="C433" s="3"/>
      <c r="D433" s="4"/>
      <c r="F433" s="5"/>
    </row>
    <row r="434" spans="1:6" ht="15.75" customHeight="1">
      <c r="A434" s="77"/>
      <c r="C434" s="3"/>
      <c r="D434" s="4"/>
      <c r="F434" s="5"/>
    </row>
    <row r="435" spans="1:6" ht="15.75" customHeight="1">
      <c r="A435" s="77"/>
      <c r="C435" s="3"/>
      <c r="D435" s="4"/>
      <c r="F435" s="5"/>
    </row>
    <row r="436" spans="1:6" ht="15.75" customHeight="1">
      <c r="A436" s="77"/>
      <c r="C436" s="3"/>
      <c r="D436" s="4"/>
      <c r="F436" s="5"/>
    </row>
    <row r="437" spans="1:6" ht="15.75" customHeight="1">
      <c r="A437" s="77"/>
      <c r="C437" s="3"/>
      <c r="D437" s="4"/>
      <c r="F437" s="5"/>
    </row>
    <row r="438" spans="1:6" ht="15.75" customHeight="1">
      <c r="A438" s="77"/>
      <c r="C438" s="3"/>
      <c r="D438" s="4"/>
      <c r="F438" s="5"/>
    </row>
    <row r="439" spans="1:6" ht="15.75" customHeight="1">
      <c r="A439" s="77"/>
      <c r="C439" s="3"/>
      <c r="D439" s="4"/>
      <c r="F439" s="5"/>
    </row>
    <row r="440" spans="1:6" ht="15.75" customHeight="1">
      <c r="A440" s="77"/>
      <c r="C440" s="3"/>
      <c r="D440" s="4"/>
      <c r="F440" s="5"/>
    </row>
    <row r="441" spans="1:6" ht="15.75" customHeight="1">
      <c r="A441" s="77"/>
      <c r="C441" s="3"/>
      <c r="D441" s="4"/>
      <c r="F441" s="5"/>
    </row>
    <row r="442" spans="1:6" ht="15.75" customHeight="1">
      <c r="A442" s="77"/>
      <c r="C442" s="3"/>
      <c r="D442" s="4"/>
      <c r="F442" s="5"/>
    </row>
    <row r="443" spans="1:6" ht="15.75" customHeight="1">
      <c r="A443" s="77"/>
      <c r="C443" s="3"/>
      <c r="D443" s="4"/>
      <c r="F443" s="5"/>
    </row>
    <row r="444" spans="1:6" ht="15.75" customHeight="1">
      <c r="A444" s="77"/>
      <c r="C444" s="3"/>
      <c r="D444" s="4"/>
      <c r="F444" s="5"/>
    </row>
    <row r="445" spans="1:6" ht="15.75" customHeight="1">
      <c r="A445" s="77"/>
      <c r="C445" s="3"/>
      <c r="D445" s="4"/>
      <c r="F445" s="5"/>
    </row>
    <row r="446" spans="1:6" ht="15.75" customHeight="1">
      <c r="A446" s="77"/>
      <c r="C446" s="3"/>
      <c r="D446" s="4"/>
      <c r="F446" s="5"/>
    </row>
    <row r="447" spans="1:6" ht="15.75" customHeight="1">
      <c r="A447" s="77"/>
      <c r="C447" s="3"/>
      <c r="D447" s="4"/>
      <c r="F447" s="5"/>
    </row>
    <row r="448" spans="1:6" ht="15.75" customHeight="1">
      <c r="A448" s="77"/>
      <c r="C448" s="3"/>
      <c r="D448" s="4"/>
      <c r="F448" s="5"/>
    </row>
    <row r="449" spans="1:6" ht="15.75" customHeight="1">
      <c r="A449" s="77"/>
      <c r="C449" s="3"/>
      <c r="D449" s="4"/>
      <c r="F449" s="5"/>
    </row>
    <row r="450" spans="1:6" ht="15.75" customHeight="1">
      <c r="A450" s="77"/>
      <c r="C450" s="3"/>
      <c r="D450" s="4"/>
      <c r="F450" s="5"/>
    </row>
    <row r="451" spans="1:6" ht="15.75" customHeight="1">
      <c r="A451" s="77"/>
      <c r="C451" s="3"/>
      <c r="D451" s="4"/>
      <c r="F451" s="5"/>
    </row>
    <row r="452" spans="1:6" ht="15.75" customHeight="1">
      <c r="A452" s="77"/>
      <c r="C452" s="3"/>
      <c r="D452" s="4"/>
      <c r="F452" s="5"/>
    </row>
    <row r="453" spans="1:6" ht="15.75" customHeight="1">
      <c r="A453" s="77"/>
      <c r="C453" s="3"/>
      <c r="D453" s="4"/>
      <c r="F453" s="5"/>
    </row>
    <row r="454" spans="1:6" ht="15.75" customHeight="1">
      <c r="A454" s="77"/>
      <c r="C454" s="3"/>
      <c r="D454" s="4"/>
      <c r="F454" s="5"/>
    </row>
    <row r="455" spans="1:6" ht="15.75" customHeight="1">
      <c r="A455" s="77"/>
      <c r="C455" s="3"/>
      <c r="D455" s="4"/>
      <c r="F455" s="5"/>
    </row>
    <row r="456" spans="1:6" ht="15.75" customHeight="1">
      <c r="A456" s="77"/>
      <c r="C456" s="3"/>
      <c r="D456" s="4"/>
      <c r="F456" s="5"/>
    </row>
    <row r="457" spans="1:6" ht="15.75" customHeight="1">
      <c r="A457" s="77"/>
      <c r="C457" s="3"/>
      <c r="D457" s="4"/>
      <c r="F457" s="5"/>
    </row>
    <row r="458" spans="1:6" ht="15.75" customHeight="1">
      <c r="A458" s="77"/>
      <c r="C458" s="3"/>
      <c r="D458" s="4"/>
      <c r="F458" s="5"/>
    </row>
    <row r="459" spans="1:6" ht="15.75" customHeight="1">
      <c r="A459" s="77"/>
      <c r="C459" s="3"/>
      <c r="D459" s="4"/>
      <c r="F459" s="5"/>
    </row>
    <row r="460" spans="1:6" ht="15.75" customHeight="1">
      <c r="A460" s="77"/>
      <c r="C460" s="3"/>
      <c r="D460" s="4"/>
      <c r="F460" s="5"/>
    </row>
    <row r="461" spans="1:6" ht="15.75" customHeight="1">
      <c r="A461" s="77"/>
      <c r="C461" s="3"/>
      <c r="D461" s="4"/>
      <c r="F461" s="5"/>
    </row>
    <row r="462" spans="1:6" ht="15.75" customHeight="1">
      <c r="A462" s="77"/>
      <c r="C462" s="3"/>
      <c r="D462" s="4"/>
      <c r="F462" s="5"/>
    </row>
    <row r="463" spans="1:6" ht="15.75" customHeight="1">
      <c r="A463" s="77"/>
      <c r="C463" s="3"/>
      <c r="D463" s="4"/>
      <c r="F463" s="5"/>
    </row>
    <row r="464" spans="1:6" ht="15.75" customHeight="1">
      <c r="A464" s="77"/>
      <c r="C464" s="3"/>
      <c r="D464" s="4"/>
      <c r="F464" s="5"/>
    </row>
    <row r="465" spans="1:6" ht="15.75" customHeight="1">
      <c r="A465" s="77"/>
      <c r="C465" s="3"/>
      <c r="D465" s="4"/>
      <c r="F465" s="5"/>
    </row>
    <row r="466" spans="1:6" ht="15.75" customHeight="1">
      <c r="A466" s="77"/>
      <c r="C466" s="3"/>
      <c r="D466" s="4"/>
      <c r="F466" s="5"/>
    </row>
    <row r="467" spans="1:6" ht="15.75" customHeight="1">
      <c r="A467" s="77"/>
      <c r="C467" s="3"/>
      <c r="D467" s="4"/>
      <c r="F467" s="5"/>
    </row>
    <row r="468" spans="1:6" ht="15.75" customHeight="1">
      <c r="A468" s="77"/>
      <c r="C468" s="3"/>
      <c r="D468" s="4"/>
      <c r="F468" s="5"/>
    </row>
    <row r="469" spans="1:6" ht="15.75" customHeight="1">
      <c r="A469" s="77"/>
      <c r="C469" s="3"/>
      <c r="D469" s="4"/>
      <c r="F469" s="5"/>
    </row>
    <row r="470" spans="1:6" ht="15.75" customHeight="1">
      <c r="A470" s="77"/>
      <c r="C470" s="3"/>
      <c r="D470" s="4"/>
      <c r="F470" s="5"/>
    </row>
    <row r="471" spans="1:6" ht="15.75" customHeight="1">
      <c r="A471" s="77"/>
      <c r="C471" s="3"/>
      <c r="D471" s="4"/>
      <c r="F471" s="5"/>
    </row>
    <row r="472" spans="1:6" ht="15.75" customHeight="1">
      <c r="A472" s="77"/>
      <c r="C472" s="3"/>
      <c r="D472" s="4"/>
      <c r="F472" s="5"/>
    </row>
    <row r="473" spans="1:6" ht="15.75" customHeight="1">
      <c r="A473" s="77"/>
      <c r="C473" s="3"/>
      <c r="D473" s="4"/>
      <c r="F473" s="5"/>
    </row>
    <row r="474" spans="1:6" ht="15.75" customHeight="1">
      <c r="A474" s="77"/>
      <c r="C474" s="3"/>
      <c r="D474" s="4"/>
      <c r="F474" s="5"/>
    </row>
    <row r="475" spans="1:6" ht="15.75" customHeight="1">
      <c r="A475" s="77"/>
      <c r="C475" s="3"/>
      <c r="D475" s="4"/>
      <c r="F475" s="5"/>
    </row>
    <row r="476" spans="1:6" ht="15.75" customHeight="1">
      <c r="A476" s="77"/>
      <c r="C476" s="3"/>
      <c r="D476" s="4"/>
      <c r="F476" s="5"/>
    </row>
    <row r="477" spans="1:6" ht="15.75" customHeight="1">
      <c r="A477" s="77"/>
      <c r="C477" s="3"/>
      <c r="D477" s="4"/>
      <c r="F477" s="5"/>
    </row>
    <row r="478" spans="1:6" ht="15.75" customHeight="1">
      <c r="A478" s="77"/>
      <c r="C478" s="3"/>
      <c r="D478" s="4"/>
      <c r="F478" s="5"/>
    </row>
    <row r="479" spans="1:6" ht="15.75" customHeight="1">
      <c r="A479" s="77"/>
      <c r="C479" s="3"/>
      <c r="D479" s="4"/>
      <c r="F479" s="5"/>
    </row>
    <row r="480" spans="1:6" ht="15.75" customHeight="1">
      <c r="A480" s="77"/>
      <c r="C480" s="3"/>
      <c r="D480" s="4"/>
      <c r="F480" s="5"/>
    </row>
    <row r="481" spans="1:6" ht="15.75" customHeight="1">
      <c r="A481" s="77"/>
      <c r="C481" s="3"/>
      <c r="D481" s="4"/>
      <c r="F481" s="5"/>
    </row>
    <row r="482" spans="1:6" ht="15.75" customHeight="1">
      <c r="A482" s="77"/>
      <c r="C482" s="3"/>
      <c r="D482" s="4"/>
      <c r="F482" s="5"/>
    </row>
    <row r="483" spans="1:6" ht="15.75" customHeight="1">
      <c r="A483" s="77"/>
      <c r="C483" s="3"/>
      <c r="D483" s="4"/>
      <c r="F483" s="5"/>
    </row>
    <row r="484" spans="1:6" ht="15.75" customHeight="1">
      <c r="A484" s="77"/>
      <c r="C484" s="3"/>
      <c r="D484" s="4"/>
      <c r="F484" s="5"/>
    </row>
    <row r="485" spans="1:6" ht="15.75" customHeight="1">
      <c r="A485" s="77"/>
      <c r="C485" s="3"/>
      <c r="D485" s="4"/>
      <c r="F485" s="5"/>
    </row>
    <row r="486" spans="1:6" ht="15.75" customHeight="1">
      <c r="A486" s="77"/>
      <c r="C486" s="3"/>
      <c r="D486" s="4"/>
      <c r="F486" s="5"/>
    </row>
    <row r="487" spans="1:6" ht="15.75" customHeight="1">
      <c r="A487" s="77"/>
      <c r="C487" s="3"/>
      <c r="D487" s="4"/>
      <c r="F487" s="5"/>
    </row>
    <row r="488" spans="1:6" ht="15.75" customHeight="1">
      <c r="A488" s="77"/>
      <c r="C488" s="3"/>
      <c r="D488" s="4"/>
      <c r="F488" s="5"/>
    </row>
    <row r="489" spans="1:6" ht="15.75" customHeight="1">
      <c r="A489" s="77"/>
      <c r="C489" s="3"/>
      <c r="D489" s="4"/>
      <c r="F489" s="5"/>
    </row>
    <row r="490" spans="1:6" ht="15.75" customHeight="1">
      <c r="A490" s="77"/>
      <c r="C490" s="3"/>
      <c r="D490" s="4"/>
      <c r="F490" s="5"/>
    </row>
    <row r="491" spans="1:6" ht="15.75" customHeight="1">
      <c r="A491" s="77"/>
      <c r="C491" s="3"/>
      <c r="D491" s="4"/>
      <c r="F491" s="5"/>
    </row>
    <row r="492" spans="1:6" ht="15.75" customHeight="1">
      <c r="A492" s="77"/>
      <c r="C492" s="3"/>
      <c r="D492" s="4"/>
      <c r="F492" s="5"/>
    </row>
    <row r="493" spans="1:6" ht="15.75" customHeight="1">
      <c r="A493" s="77"/>
      <c r="C493" s="3"/>
      <c r="D493" s="4"/>
      <c r="F493" s="5"/>
    </row>
    <row r="494" spans="1:6" ht="15.75" customHeight="1">
      <c r="A494" s="77"/>
      <c r="C494" s="3"/>
      <c r="D494" s="4"/>
      <c r="F494" s="5"/>
    </row>
    <row r="495" spans="1:6" ht="15.75" customHeight="1">
      <c r="A495" s="77"/>
      <c r="C495" s="3"/>
      <c r="D495" s="4"/>
      <c r="F495" s="5"/>
    </row>
    <row r="496" spans="1:6" ht="15.75" customHeight="1">
      <c r="A496" s="77"/>
      <c r="C496" s="3"/>
      <c r="D496" s="4"/>
      <c r="F496" s="5"/>
    </row>
    <row r="497" spans="1:6" ht="15.75" customHeight="1">
      <c r="A497" s="77"/>
      <c r="C497" s="3"/>
      <c r="D497" s="4"/>
      <c r="F497" s="5"/>
    </row>
    <row r="498" spans="1:6" ht="15.75" customHeight="1">
      <c r="A498" s="77"/>
      <c r="C498" s="3"/>
      <c r="D498" s="4"/>
      <c r="F498" s="5"/>
    </row>
    <row r="499" spans="1:6" ht="15.75" customHeight="1">
      <c r="A499" s="77"/>
      <c r="C499" s="3"/>
      <c r="D499" s="4"/>
      <c r="F499" s="5"/>
    </row>
    <row r="500" spans="1:6" ht="15.75" customHeight="1">
      <c r="A500" s="77"/>
      <c r="C500" s="3"/>
      <c r="D500" s="4"/>
      <c r="F500" s="5"/>
    </row>
    <row r="501" spans="1:6" ht="15.75" customHeight="1">
      <c r="A501" s="77"/>
      <c r="C501" s="3"/>
      <c r="D501" s="4"/>
      <c r="F501" s="5"/>
    </row>
    <row r="502" spans="1:6" ht="15.75" customHeight="1">
      <c r="A502" s="77"/>
      <c r="C502" s="3"/>
      <c r="D502" s="4"/>
      <c r="F502" s="5"/>
    </row>
    <row r="503" spans="1:6" ht="15.75" customHeight="1">
      <c r="A503" s="77"/>
      <c r="C503" s="3"/>
      <c r="D503" s="4"/>
      <c r="F503" s="5"/>
    </row>
    <row r="504" spans="1:6" ht="15.75" customHeight="1">
      <c r="A504" s="77"/>
      <c r="C504" s="3"/>
      <c r="D504" s="4"/>
      <c r="F504" s="5"/>
    </row>
    <row r="505" spans="1:6" ht="15.75" customHeight="1">
      <c r="A505" s="77"/>
      <c r="C505" s="3"/>
      <c r="D505" s="4"/>
      <c r="F505" s="5"/>
    </row>
    <row r="506" spans="1:6" ht="15.75" customHeight="1">
      <c r="A506" s="77"/>
      <c r="C506" s="3"/>
      <c r="D506" s="4"/>
      <c r="F506" s="5"/>
    </row>
    <row r="507" spans="1:6" ht="15.75" customHeight="1">
      <c r="A507" s="77"/>
      <c r="C507" s="3"/>
      <c r="D507" s="4"/>
      <c r="F507" s="5"/>
    </row>
    <row r="508" spans="1:6" ht="15.75" customHeight="1">
      <c r="A508" s="77"/>
      <c r="C508" s="3"/>
      <c r="D508" s="4"/>
      <c r="F508" s="5"/>
    </row>
    <row r="509" spans="1:6" ht="15.75" customHeight="1">
      <c r="A509" s="77"/>
      <c r="C509" s="3"/>
      <c r="D509" s="4"/>
      <c r="F509" s="5"/>
    </row>
    <row r="510" spans="1:6" ht="15.75" customHeight="1">
      <c r="A510" s="77"/>
      <c r="C510" s="3"/>
      <c r="D510" s="4"/>
      <c r="F510" s="5"/>
    </row>
    <row r="511" spans="1:6" ht="15.75" customHeight="1">
      <c r="A511" s="77"/>
      <c r="C511" s="3"/>
      <c r="D511" s="4"/>
      <c r="F511" s="5"/>
    </row>
    <row r="512" spans="1:6" ht="15.75" customHeight="1">
      <c r="A512" s="77"/>
      <c r="C512" s="3"/>
      <c r="D512" s="4"/>
      <c r="F512" s="5"/>
    </row>
    <row r="513" spans="1:6" ht="15.75" customHeight="1">
      <c r="A513" s="77"/>
      <c r="C513" s="3"/>
      <c r="D513" s="4"/>
      <c r="F513" s="5"/>
    </row>
    <row r="514" spans="1:6" ht="15.75" customHeight="1">
      <c r="A514" s="77"/>
      <c r="C514" s="3"/>
      <c r="D514" s="4"/>
      <c r="F514" s="5"/>
    </row>
    <row r="515" spans="1:6" ht="15.75" customHeight="1">
      <c r="A515" s="77"/>
      <c r="C515" s="3"/>
      <c r="D515" s="4"/>
      <c r="F515" s="5"/>
    </row>
    <row r="516" spans="1:6" ht="15.75" customHeight="1">
      <c r="A516" s="77"/>
      <c r="C516" s="3"/>
      <c r="D516" s="4"/>
      <c r="F516" s="5"/>
    </row>
    <row r="517" spans="1:6" ht="15.75" customHeight="1">
      <c r="A517" s="77"/>
      <c r="C517" s="3"/>
      <c r="D517" s="4"/>
      <c r="F517" s="5"/>
    </row>
    <row r="518" spans="1:6" ht="15.75" customHeight="1">
      <c r="A518" s="77"/>
      <c r="C518" s="3"/>
      <c r="D518" s="4"/>
      <c r="F518" s="5"/>
    </row>
    <row r="519" spans="1:6" ht="15.75" customHeight="1">
      <c r="A519" s="77"/>
      <c r="C519" s="3"/>
      <c r="D519" s="4"/>
      <c r="F519" s="5"/>
    </row>
    <row r="520" spans="1:6" ht="15.75" customHeight="1">
      <c r="A520" s="77"/>
      <c r="C520" s="3"/>
      <c r="D520" s="4"/>
      <c r="F520" s="5"/>
    </row>
    <row r="521" spans="1:6" ht="15.75" customHeight="1">
      <c r="A521" s="77"/>
      <c r="C521" s="3"/>
      <c r="D521" s="4"/>
      <c r="F521" s="5"/>
    </row>
    <row r="522" spans="1:6" ht="15.75" customHeight="1">
      <c r="A522" s="77"/>
      <c r="C522" s="3"/>
      <c r="D522" s="4"/>
      <c r="F522" s="5"/>
    </row>
    <row r="523" spans="1:6" ht="15.75" customHeight="1">
      <c r="A523" s="77"/>
      <c r="C523" s="3"/>
      <c r="D523" s="4"/>
      <c r="F523" s="5"/>
    </row>
    <row r="524" spans="1:6" ht="15.75" customHeight="1">
      <c r="A524" s="77"/>
      <c r="C524" s="3"/>
      <c r="D524" s="4"/>
      <c r="F524" s="5"/>
    </row>
    <row r="525" spans="1:6" ht="15.75" customHeight="1">
      <c r="A525" s="77"/>
      <c r="C525" s="3"/>
      <c r="D525" s="4"/>
      <c r="F525" s="5"/>
    </row>
    <row r="526" spans="1:6" ht="15.75" customHeight="1">
      <c r="A526" s="77"/>
      <c r="C526" s="3"/>
      <c r="D526" s="4"/>
      <c r="F526" s="5"/>
    </row>
    <row r="527" spans="1:6" ht="15.75" customHeight="1">
      <c r="A527" s="77"/>
      <c r="C527" s="3"/>
      <c r="D527" s="4"/>
      <c r="F527" s="5"/>
    </row>
    <row r="528" spans="1:6" ht="15.75" customHeight="1">
      <c r="A528" s="77"/>
      <c r="C528" s="3"/>
      <c r="D528" s="4"/>
      <c r="F528" s="5"/>
    </row>
    <row r="529" spans="1:6" ht="15.75" customHeight="1">
      <c r="A529" s="77"/>
      <c r="C529" s="3"/>
      <c r="D529" s="4"/>
      <c r="F529" s="5"/>
    </row>
    <row r="530" spans="1:6" ht="15.75" customHeight="1">
      <c r="A530" s="77"/>
      <c r="C530" s="3"/>
      <c r="D530" s="4"/>
      <c r="F530" s="5"/>
    </row>
    <row r="531" spans="1:6" ht="15.75" customHeight="1">
      <c r="A531" s="77"/>
      <c r="C531" s="3"/>
      <c r="D531" s="4"/>
      <c r="F531" s="5"/>
    </row>
    <row r="532" spans="1:6" ht="15.75" customHeight="1">
      <c r="A532" s="77"/>
      <c r="C532" s="3"/>
      <c r="D532" s="4"/>
      <c r="F532" s="5"/>
    </row>
    <row r="533" spans="1:6" ht="15.75" customHeight="1">
      <c r="A533" s="77"/>
      <c r="C533" s="3"/>
      <c r="D533" s="4"/>
      <c r="F533" s="5"/>
    </row>
    <row r="534" spans="1:6" ht="15.75" customHeight="1">
      <c r="A534" s="77"/>
      <c r="C534" s="3"/>
      <c r="D534" s="4"/>
      <c r="F534" s="5"/>
    </row>
    <row r="535" spans="1:6" ht="15.75" customHeight="1">
      <c r="A535" s="77"/>
      <c r="C535" s="3"/>
      <c r="D535" s="4"/>
      <c r="F535" s="5"/>
    </row>
    <row r="536" spans="1:6" ht="15.75" customHeight="1">
      <c r="A536" s="77"/>
      <c r="C536" s="3"/>
      <c r="D536" s="4"/>
      <c r="F536" s="5"/>
    </row>
    <row r="537" spans="1:6" ht="15.75" customHeight="1">
      <c r="A537" s="77"/>
      <c r="C537" s="3"/>
      <c r="D537" s="4"/>
      <c r="F537" s="5"/>
    </row>
    <row r="538" spans="1:6" ht="15.75" customHeight="1">
      <c r="A538" s="77"/>
      <c r="C538" s="3"/>
      <c r="D538" s="4"/>
      <c r="F538" s="5"/>
    </row>
    <row r="539" spans="1:6" ht="15.75" customHeight="1">
      <c r="A539" s="77"/>
      <c r="C539" s="3"/>
      <c r="D539" s="4"/>
      <c r="F539" s="5"/>
    </row>
    <row r="540" spans="1:6" ht="15.75" customHeight="1">
      <c r="A540" s="77"/>
      <c r="C540" s="3"/>
      <c r="D540" s="4"/>
      <c r="F540" s="5"/>
    </row>
    <row r="541" spans="1:6" ht="15.75" customHeight="1">
      <c r="A541" s="77"/>
      <c r="C541" s="3"/>
      <c r="D541" s="4"/>
      <c r="F541" s="5"/>
    </row>
    <row r="542" spans="1:6" ht="15.75" customHeight="1">
      <c r="A542" s="77"/>
      <c r="C542" s="3"/>
      <c r="D542" s="4"/>
      <c r="F542" s="5"/>
    </row>
    <row r="543" spans="1:6" ht="15.75" customHeight="1">
      <c r="A543" s="77"/>
      <c r="C543" s="3"/>
      <c r="D543" s="4"/>
      <c r="F543" s="5"/>
    </row>
    <row r="544" spans="1:6" ht="15.75" customHeight="1">
      <c r="A544" s="77"/>
      <c r="C544" s="3"/>
      <c r="D544" s="4"/>
      <c r="F544" s="5"/>
    </row>
    <row r="545" spans="1:6" ht="15.75" customHeight="1">
      <c r="A545" s="77"/>
      <c r="C545" s="3"/>
      <c r="D545" s="4"/>
      <c r="F545" s="5"/>
    </row>
    <row r="546" spans="1:6" ht="15.75" customHeight="1">
      <c r="A546" s="77"/>
      <c r="C546" s="3"/>
      <c r="D546" s="4"/>
      <c r="F546" s="5"/>
    </row>
    <row r="547" spans="1:6" ht="15.75" customHeight="1">
      <c r="A547" s="77"/>
      <c r="C547" s="3"/>
      <c r="D547" s="4"/>
      <c r="F547" s="5"/>
    </row>
    <row r="548" spans="1:6" ht="15.75" customHeight="1">
      <c r="A548" s="77"/>
      <c r="C548" s="3"/>
      <c r="D548" s="4"/>
      <c r="F548" s="5"/>
    </row>
    <row r="549" spans="1:6" ht="15.75" customHeight="1">
      <c r="A549" s="77"/>
      <c r="C549" s="3"/>
      <c r="D549" s="4"/>
      <c r="F549" s="5"/>
    </row>
    <row r="550" spans="1:6" ht="15.75" customHeight="1">
      <c r="A550" s="77"/>
      <c r="C550" s="3"/>
      <c r="D550" s="4"/>
      <c r="F550" s="5"/>
    </row>
    <row r="551" spans="1:6" ht="15.75" customHeight="1">
      <c r="A551" s="77"/>
      <c r="C551" s="3"/>
      <c r="D551" s="4"/>
      <c r="F551" s="5"/>
    </row>
    <row r="552" spans="1:6" ht="15.75" customHeight="1">
      <c r="A552" s="77"/>
      <c r="C552" s="3"/>
      <c r="D552" s="4"/>
      <c r="F552" s="5"/>
    </row>
    <row r="553" spans="1:6" ht="15.75" customHeight="1">
      <c r="A553" s="77"/>
      <c r="C553" s="3"/>
      <c r="D553" s="4"/>
      <c r="F553" s="5"/>
    </row>
    <row r="554" spans="1:6" ht="15.75" customHeight="1">
      <c r="A554" s="77"/>
      <c r="C554" s="3"/>
      <c r="D554" s="4"/>
      <c r="F554" s="5"/>
    </row>
    <row r="555" spans="1:6" ht="15.75" customHeight="1">
      <c r="A555" s="77"/>
      <c r="C555" s="3"/>
      <c r="D555" s="4"/>
      <c r="F555" s="5"/>
    </row>
    <row r="556" spans="1:6" ht="15.75" customHeight="1">
      <c r="A556" s="77"/>
      <c r="C556" s="3"/>
      <c r="D556" s="4"/>
      <c r="F556" s="5"/>
    </row>
    <row r="557" spans="1:6" ht="15.75" customHeight="1">
      <c r="A557" s="77"/>
      <c r="C557" s="3"/>
      <c r="D557" s="4"/>
      <c r="F557" s="5"/>
    </row>
    <row r="558" spans="1:6" ht="15.75" customHeight="1">
      <c r="A558" s="77"/>
      <c r="C558" s="3"/>
      <c r="D558" s="4"/>
      <c r="F558" s="5"/>
    </row>
    <row r="559" spans="1:6" ht="15.75" customHeight="1">
      <c r="A559" s="77"/>
      <c r="C559" s="3"/>
      <c r="D559" s="4"/>
      <c r="F559" s="5"/>
    </row>
    <row r="560" spans="1:6" ht="15.75" customHeight="1">
      <c r="A560" s="77"/>
      <c r="C560" s="3"/>
      <c r="D560" s="4"/>
      <c r="F560" s="5"/>
    </row>
    <row r="561" spans="1:6" ht="15.75" customHeight="1">
      <c r="A561" s="77"/>
      <c r="C561" s="3"/>
      <c r="D561" s="4"/>
      <c r="F561" s="5"/>
    </row>
    <row r="562" spans="1:6" ht="15.75" customHeight="1">
      <c r="A562" s="77"/>
      <c r="C562" s="3"/>
      <c r="D562" s="4"/>
      <c r="F562" s="5"/>
    </row>
    <row r="563" spans="1:6" ht="15.75" customHeight="1">
      <c r="A563" s="77"/>
      <c r="C563" s="3"/>
      <c r="D563" s="4"/>
      <c r="F563" s="5"/>
    </row>
    <row r="564" spans="1:6" ht="15.75" customHeight="1">
      <c r="A564" s="77"/>
      <c r="C564" s="3"/>
      <c r="D564" s="4"/>
      <c r="F564" s="5"/>
    </row>
    <row r="565" spans="1:6" ht="15.75" customHeight="1">
      <c r="A565" s="77"/>
      <c r="C565" s="3"/>
      <c r="D565" s="4"/>
      <c r="F565" s="5"/>
    </row>
    <row r="566" spans="1:6" ht="15.75" customHeight="1">
      <c r="A566" s="77"/>
      <c r="C566" s="3"/>
      <c r="D566" s="4"/>
      <c r="F566" s="5"/>
    </row>
    <row r="567" spans="1:6" ht="15.75" customHeight="1">
      <c r="A567" s="77"/>
      <c r="C567" s="3"/>
      <c r="D567" s="4"/>
      <c r="F567" s="5"/>
    </row>
    <row r="568" spans="1:6" ht="15.75" customHeight="1">
      <c r="A568" s="77"/>
      <c r="C568" s="3"/>
      <c r="D568" s="4"/>
      <c r="F568" s="5"/>
    </row>
    <row r="569" spans="1:6" ht="15.75" customHeight="1">
      <c r="A569" s="77"/>
      <c r="C569" s="3"/>
      <c r="D569" s="4"/>
      <c r="F569" s="5"/>
    </row>
    <row r="570" spans="1:6" ht="15.75" customHeight="1">
      <c r="A570" s="77"/>
      <c r="C570" s="3"/>
      <c r="D570" s="4"/>
      <c r="F570" s="5"/>
    </row>
    <row r="571" spans="1:6" ht="15.75" customHeight="1">
      <c r="A571" s="77"/>
      <c r="C571" s="3"/>
      <c r="D571" s="4"/>
      <c r="F571" s="5"/>
    </row>
    <row r="572" spans="1:6" ht="15.75" customHeight="1">
      <c r="A572" s="77"/>
      <c r="C572" s="3"/>
      <c r="D572" s="4"/>
      <c r="F572" s="5"/>
    </row>
    <row r="573" spans="1:6" ht="15.75" customHeight="1">
      <c r="A573" s="77"/>
      <c r="C573" s="3"/>
      <c r="D573" s="4"/>
      <c r="F573" s="5"/>
    </row>
    <row r="574" spans="1:6" ht="15.75" customHeight="1">
      <c r="A574" s="77"/>
      <c r="C574" s="3"/>
      <c r="D574" s="4"/>
      <c r="F574" s="5"/>
    </row>
    <row r="575" spans="1:6" ht="15.75" customHeight="1">
      <c r="A575" s="77"/>
      <c r="C575" s="3"/>
      <c r="D575" s="4"/>
      <c r="F575" s="5"/>
    </row>
    <row r="576" spans="1:6" ht="15.75" customHeight="1">
      <c r="A576" s="77"/>
      <c r="C576" s="3"/>
      <c r="D576" s="4"/>
      <c r="F576" s="5"/>
    </row>
    <row r="577" spans="1:6" ht="15.75" customHeight="1">
      <c r="A577" s="77"/>
      <c r="C577" s="3"/>
      <c r="D577" s="4"/>
      <c r="F577" s="5"/>
    </row>
    <row r="578" spans="1:6" ht="15.75" customHeight="1">
      <c r="A578" s="77"/>
      <c r="C578" s="3"/>
      <c r="D578" s="4"/>
      <c r="F578" s="5"/>
    </row>
    <row r="579" spans="1:6" ht="15.75" customHeight="1">
      <c r="A579" s="77"/>
      <c r="C579" s="3"/>
      <c r="D579" s="4"/>
      <c r="F579" s="5"/>
    </row>
    <row r="580" spans="1:6" ht="15.75" customHeight="1">
      <c r="A580" s="77"/>
      <c r="C580" s="3"/>
      <c r="D580" s="4"/>
      <c r="F580" s="5"/>
    </row>
    <row r="581" spans="1:6" ht="15.75" customHeight="1">
      <c r="A581" s="77"/>
      <c r="C581" s="3"/>
      <c r="D581" s="4"/>
      <c r="F581" s="5"/>
    </row>
    <row r="582" spans="1:6" ht="15.75" customHeight="1">
      <c r="A582" s="77"/>
      <c r="C582" s="3"/>
      <c r="D582" s="4"/>
      <c r="F582" s="5"/>
    </row>
    <row r="583" spans="1:6" ht="15.75" customHeight="1">
      <c r="A583" s="77"/>
      <c r="C583" s="3"/>
      <c r="D583" s="4"/>
      <c r="F583" s="5"/>
    </row>
    <row r="584" spans="1:6" ht="15.75" customHeight="1">
      <c r="A584" s="77"/>
      <c r="C584" s="3"/>
      <c r="D584" s="4"/>
      <c r="F584" s="5"/>
    </row>
    <row r="585" spans="1:6" ht="15.75" customHeight="1">
      <c r="A585" s="77"/>
      <c r="C585" s="3"/>
      <c r="D585" s="4"/>
      <c r="F585" s="5"/>
    </row>
    <row r="586" spans="1:6" ht="15.75" customHeight="1">
      <c r="A586" s="77"/>
      <c r="C586" s="3"/>
      <c r="D586" s="4"/>
      <c r="F586" s="5"/>
    </row>
    <row r="587" spans="1:6" ht="15.75" customHeight="1">
      <c r="A587" s="77"/>
      <c r="C587" s="3"/>
      <c r="D587" s="4"/>
      <c r="F587" s="5"/>
    </row>
    <row r="588" spans="1:6" ht="15.75" customHeight="1">
      <c r="A588" s="77"/>
      <c r="C588" s="3"/>
      <c r="D588" s="4"/>
      <c r="F588" s="5"/>
    </row>
    <row r="589" spans="1:6" ht="15.75" customHeight="1">
      <c r="A589" s="77"/>
      <c r="C589" s="3"/>
      <c r="D589" s="4"/>
      <c r="F589" s="5"/>
    </row>
    <row r="590" spans="1:6" ht="15.75" customHeight="1">
      <c r="A590" s="77"/>
      <c r="C590" s="3"/>
      <c r="D590" s="4"/>
      <c r="F590" s="5"/>
    </row>
    <row r="591" spans="1:6" ht="15.75" customHeight="1">
      <c r="A591" s="77"/>
      <c r="C591" s="3"/>
      <c r="D591" s="4"/>
      <c r="F591" s="5"/>
    </row>
    <row r="592" spans="1:6" ht="15.75" customHeight="1">
      <c r="A592" s="77"/>
      <c r="C592" s="3"/>
      <c r="D592" s="4"/>
      <c r="F592" s="5"/>
    </row>
    <row r="593" spans="1:6" ht="15.75" customHeight="1">
      <c r="A593" s="77"/>
      <c r="C593" s="3"/>
      <c r="D593" s="4"/>
      <c r="F593" s="5"/>
    </row>
    <row r="594" spans="1:6" ht="15.75" customHeight="1">
      <c r="A594" s="77"/>
      <c r="C594" s="3"/>
      <c r="D594" s="4"/>
      <c r="F594" s="5"/>
    </row>
    <row r="595" spans="1:6" ht="15.75" customHeight="1">
      <c r="A595" s="77"/>
      <c r="C595" s="3"/>
      <c r="D595" s="4"/>
      <c r="F595" s="5"/>
    </row>
    <row r="596" spans="1:6" ht="15.75" customHeight="1">
      <c r="A596" s="77"/>
      <c r="C596" s="3"/>
      <c r="D596" s="4"/>
      <c r="F596" s="5"/>
    </row>
    <row r="597" spans="1:6" ht="15.75" customHeight="1">
      <c r="A597" s="77"/>
      <c r="C597" s="3"/>
      <c r="D597" s="4"/>
      <c r="F597" s="5"/>
    </row>
    <row r="598" spans="1:6" ht="15.75" customHeight="1">
      <c r="A598" s="77"/>
      <c r="C598" s="3"/>
      <c r="D598" s="4"/>
      <c r="F598" s="5"/>
    </row>
    <row r="599" spans="1:6" ht="15.75" customHeight="1">
      <c r="A599" s="77"/>
      <c r="C599" s="3"/>
      <c r="D599" s="4"/>
      <c r="F599" s="5"/>
    </row>
    <row r="600" spans="1:6" ht="15.75" customHeight="1">
      <c r="A600" s="77"/>
      <c r="C600" s="3"/>
      <c r="D600" s="4"/>
      <c r="F600" s="5"/>
    </row>
    <row r="601" spans="1:6" ht="15.75" customHeight="1">
      <c r="A601" s="77"/>
      <c r="C601" s="3"/>
      <c r="D601" s="4"/>
      <c r="F601" s="5"/>
    </row>
    <row r="602" spans="1:6" ht="15.75" customHeight="1">
      <c r="A602" s="77"/>
      <c r="C602" s="3"/>
      <c r="D602" s="4"/>
      <c r="F602" s="5"/>
    </row>
    <row r="603" spans="1:6" ht="15.75" customHeight="1">
      <c r="A603" s="77"/>
      <c r="C603" s="3"/>
      <c r="D603" s="4"/>
      <c r="F603" s="5"/>
    </row>
    <row r="604" spans="1:6" ht="15.75" customHeight="1">
      <c r="A604" s="77"/>
      <c r="C604" s="3"/>
      <c r="D604" s="4"/>
      <c r="F604" s="5"/>
    </row>
    <row r="605" spans="1:6" ht="15.75" customHeight="1">
      <c r="A605" s="77"/>
      <c r="C605" s="3"/>
      <c r="D605" s="4"/>
      <c r="F605" s="5"/>
    </row>
    <row r="606" spans="1:6" ht="15.75" customHeight="1">
      <c r="A606" s="77"/>
      <c r="C606" s="3"/>
      <c r="D606" s="4"/>
      <c r="F606" s="5"/>
    </row>
    <row r="607" spans="1:6" ht="15.75" customHeight="1">
      <c r="A607" s="77"/>
      <c r="C607" s="3"/>
      <c r="D607" s="4"/>
      <c r="F607" s="5"/>
    </row>
    <row r="608" spans="1:6" ht="15.75" customHeight="1">
      <c r="A608" s="77"/>
      <c r="C608" s="3"/>
      <c r="D608" s="4"/>
      <c r="F608" s="5"/>
    </row>
    <row r="609" spans="1:6" ht="15.75" customHeight="1">
      <c r="A609" s="77"/>
      <c r="C609" s="3"/>
      <c r="D609" s="4"/>
      <c r="F609" s="5"/>
    </row>
    <row r="610" spans="1:6" ht="15.75" customHeight="1">
      <c r="A610" s="77"/>
      <c r="C610" s="3"/>
      <c r="D610" s="4"/>
      <c r="F610" s="5"/>
    </row>
    <row r="611" spans="1:6" ht="15.75" customHeight="1">
      <c r="A611" s="77"/>
      <c r="C611" s="3"/>
      <c r="D611" s="4"/>
      <c r="F611" s="5"/>
    </row>
    <row r="612" spans="1:6" ht="15.75" customHeight="1">
      <c r="A612" s="77"/>
      <c r="C612" s="3"/>
      <c r="D612" s="4"/>
      <c r="F612" s="5"/>
    </row>
    <row r="613" spans="1:6" ht="15.75" customHeight="1">
      <c r="A613" s="77"/>
      <c r="C613" s="3"/>
      <c r="D613" s="4"/>
      <c r="F613" s="5"/>
    </row>
    <row r="614" spans="1:6" ht="15.75" customHeight="1">
      <c r="A614" s="77"/>
      <c r="C614" s="3"/>
      <c r="D614" s="4"/>
      <c r="F614" s="5"/>
    </row>
    <row r="615" spans="1:6" ht="15.75" customHeight="1">
      <c r="A615" s="77"/>
      <c r="C615" s="3"/>
      <c r="D615" s="4"/>
      <c r="F615" s="5"/>
    </row>
    <row r="616" spans="1:6" ht="15.75" customHeight="1">
      <c r="A616" s="77"/>
      <c r="C616" s="3"/>
      <c r="D616" s="4"/>
      <c r="F616" s="5"/>
    </row>
    <row r="617" spans="1:6" ht="15.75" customHeight="1">
      <c r="A617" s="77"/>
      <c r="C617" s="3"/>
      <c r="D617" s="4"/>
      <c r="F617" s="5"/>
    </row>
    <row r="618" spans="1:6" ht="15.75" customHeight="1">
      <c r="A618" s="77"/>
      <c r="C618" s="3"/>
      <c r="D618" s="4"/>
      <c r="F618" s="5"/>
    </row>
    <row r="619" spans="1:6" ht="15.75" customHeight="1">
      <c r="A619" s="77"/>
      <c r="C619" s="3"/>
      <c r="D619" s="4"/>
      <c r="F619" s="5"/>
    </row>
    <row r="620" spans="1:6" ht="15.75" customHeight="1">
      <c r="A620" s="77"/>
      <c r="C620" s="3"/>
      <c r="D620" s="4"/>
      <c r="F620" s="5"/>
    </row>
    <row r="621" spans="1:6" ht="15.75" customHeight="1">
      <c r="A621" s="77"/>
      <c r="C621" s="3"/>
      <c r="D621" s="4"/>
      <c r="F621" s="5"/>
    </row>
    <row r="622" spans="1:6" ht="15.75" customHeight="1">
      <c r="A622" s="77"/>
      <c r="C622" s="3"/>
      <c r="D622" s="4"/>
      <c r="F622" s="5"/>
    </row>
    <row r="623" spans="1:6" ht="15.75" customHeight="1">
      <c r="A623" s="77"/>
      <c r="C623" s="3"/>
      <c r="D623" s="4"/>
      <c r="F623" s="5"/>
    </row>
    <row r="624" spans="1:6" ht="15.75" customHeight="1">
      <c r="A624" s="77"/>
      <c r="C624" s="3"/>
      <c r="D624" s="4"/>
      <c r="F624" s="5"/>
    </row>
    <row r="625" spans="1:6" ht="15.75" customHeight="1">
      <c r="A625" s="77"/>
      <c r="C625" s="3"/>
      <c r="D625" s="4"/>
      <c r="F625" s="5"/>
    </row>
    <row r="626" spans="1:6" ht="15.75" customHeight="1">
      <c r="A626" s="77"/>
      <c r="C626" s="3"/>
      <c r="D626" s="4"/>
      <c r="F626" s="5"/>
    </row>
    <row r="627" spans="1:6" ht="15.75" customHeight="1">
      <c r="A627" s="77"/>
      <c r="C627" s="3"/>
      <c r="D627" s="4"/>
      <c r="F627" s="5"/>
    </row>
    <row r="628" spans="1:6" ht="15.75" customHeight="1">
      <c r="A628" s="77"/>
      <c r="C628" s="3"/>
      <c r="D628" s="4"/>
      <c r="F628" s="5"/>
    </row>
    <row r="629" spans="1:6" ht="15.75" customHeight="1">
      <c r="A629" s="77"/>
      <c r="C629" s="3"/>
      <c r="D629" s="4"/>
      <c r="F629" s="5"/>
    </row>
    <row r="630" spans="1:6" ht="15.75" customHeight="1">
      <c r="A630" s="77"/>
      <c r="C630" s="3"/>
      <c r="D630" s="4"/>
      <c r="F630" s="5"/>
    </row>
    <row r="631" spans="1:6" ht="15.75" customHeight="1">
      <c r="A631" s="77"/>
      <c r="C631" s="3"/>
      <c r="D631" s="4"/>
      <c r="F631" s="5"/>
    </row>
    <row r="632" spans="1:6" ht="15.75" customHeight="1">
      <c r="A632" s="77"/>
      <c r="C632" s="3"/>
      <c r="D632" s="4"/>
      <c r="F632" s="5"/>
    </row>
    <row r="633" spans="1:6" ht="15.75" customHeight="1">
      <c r="A633" s="77"/>
      <c r="C633" s="3"/>
      <c r="D633" s="4"/>
      <c r="F633" s="5"/>
    </row>
    <row r="634" spans="1:6" ht="15.75" customHeight="1">
      <c r="A634" s="77"/>
      <c r="C634" s="3"/>
      <c r="D634" s="4"/>
      <c r="F634" s="5"/>
    </row>
    <row r="635" spans="1:6" ht="15.75" customHeight="1">
      <c r="A635" s="77"/>
      <c r="C635" s="3"/>
      <c r="D635" s="4"/>
      <c r="F635" s="5"/>
    </row>
    <row r="636" spans="1:6" ht="15.75" customHeight="1">
      <c r="A636" s="77"/>
      <c r="C636" s="3"/>
      <c r="D636" s="4"/>
      <c r="F636" s="5"/>
    </row>
    <row r="637" spans="1:6" ht="15.75" customHeight="1">
      <c r="A637" s="77"/>
      <c r="C637" s="3"/>
      <c r="D637" s="4"/>
      <c r="F637" s="5"/>
    </row>
    <row r="638" spans="1:6" ht="15.75" customHeight="1">
      <c r="A638" s="77"/>
      <c r="C638" s="3"/>
      <c r="D638" s="4"/>
      <c r="F638" s="5"/>
    </row>
    <row r="639" spans="1:6" ht="15.75" customHeight="1">
      <c r="A639" s="77"/>
      <c r="C639" s="3"/>
      <c r="D639" s="4"/>
      <c r="F639" s="5"/>
    </row>
    <row r="640" spans="1:6" ht="15.75" customHeight="1">
      <c r="A640" s="77"/>
      <c r="C640" s="3"/>
      <c r="D640" s="4"/>
      <c r="F640" s="5"/>
    </row>
    <row r="641" spans="1:6" ht="15.75" customHeight="1">
      <c r="A641" s="77"/>
      <c r="C641" s="3"/>
      <c r="D641" s="4"/>
      <c r="F641" s="5"/>
    </row>
    <row r="642" spans="1:6" ht="15.75" customHeight="1">
      <c r="A642" s="77"/>
      <c r="C642" s="3"/>
      <c r="D642" s="4"/>
      <c r="F642" s="5"/>
    </row>
    <row r="643" spans="1:6" ht="15.75" customHeight="1">
      <c r="A643" s="77"/>
      <c r="C643" s="3"/>
      <c r="D643" s="4"/>
      <c r="F643" s="5"/>
    </row>
    <row r="644" spans="1:6" ht="15.75" customHeight="1">
      <c r="A644" s="77"/>
      <c r="C644" s="3"/>
      <c r="D644" s="4"/>
      <c r="F644" s="5"/>
    </row>
    <row r="645" spans="1:6" ht="15.75" customHeight="1">
      <c r="A645" s="77"/>
      <c r="C645" s="3"/>
      <c r="D645" s="4"/>
      <c r="F645" s="5"/>
    </row>
    <row r="646" spans="1:6" ht="15.75" customHeight="1">
      <c r="A646" s="77"/>
      <c r="C646" s="3"/>
      <c r="D646" s="4"/>
      <c r="F646" s="5"/>
    </row>
    <row r="647" spans="1:6" ht="15.75" customHeight="1">
      <c r="A647" s="77"/>
      <c r="C647" s="3"/>
      <c r="D647" s="4"/>
      <c r="F647" s="5"/>
    </row>
    <row r="648" spans="1:6" ht="15.75" customHeight="1">
      <c r="A648" s="77"/>
      <c r="C648" s="3"/>
      <c r="D648" s="4"/>
      <c r="F648" s="5"/>
    </row>
    <row r="649" spans="1:6" ht="15.75" customHeight="1">
      <c r="A649" s="77"/>
      <c r="C649" s="3"/>
      <c r="D649" s="4"/>
      <c r="F649" s="5"/>
    </row>
    <row r="650" spans="1:6" ht="15.75" customHeight="1">
      <c r="A650" s="77"/>
      <c r="C650" s="3"/>
      <c r="D650" s="4"/>
      <c r="F650" s="5"/>
    </row>
    <row r="651" spans="1:6" ht="15.75" customHeight="1">
      <c r="A651" s="77"/>
      <c r="C651" s="3"/>
      <c r="D651" s="4"/>
      <c r="F651" s="5"/>
    </row>
    <row r="652" spans="1:6" ht="15.75" customHeight="1">
      <c r="A652" s="77"/>
      <c r="C652" s="3"/>
      <c r="D652" s="4"/>
      <c r="F652" s="5"/>
    </row>
    <row r="653" spans="1:6" ht="15.75" customHeight="1">
      <c r="A653" s="77"/>
      <c r="C653" s="3"/>
      <c r="D653" s="4"/>
      <c r="F653" s="5"/>
    </row>
    <row r="654" spans="1:6" ht="15.75" customHeight="1">
      <c r="A654" s="77"/>
      <c r="C654" s="3"/>
      <c r="D654" s="4"/>
      <c r="F654" s="5"/>
    </row>
    <row r="655" spans="1:6" ht="15.75" customHeight="1">
      <c r="A655" s="77"/>
      <c r="C655" s="3"/>
      <c r="D655" s="4"/>
      <c r="F655" s="5"/>
    </row>
    <row r="656" spans="1:6" ht="15.75" customHeight="1">
      <c r="A656" s="77"/>
      <c r="C656" s="3"/>
      <c r="D656" s="4"/>
      <c r="F656" s="5"/>
    </row>
    <row r="657" spans="1:6" ht="15.75" customHeight="1">
      <c r="A657" s="77"/>
      <c r="C657" s="3"/>
      <c r="D657" s="4"/>
      <c r="F657" s="5"/>
    </row>
    <row r="658" spans="1:6" ht="15.75" customHeight="1">
      <c r="A658" s="77"/>
      <c r="C658" s="3"/>
      <c r="D658" s="4"/>
      <c r="F658" s="5"/>
    </row>
    <row r="659" spans="1:6" ht="15.75" customHeight="1">
      <c r="A659" s="77"/>
      <c r="C659" s="3"/>
      <c r="D659" s="4"/>
      <c r="F659" s="5"/>
    </row>
    <row r="660" spans="1:6" ht="15.75" customHeight="1">
      <c r="A660" s="77"/>
      <c r="C660" s="3"/>
      <c r="D660" s="4"/>
      <c r="F660" s="5"/>
    </row>
    <row r="661" spans="1:6" ht="15.75" customHeight="1">
      <c r="A661" s="77"/>
      <c r="C661" s="3"/>
      <c r="D661" s="4"/>
      <c r="F661" s="5"/>
    </row>
    <row r="662" spans="1:6" ht="15.75" customHeight="1">
      <c r="A662" s="77"/>
      <c r="C662" s="3"/>
      <c r="D662" s="4"/>
      <c r="F662" s="5"/>
    </row>
    <row r="663" spans="1:6" ht="15.75" customHeight="1">
      <c r="A663" s="77"/>
      <c r="C663" s="3"/>
      <c r="D663" s="4"/>
      <c r="F663" s="5"/>
    </row>
    <row r="664" spans="1:6" ht="15.75" customHeight="1">
      <c r="A664" s="77"/>
      <c r="C664" s="3"/>
      <c r="D664" s="4"/>
      <c r="F664" s="5"/>
    </row>
    <row r="665" spans="1:6" ht="15.75" customHeight="1">
      <c r="A665" s="77"/>
      <c r="C665" s="3"/>
      <c r="D665" s="4"/>
      <c r="F665" s="5"/>
    </row>
    <row r="666" spans="1:6" ht="15.75" customHeight="1">
      <c r="A666" s="77"/>
      <c r="C666" s="3"/>
      <c r="D666" s="4"/>
      <c r="F666" s="5"/>
    </row>
    <row r="667" spans="1:6" ht="15.75" customHeight="1">
      <c r="A667" s="77"/>
      <c r="C667" s="3"/>
      <c r="D667" s="4"/>
      <c r="F667" s="5"/>
    </row>
    <row r="668" spans="1:6" ht="15.75" customHeight="1">
      <c r="A668" s="77"/>
      <c r="C668" s="3"/>
      <c r="D668" s="4"/>
      <c r="F668" s="5"/>
    </row>
    <row r="669" spans="1:6" ht="15.75" customHeight="1">
      <c r="A669" s="77"/>
      <c r="C669" s="3"/>
      <c r="D669" s="4"/>
      <c r="F669" s="5"/>
    </row>
    <row r="670" spans="1:6" ht="15.75" customHeight="1">
      <c r="A670" s="77"/>
      <c r="C670" s="3"/>
      <c r="D670" s="4"/>
      <c r="F670" s="5"/>
    </row>
    <row r="671" spans="1:6" ht="15.75" customHeight="1">
      <c r="A671" s="77"/>
      <c r="C671" s="3"/>
      <c r="D671" s="4"/>
      <c r="F671" s="5"/>
    </row>
    <row r="672" spans="1:6" ht="15.75" customHeight="1">
      <c r="A672" s="77"/>
      <c r="C672" s="3"/>
      <c r="D672" s="4"/>
      <c r="F672" s="5"/>
    </row>
    <row r="673" spans="1:6" ht="15.75" customHeight="1">
      <c r="A673" s="77"/>
      <c r="C673" s="3"/>
      <c r="D673" s="4"/>
      <c r="F673" s="5"/>
    </row>
    <row r="674" spans="1:6" ht="15.75" customHeight="1">
      <c r="A674" s="77"/>
      <c r="C674" s="3"/>
      <c r="D674" s="4"/>
      <c r="F674" s="5"/>
    </row>
    <row r="675" spans="1:6" ht="15.75" customHeight="1">
      <c r="A675" s="77"/>
      <c r="C675" s="3"/>
      <c r="D675" s="4"/>
      <c r="F675" s="5"/>
    </row>
    <row r="676" spans="1:6" ht="15.75" customHeight="1">
      <c r="A676" s="77"/>
      <c r="C676" s="3"/>
      <c r="D676" s="4"/>
      <c r="F676" s="5"/>
    </row>
    <row r="677" spans="1:6" ht="15.75" customHeight="1">
      <c r="A677" s="77"/>
      <c r="C677" s="3"/>
      <c r="D677" s="4"/>
      <c r="F677" s="5"/>
    </row>
    <row r="678" spans="1:6" ht="15.75" customHeight="1">
      <c r="A678" s="77"/>
      <c r="C678" s="3"/>
      <c r="D678" s="4"/>
      <c r="F678" s="5"/>
    </row>
    <row r="679" spans="1:6" ht="15.75" customHeight="1">
      <c r="A679" s="77"/>
      <c r="C679" s="3"/>
      <c r="D679" s="4"/>
      <c r="F679" s="5"/>
    </row>
    <row r="680" spans="1:6" ht="15.75" customHeight="1">
      <c r="A680" s="77"/>
      <c r="C680" s="3"/>
      <c r="D680" s="4"/>
      <c r="F680" s="5"/>
    </row>
    <row r="681" spans="1:6" ht="15.75" customHeight="1">
      <c r="A681" s="77"/>
      <c r="C681" s="3"/>
      <c r="D681" s="4"/>
      <c r="F681" s="5"/>
    </row>
    <row r="682" spans="1:6" ht="15.75" customHeight="1">
      <c r="A682" s="77"/>
      <c r="C682" s="3"/>
      <c r="D682" s="4"/>
      <c r="F682" s="5"/>
    </row>
    <row r="683" spans="1:6" ht="15.75" customHeight="1">
      <c r="A683" s="77"/>
      <c r="C683" s="3"/>
      <c r="D683" s="4"/>
      <c r="F683" s="5"/>
    </row>
    <row r="684" spans="1:6" ht="15.75" customHeight="1">
      <c r="A684" s="77"/>
      <c r="C684" s="3"/>
      <c r="D684" s="4"/>
      <c r="F684" s="5"/>
    </row>
    <row r="685" spans="1:6" ht="15.75" customHeight="1">
      <c r="A685" s="77"/>
      <c r="C685" s="3"/>
      <c r="D685" s="4"/>
      <c r="F685" s="5"/>
    </row>
    <row r="686" spans="1:6" ht="15.75" customHeight="1">
      <c r="A686" s="77"/>
      <c r="C686" s="3"/>
      <c r="D686" s="4"/>
      <c r="F686" s="5"/>
    </row>
    <row r="687" spans="1:6" ht="15.75" customHeight="1">
      <c r="A687" s="77"/>
      <c r="C687" s="3"/>
      <c r="D687" s="4"/>
      <c r="F687" s="5"/>
    </row>
    <row r="688" spans="1:6" ht="15.75" customHeight="1">
      <c r="A688" s="77"/>
      <c r="C688" s="3"/>
      <c r="D688" s="4"/>
      <c r="F688" s="5"/>
    </row>
    <row r="689" spans="1:6" ht="15.75" customHeight="1">
      <c r="A689" s="77"/>
      <c r="C689" s="3"/>
      <c r="D689" s="4"/>
      <c r="F689" s="5"/>
    </row>
    <row r="690" spans="1:6" ht="15.75" customHeight="1">
      <c r="A690" s="77"/>
      <c r="C690" s="3"/>
      <c r="D690" s="4"/>
      <c r="F690" s="5"/>
    </row>
    <row r="691" spans="1:6" ht="15.75" customHeight="1">
      <c r="A691" s="77"/>
      <c r="C691" s="3"/>
      <c r="D691" s="4"/>
      <c r="F691" s="5"/>
    </row>
    <row r="692" spans="1:6" ht="15.75" customHeight="1">
      <c r="A692" s="77"/>
      <c r="C692" s="3"/>
      <c r="D692" s="4"/>
      <c r="F692" s="5"/>
    </row>
    <row r="693" spans="1:6" ht="15.75" customHeight="1">
      <c r="A693" s="77"/>
      <c r="C693" s="3"/>
      <c r="D693" s="4"/>
      <c r="F693" s="5"/>
    </row>
    <row r="694" spans="1:6" ht="15.75" customHeight="1">
      <c r="A694" s="77"/>
      <c r="C694" s="3"/>
      <c r="D694" s="4"/>
      <c r="F694" s="5"/>
    </row>
    <row r="695" spans="1:6" ht="15.75" customHeight="1">
      <c r="A695" s="77"/>
      <c r="C695" s="3"/>
      <c r="D695" s="4"/>
      <c r="F695" s="5"/>
    </row>
    <row r="696" spans="1:6" ht="15.75" customHeight="1">
      <c r="A696" s="77"/>
      <c r="C696" s="3"/>
      <c r="D696" s="4"/>
      <c r="F696" s="5"/>
    </row>
    <row r="697" spans="1:6" ht="15.75" customHeight="1">
      <c r="A697" s="77"/>
      <c r="C697" s="3"/>
      <c r="D697" s="4"/>
      <c r="F697" s="5"/>
    </row>
    <row r="698" spans="1:6" ht="15.75" customHeight="1">
      <c r="A698" s="77"/>
      <c r="C698" s="3"/>
      <c r="D698" s="4"/>
      <c r="F698" s="5"/>
    </row>
    <row r="699" spans="1:6" ht="15.75" customHeight="1">
      <c r="A699" s="77"/>
      <c r="C699" s="3"/>
      <c r="D699" s="4"/>
      <c r="F699" s="5"/>
    </row>
    <row r="700" spans="1:6" ht="15.75" customHeight="1">
      <c r="A700" s="77"/>
      <c r="C700" s="3"/>
      <c r="D700" s="4"/>
      <c r="F700" s="5"/>
    </row>
    <row r="701" spans="1:6" ht="15.75" customHeight="1">
      <c r="A701" s="77"/>
      <c r="C701" s="3"/>
      <c r="D701" s="4"/>
      <c r="F701" s="5"/>
    </row>
    <row r="702" spans="1:6" ht="15.75" customHeight="1">
      <c r="A702" s="77"/>
      <c r="C702" s="3"/>
      <c r="D702" s="4"/>
      <c r="F702" s="5"/>
    </row>
    <row r="703" spans="1:6" ht="15.75" customHeight="1">
      <c r="A703" s="77"/>
      <c r="C703" s="3"/>
      <c r="D703" s="4"/>
      <c r="F703" s="5"/>
    </row>
    <row r="704" spans="1:6" ht="15.75" customHeight="1">
      <c r="A704" s="77"/>
      <c r="C704" s="3"/>
      <c r="D704" s="4"/>
      <c r="F704" s="5"/>
    </row>
    <row r="705" spans="1:6" ht="15.75" customHeight="1">
      <c r="A705" s="77"/>
      <c r="C705" s="3"/>
      <c r="D705" s="4"/>
      <c r="F705" s="5"/>
    </row>
    <row r="706" spans="1:6" ht="15.75" customHeight="1">
      <c r="A706" s="77"/>
      <c r="C706" s="3"/>
      <c r="D706" s="4"/>
      <c r="F706" s="5"/>
    </row>
    <row r="707" spans="1:6" ht="15.75" customHeight="1">
      <c r="A707" s="77"/>
      <c r="C707" s="3"/>
      <c r="D707" s="4"/>
      <c r="F707" s="5"/>
    </row>
    <row r="708" spans="1:6" ht="15.75" customHeight="1">
      <c r="A708" s="77"/>
      <c r="C708" s="3"/>
      <c r="D708" s="4"/>
      <c r="F708" s="5"/>
    </row>
    <row r="709" spans="1:6" ht="15.75" customHeight="1">
      <c r="A709" s="77"/>
      <c r="C709" s="3"/>
      <c r="D709" s="4"/>
      <c r="F709" s="5"/>
    </row>
    <row r="710" spans="1:6" ht="15.75" customHeight="1">
      <c r="A710" s="77"/>
      <c r="C710" s="3"/>
      <c r="D710" s="4"/>
      <c r="F710" s="5"/>
    </row>
    <row r="711" spans="1:6" ht="15.75" customHeight="1">
      <c r="A711" s="77"/>
      <c r="C711" s="3"/>
      <c r="D711" s="4"/>
      <c r="F711" s="5"/>
    </row>
    <row r="712" spans="1:6" ht="15.75" customHeight="1">
      <c r="A712" s="77"/>
      <c r="C712" s="3"/>
      <c r="D712" s="4"/>
      <c r="F712" s="5"/>
    </row>
    <row r="713" spans="1:6" ht="15.75" customHeight="1">
      <c r="A713" s="77"/>
      <c r="C713" s="3"/>
      <c r="D713" s="4"/>
      <c r="F713" s="5"/>
    </row>
    <row r="714" spans="1:6" ht="15.75" customHeight="1">
      <c r="A714" s="77"/>
      <c r="C714" s="3"/>
      <c r="D714" s="4"/>
      <c r="F714" s="5"/>
    </row>
    <row r="715" spans="1:6" ht="15.75" customHeight="1">
      <c r="A715" s="77"/>
      <c r="C715" s="3"/>
      <c r="D715" s="4"/>
      <c r="F715" s="5"/>
    </row>
    <row r="716" spans="1:6" ht="15.75" customHeight="1">
      <c r="A716" s="77"/>
      <c r="C716" s="3"/>
      <c r="D716" s="4"/>
      <c r="F716" s="5"/>
    </row>
    <row r="717" spans="1:6" ht="15.75" customHeight="1">
      <c r="A717" s="77"/>
      <c r="C717" s="3"/>
      <c r="D717" s="4"/>
      <c r="F717" s="5"/>
    </row>
    <row r="718" spans="1:6" ht="15.75" customHeight="1">
      <c r="A718" s="77"/>
      <c r="C718" s="3"/>
      <c r="D718" s="4"/>
      <c r="F718" s="5"/>
    </row>
    <row r="719" spans="1:6" ht="15.75" customHeight="1">
      <c r="A719" s="77"/>
      <c r="C719" s="3"/>
      <c r="D719" s="4"/>
      <c r="F719" s="5"/>
    </row>
    <row r="720" spans="1:6" ht="15.75" customHeight="1">
      <c r="A720" s="77"/>
      <c r="C720" s="3"/>
      <c r="D720" s="4"/>
      <c r="F720" s="5"/>
    </row>
    <row r="721" spans="1:6" ht="15.75" customHeight="1">
      <c r="A721" s="77"/>
      <c r="C721" s="3"/>
      <c r="D721" s="4"/>
      <c r="F721" s="5"/>
    </row>
    <row r="722" spans="1:6" ht="15.75" customHeight="1">
      <c r="A722" s="77"/>
      <c r="C722" s="3"/>
      <c r="D722" s="4"/>
      <c r="F722" s="5"/>
    </row>
    <row r="723" spans="1:6" ht="15.75" customHeight="1">
      <c r="A723" s="77"/>
      <c r="C723" s="3"/>
      <c r="D723" s="4"/>
      <c r="F723" s="5"/>
    </row>
    <row r="724" spans="1:6" ht="15.75" customHeight="1">
      <c r="A724" s="77"/>
      <c r="C724" s="3"/>
      <c r="D724" s="4"/>
      <c r="F724" s="5"/>
    </row>
    <row r="725" spans="1:6" ht="15.75" customHeight="1">
      <c r="A725" s="77"/>
      <c r="C725" s="3"/>
      <c r="D725" s="4"/>
      <c r="F725" s="5"/>
    </row>
    <row r="726" spans="1:6" ht="15.75" customHeight="1">
      <c r="A726" s="77"/>
      <c r="C726" s="3"/>
      <c r="D726" s="4"/>
      <c r="F726" s="5"/>
    </row>
    <row r="727" spans="1:6" ht="15.75" customHeight="1">
      <c r="A727" s="77"/>
      <c r="C727" s="3"/>
      <c r="D727" s="4"/>
      <c r="F727" s="5"/>
    </row>
    <row r="728" spans="1:6" ht="15.75" customHeight="1">
      <c r="A728" s="77"/>
      <c r="C728" s="3"/>
      <c r="D728" s="4"/>
      <c r="F728" s="5"/>
    </row>
    <row r="729" spans="1:6" ht="15.75" customHeight="1">
      <c r="A729" s="77"/>
      <c r="C729" s="3"/>
      <c r="D729" s="4"/>
      <c r="F729" s="5"/>
    </row>
    <row r="730" spans="1:6" ht="15.75" customHeight="1">
      <c r="A730" s="77"/>
      <c r="C730" s="3"/>
      <c r="D730" s="4"/>
      <c r="F730" s="5"/>
    </row>
    <row r="731" spans="1:6" ht="15.75" customHeight="1">
      <c r="A731" s="77"/>
      <c r="C731" s="3"/>
      <c r="D731" s="4"/>
      <c r="F731" s="5"/>
    </row>
    <row r="732" spans="1:6" ht="15.75" customHeight="1">
      <c r="A732" s="77"/>
      <c r="C732" s="3"/>
      <c r="D732" s="4"/>
      <c r="F732" s="5"/>
    </row>
    <row r="733" spans="1:6" ht="15.75" customHeight="1">
      <c r="A733" s="77"/>
      <c r="C733" s="3"/>
      <c r="D733" s="4"/>
      <c r="F733" s="5"/>
    </row>
    <row r="734" spans="1:6" ht="15.75" customHeight="1">
      <c r="A734" s="77"/>
      <c r="C734" s="3"/>
      <c r="D734" s="4"/>
      <c r="F734" s="5"/>
    </row>
    <row r="735" spans="1:6" ht="15.75" customHeight="1">
      <c r="A735" s="77"/>
      <c r="C735" s="3"/>
      <c r="D735" s="4"/>
      <c r="F735" s="5"/>
    </row>
    <row r="736" spans="1:6" ht="15.75" customHeight="1">
      <c r="A736" s="77"/>
      <c r="C736" s="3"/>
      <c r="D736" s="4"/>
      <c r="F736" s="5"/>
    </row>
    <row r="737" spans="1:6" ht="15.75" customHeight="1">
      <c r="A737" s="77"/>
      <c r="C737" s="3"/>
      <c r="D737" s="4"/>
      <c r="F737" s="5"/>
    </row>
    <row r="738" spans="1:6" ht="15.75" customHeight="1">
      <c r="A738" s="77"/>
      <c r="C738" s="3"/>
      <c r="D738" s="4"/>
      <c r="F738" s="5"/>
    </row>
    <row r="739" spans="1:6" ht="15.75" customHeight="1">
      <c r="A739" s="77"/>
      <c r="C739" s="3"/>
      <c r="D739" s="4"/>
      <c r="F739" s="5"/>
    </row>
    <row r="740" spans="1:6" ht="15.75" customHeight="1">
      <c r="A740" s="77"/>
      <c r="C740" s="3"/>
      <c r="D740" s="4"/>
      <c r="F740" s="5"/>
    </row>
    <row r="741" spans="1:6" ht="15.75" customHeight="1">
      <c r="A741" s="77"/>
      <c r="C741" s="3"/>
      <c r="D741" s="4"/>
      <c r="F741" s="5"/>
    </row>
    <row r="742" spans="1:6" ht="15.75" customHeight="1">
      <c r="A742" s="77"/>
      <c r="C742" s="3"/>
      <c r="D742" s="4"/>
      <c r="F742" s="5"/>
    </row>
    <row r="743" spans="1:6" ht="15.75" customHeight="1">
      <c r="A743" s="77"/>
      <c r="C743" s="3"/>
      <c r="D743" s="4"/>
      <c r="F743" s="5"/>
    </row>
    <row r="744" spans="1:6" ht="15.75" customHeight="1">
      <c r="A744" s="77"/>
      <c r="C744" s="3"/>
      <c r="D744" s="4"/>
      <c r="F744" s="5"/>
    </row>
    <row r="745" spans="1:6" ht="15.75" customHeight="1">
      <c r="A745" s="77"/>
      <c r="C745" s="3"/>
      <c r="D745" s="4"/>
      <c r="F745" s="5"/>
    </row>
    <row r="746" spans="1:6" ht="15.75" customHeight="1">
      <c r="A746" s="77"/>
      <c r="C746" s="3"/>
      <c r="D746" s="4"/>
      <c r="F746" s="5"/>
    </row>
    <row r="747" spans="1:6" ht="15.75" customHeight="1">
      <c r="A747" s="77"/>
      <c r="C747" s="3"/>
      <c r="D747" s="4"/>
      <c r="F747" s="5"/>
    </row>
    <row r="748" spans="1:6" ht="15.75" customHeight="1">
      <c r="A748" s="77"/>
      <c r="C748" s="3"/>
      <c r="D748" s="4"/>
      <c r="F748" s="5"/>
    </row>
    <row r="749" spans="1:6" ht="15.75" customHeight="1">
      <c r="A749" s="77"/>
      <c r="C749" s="3"/>
      <c r="D749" s="4"/>
      <c r="F749" s="5"/>
    </row>
    <row r="750" spans="1:6" ht="15.75" customHeight="1">
      <c r="A750" s="77"/>
      <c r="C750" s="3"/>
      <c r="D750" s="4"/>
      <c r="F750" s="5"/>
    </row>
    <row r="751" spans="1:6" ht="15.75" customHeight="1">
      <c r="A751" s="77"/>
      <c r="C751" s="3"/>
      <c r="D751" s="4"/>
      <c r="F751" s="5"/>
    </row>
    <row r="752" spans="1:6" ht="15.75" customHeight="1">
      <c r="A752" s="77"/>
      <c r="C752" s="3"/>
      <c r="D752" s="4"/>
      <c r="F752" s="5"/>
    </row>
    <row r="753" spans="1:6" ht="15.75" customHeight="1">
      <c r="A753" s="77"/>
      <c r="C753" s="3"/>
      <c r="D753" s="4"/>
      <c r="F753" s="5"/>
    </row>
    <row r="754" spans="1:6" ht="15.75" customHeight="1">
      <c r="A754" s="77"/>
      <c r="C754" s="3"/>
      <c r="D754" s="4"/>
      <c r="F754" s="5"/>
    </row>
    <row r="755" spans="1:6" ht="15.75" customHeight="1">
      <c r="A755" s="77"/>
      <c r="C755" s="3"/>
      <c r="D755" s="4"/>
      <c r="F755" s="5"/>
    </row>
    <row r="756" spans="1:6" ht="15.75" customHeight="1">
      <c r="A756" s="77"/>
      <c r="C756" s="3"/>
      <c r="D756" s="4"/>
      <c r="F756" s="5"/>
    </row>
    <row r="757" spans="1:6" ht="15.75" customHeight="1">
      <c r="A757" s="77"/>
      <c r="C757" s="3"/>
      <c r="D757" s="4"/>
      <c r="F757" s="5"/>
    </row>
    <row r="758" spans="1:6" ht="15.75" customHeight="1">
      <c r="A758" s="77"/>
      <c r="C758" s="3"/>
      <c r="D758" s="4"/>
      <c r="F758" s="5"/>
    </row>
    <row r="759" spans="1:6" ht="15.75" customHeight="1">
      <c r="A759" s="77"/>
      <c r="C759" s="3"/>
      <c r="D759" s="4"/>
      <c r="F759" s="5"/>
    </row>
    <row r="760" spans="1:6" ht="15.75" customHeight="1">
      <c r="A760" s="77"/>
      <c r="C760" s="3"/>
      <c r="D760" s="4"/>
      <c r="F760" s="5"/>
    </row>
    <row r="761" spans="1:6" ht="15.75" customHeight="1">
      <c r="A761" s="77"/>
      <c r="C761" s="3"/>
      <c r="D761" s="4"/>
      <c r="F761" s="5"/>
    </row>
    <row r="762" spans="1:6" ht="15.75" customHeight="1">
      <c r="A762" s="77"/>
      <c r="C762" s="3"/>
      <c r="D762" s="4"/>
      <c r="F762" s="5"/>
    </row>
    <row r="763" spans="1:6" ht="15.75" customHeight="1">
      <c r="A763" s="77"/>
      <c r="C763" s="3"/>
      <c r="D763" s="4"/>
      <c r="F763" s="5"/>
    </row>
    <row r="764" spans="1:6" ht="15.75" customHeight="1">
      <c r="A764" s="77"/>
      <c r="C764" s="3"/>
      <c r="D764" s="4"/>
      <c r="F764" s="5"/>
    </row>
    <row r="765" spans="1:6" ht="15.75" customHeight="1">
      <c r="A765" s="77"/>
      <c r="C765" s="3"/>
      <c r="D765" s="4"/>
      <c r="F765" s="5"/>
    </row>
    <row r="766" spans="1:6" ht="15.75" customHeight="1">
      <c r="A766" s="77"/>
      <c r="C766" s="3"/>
      <c r="D766" s="4"/>
      <c r="F766" s="5"/>
    </row>
    <row r="767" spans="1:6" ht="15.75" customHeight="1">
      <c r="A767" s="77"/>
      <c r="C767" s="3"/>
      <c r="D767" s="4"/>
      <c r="F767" s="5"/>
    </row>
    <row r="768" spans="1:6" ht="15.75" customHeight="1">
      <c r="A768" s="77"/>
      <c r="C768" s="3"/>
      <c r="D768" s="4"/>
      <c r="F768" s="5"/>
    </row>
    <row r="769" spans="1:6" ht="15.75" customHeight="1">
      <c r="A769" s="77"/>
      <c r="C769" s="3"/>
      <c r="D769" s="4"/>
      <c r="F769" s="5"/>
    </row>
    <row r="770" spans="1:6" ht="15.75" customHeight="1">
      <c r="A770" s="77"/>
      <c r="C770" s="3"/>
      <c r="D770" s="4"/>
      <c r="F770" s="5"/>
    </row>
    <row r="771" spans="1:6" ht="15.75" customHeight="1">
      <c r="A771" s="77"/>
      <c r="C771" s="3"/>
      <c r="D771" s="4"/>
      <c r="F771" s="5"/>
    </row>
    <row r="772" spans="1:6" ht="15.75" customHeight="1">
      <c r="A772" s="77"/>
      <c r="C772" s="3"/>
      <c r="D772" s="4"/>
      <c r="F772" s="5"/>
    </row>
    <row r="773" spans="1:6" ht="15.75" customHeight="1">
      <c r="A773" s="77"/>
      <c r="C773" s="3"/>
      <c r="D773" s="4"/>
      <c r="F773" s="5"/>
    </row>
    <row r="774" spans="1:6" ht="15.75" customHeight="1">
      <c r="A774" s="77"/>
      <c r="C774" s="3"/>
      <c r="D774" s="4"/>
      <c r="F774" s="5"/>
    </row>
    <row r="775" spans="1:6" ht="15.75" customHeight="1">
      <c r="A775" s="77"/>
      <c r="C775" s="3"/>
      <c r="D775" s="4"/>
      <c r="F775" s="5"/>
    </row>
    <row r="776" spans="1:6" ht="15.75" customHeight="1">
      <c r="A776" s="77"/>
      <c r="C776" s="3"/>
      <c r="D776" s="4"/>
      <c r="F776" s="5"/>
    </row>
    <row r="777" spans="1:6" ht="15.75" customHeight="1">
      <c r="A777" s="77"/>
      <c r="C777" s="3"/>
      <c r="D777" s="4"/>
      <c r="F777" s="5"/>
    </row>
    <row r="778" spans="1:6" ht="15.75" customHeight="1">
      <c r="A778" s="77"/>
      <c r="C778" s="3"/>
      <c r="D778" s="4"/>
      <c r="F778" s="5"/>
    </row>
    <row r="779" spans="1:6" ht="15.75" customHeight="1">
      <c r="A779" s="77"/>
      <c r="C779" s="3"/>
      <c r="D779" s="4"/>
      <c r="F779" s="5"/>
    </row>
    <row r="780" spans="1:6" ht="15.75" customHeight="1">
      <c r="A780" s="77"/>
      <c r="C780" s="3"/>
      <c r="D780" s="4"/>
      <c r="F780" s="5"/>
    </row>
    <row r="781" spans="1:6" ht="15.75" customHeight="1">
      <c r="A781" s="77"/>
      <c r="C781" s="3"/>
      <c r="D781" s="4"/>
      <c r="F781" s="5"/>
    </row>
    <row r="782" spans="1:6" ht="15.75" customHeight="1">
      <c r="A782" s="77"/>
      <c r="C782" s="3"/>
      <c r="D782" s="4"/>
      <c r="F782" s="5"/>
    </row>
    <row r="783" spans="1:6" ht="15.75" customHeight="1">
      <c r="A783" s="77"/>
      <c r="C783" s="3"/>
      <c r="D783" s="4"/>
      <c r="F783" s="5"/>
    </row>
    <row r="784" spans="1:6" ht="15.75" customHeight="1">
      <c r="A784" s="77"/>
      <c r="C784" s="3"/>
      <c r="D784" s="4"/>
      <c r="F784" s="5"/>
    </row>
    <row r="785" spans="1:6" ht="15.75" customHeight="1">
      <c r="A785" s="77"/>
      <c r="C785" s="3"/>
      <c r="D785" s="4"/>
      <c r="F785" s="5"/>
    </row>
    <row r="786" spans="1:6" ht="15.75" customHeight="1">
      <c r="A786" s="77"/>
      <c r="C786" s="3"/>
      <c r="D786" s="4"/>
      <c r="F786" s="5"/>
    </row>
    <row r="787" spans="1:6" ht="15.75" customHeight="1">
      <c r="A787" s="77"/>
      <c r="C787" s="3"/>
      <c r="D787" s="4"/>
      <c r="F787" s="5"/>
    </row>
    <row r="788" spans="1:6" ht="15.75" customHeight="1">
      <c r="A788" s="77"/>
      <c r="C788" s="3"/>
      <c r="D788" s="4"/>
      <c r="F788" s="5"/>
    </row>
    <row r="789" spans="1:6" ht="15.75" customHeight="1">
      <c r="A789" s="77"/>
      <c r="C789" s="3"/>
      <c r="D789" s="4"/>
      <c r="F789" s="5"/>
    </row>
    <row r="790" spans="1:6" ht="15.75" customHeight="1">
      <c r="A790" s="77"/>
      <c r="C790" s="3"/>
      <c r="D790" s="4"/>
      <c r="F790" s="5"/>
    </row>
    <row r="791" spans="1:6" ht="15.75" customHeight="1">
      <c r="A791" s="77"/>
      <c r="C791" s="3"/>
      <c r="D791" s="4"/>
      <c r="F791" s="5"/>
    </row>
    <row r="792" spans="1:6" ht="15.75" customHeight="1">
      <c r="A792" s="77"/>
      <c r="C792" s="3"/>
      <c r="D792" s="4"/>
      <c r="F792" s="5"/>
    </row>
    <row r="793" spans="1:6" ht="15.75" customHeight="1">
      <c r="A793" s="77"/>
      <c r="C793" s="3"/>
      <c r="D793" s="4"/>
      <c r="F793" s="5"/>
    </row>
    <row r="794" spans="1:6" ht="15.75" customHeight="1">
      <c r="A794" s="77"/>
      <c r="C794" s="3"/>
      <c r="D794" s="4"/>
      <c r="F794" s="5"/>
    </row>
    <row r="795" spans="1:6" ht="15.75" customHeight="1">
      <c r="A795" s="77"/>
      <c r="C795" s="3"/>
      <c r="D795" s="4"/>
      <c r="F795" s="5"/>
    </row>
    <row r="796" spans="1:6" ht="15.75" customHeight="1">
      <c r="A796" s="77"/>
      <c r="C796" s="3"/>
      <c r="D796" s="4"/>
      <c r="F796" s="5"/>
    </row>
    <row r="797" spans="1:6" ht="15.75" customHeight="1">
      <c r="A797" s="77"/>
      <c r="C797" s="3"/>
      <c r="D797" s="4"/>
      <c r="F797" s="5"/>
    </row>
    <row r="798" spans="1:6" ht="15.75" customHeight="1">
      <c r="A798" s="77"/>
      <c r="C798" s="3"/>
      <c r="D798" s="4"/>
      <c r="F798" s="5"/>
    </row>
    <row r="799" spans="1:6" ht="15.75" customHeight="1">
      <c r="A799" s="77"/>
      <c r="C799" s="3"/>
      <c r="D799" s="4"/>
      <c r="F799" s="5"/>
    </row>
    <row r="800" spans="1:6" ht="15.75" customHeight="1">
      <c r="A800" s="77"/>
      <c r="C800" s="3"/>
      <c r="D800" s="4"/>
      <c r="F800" s="5"/>
    </row>
    <row r="801" spans="1:6" ht="15.75" customHeight="1">
      <c r="A801" s="77"/>
      <c r="C801" s="3"/>
      <c r="D801" s="4"/>
      <c r="F801" s="5"/>
    </row>
    <row r="802" spans="1:6" ht="15.75" customHeight="1">
      <c r="A802" s="77"/>
      <c r="C802" s="3"/>
      <c r="D802" s="4"/>
      <c r="F802" s="5"/>
    </row>
    <row r="803" spans="1:6" ht="15.75" customHeight="1">
      <c r="A803" s="77"/>
      <c r="C803" s="3"/>
      <c r="D803" s="4"/>
      <c r="F803" s="5"/>
    </row>
    <row r="804" spans="1:6" ht="15.75" customHeight="1">
      <c r="A804" s="77"/>
      <c r="C804" s="3"/>
      <c r="D804" s="4"/>
      <c r="F804" s="5"/>
    </row>
    <row r="805" spans="1:6" ht="15.75" customHeight="1">
      <c r="A805" s="77"/>
      <c r="C805" s="3"/>
      <c r="D805" s="4"/>
      <c r="F805" s="5"/>
    </row>
    <row r="806" spans="1:6" ht="15.75" customHeight="1">
      <c r="A806" s="77"/>
      <c r="C806" s="3"/>
      <c r="D806" s="4"/>
      <c r="F806" s="5"/>
    </row>
    <row r="807" spans="1:6" ht="15.75" customHeight="1">
      <c r="A807" s="77"/>
      <c r="C807" s="3"/>
      <c r="D807" s="4"/>
      <c r="F807" s="5"/>
    </row>
    <row r="808" spans="1:6" ht="15.75" customHeight="1">
      <c r="A808" s="77"/>
      <c r="C808" s="3"/>
      <c r="D808" s="4"/>
      <c r="F808" s="5"/>
    </row>
    <row r="809" spans="1:6" ht="15.75" customHeight="1">
      <c r="A809" s="77"/>
      <c r="C809" s="3"/>
      <c r="D809" s="4"/>
      <c r="F809" s="5"/>
    </row>
    <row r="810" spans="1:6" ht="15.75" customHeight="1">
      <c r="A810" s="77"/>
      <c r="C810" s="3"/>
      <c r="D810" s="4"/>
      <c r="F810" s="5"/>
    </row>
    <row r="811" spans="1:6" ht="15.75" customHeight="1">
      <c r="A811" s="77"/>
      <c r="C811" s="3"/>
      <c r="D811" s="4"/>
      <c r="F811" s="5"/>
    </row>
    <row r="812" spans="1:6" ht="15.75" customHeight="1">
      <c r="A812" s="77"/>
      <c r="C812" s="3"/>
      <c r="D812" s="4"/>
      <c r="F812" s="5"/>
    </row>
    <row r="813" spans="1:6" ht="15.75" customHeight="1">
      <c r="A813" s="77"/>
      <c r="C813" s="3"/>
      <c r="D813" s="4"/>
      <c r="F813" s="5"/>
    </row>
    <row r="814" spans="1:6" ht="15.75" customHeight="1">
      <c r="A814" s="77"/>
      <c r="C814" s="3"/>
      <c r="D814" s="4"/>
      <c r="F814" s="5"/>
    </row>
    <row r="815" spans="1:6" ht="15.75" customHeight="1">
      <c r="A815" s="77"/>
      <c r="C815" s="3"/>
      <c r="D815" s="4"/>
      <c r="F815" s="5"/>
    </row>
    <row r="816" spans="1:6" ht="15.75" customHeight="1">
      <c r="A816" s="77"/>
      <c r="C816" s="3"/>
      <c r="D816" s="4"/>
      <c r="F816" s="5"/>
    </row>
    <row r="817" spans="1:6" ht="15.75" customHeight="1">
      <c r="A817" s="77"/>
      <c r="C817" s="3"/>
      <c r="D817" s="4"/>
      <c r="F817" s="5"/>
    </row>
    <row r="818" spans="1:6" ht="15.75" customHeight="1">
      <c r="A818" s="77"/>
      <c r="C818" s="3"/>
      <c r="D818" s="4"/>
      <c r="F818" s="5"/>
    </row>
    <row r="819" spans="1:6" ht="15.75" customHeight="1">
      <c r="A819" s="77"/>
      <c r="C819" s="3"/>
      <c r="D819" s="4"/>
      <c r="F819" s="5"/>
    </row>
    <row r="820" spans="1:6" ht="15.75" customHeight="1">
      <c r="A820" s="77"/>
      <c r="C820" s="3"/>
      <c r="D820" s="4"/>
      <c r="F820" s="5"/>
    </row>
    <row r="821" spans="1:6" ht="15.75" customHeight="1">
      <c r="A821" s="77"/>
      <c r="C821" s="3"/>
      <c r="D821" s="4"/>
      <c r="F821" s="5"/>
    </row>
    <row r="822" spans="1:6" ht="15.75" customHeight="1">
      <c r="A822" s="77"/>
      <c r="C822" s="3"/>
      <c r="D822" s="4"/>
      <c r="F822" s="5"/>
    </row>
    <row r="823" spans="1:6" ht="15.75" customHeight="1">
      <c r="A823" s="77"/>
      <c r="C823" s="3"/>
      <c r="D823" s="4"/>
      <c r="F823" s="5"/>
    </row>
    <row r="824" spans="1:6" ht="15.75" customHeight="1">
      <c r="A824" s="77"/>
      <c r="C824" s="3"/>
      <c r="D824" s="4"/>
      <c r="F824" s="5"/>
    </row>
    <row r="825" spans="1:6" ht="15.75" customHeight="1">
      <c r="A825" s="77"/>
      <c r="C825" s="3"/>
      <c r="D825" s="4"/>
      <c r="F825" s="5"/>
    </row>
    <row r="826" spans="1:6" ht="15.75" customHeight="1">
      <c r="A826" s="77"/>
      <c r="C826" s="3"/>
      <c r="D826" s="4"/>
      <c r="F826" s="5"/>
    </row>
    <row r="827" spans="1:6" ht="15.75" customHeight="1">
      <c r="A827" s="77"/>
      <c r="C827" s="3"/>
      <c r="D827" s="4"/>
      <c r="F827" s="5"/>
    </row>
    <row r="828" spans="1:6" ht="15.75" customHeight="1">
      <c r="A828" s="77"/>
      <c r="C828" s="3"/>
      <c r="D828" s="4"/>
      <c r="F828" s="5"/>
    </row>
    <row r="829" spans="1:6" ht="15.75" customHeight="1">
      <c r="A829" s="77"/>
      <c r="C829" s="3"/>
      <c r="D829" s="4"/>
      <c r="F829" s="5"/>
    </row>
    <row r="830" spans="1:6" ht="15.75" customHeight="1">
      <c r="A830" s="77"/>
      <c r="C830" s="3"/>
      <c r="D830" s="4"/>
      <c r="F830" s="5"/>
    </row>
    <row r="831" spans="1:6" ht="15.75" customHeight="1">
      <c r="A831" s="77"/>
      <c r="C831" s="3"/>
      <c r="D831" s="4"/>
      <c r="F831" s="5"/>
    </row>
    <row r="832" spans="1:6" ht="15.75" customHeight="1">
      <c r="A832" s="77"/>
      <c r="C832" s="3"/>
      <c r="D832" s="4"/>
      <c r="F832" s="5"/>
    </row>
    <row r="833" spans="1:6" ht="15.75" customHeight="1">
      <c r="A833" s="77"/>
      <c r="C833" s="3"/>
      <c r="D833" s="4"/>
      <c r="F833" s="5"/>
    </row>
    <row r="834" spans="1:6" ht="15.75" customHeight="1">
      <c r="A834" s="77"/>
      <c r="C834" s="3"/>
      <c r="D834" s="4"/>
      <c r="F834" s="5"/>
    </row>
    <row r="835" spans="1:6" ht="15.75" customHeight="1">
      <c r="A835" s="77"/>
      <c r="C835" s="3"/>
      <c r="D835" s="4"/>
      <c r="F835" s="5"/>
    </row>
    <row r="836" spans="1:6" ht="15.75" customHeight="1">
      <c r="A836" s="77"/>
      <c r="C836" s="3"/>
      <c r="D836" s="4"/>
      <c r="F836" s="5"/>
    </row>
    <row r="837" spans="1:6" ht="15.75" customHeight="1">
      <c r="A837" s="77"/>
      <c r="C837" s="3"/>
      <c r="D837" s="4"/>
      <c r="F837" s="5"/>
    </row>
    <row r="838" spans="1:6" ht="15.75" customHeight="1">
      <c r="A838" s="77"/>
      <c r="C838" s="3"/>
      <c r="D838" s="4"/>
      <c r="F838" s="5"/>
    </row>
    <row r="839" spans="1:6" ht="15.75" customHeight="1">
      <c r="A839" s="77"/>
      <c r="C839" s="3"/>
      <c r="D839" s="4"/>
      <c r="F839" s="5"/>
    </row>
    <row r="840" spans="1:6" ht="15.75" customHeight="1">
      <c r="A840" s="77"/>
      <c r="C840" s="3"/>
      <c r="D840" s="4"/>
      <c r="F840" s="5"/>
    </row>
    <row r="841" spans="1:6" ht="15.75" customHeight="1">
      <c r="A841" s="77"/>
      <c r="C841" s="3"/>
      <c r="D841" s="4"/>
      <c r="F841" s="5"/>
    </row>
    <row r="842" spans="1:6" ht="15.75" customHeight="1">
      <c r="A842" s="77"/>
      <c r="C842" s="3"/>
      <c r="D842" s="4"/>
      <c r="F842" s="5"/>
    </row>
    <row r="843" spans="1:6" ht="15.75" customHeight="1">
      <c r="A843" s="77"/>
      <c r="C843" s="3"/>
      <c r="D843" s="4"/>
      <c r="F843" s="5"/>
    </row>
    <row r="844" spans="1:6" ht="15.75" customHeight="1">
      <c r="A844" s="77"/>
      <c r="C844" s="3"/>
      <c r="D844" s="4"/>
      <c r="F844" s="5"/>
    </row>
    <row r="845" spans="1:6" ht="15.75" customHeight="1">
      <c r="A845" s="77"/>
      <c r="C845" s="3"/>
      <c r="D845" s="4"/>
      <c r="F845" s="5"/>
    </row>
    <row r="846" spans="1:6" ht="15.75" customHeight="1">
      <c r="A846" s="77"/>
      <c r="C846" s="3"/>
      <c r="D846" s="4"/>
      <c r="F846" s="5"/>
    </row>
    <row r="847" spans="1:6" ht="15.75" customHeight="1">
      <c r="A847" s="77"/>
      <c r="C847" s="3"/>
      <c r="D847" s="4"/>
      <c r="F847" s="5"/>
    </row>
    <row r="848" spans="1:6" ht="15.75" customHeight="1">
      <c r="A848" s="77"/>
      <c r="C848" s="3"/>
      <c r="D848" s="4"/>
      <c r="F848" s="5"/>
    </row>
    <row r="849" spans="1:6" ht="15.75" customHeight="1">
      <c r="A849" s="77"/>
      <c r="C849" s="3"/>
      <c r="D849" s="4"/>
      <c r="F849" s="5"/>
    </row>
    <row r="850" spans="1:6" ht="15.75" customHeight="1">
      <c r="A850" s="77"/>
      <c r="C850" s="3"/>
      <c r="D850" s="4"/>
      <c r="F850" s="5"/>
    </row>
    <row r="851" spans="1:6" ht="15.75" customHeight="1">
      <c r="A851" s="77"/>
      <c r="C851" s="3"/>
      <c r="D851" s="4"/>
      <c r="F851" s="5"/>
    </row>
    <row r="852" spans="1:6" ht="15.75" customHeight="1">
      <c r="A852" s="77"/>
      <c r="C852" s="3"/>
      <c r="D852" s="4"/>
      <c r="F852" s="5"/>
    </row>
    <row r="853" spans="1:6" ht="15.75" customHeight="1">
      <c r="A853" s="77"/>
      <c r="C853" s="3"/>
      <c r="D853" s="4"/>
      <c r="F853" s="5"/>
    </row>
    <row r="854" spans="1:6" ht="15.75" customHeight="1">
      <c r="A854" s="77"/>
      <c r="C854" s="3"/>
      <c r="D854" s="4"/>
      <c r="F854" s="5"/>
    </row>
    <row r="855" spans="1:6" ht="15.75" customHeight="1">
      <c r="A855" s="77"/>
      <c r="C855" s="3"/>
      <c r="D855" s="4"/>
      <c r="F855" s="5"/>
    </row>
    <row r="856" spans="1:6" ht="15.75" customHeight="1">
      <c r="A856" s="77"/>
      <c r="C856" s="3"/>
      <c r="D856" s="4"/>
      <c r="F856" s="5"/>
    </row>
    <row r="857" spans="1:6" ht="15.75" customHeight="1">
      <c r="A857" s="77"/>
      <c r="C857" s="3"/>
      <c r="D857" s="4"/>
      <c r="F857" s="5"/>
    </row>
    <row r="858" spans="1:6" ht="15.75" customHeight="1">
      <c r="A858" s="77"/>
      <c r="C858" s="3"/>
      <c r="D858" s="4"/>
      <c r="F858" s="5"/>
    </row>
    <row r="859" spans="1:6" ht="15.75" customHeight="1">
      <c r="A859" s="77"/>
      <c r="C859" s="3"/>
      <c r="D859" s="4"/>
      <c r="F859" s="5"/>
    </row>
    <row r="860" spans="1:6" ht="15.75" customHeight="1">
      <c r="A860" s="77"/>
      <c r="C860" s="3"/>
      <c r="D860" s="4"/>
      <c r="F860" s="5"/>
    </row>
    <row r="861" spans="1:6" ht="15.75" customHeight="1">
      <c r="A861" s="77"/>
      <c r="C861" s="3"/>
      <c r="D861" s="4"/>
      <c r="F861" s="5"/>
    </row>
    <row r="862" spans="1:6" ht="15.75" customHeight="1">
      <c r="A862" s="77"/>
      <c r="C862" s="3"/>
      <c r="D862" s="4"/>
      <c r="F862" s="5"/>
    </row>
    <row r="863" spans="1:6" ht="15.75" customHeight="1">
      <c r="A863" s="77"/>
      <c r="C863" s="3"/>
      <c r="D863" s="4"/>
      <c r="F863" s="5"/>
    </row>
    <row r="864" spans="1:6" ht="15.75" customHeight="1">
      <c r="A864" s="77"/>
      <c r="C864" s="3"/>
      <c r="D864" s="4"/>
      <c r="F864" s="5"/>
    </row>
    <row r="865" spans="1:6" ht="15.75" customHeight="1">
      <c r="A865" s="77"/>
      <c r="C865" s="3"/>
      <c r="D865" s="4"/>
      <c r="F865" s="5"/>
    </row>
    <row r="866" spans="1:6" ht="15.75" customHeight="1">
      <c r="A866" s="77"/>
      <c r="C866" s="3"/>
      <c r="D866" s="4"/>
      <c r="F866" s="5"/>
    </row>
    <row r="867" spans="1:6" ht="15.75" customHeight="1">
      <c r="A867" s="77"/>
      <c r="C867" s="3"/>
      <c r="D867" s="4"/>
      <c r="F867" s="5"/>
    </row>
    <row r="868" spans="1:6" ht="15.75" customHeight="1">
      <c r="A868" s="77"/>
      <c r="C868" s="3"/>
      <c r="D868" s="4"/>
      <c r="F868" s="5"/>
    </row>
    <row r="869" spans="1:6" ht="15.75" customHeight="1">
      <c r="A869" s="77"/>
      <c r="C869" s="3"/>
      <c r="D869" s="4"/>
      <c r="F869" s="5"/>
    </row>
    <row r="870" spans="1:6" ht="15.75" customHeight="1">
      <c r="A870" s="77"/>
      <c r="C870" s="3"/>
      <c r="D870" s="4"/>
      <c r="F870" s="5"/>
    </row>
    <row r="871" spans="1:6" ht="15.75" customHeight="1">
      <c r="A871" s="77"/>
      <c r="C871" s="3"/>
      <c r="D871" s="4"/>
      <c r="F871" s="5"/>
    </row>
    <row r="872" spans="1:6" ht="15.75" customHeight="1">
      <c r="A872" s="77"/>
      <c r="C872" s="3"/>
      <c r="D872" s="4"/>
      <c r="F872" s="5"/>
    </row>
    <row r="873" spans="1:6" ht="15.75" customHeight="1">
      <c r="A873" s="77"/>
      <c r="C873" s="3"/>
      <c r="D873" s="4"/>
      <c r="F873" s="5"/>
    </row>
    <row r="874" spans="1:6" ht="15.75" customHeight="1">
      <c r="A874" s="77"/>
      <c r="C874" s="3"/>
      <c r="D874" s="4"/>
      <c r="F874" s="5"/>
    </row>
    <row r="875" spans="1:6" ht="15.75" customHeight="1">
      <c r="A875" s="77"/>
      <c r="C875" s="3"/>
      <c r="D875" s="4"/>
      <c r="F875" s="5"/>
    </row>
    <row r="876" spans="1:6" ht="15.75" customHeight="1">
      <c r="A876" s="77"/>
      <c r="C876" s="3"/>
      <c r="D876" s="4"/>
      <c r="F876" s="5"/>
    </row>
    <row r="877" spans="1:6" ht="15.75" customHeight="1">
      <c r="A877" s="77"/>
      <c r="C877" s="3"/>
      <c r="D877" s="4"/>
      <c r="F877" s="5"/>
    </row>
    <row r="878" spans="1:6" ht="15.75" customHeight="1">
      <c r="A878" s="77"/>
      <c r="C878" s="3"/>
      <c r="D878" s="4"/>
      <c r="F878" s="5"/>
    </row>
    <row r="879" spans="1:6" ht="15.75" customHeight="1">
      <c r="A879" s="77"/>
      <c r="C879" s="3"/>
      <c r="D879" s="4"/>
      <c r="F879" s="5"/>
    </row>
    <row r="880" spans="1:6" ht="15.75" customHeight="1">
      <c r="A880" s="77"/>
      <c r="C880" s="3"/>
      <c r="D880" s="4"/>
      <c r="F880" s="5"/>
    </row>
    <row r="881" spans="1:6" ht="15.75" customHeight="1">
      <c r="A881" s="77"/>
      <c r="C881" s="3"/>
      <c r="D881" s="4"/>
      <c r="F881" s="5"/>
    </row>
    <row r="882" spans="1:6" ht="15.75" customHeight="1">
      <c r="A882" s="77"/>
      <c r="C882" s="3"/>
      <c r="D882" s="4"/>
      <c r="F882" s="5"/>
    </row>
    <row r="883" spans="1:6" ht="15.75" customHeight="1">
      <c r="A883" s="77"/>
      <c r="C883" s="3"/>
      <c r="D883" s="4"/>
      <c r="F883" s="5"/>
    </row>
    <row r="884" spans="1:6" ht="15.75" customHeight="1">
      <c r="A884" s="77"/>
      <c r="C884" s="3"/>
      <c r="D884" s="4"/>
      <c r="F884" s="5"/>
    </row>
    <row r="885" spans="1:6" ht="15.75" customHeight="1">
      <c r="A885" s="77"/>
      <c r="C885" s="3"/>
      <c r="D885" s="4"/>
      <c r="F885" s="5"/>
    </row>
    <row r="886" spans="1:6" ht="15.75" customHeight="1">
      <c r="A886" s="77"/>
      <c r="C886" s="3"/>
      <c r="D886" s="4"/>
      <c r="F886" s="5"/>
    </row>
    <row r="887" spans="1:6" ht="15.75" customHeight="1">
      <c r="A887" s="77"/>
      <c r="C887" s="3"/>
      <c r="D887" s="4"/>
      <c r="F887" s="5"/>
    </row>
    <row r="888" spans="1:6" ht="15.75" customHeight="1">
      <c r="A888" s="77"/>
      <c r="C888" s="3"/>
      <c r="D888" s="4"/>
      <c r="F888" s="5"/>
    </row>
    <row r="889" spans="1:6" ht="15.75" customHeight="1">
      <c r="A889" s="77"/>
      <c r="C889" s="3"/>
      <c r="D889" s="4"/>
      <c r="F889" s="5"/>
    </row>
    <row r="890" spans="1:6" ht="15.75" customHeight="1">
      <c r="A890" s="77"/>
      <c r="C890" s="3"/>
      <c r="D890" s="4"/>
      <c r="F890" s="5"/>
    </row>
    <row r="891" spans="1:6" ht="15.75" customHeight="1">
      <c r="A891" s="77"/>
      <c r="C891" s="3"/>
      <c r="D891" s="4"/>
      <c r="F891" s="5"/>
    </row>
    <row r="892" spans="1:6" ht="15.75" customHeight="1">
      <c r="A892" s="77"/>
      <c r="C892" s="3"/>
      <c r="D892" s="4"/>
      <c r="F892" s="5"/>
    </row>
    <row r="893" spans="1:6" ht="15.75" customHeight="1">
      <c r="A893" s="77"/>
      <c r="C893" s="3"/>
      <c r="D893" s="4"/>
      <c r="F893" s="5"/>
    </row>
    <row r="894" spans="1:6" ht="15.75" customHeight="1">
      <c r="A894" s="77"/>
      <c r="C894" s="3"/>
      <c r="D894" s="4"/>
      <c r="F894" s="5"/>
    </row>
    <row r="895" spans="1:6" ht="15.75" customHeight="1">
      <c r="A895" s="77"/>
      <c r="C895" s="3"/>
      <c r="D895" s="4"/>
      <c r="F895" s="5"/>
    </row>
    <row r="896" spans="1:6" ht="15.75" customHeight="1">
      <c r="A896" s="77"/>
      <c r="C896" s="3"/>
      <c r="D896" s="4"/>
      <c r="F896" s="5"/>
    </row>
    <row r="897" spans="1:6" ht="15.75" customHeight="1">
      <c r="A897" s="77"/>
      <c r="C897" s="3"/>
      <c r="D897" s="4"/>
      <c r="F897" s="5"/>
    </row>
    <row r="898" spans="1:6" ht="15.75" customHeight="1">
      <c r="A898" s="77"/>
      <c r="C898" s="3"/>
      <c r="D898" s="4"/>
      <c r="F898" s="5"/>
    </row>
    <row r="899" spans="1:6" ht="15.75" customHeight="1">
      <c r="A899" s="77"/>
      <c r="C899" s="3"/>
      <c r="D899" s="4"/>
      <c r="F899" s="5"/>
    </row>
    <row r="900" spans="1:6" ht="15.75" customHeight="1">
      <c r="A900" s="77"/>
      <c r="C900" s="3"/>
      <c r="D900" s="4"/>
      <c r="F900" s="5"/>
    </row>
    <row r="901" spans="1:6" ht="15.75" customHeight="1">
      <c r="A901" s="77"/>
      <c r="C901" s="3"/>
      <c r="D901" s="4"/>
      <c r="F901" s="5"/>
    </row>
    <row r="902" spans="1:6" ht="15.75" customHeight="1">
      <c r="A902" s="77"/>
      <c r="C902" s="3"/>
      <c r="D902" s="4"/>
      <c r="F902" s="5"/>
    </row>
    <row r="903" spans="1:6" ht="15.75" customHeight="1">
      <c r="A903" s="77"/>
      <c r="C903" s="3"/>
      <c r="D903" s="4"/>
      <c r="F903" s="5"/>
    </row>
    <row r="904" spans="1:6" ht="15.75" customHeight="1">
      <c r="A904" s="77"/>
      <c r="C904" s="3"/>
      <c r="D904" s="4"/>
      <c r="F904" s="5"/>
    </row>
    <row r="905" spans="1:6" ht="15.75" customHeight="1">
      <c r="A905" s="77"/>
      <c r="C905" s="3"/>
      <c r="D905" s="4"/>
      <c r="F905" s="5"/>
    </row>
    <row r="906" spans="1:6" ht="15.75" customHeight="1">
      <c r="A906" s="77"/>
      <c r="C906" s="3"/>
      <c r="D906" s="4"/>
      <c r="F906" s="5"/>
    </row>
    <row r="907" spans="1:6" ht="15.75" customHeight="1">
      <c r="A907" s="77"/>
      <c r="C907" s="3"/>
      <c r="D907" s="4"/>
      <c r="F907" s="5"/>
    </row>
    <row r="908" spans="1:6" ht="15.75" customHeight="1">
      <c r="A908" s="77"/>
      <c r="C908" s="3"/>
      <c r="D908" s="4"/>
      <c r="F908" s="5"/>
    </row>
    <row r="909" spans="1:6" ht="15.75" customHeight="1">
      <c r="A909" s="77"/>
      <c r="C909" s="3"/>
      <c r="D909" s="4"/>
      <c r="F909" s="5"/>
    </row>
    <row r="910" spans="1:6" ht="15.75" customHeight="1">
      <c r="A910" s="77"/>
      <c r="C910" s="3"/>
      <c r="D910" s="4"/>
      <c r="F910" s="5"/>
    </row>
    <row r="911" spans="1:6" ht="15.75" customHeight="1">
      <c r="A911" s="77"/>
      <c r="C911" s="3"/>
      <c r="D911" s="4"/>
      <c r="F911" s="5"/>
    </row>
    <row r="912" spans="1:6" ht="15.75" customHeight="1">
      <c r="A912" s="77"/>
      <c r="C912" s="3"/>
      <c r="D912" s="4"/>
      <c r="F912" s="5"/>
    </row>
    <row r="913" spans="1:6" ht="15.75" customHeight="1">
      <c r="A913" s="77"/>
      <c r="C913" s="3"/>
      <c r="D913" s="4"/>
      <c r="F913" s="5"/>
    </row>
    <row r="914" spans="1:6" ht="15.75" customHeight="1">
      <c r="A914" s="77"/>
      <c r="C914" s="3"/>
      <c r="D914" s="4"/>
      <c r="F914" s="5"/>
    </row>
    <row r="915" spans="1:6" ht="15.75" customHeight="1">
      <c r="A915" s="77"/>
      <c r="C915" s="3"/>
      <c r="D915" s="4"/>
      <c r="F915" s="5"/>
    </row>
    <row r="916" spans="1:6" ht="15.75" customHeight="1">
      <c r="A916" s="77"/>
      <c r="C916" s="3"/>
      <c r="D916" s="4"/>
      <c r="F916" s="5"/>
    </row>
    <row r="917" spans="1:6" ht="15.75" customHeight="1">
      <c r="A917" s="77"/>
      <c r="C917" s="3"/>
      <c r="D917" s="4"/>
      <c r="F917" s="5"/>
    </row>
    <row r="918" spans="1:6" ht="15.75" customHeight="1">
      <c r="A918" s="77"/>
      <c r="C918" s="3"/>
      <c r="D918" s="4"/>
      <c r="F918" s="5"/>
    </row>
    <row r="919" spans="1:6" ht="15.75" customHeight="1">
      <c r="A919" s="77"/>
      <c r="C919" s="3"/>
      <c r="D919" s="4"/>
      <c r="F919" s="5"/>
    </row>
    <row r="920" spans="1:6" ht="15.75" customHeight="1">
      <c r="A920" s="77"/>
      <c r="C920" s="3"/>
      <c r="D920" s="4"/>
      <c r="F920" s="5"/>
    </row>
    <row r="921" spans="1:6" ht="15.75" customHeight="1">
      <c r="A921" s="77"/>
      <c r="C921" s="3"/>
      <c r="D921" s="4"/>
      <c r="F921" s="5"/>
    </row>
    <row r="922" spans="1:6" ht="15.75" customHeight="1">
      <c r="A922" s="77"/>
      <c r="C922" s="3"/>
      <c r="D922" s="4"/>
      <c r="F922" s="5"/>
    </row>
    <row r="923" spans="1:6" ht="15.75" customHeight="1">
      <c r="A923" s="77"/>
      <c r="C923" s="3"/>
      <c r="D923" s="4"/>
      <c r="F923" s="5"/>
    </row>
    <row r="924" spans="1:6" ht="15.75" customHeight="1">
      <c r="A924" s="77"/>
      <c r="C924" s="3"/>
      <c r="D924" s="4"/>
      <c r="F924" s="5"/>
    </row>
    <row r="925" spans="1:6" ht="15.75" customHeight="1">
      <c r="A925" s="77"/>
      <c r="C925" s="3"/>
      <c r="D925" s="4"/>
      <c r="F925" s="5"/>
    </row>
    <row r="926" spans="1:6" ht="15.75" customHeight="1">
      <c r="A926" s="77"/>
      <c r="C926" s="3"/>
      <c r="D926" s="4"/>
      <c r="F926" s="5"/>
    </row>
    <row r="927" spans="1:6" ht="15.75" customHeight="1">
      <c r="A927" s="77"/>
      <c r="C927" s="3"/>
      <c r="D927" s="4"/>
      <c r="F927" s="5"/>
    </row>
    <row r="928" spans="1:6" ht="15.75" customHeight="1">
      <c r="A928" s="77"/>
      <c r="C928" s="3"/>
      <c r="D928" s="4"/>
      <c r="F928" s="5"/>
    </row>
    <row r="929" spans="1:6" ht="15.75" customHeight="1">
      <c r="A929" s="77"/>
      <c r="C929" s="3"/>
      <c r="D929" s="4"/>
      <c r="F929" s="5"/>
    </row>
    <row r="930" spans="1:6" ht="15.75" customHeight="1">
      <c r="A930" s="77"/>
      <c r="C930" s="3"/>
      <c r="D930" s="4"/>
      <c r="F930" s="5"/>
    </row>
    <row r="931" spans="1:6" ht="15.75" customHeight="1">
      <c r="A931" s="77"/>
      <c r="C931" s="3"/>
      <c r="D931" s="4"/>
      <c r="F931" s="5"/>
    </row>
    <row r="932" spans="1:6" ht="15.75" customHeight="1">
      <c r="A932" s="77"/>
      <c r="C932" s="3"/>
      <c r="D932" s="4"/>
      <c r="F932" s="5"/>
    </row>
    <row r="933" spans="1:6" ht="15.75" customHeight="1">
      <c r="A933" s="77"/>
      <c r="C933" s="3"/>
      <c r="D933" s="4"/>
      <c r="F933" s="5"/>
    </row>
    <row r="934" spans="1:6" ht="15.75" customHeight="1">
      <c r="A934" s="77"/>
      <c r="C934" s="3"/>
      <c r="D934" s="4"/>
      <c r="F934" s="5"/>
    </row>
    <row r="935" spans="1:6" ht="15.75" customHeight="1">
      <c r="A935" s="77"/>
      <c r="C935" s="3"/>
      <c r="D935" s="4"/>
      <c r="F935" s="5"/>
    </row>
    <row r="936" spans="1:6" ht="15.75" customHeight="1">
      <c r="A936" s="77"/>
      <c r="C936" s="3"/>
      <c r="D936" s="4"/>
      <c r="F936" s="5"/>
    </row>
    <row r="937" spans="1:6" ht="15.75" customHeight="1">
      <c r="A937" s="77"/>
      <c r="C937" s="3"/>
      <c r="D937" s="4"/>
      <c r="F937" s="5"/>
    </row>
    <row r="938" spans="1:6" ht="15.75" customHeight="1">
      <c r="A938" s="77"/>
      <c r="C938" s="3"/>
      <c r="D938" s="4"/>
      <c r="F938" s="5"/>
    </row>
    <row r="939" spans="1:6" ht="15.75" customHeight="1">
      <c r="A939" s="77"/>
      <c r="C939" s="3"/>
      <c r="D939" s="4"/>
      <c r="F939" s="5"/>
    </row>
    <row r="940" spans="1:6" ht="15.75" customHeight="1">
      <c r="A940" s="77"/>
      <c r="C940" s="3"/>
      <c r="D940" s="4"/>
      <c r="F940" s="5"/>
    </row>
    <row r="941" spans="1:6" ht="15.75" customHeight="1">
      <c r="A941" s="77"/>
      <c r="C941" s="3"/>
      <c r="D941" s="4"/>
      <c r="F941" s="5"/>
    </row>
    <row r="942" spans="1:6" ht="15.75" customHeight="1">
      <c r="A942" s="77"/>
      <c r="C942" s="3"/>
      <c r="D942" s="4"/>
      <c r="F942" s="5"/>
    </row>
    <row r="943" spans="1:6" ht="15.75" customHeight="1">
      <c r="A943" s="77"/>
      <c r="C943" s="3"/>
      <c r="D943" s="4"/>
      <c r="F943" s="5"/>
    </row>
    <row r="944" spans="1:6" ht="15.75" customHeight="1">
      <c r="A944" s="77"/>
      <c r="C944" s="3"/>
      <c r="D944" s="4"/>
      <c r="F944" s="5"/>
    </row>
    <row r="945" spans="1:6" ht="15.75" customHeight="1">
      <c r="A945" s="77"/>
      <c r="C945" s="3"/>
      <c r="D945" s="4"/>
      <c r="F945" s="5"/>
    </row>
    <row r="946" spans="1:6" ht="15.75" customHeight="1">
      <c r="A946" s="77"/>
      <c r="C946" s="3"/>
      <c r="D946" s="4"/>
      <c r="F946" s="5"/>
    </row>
    <row r="947" spans="1:6" ht="15.75" customHeight="1">
      <c r="A947" s="77"/>
      <c r="C947" s="3"/>
      <c r="D947" s="4"/>
      <c r="F947" s="5"/>
    </row>
    <row r="948" spans="1:6" ht="15.75" customHeight="1">
      <c r="A948" s="77"/>
      <c r="C948" s="3"/>
      <c r="D948" s="4"/>
      <c r="F948" s="5"/>
    </row>
    <row r="949" spans="1:6" ht="15.75" customHeight="1">
      <c r="A949" s="77"/>
      <c r="C949" s="3"/>
      <c r="D949" s="4"/>
      <c r="F949" s="5"/>
    </row>
    <row r="950" spans="1:6" ht="15.75" customHeight="1">
      <c r="A950" s="77"/>
      <c r="C950" s="3"/>
      <c r="D950" s="4"/>
      <c r="F950" s="5"/>
    </row>
    <row r="951" spans="1:6" ht="15.75" customHeight="1">
      <c r="A951" s="77"/>
      <c r="C951" s="3"/>
      <c r="D951" s="4"/>
      <c r="F951" s="5"/>
    </row>
    <row r="952" spans="1:6" ht="15.75" customHeight="1">
      <c r="A952" s="77"/>
      <c r="C952" s="3"/>
      <c r="D952" s="4"/>
      <c r="F952" s="5"/>
    </row>
    <row r="953" spans="1:6" ht="15.75" customHeight="1">
      <c r="A953" s="77"/>
      <c r="C953" s="3"/>
      <c r="D953" s="4"/>
      <c r="F953" s="5"/>
    </row>
    <row r="954" spans="1:6" ht="15.75" customHeight="1">
      <c r="A954" s="77"/>
      <c r="C954" s="3"/>
      <c r="D954" s="4"/>
      <c r="F954" s="5"/>
    </row>
    <row r="955" spans="1:6" ht="15.75" customHeight="1">
      <c r="A955" s="77"/>
      <c r="C955" s="3"/>
      <c r="D955" s="4"/>
      <c r="F955" s="5"/>
    </row>
    <row r="956" spans="1:6" ht="15.75" customHeight="1">
      <c r="A956" s="77"/>
      <c r="C956" s="3"/>
      <c r="D956" s="4"/>
      <c r="F956" s="5"/>
    </row>
    <row r="957" spans="1:6" ht="15.75" customHeight="1">
      <c r="A957" s="77"/>
      <c r="C957" s="3"/>
      <c r="D957" s="4"/>
      <c r="F957" s="5"/>
    </row>
    <row r="958" spans="1:6" ht="15.75" customHeight="1">
      <c r="A958" s="77"/>
      <c r="C958" s="3"/>
      <c r="D958" s="4"/>
      <c r="F958" s="5"/>
    </row>
    <row r="959" spans="1:6" ht="15.75" customHeight="1">
      <c r="A959" s="77"/>
      <c r="C959" s="3"/>
      <c r="D959" s="4"/>
      <c r="F959" s="5"/>
    </row>
    <row r="960" spans="1:6" ht="15.75" customHeight="1">
      <c r="A960" s="77"/>
      <c r="C960" s="3"/>
      <c r="D960" s="4"/>
      <c r="F960" s="5"/>
    </row>
    <row r="961" spans="1:6" ht="15.75" customHeight="1">
      <c r="A961" s="77"/>
      <c r="C961" s="3"/>
      <c r="D961" s="4"/>
      <c r="F961" s="5"/>
    </row>
    <row r="962" spans="1:6" ht="15.75" customHeight="1">
      <c r="A962" s="77"/>
      <c r="C962" s="3"/>
      <c r="D962" s="4"/>
      <c r="F962" s="5"/>
    </row>
    <row r="963" spans="1:6" ht="15.75" customHeight="1">
      <c r="A963" s="77"/>
      <c r="C963" s="3"/>
      <c r="D963" s="4"/>
      <c r="F963" s="5"/>
    </row>
    <row r="964" spans="1:6" ht="15.75" customHeight="1">
      <c r="A964" s="77"/>
      <c r="C964" s="3"/>
      <c r="D964" s="4"/>
      <c r="F964" s="5"/>
    </row>
    <row r="965" spans="1:6" ht="15.75" customHeight="1">
      <c r="A965" s="77"/>
      <c r="C965" s="3"/>
      <c r="D965" s="4"/>
      <c r="F965" s="5"/>
    </row>
    <row r="966" spans="1:6" ht="15.75" customHeight="1">
      <c r="A966" s="77"/>
      <c r="C966" s="3"/>
      <c r="D966" s="4"/>
      <c r="F966" s="5"/>
    </row>
    <row r="967" spans="1:6" ht="15.75" customHeight="1">
      <c r="A967" s="77"/>
      <c r="C967" s="3"/>
      <c r="D967" s="4"/>
      <c r="F967" s="5"/>
    </row>
    <row r="968" spans="1:6" ht="15.75" customHeight="1">
      <c r="A968" s="77"/>
      <c r="C968" s="3"/>
      <c r="D968" s="4"/>
      <c r="F968" s="5"/>
    </row>
    <row r="969" spans="1:6" ht="15.75" customHeight="1">
      <c r="A969" s="77"/>
      <c r="C969" s="3"/>
      <c r="D969" s="4"/>
      <c r="F969" s="5"/>
    </row>
    <row r="970" spans="1:6" ht="15.75" customHeight="1">
      <c r="A970" s="77"/>
      <c r="C970" s="3"/>
      <c r="D970" s="4"/>
      <c r="F970" s="5"/>
    </row>
    <row r="971" spans="1:6" ht="15.75" customHeight="1">
      <c r="A971" s="77"/>
      <c r="C971" s="3"/>
      <c r="D971" s="4"/>
      <c r="F971" s="5"/>
    </row>
    <row r="972" spans="1:6" ht="15.75" customHeight="1">
      <c r="A972" s="77"/>
      <c r="C972" s="3"/>
      <c r="D972" s="4"/>
      <c r="F972" s="5"/>
    </row>
    <row r="973" spans="1:6" ht="15.75" customHeight="1">
      <c r="A973" s="77"/>
      <c r="C973" s="3"/>
      <c r="D973" s="4"/>
      <c r="F973" s="5"/>
    </row>
    <row r="974" spans="1:6" ht="15.75" customHeight="1">
      <c r="A974" s="77"/>
      <c r="C974" s="3"/>
      <c r="D974" s="4"/>
      <c r="F974" s="5"/>
    </row>
    <row r="975" spans="1:6" ht="15.75" customHeight="1">
      <c r="A975" s="77"/>
      <c r="C975" s="3"/>
      <c r="D975" s="4"/>
      <c r="F975" s="5"/>
    </row>
    <row r="976" spans="1:6" ht="15.75" customHeight="1">
      <c r="A976" s="77"/>
      <c r="C976" s="3"/>
      <c r="D976" s="4"/>
      <c r="F976" s="5"/>
    </row>
    <row r="977" spans="1:6" ht="15.75" customHeight="1">
      <c r="A977" s="77"/>
      <c r="C977" s="3"/>
      <c r="D977" s="4"/>
      <c r="F977" s="5"/>
    </row>
    <row r="978" spans="1:6" ht="15.75" customHeight="1">
      <c r="A978" s="77"/>
      <c r="C978" s="3"/>
      <c r="D978" s="4"/>
      <c r="F978" s="5"/>
    </row>
    <row r="979" spans="1:6" ht="15.75" customHeight="1">
      <c r="A979" s="77"/>
      <c r="C979" s="3"/>
      <c r="D979" s="4"/>
      <c r="F979" s="5"/>
    </row>
    <row r="980" spans="1:6" ht="15.75" customHeight="1">
      <c r="A980" s="77"/>
      <c r="C980" s="3"/>
      <c r="D980" s="4"/>
      <c r="F980" s="5"/>
    </row>
    <row r="981" spans="1:6" ht="15.75" customHeight="1">
      <c r="A981" s="77"/>
      <c r="C981" s="3"/>
      <c r="D981" s="4"/>
      <c r="F981" s="5"/>
    </row>
    <row r="982" spans="1:6" ht="15.75" customHeight="1">
      <c r="A982" s="77"/>
      <c r="C982" s="3"/>
      <c r="D982" s="4"/>
      <c r="F982" s="5"/>
    </row>
    <row r="983" spans="1:6" ht="15.75" customHeight="1">
      <c r="A983" s="77"/>
      <c r="C983" s="3"/>
      <c r="D983" s="4"/>
      <c r="F983" s="5"/>
    </row>
    <row r="984" spans="1:6" ht="15.75" customHeight="1">
      <c r="A984" s="77"/>
      <c r="C984" s="3"/>
      <c r="D984" s="4"/>
      <c r="F984" s="5"/>
    </row>
    <row r="985" spans="1:6" ht="15.75" customHeight="1">
      <c r="A985" s="77"/>
      <c r="C985" s="3"/>
      <c r="D985" s="4"/>
      <c r="F985" s="5"/>
    </row>
    <row r="986" spans="1:6" ht="15.75" customHeight="1">
      <c r="A986" s="77"/>
      <c r="C986" s="3"/>
      <c r="D986" s="4"/>
      <c r="F986" s="5"/>
    </row>
    <row r="987" spans="1:6" ht="15.75" customHeight="1">
      <c r="A987" s="77"/>
      <c r="C987" s="3"/>
      <c r="D987" s="4"/>
      <c r="F987" s="5"/>
    </row>
    <row r="988" spans="1:6" ht="15.75" customHeight="1">
      <c r="A988" s="77"/>
      <c r="C988" s="3"/>
      <c r="D988" s="4"/>
      <c r="F988" s="5"/>
    </row>
    <row r="989" spans="1:6" ht="15.75" customHeight="1">
      <c r="A989" s="77"/>
      <c r="C989" s="3"/>
      <c r="D989" s="4"/>
      <c r="F989" s="5"/>
    </row>
    <row r="990" spans="1:6" ht="15.75" customHeight="1">
      <c r="A990" s="77"/>
      <c r="C990" s="3"/>
      <c r="D990" s="4"/>
      <c r="F990" s="5"/>
    </row>
    <row r="991" spans="1:6" ht="15.75" customHeight="1">
      <c r="A991" s="77"/>
      <c r="C991" s="3"/>
      <c r="D991" s="4"/>
      <c r="F991" s="5"/>
    </row>
    <row r="992" spans="1:6" ht="15.75" customHeight="1">
      <c r="A992" s="77"/>
      <c r="C992" s="3"/>
      <c r="D992" s="4"/>
      <c r="F992" s="5"/>
    </row>
    <row r="993" spans="1:6" ht="15.75" customHeight="1">
      <c r="A993" s="77"/>
      <c r="C993" s="3"/>
      <c r="D993" s="4"/>
      <c r="F993" s="5"/>
    </row>
    <row r="994" spans="1:6" ht="15.75" customHeight="1">
      <c r="A994" s="77"/>
      <c r="C994" s="3"/>
      <c r="D994" s="4"/>
      <c r="F994" s="5"/>
    </row>
    <row r="995" spans="1:6" ht="15.75" customHeight="1">
      <c r="A995" s="77"/>
      <c r="C995" s="3"/>
      <c r="D995" s="4"/>
      <c r="F995" s="5"/>
    </row>
    <row r="996" spans="1:6" ht="15.75" customHeight="1">
      <c r="A996" s="77"/>
      <c r="C996" s="3"/>
      <c r="D996" s="4"/>
      <c r="F996" s="5"/>
    </row>
    <row r="997" spans="1:6" ht="15.75" customHeight="1">
      <c r="A997" s="77"/>
      <c r="C997" s="3"/>
      <c r="D997" s="4"/>
      <c r="F997" s="5"/>
    </row>
    <row r="998" spans="1:6" ht="15.75" customHeight="1">
      <c r="A998" s="77"/>
      <c r="C998" s="3"/>
      <c r="D998" s="4"/>
      <c r="F998" s="5"/>
    </row>
    <row r="999" spans="1:6" ht="15" customHeight="1">
      <c r="A999" s="77"/>
      <c r="C999" s="3"/>
      <c r="D999" s="4"/>
      <c r="F999" s="5"/>
    </row>
    <row r="1000" spans="1:6" ht="15" customHeight="1">
      <c r="A1000" s="77"/>
      <c r="C1000" s="3"/>
      <c r="D1000" s="4"/>
      <c r="F1000" s="5"/>
    </row>
    <row r="1001" spans="1:6" ht="15" customHeight="1">
      <c r="A1001" s="77"/>
      <c r="C1001" s="3"/>
      <c r="D1001" s="4"/>
      <c r="F1001" s="5"/>
    </row>
    <row r="1002" spans="1:6" ht="15" customHeight="1">
      <c r="A1002" s="77"/>
      <c r="C1002" s="3"/>
      <c r="D1002" s="4"/>
      <c r="F1002" s="5"/>
    </row>
  </sheetData>
  <mergeCells count="3">
    <mergeCell ref="A5:F5"/>
    <mergeCell ref="A1:D4"/>
    <mergeCell ref="E1:F4"/>
  </mergeCells>
  <pageMargins left="0.7" right="0.7" top="0.75" bottom="0.75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02"/>
  <sheetViews>
    <sheetView showGridLines="0" workbookViewId="0">
      <selection activeCell="E457" sqref="E457"/>
    </sheetView>
  </sheetViews>
  <sheetFormatPr baseColWidth="10" defaultColWidth="14.42578125" defaultRowHeight="15" customHeight="1"/>
  <cols>
    <col min="1" max="1" width="54.5703125" customWidth="1"/>
    <col min="2" max="2" width="9.5703125" customWidth="1"/>
    <col min="3" max="3" width="12.5703125" customWidth="1"/>
    <col min="4" max="4" width="19.5703125" customWidth="1"/>
    <col min="5" max="5" width="20.5703125" customWidth="1"/>
    <col min="6" max="26" width="9.140625" customWidth="1"/>
  </cols>
  <sheetData>
    <row r="1" spans="1:5" ht="15" customHeight="1">
      <c r="A1" s="93" t="s">
        <v>402</v>
      </c>
      <c r="B1" s="93"/>
      <c r="C1" s="93"/>
      <c r="D1" s="93"/>
      <c r="E1" s="94"/>
    </row>
    <row r="2" spans="1:5" ht="15" customHeight="1">
      <c r="A2" s="93"/>
      <c r="B2" s="93"/>
      <c r="C2" s="93"/>
      <c r="D2" s="93"/>
      <c r="E2" s="94"/>
    </row>
    <row r="3" spans="1:5">
      <c r="A3" s="93"/>
      <c r="B3" s="93"/>
      <c r="C3" s="93"/>
      <c r="D3" s="93"/>
      <c r="E3" s="94"/>
    </row>
    <row r="4" spans="1:5">
      <c r="A4" s="93"/>
      <c r="B4" s="93"/>
      <c r="C4" s="93"/>
      <c r="D4" s="93"/>
      <c r="E4" s="94"/>
    </row>
    <row r="5" spans="1:5" ht="15.75">
      <c r="A5" s="99" t="s">
        <v>248</v>
      </c>
      <c r="B5" s="99"/>
      <c r="C5" s="99"/>
      <c r="D5" s="99"/>
      <c r="E5" s="99"/>
    </row>
    <row r="6" spans="1:5">
      <c r="A6" s="129" t="s">
        <v>169</v>
      </c>
      <c r="B6" s="130"/>
      <c r="C6" s="131"/>
      <c r="D6" s="131"/>
      <c r="E6" s="132" t="s">
        <v>249</v>
      </c>
    </row>
    <row r="7" spans="1:5">
      <c r="A7" s="133" t="s">
        <v>4</v>
      </c>
      <c r="B7" s="134" t="s">
        <v>5</v>
      </c>
      <c r="C7" s="134" t="s">
        <v>110</v>
      </c>
      <c r="D7" s="134" t="s">
        <v>111</v>
      </c>
      <c r="E7" s="135" t="s">
        <v>8</v>
      </c>
    </row>
    <row r="8" spans="1:5">
      <c r="A8" s="136" t="s">
        <v>115</v>
      </c>
      <c r="B8" s="114"/>
      <c r="C8" s="137"/>
      <c r="D8" s="137"/>
      <c r="E8" s="118"/>
    </row>
    <row r="9" spans="1:5">
      <c r="A9" s="138" t="str">
        <f>Insumos!B113</f>
        <v>MARCO ANDAMIO DE TIJERA 1.50x1.50 m</v>
      </c>
      <c r="B9" s="114" t="str">
        <f>Insumos!C113</f>
        <v>Día</v>
      </c>
      <c r="C9" s="137">
        <v>2</v>
      </c>
      <c r="D9" s="139">
        <f>Insumos!D113</f>
        <v>650</v>
      </c>
      <c r="E9" s="118">
        <f t="shared" ref="E9:E11" si="0">ROUND(C9*D9, 2)</f>
        <v>1300</v>
      </c>
    </row>
    <row r="10" spans="1:5">
      <c r="A10" s="138" t="str">
        <f>Insumos!B128</f>
        <v>TIJERA DE ANDAMIO</v>
      </c>
      <c r="B10" s="114" t="str">
        <f>Insumos!C128</f>
        <v>Día</v>
      </c>
      <c r="C10" s="137">
        <v>2</v>
      </c>
      <c r="D10" s="139">
        <f>Insumos!D128</f>
        <v>173</v>
      </c>
      <c r="E10" s="118">
        <f t="shared" si="0"/>
        <v>346</v>
      </c>
    </row>
    <row r="11" spans="1:5">
      <c r="A11" s="138" t="str">
        <f>Insumos!B121</f>
        <v>PLATAFORMA METÁLICA PARA ANDAMIO</v>
      </c>
      <c r="B11" s="114" t="str">
        <f>Insumos!C121</f>
        <v>Día</v>
      </c>
      <c r="C11" s="137">
        <v>1</v>
      </c>
      <c r="D11" s="139">
        <f>Insumos!D121</f>
        <v>3132</v>
      </c>
      <c r="E11" s="118">
        <f t="shared" si="0"/>
        <v>3132</v>
      </c>
    </row>
    <row r="12" spans="1:5">
      <c r="A12" s="138"/>
      <c r="B12" s="114"/>
      <c r="C12" s="137"/>
      <c r="D12" s="140" t="s">
        <v>114</v>
      </c>
      <c r="E12" s="141">
        <f>SUM(E9:E11)</f>
        <v>4778</v>
      </c>
    </row>
    <row r="13" spans="1:5">
      <c r="A13" s="138"/>
      <c r="B13" s="114"/>
      <c r="C13" s="137"/>
      <c r="D13" s="137"/>
      <c r="E13" s="118"/>
    </row>
    <row r="14" spans="1:5">
      <c r="A14" s="138"/>
      <c r="B14" s="114"/>
      <c r="C14" s="137"/>
      <c r="D14" s="142" t="s">
        <v>250</v>
      </c>
      <c r="E14" s="143">
        <f>ROUND(SUM(E8:E12)/2, 0)</f>
        <v>4778</v>
      </c>
    </row>
    <row r="15" spans="1:5">
      <c r="A15" s="138"/>
      <c r="B15" s="114"/>
      <c r="C15" s="137"/>
      <c r="D15" s="137"/>
      <c r="E15" s="118"/>
    </row>
    <row r="16" spans="1:5">
      <c r="A16" s="138"/>
      <c r="B16" s="114"/>
      <c r="C16" s="137"/>
      <c r="D16" s="137"/>
      <c r="E16" s="118"/>
    </row>
    <row r="17" spans="1:5">
      <c r="A17" s="129" t="s">
        <v>125</v>
      </c>
      <c r="B17" s="130"/>
      <c r="C17" s="131"/>
      <c r="D17" s="131"/>
      <c r="E17" s="132" t="s">
        <v>122</v>
      </c>
    </row>
    <row r="18" spans="1:5">
      <c r="A18" s="133" t="s">
        <v>4</v>
      </c>
      <c r="B18" s="134" t="s">
        <v>5</v>
      </c>
      <c r="C18" s="134" t="s">
        <v>110</v>
      </c>
      <c r="D18" s="134" t="s">
        <v>111</v>
      </c>
      <c r="E18" s="135" t="s">
        <v>8</v>
      </c>
    </row>
    <row r="19" spans="1:5">
      <c r="A19" s="136" t="s">
        <v>115</v>
      </c>
      <c r="B19" s="114"/>
      <c r="C19" s="137"/>
      <c r="D19" s="137"/>
      <c r="E19" s="118"/>
    </row>
    <row r="20" spans="1:5">
      <c r="A20" s="138" t="str">
        <f>Insumos!B97</f>
        <v>CARRETA LLANTA NEUMÁTICA</v>
      </c>
      <c r="B20" s="114" t="str">
        <f>Insumos!C97</f>
        <v>Un</v>
      </c>
      <c r="C20" s="137">
        <v>1</v>
      </c>
      <c r="D20" s="139">
        <f>Insumos!D97</f>
        <v>310206</v>
      </c>
      <c r="E20" s="118">
        <f t="shared" ref="E20:E22" si="1">ROUND(C20*D20, 2)</f>
        <v>310206</v>
      </c>
    </row>
    <row r="21" spans="1:5">
      <c r="A21" s="138" t="str">
        <f>Insumos!B118</f>
        <v>PALA REDONDA CON CABO</v>
      </c>
      <c r="B21" s="114" t="str">
        <f>Insumos!C118</f>
        <v>Un</v>
      </c>
      <c r="C21" s="137">
        <v>1</v>
      </c>
      <c r="D21" s="139">
        <f>Insumos!D118</f>
        <v>34500</v>
      </c>
      <c r="E21" s="118">
        <f t="shared" si="1"/>
        <v>34500</v>
      </c>
    </row>
    <row r="22" spans="1:5">
      <c r="A22" s="138" t="str">
        <f>Insumos!B90</f>
        <v>BALDE CONSTRUCCIÓN</v>
      </c>
      <c r="B22" s="114" t="str">
        <f>Insumos!C90</f>
        <v>Un</v>
      </c>
      <c r="C22" s="137">
        <v>2</v>
      </c>
      <c r="D22" s="139">
        <f>Insumos!D90</f>
        <v>6203</v>
      </c>
      <c r="E22" s="118">
        <f t="shared" si="1"/>
        <v>12406</v>
      </c>
    </row>
    <row r="23" spans="1:5" ht="15.75" customHeight="1">
      <c r="A23" s="138"/>
      <c r="B23" s="114"/>
      <c r="C23" s="137"/>
      <c r="D23" s="140" t="s">
        <v>114</v>
      </c>
      <c r="E23" s="141">
        <f>SUM(E20:E22)</f>
        <v>357112</v>
      </c>
    </row>
    <row r="24" spans="1:5" ht="15.75" customHeight="1">
      <c r="A24" s="138"/>
      <c r="B24" s="114"/>
      <c r="C24" s="137"/>
      <c r="D24" s="137"/>
      <c r="E24" s="118"/>
    </row>
    <row r="25" spans="1:5" ht="15.75" customHeight="1">
      <c r="A25" s="138"/>
      <c r="B25" s="114"/>
      <c r="C25" s="137"/>
      <c r="D25" s="142" t="s">
        <v>250</v>
      </c>
      <c r="E25" s="143">
        <f>ROUND(SUM(E19:E23)/2, 0)</f>
        <v>357112</v>
      </c>
    </row>
    <row r="26" spans="1:5" ht="15.75" customHeight="1">
      <c r="A26" s="138"/>
      <c r="B26" s="114"/>
      <c r="C26" s="137"/>
      <c r="D26" s="137"/>
      <c r="E26" s="118"/>
    </row>
    <row r="27" spans="1:5" ht="15.75" customHeight="1">
      <c r="A27" s="138"/>
      <c r="B27" s="114"/>
      <c r="C27" s="137"/>
      <c r="D27" s="137"/>
      <c r="E27" s="118"/>
    </row>
    <row r="28" spans="1:5" ht="15.75" customHeight="1">
      <c r="A28" s="129" t="s">
        <v>116</v>
      </c>
      <c r="B28" s="130"/>
      <c r="C28" s="131"/>
      <c r="D28" s="131"/>
      <c r="E28" s="132" t="s">
        <v>122</v>
      </c>
    </row>
    <row r="29" spans="1:5" ht="15.75" customHeight="1">
      <c r="A29" s="133" t="s">
        <v>4</v>
      </c>
      <c r="B29" s="134" t="s">
        <v>5</v>
      </c>
      <c r="C29" s="134" t="s">
        <v>110</v>
      </c>
      <c r="D29" s="134" t="s">
        <v>111</v>
      </c>
      <c r="E29" s="135" t="s">
        <v>8</v>
      </c>
    </row>
    <row r="30" spans="1:5" ht="15.75" customHeight="1">
      <c r="A30" s="136" t="s">
        <v>115</v>
      </c>
      <c r="B30" s="114"/>
      <c r="C30" s="137"/>
      <c r="D30" s="137"/>
      <c r="E30" s="118"/>
    </row>
    <row r="31" spans="1:5" ht="15.75" customHeight="1">
      <c r="A31" s="138" t="str">
        <f>Insumos!B97</f>
        <v>CARRETA LLANTA NEUMÁTICA</v>
      </c>
      <c r="B31" s="114" t="str">
        <f>Insumos!C97</f>
        <v>Un</v>
      </c>
      <c r="C31" s="137">
        <v>1</v>
      </c>
      <c r="D31" s="139">
        <f>Insumos!D97</f>
        <v>310206</v>
      </c>
      <c r="E31" s="118">
        <f t="shared" ref="E31:E33" si="2">ROUND(C31*D31, 2)</f>
        <v>310206</v>
      </c>
    </row>
    <row r="32" spans="1:5" ht="15.75" customHeight="1">
      <c r="A32" s="138" t="str">
        <f>Insumos!B118</f>
        <v>PALA REDONDA CON CABO</v>
      </c>
      <c r="B32" s="114" t="str">
        <f>Insumos!C118</f>
        <v>Un</v>
      </c>
      <c r="C32" s="137">
        <v>1</v>
      </c>
      <c r="D32" s="139">
        <f>Insumos!D118</f>
        <v>34500</v>
      </c>
      <c r="E32" s="118">
        <f t="shared" si="2"/>
        <v>34500</v>
      </c>
    </row>
    <row r="33" spans="1:5" ht="15.75" customHeight="1">
      <c r="A33" s="138" t="str">
        <f>Insumos!B130</f>
        <v>ZAPAPICO</v>
      </c>
      <c r="B33" s="114" t="str">
        <f>Insumos!C130</f>
        <v>Un</v>
      </c>
      <c r="C33" s="137">
        <v>1</v>
      </c>
      <c r="D33" s="139">
        <f>Insumos!D130</f>
        <v>59619</v>
      </c>
      <c r="E33" s="118">
        <f t="shared" si="2"/>
        <v>59619</v>
      </c>
    </row>
    <row r="34" spans="1:5" ht="15.75" customHeight="1">
      <c r="A34" s="138"/>
      <c r="B34" s="114"/>
      <c r="C34" s="137"/>
      <c r="D34" s="140" t="s">
        <v>114</v>
      </c>
      <c r="E34" s="141">
        <f>SUM(E31:E33)</f>
        <v>404325</v>
      </c>
    </row>
    <row r="35" spans="1:5" ht="15.75" customHeight="1">
      <c r="A35" s="138"/>
      <c r="B35" s="114"/>
      <c r="C35" s="137"/>
      <c r="D35" s="137"/>
      <c r="E35" s="118"/>
    </row>
    <row r="36" spans="1:5" ht="15.75" customHeight="1">
      <c r="A36" s="138"/>
      <c r="B36" s="114"/>
      <c r="C36" s="137"/>
      <c r="D36" s="142" t="s">
        <v>250</v>
      </c>
      <c r="E36" s="143">
        <f>ROUND(SUM(E30:E34)/2, 0)</f>
        <v>404325</v>
      </c>
    </row>
    <row r="37" spans="1:5" ht="15.75" customHeight="1">
      <c r="A37" s="138"/>
      <c r="B37" s="114"/>
      <c r="C37" s="137"/>
      <c r="D37" s="137"/>
      <c r="E37" s="118"/>
    </row>
    <row r="38" spans="1:5" ht="15.75" customHeight="1">
      <c r="A38" s="138"/>
      <c r="B38" s="114"/>
      <c r="C38" s="137"/>
      <c r="D38" s="137"/>
      <c r="E38" s="118"/>
    </row>
    <row r="39" spans="1:5" ht="15.75" customHeight="1">
      <c r="A39" s="129" t="s">
        <v>126</v>
      </c>
      <c r="B39" s="130"/>
      <c r="C39" s="131"/>
      <c r="D39" s="131"/>
      <c r="E39" s="132" t="s">
        <v>122</v>
      </c>
    </row>
    <row r="40" spans="1:5" ht="15.75" customHeight="1">
      <c r="A40" s="133" t="s">
        <v>4</v>
      </c>
      <c r="B40" s="134" t="s">
        <v>5</v>
      </c>
      <c r="C40" s="134" t="s">
        <v>110</v>
      </c>
      <c r="D40" s="134" t="s">
        <v>111</v>
      </c>
      <c r="E40" s="135" t="s">
        <v>8</v>
      </c>
    </row>
    <row r="41" spans="1:5" ht="15.75" customHeight="1">
      <c r="A41" s="136" t="s">
        <v>115</v>
      </c>
      <c r="B41" s="114"/>
      <c r="C41" s="137"/>
      <c r="D41" s="137"/>
      <c r="E41" s="118"/>
    </row>
    <row r="42" spans="1:5" ht="15.75" customHeight="1">
      <c r="A42" s="138" t="str">
        <f>Insumos!B89</f>
        <v>ALMADANA 4 lb</v>
      </c>
      <c r="B42" s="114" t="str">
        <f>Insumos!C89</f>
        <v>Un</v>
      </c>
      <c r="C42" s="137">
        <v>1</v>
      </c>
      <c r="D42" s="139">
        <f>Insumos!D89</f>
        <v>49296</v>
      </c>
      <c r="E42" s="118">
        <f t="shared" ref="E42:E52" si="3">ROUND(C42*D42, 2)</f>
        <v>49296</v>
      </c>
    </row>
    <row r="43" spans="1:5" ht="15.75" customHeight="1">
      <c r="A43" s="138" t="str">
        <f>Insumos!B98</f>
        <v>CINCEL 3/4" ACERO TEMPLADO</v>
      </c>
      <c r="B43" s="114" t="str">
        <f>Insumos!C98</f>
        <v>Un</v>
      </c>
      <c r="C43" s="137">
        <v>1</v>
      </c>
      <c r="D43" s="139">
        <f>Insumos!D98</f>
        <v>29594</v>
      </c>
      <c r="E43" s="118">
        <f t="shared" si="3"/>
        <v>29594</v>
      </c>
    </row>
    <row r="44" spans="1:5" ht="15.75" customHeight="1">
      <c r="A44" s="138" t="str">
        <f>Insumos!B119</f>
        <v>PALUSTRE</v>
      </c>
      <c r="B44" s="114" t="str">
        <f>Insumos!C119</f>
        <v>Un</v>
      </c>
      <c r="C44" s="137">
        <v>1</v>
      </c>
      <c r="D44" s="139">
        <f>Insumos!D119</f>
        <v>14210</v>
      </c>
      <c r="E44" s="118">
        <f t="shared" si="3"/>
        <v>14210</v>
      </c>
    </row>
    <row r="45" spans="1:5" ht="15.75" customHeight="1">
      <c r="A45" s="138" t="str">
        <f>Insumos!B99</f>
        <v>CINTA MÉTRICA x 5 m</v>
      </c>
      <c r="B45" s="114" t="str">
        <f>Insumos!C99</f>
        <v>Un</v>
      </c>
      <c r="C45" s="137">
        <v>1</v>
      </c>
      <c r="D45" s="139">
        <f>Insumos!D99</f>
        <v>19353</v>
      </c>
      <c r="E45" s="118">
        <f t="shared" si="3"/>
        <v>19353</v>
      </c>
    </row>
    <row r="46" spans="1:5" ht="15.75" customHeight="1">
      <c r="A46" s="138" t="str">
        <f>Insumos!B117</f>
        <v>NIVEL DE BURBUJA</v>
      </c>
      <c r="B46" s="114" t="str">
        <f>Insumos!C117</f>
        <v>Un</v>
      </c>
      <c r="C46" s="137">
        <v>1</v>
      </c>
      <c r="D46" s="139">
        <f>Insumos!D117</f>
        <v>44827</v>
      </c>
      <c r="E46" s="118">
        <f t="shared" si="3"/>
        <v>44827</v>
      </c>
    </row>
    <row r="47" spans="1:5" ht="15.75" customHeight="1">
      <c r="A47" s="138" t="str">
        <f>Insumos!B111</f>
        <v>MANGUERA DE NIVEL x 10 m</v>
      </c>
      <c r="B47" s="114" t="str">
        <f>Insumos!C111</f>
        <v>Un</v>
      </c>
      <c r="C47" s="137">
        <v>1</v>
      </c>
      <c r="D47" s="139">
        <f>Insumos!D111</f>
        <v>4987</v>
      </c>
      <c r="E47" s="118">
        <f t="shared" si="3"/>
        <v>4987</v>
      </c>
    </row>
    <row r="48" spans="1:5" ht="15.75" customHeight="1">
      <c r="A48" s="138" t="str">
        <f>Insumos!B122</f>
        <v>PLOMADA</v>
      </c>
      <c r="B48" s="114" t="str">
        <f>Insumos!C122</f>
        <v>Un</v>
      </c>
      <c r="C48" s="137">
        <v>1</v>
      </c>
      <c r="D48" s="139">
        <f>Insumos!D122</f>
        <v>18315</v>
      </c>
      <c r="E48" s="118">
        <f t="shared" si="3"/>
        <v>18315</v>
      </c>
    </row>
    <row r="49" spans="1:5" ht="15.75" customHeight="1">
      <c r="A49" s="138" t="str">
        <f>Insumos!B114</f>
        <v>MARCO SEGUETA FIJO</v>
      </c>
      <c r="B49" s="114" t="str">
        <f>Insumos!C114</f>
        <v>Un</v>
      </c>
      <c r="C49" s="137">
        <v>1</v>
      </c>
      <c r="D49" s="139">
        <f>Insumos!D114</f>
        <v>30168</v>
      </c>
      <c r="E49" s="118">
        <f t="shared" si="3"/>
        <v>30168</v>
      </c>
    </row>
    <row r="50" spans="1:5" ht="15.75" customHeight="1">
      <c r="A50" s="138" t="str">
        <f>Insumos!B125</f>
        <v>SERRUCHO</v>
      </c>
      <c r="B50" s="114" t="str">
        <f>Insumos!C125</f>
        <v>Un</v>
      </c>
      <c r="C50" s="137">
        <v>1</v>
      </c>
      <c r="D50" s="139">
        <f>Insumos!D125</f>
        <v>37909</v>
      </c>
      <c r="E50" s="118">
        <f t="shared" si="3"/>
        <v>37909</v>
      </c>
    </row>
    <row r="51" spans="1:5" ht="15.75" customHeight="1">
      <c r="A51" s="138" t="str">
        <f>Insumos!B115</f>
        <v>MARTILLO</v>
      </c>
      <c r="B51" s="114" t="str">
        <f>Insumos!C115</f>
        <v>Un</v>
      </c>
      <c r="C51" s="137">
        <v>1</v>
      </c>
      <c r="D51" s="139">
        <f>Insumos!D115</f>
        <v>35305</v>
      </c>
      <c r="E51" s="118">
        <f t="shared" si="3"/>
        <v>35305</v>
      </c>
    </row>
    <row r="52" spans="1:5" ht="15.75" customHeight="1">
      <c r="A52" s="138" t="str">
        <f>Insumos!B107</f>
        <v>LIMA PLANA PARA USO GENERAL CON MANGO 8"</v>
      </c>
      <c r="B52" s="114" t="str">
        <f>Insumos!C107</f>
        <v>Un</v>
      </c>
      <c r="C52" s="137">
        <v>1</v>
      </c>
      <c r="D52" s="139">
        <f>Insumos!D107</f>
        <v>22659</v>
      </c>
      <c r="E52" s="118">
        <f t="shared" si="3"/>
        <v>22659</v>
      </c>
    </row>
    <row r="53" spans="1:5" ht="15.75" customHeight="1">
      <c r="A53" s="138"/>
      <c r="B53" s="114"/>
      <c r="C53" s="137"/>
      <c r="D53" s="140" t="s">
        <v>114</v>
      </c>
      <c r="E53" s="141">
        <f>SUM(E42:E52)</f>
        <v>306623</v>
      </c>
    </row>
    <row r="54" spans="1:5" ht="15.75" customHeight="1">
      <c r="A54" s="138"/>
      <c r="B54" s="114"/>
      <c r="C54" s="137"/>
      <c r="D54" s="137"/>
      <c r="E54" s="118"/>
    </row>
    <row r="55" spans="1:5" ht="15.75" customHeight="1">
      <c r="A55" s="138"/>
      <c r="B55" s="114"/>
      <c r="C55" s="137"/>
      <c r="D55" s="142" t="s">
        <v>250</v>
      </c>
      <c r="E55" s="143">
        <f>ROUND(SUM(E41:E53)/2, 0)</f>
        <v>306623</v>
      </c>
    </row>
    <row r="56" spans="1:5" ht="15.75" customHeight="1">
      <c r="A56" s="138"/>
      <c r="B56" s="114"/>
      <c r="C56" s="137"/>
      <c r="D56" s="137"/>
      <c r="E56" s="118"/>
    </row>
    <row r="57" spans="1:5" ht="15.75" customHeight="1">
      <c r="A57" s="138"/>
      <c r="B57" s="114"/>
      <c r="C57" s="137"/>
      <c r="D57" s="137"/>
      <c r="E57" s="118"/>
    </row>
    <row r="58" spans="1:5" ht="15.75" customHeight="1">
      <c r="A58" s="129" t="s">
        <v>138</v>
      </c>
      <c r="B58" s="130"/>
      <c r="C58" s="131"/>
      <c r="D58" s="131"/>
      <c r="E58" s="132" t="s">
        <v>122</v>
      </c>
    </row>
    <row r="59" spans="1:5" ht="15.75" customHeight="1">
      <c r="A59" s="133" t="s">
        <v>4</v>
      </c>
      <c r="B59" s="134" t="s">
        <v>5</v>
      </c>
      <c r="C59" s="134" t="s">
        <v>110</v>
      </c>
      <c r="D59" s="134" t="s">
        <v>111</v>
      </c>
      <c r="E59" s="135" t="s">
        <v>8</v>
      </c>
    </row>
    <row r="60" spans="1:5" ht="15.75" customHeight="1">
      <c r="A60" s="136" t="s">
        <v>115</v>
      </c>
      <c r="B60" s="114"/>
      <c r="C60" s="137"/>
      <c r="D60" s="137"/>
      <c r="E60" s="118"/>
    </row>
    <row r="61" spans="1:5" ht="15.75" customHeight="1">
      <c r="A61" s="138" t="str">
        <f>Insumos!B108</f>
        <v>LLAVE EXPANSIÓN 12"</v>
      </c>
      <c r="B61" s="114" t="str">
        <f>Insumos!C108</f>
        <v>Un</v>
      </c>
      <c r="C61" s="137">
        <v>1</v>
      </c>
      <c r="D61" s="139">
        <f>Insumos!D108</f>
        <v>76507</v>
      </c>
      <c r="E61" s="118">
        <f t="shared" ref="E61:E66" si="4">ROUND(C61*D61, 2)</f>
        <v>76507</v>
      </c>
    </row>
    <row r="62" spans="1:5" ht="15.75" customHeight="1">
      <c r="A62" s="138" t="str">
        <f>Insumos!B109</f>
        <v>LLAVE STILLSON 12"</v>
      </c>
      <c r="B62" s="114" t="str">
        <f>Insumos!C109</f>
        <v>Un</v>
      </c>
      <c r="C62" s="137">
        <v>1</v>
      </c>
      <c r="D62" s="139">
        <f>Insumos!D109</f>
        <v>85398</v>
      </c>
      <c r="E62" s="118">
        <f t="shared" si="4"/>
        <v>85398</v>
      </c>
    </row>
    <row r="63" spans="1:5" ht="15.75" customHeight="1">
      <c r="A63" s="138" t="str">
        <f>Insumos!B87</f>
        <v>ALICATE ARTICULADO PICO LORO 10"</v>
      </c>
      <c r="B63" s="114" t="str">
        <f>Insumos!C87</f>
        <v>Un</v>
      </c>
      <c r="C63" s="137">
        <v>1</v>
      </c>
      <c r="D63" s="139">
        <f>Insumos!D87</f>
        <v>79702</v>
      </c>
      <c r="E63" s="118">
        <f t="shared" si="4"/>
        <v>79702</v>
      </c>
    </row>
    <row r="64" spans="1:5" ht="15.75" customHeight="1">
      <c r="A64" s="138" t="str">
        <f>Insumos!B88</f>
        <v>ALICATE HOMBRESOLO</v>
      </c>
      <c r="B64" s="114" t="str">
        <f>Insumos!C88</f>
        <v>Un</v>
      </c>
      <c r="C64" s="137">
        <v>1</v>
      </c>
      <c r="D64" s="139">
        <f>Insumos!D88</f>
        <v>39385</v>
      </c>
      <c r="E64" s="118">
        <f t="shared" si="4"/>
        <v>39385</v>
      </c>
    </row>
    <row r="65" spans="1:5" ht="15.75" customHeight="1">
      <c r="A65" s="138" t="str">
        <f>Insumos!B114</f>
        <v>MARCO SEGUETA FIJO</v>
      </c>
      <c r="B65" s="114" t="str">
        <f>Insumos!C114</f>
        <v>Un</v>
      </c>
      <c r="C65" s="137">
        <v>1</v>
      </c>
      <c r="D65" s="139">
        <f>Insumos!D114</f>
        <v>30168</v>
      </c>
      <c r="E65" s="118">
        <f t="shared" si="4"/>
        <v>30168</v>
      </c>
    </row>
    <row r="66" spans="1:5" ht="15.75" customHeight="1">
      <c r="A66" s="138" t="str">
        <f>Insumos!B99</f>
        <v>CINTA MÉTRICA x 5 m</v>
      </c>
      <c r="B66" s="114" t="str">
        <f>Insumos!C99</f>
        <v>Un</v>
      </c>
      <c r="C66" s="137">
        <v>1</v>
      </c>
      <c r="D66" s="139">
        <f>Insumos!D99</f>
        <v>19353</v>
      </c>
      <c r="E66" s="118">
        <f t="shared" si="4"/>
        <v>19353</v>
      </c>
    </row>
    <row r="67" spans="1:5" ht="15.75" customHeight="1">
      <c r="A67" s="138"/>
      <c r="B67" s="114"/>
      <c r="C67" s="137"/>
      <c r="D67" s="140" t="s">
        <v>114</v>
      </c>
      <c r="E67" s="141">
        <f>SUM(E61:E66)</f>
        <v>330513</v>
      </c>
    </row>
    <row r="68" spans="1:5" ht="15.75" customHeight="1">
      <c r="A68" s="138"/>
      <c r="B68" s="114"/>
      <c r="C68" s="137"/>
      <c r="D68" s="137"/>
      <c r="E68" s="118"/>
    </row>
    <row r="69" spans="1:5" ht="15.75" customHeight="1">
      <c r="A69" s="138"/>
      <c r="B69" s="114"/>
      <c r="C69" s="137"/>
      <c r="D69" s="142" t="s">
        <v>250</v>
      </c>
      <c r="E69" s="143">
        <f>ROUND(SUM(E60:E67)/2, 0)</f>
        <v>330513</v>
      </c>
    </row>
    <row r="70" spans="1:5" ht="15.75" customHeight="1">
      <c r="A70" s="138"/>
      <c r="B70" s="114"/>
      <c r="C70" s="137"/>
      <c r="D70" s="137"/>
      <c r="E70" s="118"/>
    </row>
    <row r="71" spans="1:5" ht="15.75" customHeight="1">
      <c r="A71" s="138"/>
      <c r="B71" s="114"/>
      <c r="C71" s="137"/>
      <c r="D71" s="137"/>
      <c r="E71" s="118"/>
    </row>
    <row r="72" spans="1:5" ht="15.75" customHeight="1">
      <c r="A72" s="129" t="s">
        <v>251</v>
      </c>
      <c r="B72" s="130"/>
      <c r="C72" s="131"/>
      <c r="D72" s="131"/>
      <c r="E72" s="132" t="s">
        <v>122</v>
      </c>
    </row>
    <row r="73" spans="1:5" ht="15.75" customHeight="1">
      <c r="A73" s="133" t="s">
        <v>4</v>
      </c>
      <c r="B73" s="134" t="s">
        <v>5</v>
      </c>
      <c r="C73" s="134" t="s">
        <v>110</v>
      </c>
      <c r="D73" s="134" t="s">
        <v>111</v>
      </c>
      <c r="E73" s="135" t="s">
        <v>8</v>
      </c>
    </row>
    <row r="74" spans="1:5" ht="15.75" customHeight="1">
      <c r="A74" s="136" t="s">
        <v>252</v>
      </c>
      <c r="B74" s="114"/>
      <c r="C74" s="137"/>
      <c r="D74" s="137"/>
      <c r="E74" s="118"/>
    </row>
    <row r="75" spans="1:5" ht="15.75" customHeight="1">
      <c r="A75" s="138" t="str">
        <f>Insumos!B42</f>
        <v>PANTALÓN DE TRABAJO</v>
      </c>
      <c r="B75" s="114" t="str">
        <f>Insumos!C42</f>
        <v>Un</v>
      </c>
      <c r="C75" s="137">
        <v>1</v>
      </c>
      <c r="D75" s="139">
        <f>Insumos!D42</f>
        <v>53478</v>
      </c>
      <c r="E75" s="118">
        <f t="shared" ref="E75:E76" si="5">ROUND(C75*D75, 2)</f>
        <v>53478</v>
      </c>
    </row>
    <row r="76" spans="1:5" ht="15.75" customHeight="1">
      <c r="A76" s="138" t="str">
        <f>Insumos!B19</f>
        <v>CAMISA DE TRABAJO</v>
      </c>
      <c r="B76" s="114" t="str">
        <f>Insumos!C19</f>
        <v>Un</v>
      </c>
      <c r="C76" s="137">
        <v>1</v>
      </c>
      <c r="D76" s="139">
        <f>Insumos!D19</f>
        <v>23252</v>
      </c>
      <c r="E76" s="118">
        <f t="shared" si="5"/>
        <v>23252</v>
      </c>
    </row>
    <row r="77" spans="1:5" ht="15.75" customHeight="1">
      <c r="A77" s="138"/>
      <c r="B77" s="114"/>
      <c r="C77" s="137"/>
      <c r="D77" s="140" t="s">
        <v>114</v>
      </c>
      <c r="E77" s="141">
        <f>SUM(E75:E76)</f>
        <v>76730</v>
      </c>
    </row>
    <row r="78" spans="1:5" ht="15.75" customHeight="1">
      <c r="A78" s="136" t="s">
        <v>253</v>
      </c>
      <c r="B78" s="114"/>
      <c r="C78" s="137"/>
      <c r="D78" s="137"/>
      <c r="E78" s="118"/>
    </row>
    <row r="79" spans="1:5" ht="15.75" customHeight="1">
      <c r="A79" s="138" t="str">
        <f>Insumos!B18</f>
        <v>BOTAS DE SEGURIDAD</v>
      </c>
      <c r="B79" s="114" t="str">
        <f>Insumos!C18</f>
        <v>Par</v>
      </c>
      <c r="C79" s="137">
        <v>1</v>
      </c>
      <c r="D79" s="139">
        <f>Insumos!D18</f>
        <v>94711</v>
      </c>
      <c r="E79" s="118">
        <f>ROUND(C79*D79, 2)</f>
        <v>94711</v>
      </c>
    </row>
    <row r="80" spans="1:5" ht="15.75" customHeight="1">
      <c r="A80" s="138"/>
      <c r="B80" s="114"/>
      <c r="C80" s="137"/>
      <c r="D80" s="140" t="s">
        <v>114</v>
      </c>
      <c r="E80" s="141">
        <f>SUM(E79)</f>
        <v>94711</v>
      </c>
    </row>
    <row r="81" spans="1:5" ht="15.75" customHeight="1">
      <c r="A81" s="138"/>
      <c r="B81" s="114"/>
      <c r="C81" s="137"/>
      <c r="D81" s="137"/>
      <c r="E81" s="118"/>
    </row>
    <row r="82" spans="1:5" ht="15.75" customHeight="1">
      <c r="A82" s="138"/>
      <c r="B82" s="114"/>
      <c r="C82" s="137"/>
      <c r="D82" s="142" t="s">
        <v>250</v>
      </c>
      <c r="E82" s="143">
        <f>ROUND(SUM(E74:E80)/2, 0)</f>
        <v>171441</v>
      </c>
    </row>
    <row r="83" spans="1:5" ht="15.75" customHeight="1">
      <c r="A83" s="138"/>
      <c r="B83" s="114"/>
      <c r="C83" s="137"/>
      <c r="D83" s="137"/>
      <c r="E83" s="118"/>
    </row>
    <row r="84" spans="1:5" ht="15.75" customHeight="1">
      <c r="A84" s="138"/>
      <c r="B84" s="114"/>
      <c r="C84" s="137"/>
      <c r="D84" s="137"/>
      <c r="E84" s="118"/>
    </row>
    <row r="85" spans="1:5" ht="15.75" customHeight="1">
      <c r="A85" s="129" t="s">
        <v>254</v>
      </c>
      <c r="B85" s="130"/>
      <c r="C85" s="131"/>
      <c r="D85" s="131"/>
      <c r="E85" s="132" t="s">
        <v>122</v>
      </c>
    </row>
    <row r="86" spans="1:5" ht="15.75" customHeight="1">
      <c r="A86" s="133" t="s">
        <v>4</v>
      </c>
      <c r="B86" s="134" t="s">
        <v>5</v>
      </c>
      <c r="C86" s="134" t="s">
        <v>110</v>
      </c>
      <c r="D86" s="134" t="s">
        <v>111</v>
      </c>
      <c r="E86" s="135" t="s">
        <v>8</v>
      </c>
    </row>
    <row r="87" spans="1:5" ht="15.75" customHeight="1">
      <c r="A87" s="136" t="s">
        <v>255</v>
      </c>
      <c r="B87" s="114"/>
      <c r="C87" s="137"/>
      <c r="D87" s="137"/>
      <c r="E87" s="118"/>
    </row>
    <row r="88" spans="1:5" ht="15.75" customHeight="1">
      <c r="A88" s="138" t="str">
        <f>Insumos!B22</f>
        <v>CHALECO REFLECTIVO</v>
      </c>
      <c r="B88" s="114" t="str">
        <f>Insumos!C22</f>
        <v>Un</v>
      </c>
      <c r="C88" s="137">
        <v>1</v>
      </c>
      <c r="D88" s="139">
        <f>Insumos!D22</f>
        <v>30052</v>
      </c>
      <c r="E88" s="118">
        <f t="shared" ref="E88:E93" si="6">ROUND(C88*D88, 2)</f>
        <v>30052</v>
      </c>
    </row>
    <row r="89" spans="1:5" ht="15.75" customHeight="1">
      <c r="A89" s="138" t="str">
        <f>Insumos!B20</f>
        <v>CASCO DE SEGURIDAD</v>
      </c>
      <c r="B89" s="114" t="str">
        <f>Insumos!C20</f>
        <v>Un</v>
      </c>
      <c r="C89" s="137">
        <v>1</v>
      </c>
      <c r="D89" s="139">
        <f>Insumos!D20</f>
        <v>36379</v>
      </c>
      <c r="E89" s="118">
        <f t="shared" si="6"/>
        <v>36379</v>
      </c>
    </row>
    <row r="90" spans="1:5" ht="15.75" customHeight="1">
      <c r="A90" s="138" t="str">
        <f>Insumos!B52</f>
        <v>TAPABOCAS</v>
      </c>
      <c r="B90" s="114" t="str">
        <f>Insumos!C52</f>
        <v>Un</v>
      </c>
      <c r="C90" s="137">
        <v>1</v>
      </c>
      <c r="D90" s="139">
        <f>Insumos!D52</f>
        <v>376</v>
      </c>
      <c r="E90" s="118">
        <f t="shared" si="6"/>
        <v>376</v>
      </c>
    </row>
    <row r="91" spans="1:5" ht="15.75" customHeight="1">
      <c r="A91" s="138" t="str">
        <f>Insumos!B53</f>
        <v>TAPÓN PARA OIDO</v>
      </c>
      <c r="B91" s="114" t="str">
        <f>Insumos!C53</f>
        <v>Un</v>
      </c>
      <c r="C91" s="137">
        <v>1</v>
      </c>
      <c r="D91" s="139">
        <f>Insumos!D53</f>
        <v>2256</v>
      </c>
      <c r="E91" s="118">
        <f t="shared" si="6"/>
        <v>2256</v>
      </c>
    </row>
    <row r="92" spans="1:5" ht="15.75" customHeight="1">
      <c r="A92" s="138" t="str">
        <f>Insumos!B33</f>
        <v>GAFAS DE SEGURIDAD</v>
      </c>
      <c r="B92" s="114" t="str">
        <f>Insumos!C33</f>
        <v>Un</v>
      </c>
      <c r="C92" s="137">
        <v>1</v>
      </c>
      <c r="D92" s="139">
        <f>Insumos!D33</f>
        <v>7365</v>
      </c>
      <c r="E92" s="118">
        <f t="shared" si="6"/>
        <v>7365</v>
      </c>
    </row>
    <row r="93" spans="1:5" ht="15.75" customHeight="1">
      <c r="A93" s="138" t="str">
        <f>Insumos!B36</f>
        <v>GUANTES VAQUETA</v>
      </c>
      <c r="B93" s="114" t="str">
        <f>Insumos!C36</f>
        <v>Par</v>
      </c>
      <c r="C93" s="137">
        <v>1</v>
      </c>
      <c r="D93" s="139">
        <f>Insumos!D36</f>
        <v>11655</v>
      </c>
      <c r="E93" s="118">
        <f t="shared" si="6"/>
        <v>11655</v>
      </c>
    </row>
    <row r="94" spans="1:5" ht="15.75" customHeight="1">
      <c r="A94" s="138"/>
      <c r="B94" s="114"/>
      <c r="C94" s="137"/>
      <c r="D94" s="140" t="s">
        <v>114</v>
      </c>
      <c r="E94" s="141">
        <f>SUM(E88:E93)</f>
        <v>88083</v>
      </c>
    </row>
    <row r="95" spans="1:5" ht="15.75" customHeight="1">
      <c r="A95" s="138"/>
      <c r="B95" s="114"/>
      <c r="C95" s="137"/>
      <c r="D95" s="137"/>
      <c r="E95" s="118"/>
    </row>
    <row r="96" spans="1:5" ht="15.75" customHeight="1">
      <c r="A96" s="138"/>
      <c r="B96" s="114"/>
      <c r="C96" s="137"/>
      <c r="D96" s="142" t="s">
        <v>250</v>
      </c>
      <c r="E96" s="143">
        <f>ROUND(SUM(E87:E94)/2, 0)</f>
        <v>88083</v>
      </c>
    </row>
    <row r="97" spans="1:5" ht="15.75" customHeight="1">
      <c r="A97" s="138"/>
      <c r="B97" s="114"/>
      <c r="C97" s="137"/>
      <c r="D97" s="137"/>
      <c r="E97" s="118"/>
    </row>
    <row r="98" spans="1:5" ht="15.75" customHeight="1">
      <c r="A98" s="138"/>
      <c r="B98" s="114"/>
      <c r="C98" s="137"/>
      <c r="D98" s="137"/>
      <c r="E98" s="118"/>
    </row>
    <row r="99" spans="1:5" ht="15.75" customHeight="1">
      <c r="A99" s="129" t="s">
        <v>256</v>
      </c>
      <c r="B99" s="130"/>
      <c r="C99" s="131"/>
      <c r="D99" s="131"/>
      <c r="E99" s="132" t="s">
        <v>249</v>
      </c>
    </row>
    <row r="100" spans="1:5" ht="15.75" customHeight="1">
      <c r="A100" s="133" t="s">
        <v>4</v>
      </c>
      <c r="B100" s="134" t="s">
        <v>5</v>
      </c>
      <c r="C100" s="134" t="s">
        <v>110</v>
      </c>
      <c r="D100" s="134" t="s">
        <v>111</v>
      </c>
      <c r="E100" s="135" t="s">
        <v>8</v>
      </c>
    </row>
    <row r="101" spans="1:5" ht="15.75" customHeight="1">
      <c r="A101" s="138" t="str">
        <f>Insumos!B134</f>
        <v>AYUDANTE</v>
      </c>
      <c r="B101" s="114" t="str">
        <f>Insumos!C134</f>
        <v>Mes</v>
      </c>
      <c r="C101" s="137">
        <v>3.3333000000000002E-2</v>
      </c>
      <c r="D101" s="139">
        <f>Insumos!D134</f>
        <v>1300000</v>
      </c>
      <c r="E101" s="118">
        <f t="shared" ref="E101:E102" si="7">ROUND(C101*D101, 2)</f>
        <v>43332.9</v>
      </c>
    </row>
    <row r="102" spans="1:5" ht="15.75" customHeight="1">
      <c r="A102" s="138" t="str">
        <f>Insumos!B133</f>
        <v>AUXILIO DE TRANSPORTE</v>
      </c>
      <c r="B102" s="114" t="str">
        <f>Insumos!C133</f>
        <v>Mes</v>
      </c>
      <c r="C102" s="137">
        <v>3.3333000000000002E-2</v>
      </c>
      <c r="D102" s="139">
        <f>Insumos!D133</f>
        <v>162000</v>
      </c>
      <c r="E102" s="118">
        <f t="shared" si="7"/>
        <v>5399.95</v>
      </c>
    </row>
    <row r="103" spans="1:5" ht="15.75" customHeight="1">
      <c r="A103" s="138"/>
      <c r="B103" s="114"/>
      <c r="C103" s="137"/>
      <c r="D103" s="140" t="s">
        <v>114</v>
      </c>
      <c r="E103" s="141">
        <f>SUM(E101:E102)</f>
        <v>48732.85</v>
      </c>
    </row>
    <row r="104" spans="1:5" ht="15.75" customHeight="1">
      <c r="A104" s="136" t="s">
        <v>257</v>
      </c>
      <c r="B104" s="114"/>
      <c r="C104" s="137"/>
      <c r="D104" s="137"/>
      <c r="E104" s="118"/>
    </row>
    <row r="105" spans="1:5" ht="15.75" customHeight="1">
      <c r="A105" s="138" t="s">
        <v>258</v>
      </c>
      <c r="B105" s="114" t="s">
        <v>259</v>
      </c>
      <c r="C105" s="137">
        <v>12.5</v>
      </c>
      <c r="D105" s="139">
        <f>E101</f>
        <v>43332.9</v>
      </c>
      <c r="E105" s="118">
        <f t="shared" ref="E105:E107" si="8">ROUND(C105*D105/100, 2)</f>
        <v>5416.61</v>
      </c>
    </row>
    <row r="106" spans="1:5" ht="15.75" customHeight="1">
      <c r="A106" s="138" t="s">
        <v>260</v>
      </c>
      <c r="B106" s="114" t="s">
        <v>259</v>
      </c>
      <c r="C106" s="137">
        <v>16</v>
      </c>
      <c r="D106" s="139">
        <f>E101</f>
        <v>43332.9</v>
      </c>
      <c r="E106" s="118">
        <f t="shared" si="8"/>
        <v>6933.26</v>
      </c>
    </row>
    <row r="107" spans="1:5" ht="15.75" customHeight="1">
      <c r="A107" s="138" t="s">
        <v>261</v>
      </c>
      <c r="B107" s="114" t="s">
        <v>259</v>
      </c>
      <c r="C107" s="137">
        <v>6.96</v>
      </c>
      <c r="D107" s="139">
        <f>E101</f>
        <v>43332.9</v>
      </c>
      <c r="E107" s="118">
        <f t="shared" si="8"/>
        <v>3015.97</v>
      </c>
    </row>
    <row r="108" spans="1:5" ht="15.75" customHeight="1">
      <c r="A108" s="138"/>
      <c r="B108" s="114"/>
      <c r="C108" s="137"/>
      <c r="D108" s="140" t="s">
        <v>114</v>
      </c>
      <c r="E108" s="141">
        <f>SUM(E105:E107)</f>
        <v>15365.839999999998</v>
      </c>
    </row>
    <row r="109" spans="1:5" ht="15.75" customHeight="1">
      <c r="A109" s="136" t="s">
        <v>262</v>
      </c>
      <c r="B109" s="114"/>
      <c r="C109" s="137"/>
      <c r="D109" s="137"/>
      <c r="E109" s="118"/>
    </row>
    <row r="110" spans="1:5" ht="15.75" customHeight="1">
      <c r="A110" s="138" t="s">
        <v>263</v>
      </c>
      <c r="B110" s="114" t="s">
        <v>198</v>
      </c>
      <c r="C110" s="137">
        <v>8.3332999999999995</v>
      </c>
      <c r="D110" s="139">
        <f>E101+E102</f>
        <v>48732.85</v>
      </c>
      <c r="E110" s="118">
        <f t="shared" ref="E110:E113" si="9">ROUND(C110*D110/100, 2)</f>
        <v>4061.05</v>
      </c>
    </row>
    <row r="111" spans="1:5" ht="15.75" customHeight="1">
      <c r="A111" s="138" t="s">
        <v>264</v>
      </c>
      <c r="B111" s="114" t="s">
        <v>198</v>
      </c>
      <c r="C111" s="137">
        <v>3.3300000000000003E-2</v>
      </c>
      <c r="D111" s="139">
        <f>E110</f>
        <v>4061.05</v>
      </c>
      <c r="E111" s="118">
        <f t="shared" si="9"/>
        <v>1.35</v>
      </c>
    </row>
    <row r="112" spans="1:5" ht="15.75" customHeight="1">
      <c r="A112" s="138" t="s">
        <v>265</v>
      </c>
      <c r="B112" s="114" t="s">
        <v>198</v>
      </c>
      <c r="C112" s="137">
        <v>4.1666999999999996</v>
      </c>
      <c r="D112" s="139">
        <f>E101</f>
        <v>43332.9</v>
      </c>
      <c r="E112" s="118">
        <f t="shared" si="9"/>
        <v>1805.55</v>
      </c>
    </row>
    <row r="113" spans="1:5" ht="15.75" customHeight="1">
      <c r="A113" s="138" t="s">
        <v>266</v>
      </c>
      <c r="B113" s="114" t="s">
        <v>198</v>
      </c>
      <c r="C113" s="137">
        <v>8.3332999999999995</v>
      </c>
      <c r="D113" s="139">
        <f>E101+E102</f>
        <v>48732.85</v>
      </c>
      <c r="E113" s="118">
        <f t="shared" si="9"/>
        <v>4061.05</v>
      </c>
    </row>
    <row r="114" spans="1:5" ht="15.75" customHeight="1">
      <c r="A114" s="138"/>
      <c r="B114" s="114"/>
      <c r="C114" s="137"/>
      <c r="D114" s="140" t="s">
        <v>114</v>
      </c>
      <c r="E114" s="141">
        <f>SUM(E110:E113)</f>
        <v>9929</v>
      </c>
    </row>
    <row r="115" spans="1:5" ht="15.75" customHeight="1">
      <c r="A115" s="136" t="s">
        <v>267</v>
      </c>
      <c r="B115" s="114"/>
      <c r="C115" s="137"/>
      <c r="D115" s="137"/>
      <c r="E115" s="118"/>
    </row>
    <row r="116" spans="1:5" ht="15.75" customHeight="1">
      <c r="A116" s="138" t="s">
        <v>268</v>
      </c>
      <c r="B116" s="114" t="s">
        <v>259</v>
      </c>
      <c r="C116" s="137">
        <v>4</v>
      </c>
      <c r="D116" s="139">
        <f>E101</f>
        <v>43332.9</v>
      </c>
      <c r="E116" s="118">
        <f t="shared" ref="E116:E119" si="10">ROUND(C116*D116/100, 2)</f>
        <v>1733.32</v>
      </c>
    </row>
    <row r="117" spans="1:5" ht="15.75" customHeight="1">
      <c r="A117" s="138" t="s">
        <v>269</v>
      </c>
      <c r="B117" s="114" t="s">
        <v>259</v>
      </c>
      <c r="C117" s="137">
        <v>3</v>
      </c>
      <c r="D117" s="139">
        <f>E101</f>
        <v>43332.9</v>
      </c>
      <c r="E117" s="118">
        <f t="shared" si="10"/>
        <v>1299.99</v>
      </c>
    </row>
    <row r="118" spans="1:5" ht="15.75" customHeight="1">
      <c r="A118" s="138" t="s">
        <v>270</v>
      </c>
      <c r="B118" s="114" t="s">
        <v>259</v>
      </c>
      <c r="C118" s="137">
        <v>2</v>
      </c>
      <c r="D118" s="139">
        <f>E101</f>
        <v>43332.9</v>
      </c>
      <c r="E118" s="118">
        <f t="shared" si="10"/>
        <v>866.66</v>
      </c>
    </row>
    <row r="119" spans="1:5" ht="30.75" customHeight="1">
      <c r="A119" s="138" t="s">
        <v>271</v>
      </c>
      <c r="B119" s="114" t="s">
        <v>259</v>
      </c>
      <c r="C119" s="137">
        <v>2.5</v>
      </c>
      <c r="D119" s="139">
        <f>E101</f>
        <v>43332.9</v>
      </c>
      <c r="E119" s="118">
        <f t="shared" si="10"/>
        <v>1083.32</v>
      </c>
    </row>
    <row r="120" spans="1:5" ht="15.75" customHeight="1">
      <c r="A120" s="138"/>
      <c r="B120" s="114"/>
      <c r="C120" s="137"/>
      <c r="D120" s="140" t="s">
        <v>114</v>
      </c>
      <c r="E120" s="141">
        <f>SUM(E116:E119)</f>
        <v>4983.29</v>
      </c>
    </row>
    <row r="121" spans="1:5" ht="15.75" customHeight="1">
      <c r="A121" s="136" t="s">
        <v>161</v>
      </c>
      <c r="B121" s="114"/>
      <c r="C121" s="137"/>
      <c r="D121" s="137"/>
      <c r="E121" s="118"/>
    </row>
    <row r="122" spans="1:5" ht="15.75" customHeight="1">
      <c r="A122" s="138" t="s">
        <v>251</v>
      </c>
      <c r="B122" s="114" t="s">
        <v>62</v>
      </c>
      <c r="C122" s="137">
        <v>8.3330000000000001E-3</v>
      </c>
      <c r="D122" s="139">
        <f>E82</f>
        <v>171441</v>
      </c>
      <c r="E122" s="118">
        <f t="shared" ref="E122:E123" si="11">ROUND(C122*D122, 2)</f>
        <v>1428.62</v>
      </c>
    </row>
    <row r="123" spans="1:5" ht="15.75" customHeight="1">
      <c r="A123" s="138" t="s">
        <v>254</v>
      </c>
      <c r="B123" s="114" t="s">
        <v>62</v>
      </c>
      <c r="C123" s="137">
        <v>8.3330000000000001E-3</v>
      </c>
      <c r="D123" s="139">
        <f>E96</f>
        <v>88083</v>
      </c>
      <c r="E123" s="118">
        <f t="shared" si="11"/>
        <v>734</v>
      </c>
    </row>
    <row r="124" spans="1:5" ht="15.75" customHeight="1">
      <c r="A124" s="138"/>
      <c r="B124" s="114"/>
      <c r="C124" s="137"/>
      <c r="D124" s="140" t="s">
        <v>114</v>
      </c>
      <c r="E124" s="141">
        <f>SUM(E122:E123)</f>
        <v>2162.62</v>
      </c>
    </row>
    <row r="125" spans="1:5" ht="15.75" customHeight="1">
      <c r="A125" s="138"/>
      <c r="B125" s="114"/>
      <c r="C125" s="137"/>
      <c r="D125" s="137"/>
      <c r="E125" s="118"/>
    </row>
    <row r="126" spans="1:5" ht="15.75" customHeight="1">
      <c r="A126" s="138"/>
      <c r="B126" s="114"/>
      <c r="C126" s="137"/>
      <c r="D126" s="142" t="s">
        <v>250</v>
      </c>
      <c r="E126" s="143">
        <f>ROUND(SUM(E101:E124)/2, 0)</f>
        <v>81174</v>
      </c>
    </row>
    <row r="127" spans="1:5" ht="15.75" customHeight="1">
      <c r="A127" s="138"/>
      <c r="B127" s="114"/>
      <c r="C127" s="137"/>
      <c r="D127" s="137"/>
      <c r="E127" s="118"/>
    </row>
    <row r="128" spans="1:5" ht="15.75" customHeight="1">
      <c r="A128" s="138"/>
      <c r="B128" s="114"/>
      <c r="C128" s="137"/>
      <c r="D128" s="162" t="s">
        <v>272</v>
      </c>
      <c r="E128" s="163">
        <f>E126/E101-1</f>
        <v>0.87326488649501877</v>
      </c>
    </row>
    <row r="129" spans="1:5" ht="15.75" customHeight="1">
      <c r="A129" s="138"/>
      <c r="B129" s="114"/>
      <c r="C129" s="137"/>
      <c r="D129" s="137"/>
      <c r="E129" s="118"/>
    </row>
    <row r="130" spans="1:5" ht="15.75" customHeight="1">
      <c r="A130" s="138"/>
      <c r="B130" s="114"/>
      <c r="C130" s="137"/>
      <c r="D130" s="137"/>
      <c r="E130" s="118"/>
    </row>
    <row r="131" spans="1:5" ht="15.75" customHeight="1">
      <c r="A131" s="129" t="s">
        <v>273</v>
      </c>
      <c r="B131" s="130"/>
      <c r="C131" s="131"/>
      <c r="D131" s="131"/>
      <c r="E131" s="132" t="s">
        <v>249</v>
      </c>
    </row>
    <row r="132" spans="1:5" ht="15.75" customHeight="1">
      <c r="A132" s="133" t="s">
        <v>4</v>
      </c>
      <c r="B132" s="134" t="s">
        <v>5</v>
      </c>
      <c r="C132" s="134" t="s">
        <v>110</v>
      </c>
      <c r="D132" s="134" t="s">
        <v>111</v>
      </c>
      <c r="E132" s="135" t="s">
        <v>8</v>
      </c>
    </row>
    <row r="133" spans="1:5" ht="15.75" customHeight="1">
      <c r="A133" s="138" t="str">
        <f>Insumos!B135</f>
        <v>AYUDANTE PRÁCTICO</v>
      </c>
      <c r="B133" s="114" t="str">
        <f>Insumos!C135</f>
        <v>Mes</v>
      </c>
      <c r="C133" s="137">
        <v>3.3333000000000002E-2</v>
      </c>
      <c r="D133" s="139">
        <f>Insumos!D135</f>
        <v>1590270</v>
      </c>
      <c r="E133" s="118">
        <f t="shared" ref="E133:E134" si="12">ROUND(C133*D133, 2)</f>
        <v>53008.47</v>
      </c>
    </row>
    <row r="134" spans="1:5" ht="15.75" customHeight="1">
      <c r="A134" s="138" t="str">
        <f>Insumos!B133</f>
        <v>AUXILIO DE TRANSPORTE</v>
      </c>
      <c r="B134" s="114" t="str">
        <f>Insumos!C133</f>
        <v>Mes</v>
      </c>
      <c r="C134" s="137">
        <v>3.3333000000000002E-2</v>
      </c>
      <c r="D134" s="139">
        <f>Insumos!D133</f>
        <v>162000</v>
      </c>
      <c r="E134" s="118">
        <f t="shared" si="12"/>
        <v>5399.95</v>
      </c>
    </row>
    <row r="135" spans="1:5" ht="15.75" customHeight="1">
      <c r="A135" s="138"/>
      <c r="B135" s="114"/>
      <c r="C135" s="137"/>
      <c r="D135" s="140" t="s">
        <v>114</v>
      </c>
      <c r="E135" s="141">
        <f>SUM(E133:E134)</f>
        <v>58408.42</v>
      </c>
    </row>
    <row r="136" spans="1:5" ht="15.75" customHeight="1">
      <c r="A136" s="136" t="s">
        <v>257</v>
      </c>
      <c r="B136" s="114"/>
      <c r="C136" s="137"/>
      <c r="D136" s="137"/>
      <c r="E136" s="118"/>
    </row>
    <row r="137" spans="1:5" ht="15.75" customHeight="1">
      <c r="A137" s="138" t="s">
        <v>258</v>
      </c>
      <c r="B137" s="114" t="s">
        <v>259</v>
      </c>
      <c r="C137" s="137">
        <v>12.5</v>
      </c>
      <c r="D137" s="139">
        <f>E133</f>
        <v>53008.47</v>
      </c>
      <c r="E137" s="118">
        <f t="shared" ref="E137:E139" si="13">ROUND(C137*D137/100, 2)</f>
        <v>6626.06</v>
      </c>
    </row>
    <row r="138" spans="1:5" ht="15.75" customHeight="1">
      <c r="A138" s="138" t="s">
        <v>260</v>
      </c>
      <c r="B138" s="114" t="s">
        <v>259</v>
      </c>
      <c r="C138" s="137">
        <v>16</v>
      </c>
      <c r="D138" s="139">
        <f>E133</f>
        <v>53008.47</v>
      </c>
      <c r="E138" s="118">
        <f t="shared" si="13"/>
        <v>8481.36</v>
      </c>
    </row>
    <row r="139" spans="1:5" ht="15.75" customHeight="1">
      <c r="A139" s="138" t="s">
        <v>261</v>
      </c>
      <c r="B139" s="114" t="s">
        <v>259</v>
      </c>
      <c r="C139" s="137">
        <v>6.96</v>
      </c>
      <c r="D139" s="139">
        <f>E133</f>
        <v>53008.47</v>
      </c>
      <c r="E139" s="118">
        <f t="shared" si="13"/>
        <v>3689.39</v>
      </c>
    </row>
    <row r="140" spans="1:5" ht="15.75" customHeight="1">
      <c r="A140" s="138"/>
      <c r="B140" s="114"/>
      <c r="C140" s="137"/>
      <c r="D140" s="140" t="s">
        <v>114</v>
      </c>
      <c r="E140" s="141">
        <f>SUM(E137:E139)</f>
        <v>18796.810000000001</v>
      </c>
    </row>
    <row r="141" spans="1:5" ht="15.75" customHeight="1">
      <c r="A141" s="136" t="s">
        <v>262</v>
      </c>
      <c r="B141" s="114"/>
      <c r="C141" s="137"/>
      <c r="D141" s="137"/>
      <c r="E141" s="118"/>
    </row>
    <row r="142" spans="1:5" ht="15.75" customHeight="1">
      <c r="A142" s="138" t="s">
        <v>263</v>
      </c>
      <c r="B142" s="114" t="s">
        <v>198</v>
      </c>
      <c r="C142" s="137">
        <v>8.3332999999999995</v>
      </c>
      <c r="D142" s="139">
        <f>E133+E134</f>
        <v>58408.42</v>
      </c>
      <c r="E142" s="118">
        <f t="shared" ref="E142:E145" si="14">ROUND(C142*D142/100, 2)</f>
        <v>4867.3500000000004</v>
      </c>
    </row>
    <row r="143" spans="1:5" ht="15.75" customHeight="1">
      <c r="A143" s="138" t="s">
        <v>264</v>
      </c>
      <c r="B143" s="114" t="s">
        <v>198</v>
      </c>
      <c r="C143" s="137">
        <v>3.3300000000000003E-2</v>
      </c>
      <c r="D143" s="139">
        <f>E142</f>
        <v>4867.3500000000004</v>
      </c>
      <c r="E143" s="118">
        <f t="shared" si="14"/>
        <v>1.62</v>
      </c>
    </row>
    <row r="144" spans="1:5" ht="15.75" customHeight="1">
      <c r="A144" s="138" t="s">
        <v>265</v>
      </c>
      <c r="B144" s="114" t="s">
        <v>198</v>
      </c>
      <c r="C144" s="137">
        <v>4.1666999999999996</v>
      </c>
      <c r="D144" s="139">
        <f>E133</f>
        <v>53008.47</v>
      </c>
      <c r="E144" s="118">
        <f t="shared" si="14"/>
        <v>2208.6999999999998</v>
      </c>
    </row>
    <row r="145" spans="1:5" ht="15.75" customHeight="1">
      <c r="A145" s="138" t="s">
        <v>266</v>
      </c>
      <c r="B145" s="114" t="s">
        <v>198</v>
      </c>
      <c r="C145" s="137">
        <v>8.3332999999999995</v>
      </c>
      <c r="D145" s="139">
        <f>E133+E134</f>
        <v>58408.42</v>
      </c>
      <c r="E145" s="118">
        <f t="shared" si="14"/>
        <v>4867.3500000000004</v>
      </c>
    </row>
    <row r="146" spans="1:5" ht="15.75" customHeight="1">
      <c r="A146" s="138"/>
      <c r="B146" s="114"/>
      <c r="C146" s="137"/>
      <c r="D146" s="140" t="s">
        <v>114</v>
      </c>
      <c r="E146" s="141">
        <f>SUM(E142:E145)</f>
        <v>11945.02</v>
      </c>
    </row>
    <row r="147" spans="1:5" ht="15.75" customHeight="1">
      <c r="A147" s="136" t="s">
        <v>267</v>
      </c>
      <c r="B147" s="114"/>
      <c r="C147" s="137"/>
      <c r="D147" s="137"/>
      <c r="E147" s="118"/>
    </row>
    <row r="148" spans="1:5" ht="15.75" customHeight="1">
      <c r="A148" s="138" t="s">
        <v>268</v>
      </c>
      <c r="B148" s="114" t="s">
        <v>259</v>
      </c>
      <c r="C148" s="137">
        <v>4</v>
      </c>
      <c r="D148" s="139">
        <f>E133</f>
        <v>53008.47</v>
      </c>
      <c r="E148" s="118">
        <f t="shared" ref="E148:E151" si="15">ROUND(C148*D148/100, 2)</f>
        <v>2120.34</v>
      </c>
    </row>
    <row r="149" spans="1:5" ht="15.75" customHeight="1">
      <c r="A149" s="138" t="s">
        <v>269</v>
      </c>
      <c r="B149" s="114" t="s">
        <v>259</v>
      </c>
      <c r="C149" s="137">
        <v>3</v>
      </c>
      <c r="D149" s="139">
        <f>E133</f>
        <v>53008.47</v>
      </c>
      <c r="E149" s="118">
        <f t="shared" si="15"/>
        <v>1590.25</v>
      </c>
    </row>
    <row r="150" spans="1:5" ht="15.75" customHeight="1">
      <c r="A150" s="138" t="s">
        <v>270</v>
      </c>
      <c r="B150" s="114" t="s">
        <v>259</v>
      </c>
      <c r="C150" s="137">
        <v>2</v>
      </c>
      <c r="D150" s="139">
        <f>E133</f>
        <v>53008.47</v>
      </c>
      <c r="E150" s="118">
        <f t="shared" si="15"/>
        <v>1060.17</v>
      </c>
    </row>
    <row r="151" spans="1:5" ht="34.5" customHeight="1">
      <c r="A151" s="138" t="s">
        <v>271</v>
      </c>
      <c r="B151" s="114" t="s">
        <v>259</v>
      </c>
      <c r="C151" s="137">
        <v>2.5</v>
      </c>
      <c r="D151" s="139">
        <f>E133</f>
        <v>53008.47</v>
      </c>
      <c r="E151" s="118">
        <f t="shared" si="15"/>
        <v>1325.21</v>
      </c>
    </row>
    <row r="152" spans="1:5" ht="15.75" customHeight="1">
      <c r="A152" s="138"/>
      <c r="B152" s="114"/>
      <c r="C152" s="137"/>
      <c r="D152" s="140" t="s">
        <v>114</v>
      </c>
      <c r="E152" s="141">
        <f>SUM(E148:E151)</f>
        <v>6095.97</v>
      </c>
    </row>
    <row r="153" spans="1:5" ht="15.75" customHeight="1">
      <c r="A153" s="136" t="s">
        <v>161</v>
      </c>
      <c r="B153" s="114"/>
      <c r="C153" s="137"/>
      <c r="D153" s="137"/>
      <c r="E153" s="118"/>
    </row>
    <row r="154" spans="1:5" ht="15.75" customHeight="1">
      <c r="A154" s="138" t="s">
        <v>251</v>
      </c>
      <c r="B154" s="114" t="s">
        <v>62</v>
      </c>
      <c r="C154" s="137">
        <v>8.3330000000000001E-3</v>
      </c>
      <c r="D154" s="139">
        <f>E82</f>
        <v>171441</v>
      </c>
      <c r="E154" s="118">
        <f t="shared" ref="E154:E155" si="16">ROUND(C154*D154, 2)</f>
        <v>1428.62</v>
      </c>
    </row>
    <row r="155" spans="1:5" ht="15.75" customHeight="1">
      <c r="A155" s="138" t="s">
        <v>254</v>
      </c>
      <c r="B155" s="114" t="s">
        <v>62</v>
      </c>
      <c r="C155" s="137">
        <v>8.3330000000000001E-3</v>
      </c>
      <c r="D155" s="139">
        <f>E96</f>
        <v>88083</v>
      </c>
      <c r="E155" s="118">
        <f t="shared" si="16"/>
        <v>734</v>
      </c>
    </row>
    <row r="156" spans="1:5" ht="15.75" customHeight="1">
      <c r="A156" s="138"/>
      <c r="B156" s="114"/>
      <c r="C156" s="137"/>
      <c r="D156" s="140" t="s">
        <v>114</v>
      </c>
      <c r="E156" s="141">
        <f>SUM(E154:E155)</f>
        <v>2162.62</v>
      </c>
    </row>
    <row r="157" spans="1:5" ht="15.75" customHeight="1">
      <c r="A157" s="138"/>
      <c r="B157" s="114"/>
      <c r="C157" s="137"/>
      <c r="D157" s="137"/>
      <c r="E157" s="118"/>
    </row>
    <row r="158" spans="1:5" ht="15.75" customHeight="1">
      <c r="A158" s="138"/>
      <c r="B158" s="114"/>
      <c r="C158" s="137"/>
      <c r="D158" s="142" t="s">
        <v>250</v>
      </c>
      <c r="E158" s="143">
        <f>ROUND(SUM(E133:E156)/2, 0)</f>
        <v>97409</v>
      </c>
    </row>
    <row r="159" spans="1:5" ht="15.75" customHeight="1">
      <c r="A159" s="138"/>
      <c r="B159" s="114"/>
      <c r="C159" s="137"/>
      <c r="D159" s="137"/>
      <c r="E159" s="118"/>
    </row>
    <row r="160" spans="1:5" ht="15.75" customHeight="1">
      <c r="A160" s="138"/>
      <c r="B160" s="114"/>
      <c r="C160" s="137"/>
      <c r="D160" s="162" t="s">
        <v>272</v>
      </c>
      <c r="E160" s="163">
        <f>E158/E133-1</f>
        <v>0.83761198917833313</v>
      </c>
    </row>
    <row r="161" spans="1:5" ht="15.75" customHeight="1">
      <c r="A161" s="138"/>
      <c r="B161" s="114"/>
      <c r="C161" s="137"/>
      <c r="D161" s="137"/>
      <c r="E161" s="118"/>
    </row>
    <row r="162" spans="1:5" ht="15.75" customHeight="1">
      <c r="A162" s="138"/>
      <c r="B162" s="114"/>
      <c r="C162" s="137"/>
      <c r="D162" s="137"/>
      <c r="E162" s="118"/>
    </row>
    <row r="163" spans="1:5" ht="15.75" customHeight="1">
      <c r="A163" s="129" t="s">
        <v>274</v>
      </c>
      <c r="B163" s="130"/>
      <c r="C163" s="131"/>
      <c r="D163" s="131"/>
      <c r="E163" s="132" t="s">
        <v>249</v>
      </c>
    </row>
    <row r="164" spans="1:5" ht="15.75" customHeight="1">
      <c r="A164" s="133" t="s">
        <v>4</v>
      </c>
      <c r="B164" s="134" t="s">
        <v>5</v>
      </c>
      <c r="C164" s="134" t="s">
        <v>110</v>
      </c>
      <c r="D164" s="134" t="s">
        <v>111</v>
      </c>
      <c r="E164" s="135" t="s">
        <v>8</v>
      </c>
    </row>
    <row r="165" spans="1:5" ht="15.75" customHeight="1">
      <c r="A165" s="138" t="str">
        <f>Insumos!B137</f>
        <v>OFICIAL  SEGUNDO OBRA BLANCA</v>
      </c>
      <c r="B165" s="114" t="str">
        <f>Insumos!C137</f>
        <v>Mes</v>
      </c>
      <c r="C165" s="137">
        <v>3.3333000000000002E-2</v>
      </c>
      <c r="D165" s="139">
        <f>Insumos!D137</f>
        <v>1690000</v>
      </c>
      <c r="E165" s="118">
        <f t="shared" ref="E165:E166" si="17">ROUND(C165*D165, 2)</f>
        <v>56332.77</v>
      </c>
    </row>
    <row r="166" spans="1:5" ht="15.75" customHeight="1">
      <c r="A166" s="138" t="str">
        <f>Insumos!B133</f>
        <v>AUXILIO DE TRANSPORTE</v>
      </c>
      <c r="B166" s="114" t="str">
        <f>Insumos!C133</f>
        <v>Mes</v>
      </c>
      <c r="C166" s="137">
        <v>3.3333000000000002E-2</v>
      </c>
      <c r="D166" s="139">
        <f>Insumos!D133</f>
        <v>162000</v>
      </c>
      <c r="E166" s="118">
        <f t="shared" si="17"/>
        <v>5399.95</v>
      </c>
    </row>
    <row r="167" spans="1:5" ht="15.75" customHeight="1">
      <c r="A167" s="138"/>
      <c r="B167" s="114"/>
      <c r="C167" s="137"/>
      <c r="D167" s="140" t="s">
        <v>114</v>
      </c>
      <c r="E167" s="141">
        <f>SUM(E165:E166)</f>
        <v>61732.719999999994</v>
      </c>
    </row>
    <row r="168" spans="1:5" ht="15.75" customHeight="1">
      <c r="A168" s="136" t="s">
        <v>257</v>
      </c>
      <c r="B168" s="114"/>
      <c r="C168" s="137"/>
      <c r="D168" s="137"/>
      <c r="E168" s="118"/>
    </row>
    <row r="169" spans="1:5" ht="15.75" customHeight="1">
      <c r="A169" s="138" t="s">
        <v>258</v>
      </c>
      <c r="B169" s="114" t="s">
        <v>259</v>
      </c>
      <c r="C169" s="137">
        <v>12.5</v>
      </c>
      <c r="D169" s="139">
        <f>E165</f>
        <v>56332.77</v>
      </c>
      <c r="E169" s="118">
        <f t="shared" ref="E169:E171" si="18">ROUND(C169*D169/100, 2)</f>
        <v>7041.6</v>
      </c>
    </row>
    <row r="170" spans="1:5" ht="15.75" customHeight="1">
      <c r="A170" s="138" t="s">
        <v>260</v>
      </c>
      <c r="B170" s="114" t="s">
        <v>259</v>
      </c>
      <c r="C170" s="137">
        <v>16</v>
      </c>
      <c r="D170" s="139">
        <f>E165</f>
        <v>56332.77</v>
      </c>
      <c r="E170" s="118">
        <f t="shared" si="18"/>
        <v>9013.24</v>
      </c>
    </row>
    <row r="171" spans="1:5" ht="15.75" customHeight="1">
      <c r="A171" s="138" t="s">
        <v>261</v>
      </c>
      <c r="B171" s="114" t="s">
        <v>259</v>
      </c>
      <c r="C171" s="137">
        <v>6.96</v>
      </c>
      <c r="D171" s="139">
        <f>E165</f>
        <v>56332.77</v>
      </c>
      <c r="E171" s="118">
        <f t="shared" si="18"/>
        <v>3920.76</v>
      </c>
    </row>
    <row r="172" spans="1:5" ht="15.75" customHeight="1">
      <c r="A172" s="138"/>
      <c r="B172" s="114"/>
      <c r="C172" s="137"/>
      <c r="D172" s="140" t="s">
        <v>114</v>
      </c>
      <c r="E172" s="141">
        <f>SUM(E169:E171)</f>
        <v>19975.599999999999</v>
      </c>
    </row>
    <row r="173" spans="1:5" ht="15.75" customHeight="1">
      <c r="A173" s="136" t="s">
        <v>262</v>
      </c>
      <c r="B173" s="114"/>
      <c r="C173" s="137"/>
      <c r="D173" s="137"/>
      <c r="E173" s="118"/>
    </row>
    <row r="174" spans="1:5" ht="15.75" customHeight="1">
      <c r="A174" s="138" t="s">
        <v>263</v>
      </c>
      <c r="B174" s="114" t="s">
        <v>198</v>
      </c>
      <c r="C174" s="137">
        <v>8.3332999999999995</v>
      </c>
      <c r="D174" s="139">
        <f>E165+E166</f>
        <v>61732.719999999994</v>
      </c>
      <c r="E174" s="118">
        <f t="shared" ref="E174:E177" si="19">ROUND(C174*D174/100, 2)</f>
        <v>5144.37</v>
      </c>
    </row>
    <row r="175" spans="1:5" ht="15.75" customHeight="1">
      <c r="A175" s="138" t="s">
        <v>264</v>
      </c>
      <c r="B175" s="114" t="s">
        <v>198</v>
      </c>
      <c r="C175" s="137">
        <v>3.3300000000000003E-2</v>
      </c>
      <c r="D175" s="139">
        <f>E174</f>
        <v>5144.37</v>
      </c>
      <c r="E175" s="118">
        <f t="shared" si="19"/>
        <v>1.71</v>
      </c>
    </row>
    <row r="176" spans="1:5" ht="15.75" customHeight="1">
      <c r="A176" s="138" t="s">
        <v>265</v>
      </c>
      <c r="B176" s="114" t="s">
        <v>198</v>
      </c>
      <c r="C176" s="137">
        <v>4.1666999999999996</v>
      </c>
      <c r="D176" s="139">
        <f>E165</f>
        <v>56332.77</v>
      </c>
      <c r="E176" s="118">
        <f t="shared" si="19"/>
        <v>2347.2199999999998</v>
      </c>
    </row>
    <row r="177" spans="1:5" ht="15.75" customHeight="1">
      <c r="A177" s="138" t="s">
        <v>266</v>
      </c>
      <c r="B177" s="114" t="s">
        <v>198</v>
      </c>
      <c r="C177" s="137">
        <v>8.3332999999999995</v>
      </c>
      <c r="D177" s="139">
        <f>E165+E166</f>
        <v>61732.719999999994</v>
      </c>
      <c r="E177" s="118">
        <f t="shared" si="19"/>
        <v>5144.37</v>
      </c>
    </row>
    <row r="178" spans="1:5" ht="15.75" customHeight="1">
      <c r="A178" s="138"/>
      <c r="B178" s="114"/>
      <c r="C178" s="137"/>
      <c r="D178" s="140" t="s">
        <v>114</v>
      </c>
      <c r="E178" s="141">
        <f>SUM(E174:E177)</f>
        <v>12637.669999999998</v>
      </c>
    </row>
    <row r="179" spans="1:5" ht="15.75" customHeight="1">
      <c r="A179" s="136" t="s">
        <v>267</v>
      </c>
      <c r="B179" s="114"/>
      <c r="C179" s="137"/>
      <c r="D179" s="137"/>
      <c r="E179" s="118"/>
    </row>
    <row r="180" spans="1:5" ht="15.75" customHeight="1">
      <c r="A180" s="138" t="s">
        <v>268</v>
      </c>
      <c r="B180" s="114" t="s">
        <v>259</v>
      </c>
      <c r="C180" s="137">
        <v>4</v>
      </c>
      <c r="D180" s="139">
        <f>E165</f>
        <v>56332.77</v>
      </c>
      <c r="E180" s="118">
        <f t="shared" ref="E180:E183" si="20">ROUND(C180*D180/100, 2)</f>
        <v>2253.31</v>
      </c>
    </row>
    <row r="181" spans="1:5" ht="15.75" customHeight="1">
      <c r="A181" s="138" t="s">
        <v>269</v>
      </c>
      <c r="B181" s="114" t="s">
        <v>259</v>
      </c>
      <c r="C181" s="137">
        <v>3</v>
      </c>
      <c r="D181" s="139">
        <f>E165</f>
        <v>56332.77</v>
      </c>
      <c r="E181" s="118">
        <f t="shared" si="20"/>
        <v>1689.98</v>
      </c>
    </row>
    <row r="182" spans="1:5" ht="15.75" customHeight="1">
      <c r="A182" s="138" t="s">
        <v>270</v>
      </c>
      <c r="B182" s="114" t="s">
        <v>259</v>
      </c>
      <c r="C182" s="137">
        <v>2</v>
      </c>
      <c r="D182" s="139">
        <f>E165</f>
        <v>56332.77</v>
      </c>
      <c r="E182" s="118">
        <f t="shared" si="20"/>
        <v>1126.6600000000001</v>
      </c>
    </row>
    <row r="183" spans="1:5" ht="42" customHeight="1">
      <c r="A183" s="138" t="s">
        <v>271</v>
      </c>
      <c r="B183" s="114" t="s">
        <v>259</v>
      </c>
      <c r="C183" s="137">
        <v>2.5</v>
      </c>
      <c r="D183" s="139">
        <f>E165</f>
        <v>56332.77</v>
      </c>
      <c r="E183" s="118">
        <f t="shared" si="20"/>
        <v>1408.32</v>
      </c>
    </row>
    <row r="184" spans="1:5" ht="15.75" customHeight="1">
      <c r="A184" s="138"/>
      <c r="B184" s="114"/>
      <c r="C184" s="137"/>
      <c r="D184" s="140" t="s">
        <v>114</v>
      </c>
      <c r="E184" s="141">
        <f>SUM(E180:E183)</f>
        <v>6478.2699999999995</v>
      </c>
    </row>
    <row r="185" spans="1:5" ht="15.75" customHeight="1">
      <c r="A185" s="136" t="s">
        <v>161</v>
      </c>
      <c r="B185" s="114"/>
      <c r="C185" s="137"/>
      <c r="D185" s="137"/>
      <c r="E185" s="118"/>
    </row>
    <row r="186" spans="1:5" ht="15.75" customHeight="1">
      <c r="A186" s="138" t="s">
        <v>251</v>
      </c>
      <c r="B186" s="114" t="s">
        <v>62</v>
      </c>
      <c r="C186" s="137">
        <v>8.3330000000000001E-3</v>
      </c>
      <c r="D186" s="139">
        <f>E82</f>
        <v>171441</v>
      </c>
      <c r="E186" s="118">
        <f t="shared" ref="E186:E187" si="21">ROUND(C186*D186, 2)</f>
        <v>1428.62</v>
      </c>
    </row>
    <row r="187" spans="1:5" ht="15.75" customHeight="1">
      <c r="A187" s="138" t="s">
        <v>254</v>
      </c>
      <c r="B187" s="114" t="s">
        <v>62</v>
      </c>
      <c r="C187" s="137">
        <v>8.3330000000000001E-3</v>
      </c>
      <c r="D187" s="139">
        <f>E96</f>
        <v>88083</v>
      </c>
      <c r="E187" s="118">
        <f t="shared" si="21"/>
        <v>734</v>
      </c>
    </row>
    <row r="188" spans="1:5" ht="15.75" customHeight="1">
      <c r="A188" s="138"/>
      <c r="B188" s="114"/>
      <c r="C188" s="137"/>
      <c r="D188" s="140" t="s">
        <v>114</v>
      </c>
      <c r="E188" s="141">
        <f>SUM(E186:E187)</f>
        <v>2162.62</v>
      </c>
    </row>
    <row r="189" spans="1:5" ht="15.75" customHeight="1">
      <c r="A189" s="138"/>
      <c r="B189" s="114"/>
      <c r="C189" s="137"/>
      <c r="D189" s="137"/>
      <c r="E189" s="118"/>
    </row>
    <row r="190" spans="1:5" ht="15.75" customHeight="1">
      <c r="A190" s="138"/>
      <c r="B190" s="114"/>
      <c r="C190" s="137"/>
      <c r="D190" s="142" t="s">
        <v>250</v>
      </c>
      <c r="E190" s="143">
        <f>ROUND(SUM(E165:E188)/2, 0)</f>
        <v>102987</v>
      </c>
    </row>
    <row r="191" spans="1:5" ht="15.75" customHeight="1">
      <c r="A191" s="138"/>
      <c r="B191" s="114"/>
      <c r="C191" s="137"/>
      <c r="D191" s="137"/>
      <c r="E191" s="118"/>
    </row>
    <row r="192" spans="1:5" ht="15.75" customHeight="1">
      <c r="A192" s="138"/>
      <c r="B192" s="114"/>
      <c r="C192" s="137"/>
      <c r="D192" s="162" t="s">
        <v>272</v>
      </c>
      <c r="E192" s="163">
        <f>E190/E165-1</f>
        <v>0.82818987953193157</v>
      </c>
    </row>
    <row r="193" spans="1:5" ht="15.75" customHeight="1">
      <c r="A193" s="138"/>
      <c r="B193" s="114"/>
      <c r="C193" s="137"/>
      <c r="D193" s="137"/>
      <c r="E193" s="118"/>
    </row>
    <row r="194" spans="1:5" ht="15.75" customHeight="1">
      <c r="A194" s="138"/>
      <c r="B194" s="114"/>
      <c r="C194" s="137"/>
      <c r="D194" s="137"/>
      <c r="E194" s="118"/>
    </row>
    <row r="195" spans="1:5" ht="15.75" customHeight="1">
      <c r="A195" s="129" t="s">
        <v>275</v>
      </c>
      <c r="B195" s="130"/>
      <c r="C195" s="131"/>
      <c r="D195" s="131"/>
      <c r="E195" s="132" t="s">
        <v>249</v>
      </c>
    </row>
    <row r="196" spans="1:5" ht="15.75" customHeight="1">
      <c r="A196" s="133" t="s">
        <v>4</v>
      </c>
      <c r="B196" s="134" t="s">
        <v>5</v>
      </c>
      <c r="C196" s="134" t="s">
        <v>110</v>
      </c>
      <c r="D196" s="134" t="s">
        <v>111</v>
      </c>
      <c r="E196" s="135" t="s">
        <v>8</v>
      </c>
    </row>
    <row r="197" spans="1:5" ht="15.75" customHeight="1">
      <c r="A197" s="138" t="str">
        <f>Insumos!B136</f>
        <v>PLOMERO</v>
      </c>
      <c r="B197" s="114" t="str">
        <f>Insumos!C136</f>
        <v>Mes</v>
      </c>
      <c r="C197" s="137">
        <v>3.3333000000000002E-2</v>
      </c>
      <c r="D197" s="139">
        <f>Insumos!D136</f>
        <v>1735405</v>
      </c>
      <c r="E197" s="118">
        <f t="shared" ref="E197:E198" si="22">ROUND(C197*D197, 2)</f>
        <v>57846.25</v>
      </c>
    </row>
    <row r="198" spans="1:5" ht="15.75" customHeight="1">
      <c r="A198" s="138" t="str">
        <f>Insumos!B133</f>
        <v>AUXILIO DE TRANSPORTE</v>
      </c>
      <c r="B198" s="114" t="str">
        <f>Insumos!C133</f>
        <v>Mes</v>
      </c>
      <c r="C198" s="137">
        <v>3.3333000000000002E-2</v>
      </c>
      <c r="D198" s="139">
        <f>Insumos!D133</f>
        <v>162000</v>
      </c>
      <c r="E198" s="118">
        <f t="shared" si="22"/>
        <v>5399.95</v>
      </c>
    </row>
    <row r="199" spans="1:5" ht="15.75" customHeight="1">
      <c r="A199" s="138"/>
      <c r="B199" s="114"/>
      <c r="C199" s="137"/>
      <c r="D199" s="140" t="s">
        <v>114</v>
      </c>
      <c r="E199" s="141">
        <f>SUM(E197:E198)</f>
        <v>63246.2</v>
      </c>
    </row>
    <row r="200" spans="1:5" ht="15.75" customHeight="1">
      <c r="A200" s="136" t="s">
        <v>257</v>
      </c>
      <c r="B200" s="114"/>
      <c r="C200" s="137"/>
      <c r="D200" s="137"/>
      <c r="E200" s="118"/>
    </row>
    <row r="201" spans="1:5" ht="15.75" customHeight="1">
      <c r="A201" s="138" t="s">
        <v>258</v>
      </c>
      <c r="B201" s="114" t="s">
        <v>259</v>
      </c>
      <c r="C201" s="137">
        <v>12.5</v>
      </c>
      <c r="D201" s="139">
        <f>E197</f>
        <v>57846.25</v>
      </c>
      <c r="E201" s="118">
        <f t="shared" ref="E201:E203" si="23">ROUND(C201*D201/100, 2)</f>
        <v>7230.78</v>
      </c>
    </row>
    <row r="202" spans="1:5" ht="15.75" customHeight="1">
      <c r="A202" s="138" t="s">
        <v>260</v>
      </c>
      <c r="B202" s="114" t="s">
        <v>259</v>
      </c>
      <c r="C202" s="137">
        <v>16</v>
      </c>
      <c r="D202" s="139">
        <f>E197</f>
        <v>57846.25</v>
      </c>
      <c r="E202" s="118">
        <f t="shared" si="23"/>
        <v>9255.4</v>
      </c>
    </row>
    <row r="203" spans="1:5" ht="15.75" customHeight="1">
      <c r="A203" s="138" t="s">
        <v>261</v>
      </c>
      <c r="B203" s="114" t="s">
        <v>259</v>
      </c>
      <c r="C203" s="137">
        <v>6.96</v>
      </c>
      <c r="D203" s="139">
        <f>E197</f>
        <v>57846.25</v>
      </c>
      <c r="E203" s="118">
        <f t="shared" si="23"/>
        <v>4026.1</v>
      </c>
    </row>
    <row r="204" spans="1:5" ht="15.75" customHeight="1">
      <c r="A204" s="138"/>
      <c r="B204" s="114"/>
      <c r="C204" s="137"/>
      <c r="D204" s="140" t="s">
        <v>114</v>
      </c>
      <c r="E204" s="141">
        <f>SUM(E201:E203)</f>
        <v>20512.28</v>
      </c>
    </row>
    <row r="205" spans="1:5" ht="15.75" customHeight="1">
      <c r="A205" s="136" t="s">
        <v>262</v>
      </c>
      <c r="B205" s="114"/>
      <c r="C205" s="137"/>
      <c r="D205" s="137"/>
      <c r="E205" s="118"/>
    </row>
    <row r="206" spans="1:5" ht="15.75" customHeight="1">
      <c r="A206" s="138" t="s">
        <v>263</v>
      </c>
      <c r="B206" s="114" t="s">
        <v>198</v>
      </c>
      <c r="C206" s="137">
        <v>8.3332999999999995</v>
      </c>
      <c r="D206" s="139">
        <f>E197+E198</f>
        <v>63246.2</v>
      </c>
      <c r="E206" s="118">
        <f t="shared" ref="E206:E209" si="24">ROUND(C206*D206/100, 2)</f>
        <v>5270.5</v>
      </c>
    </row>
    <row r="207" spans="1:5" ht="15.75" customHeight="1">
      <c r="A207" s="138" t="s">
        <v>264</v>
      </c>
      <c r="B207" s="114" t="s">
        <v>198</v>
      </c>
      <c r="C207" s="137">
        <v>3.3300000000000003E-2</v>
      </c>
      <c r="D207" s="139">
        <f>E206</f>
        <v>5270.5</v>
      </c>
      <c r="E207" s="118">
        <f t="shared" si="24"/>
        <v>1.76</v>
      </c>
    </row>
    <row r="208" spans="1:5" ht="15.75" customHeight="1">
      <c r="A208" s="138" t="s">
        <v>265</v>
      </c>
      <c r="B208" s="114" t="s">
        <v>198</v>
      </c>
      <c r="C208" s="137">
        <v>4.1666999999999996</v>
      </c>
      <c r="D208" s="139">
        <f>E197</f>
        <v>57846.25</v>
      </c>
      <c r="E208" s="118">
        <f t="shared" si="24"/>
        <v>2410.2800000000002</v>
      </c>
    </row>
    <row r="209" spans="1:5" ht="15.75" customHeight="1">
      <c r="A209" s="138" t="s">
        <v>266</v>
      </c>
      <c r="B209" s="114" t="s">
        <v>198</v>
      </c>
      <c r="C209" s="137">
        <v>8.3332999999999995</v>
      </c>
      <c r="D209" s="139">
        <f>E197+E198</f>
        <v>63246.2</v>
      </c>
      <c r="E209" s="118">
        <f t="shared" si="24"/>
        <v>5270.5</v>
      </c>
    </row>
    <row r="210" spans="1:5" ht="15.75" customHeight="1">
      <c r="A210" s="138"/>
      <c r="B210" s="114"/>
      <c r="C210" s="137"/>
      <c r="D210" s="140" t="s">
        <v>114</v>
      </c>
      <c r="E210" s="141">
        <f>SUM(E206:E209)</f>
        <v>12953.04</v>
      </c>
    </row>
    <row r="211" spans="1:5" ht="15.75" customHeight="1">
      <c r="A211" s="136" t="s">
        <v>267</v>
      </c>
      <c r="B211" s="114"/>
      <c r="C211" s="137"/>
      <c r="D211" s="137"/>
      <c r="E211" s="118"/>
    </row>
    <row r="212" spans="1:5" ht="15.75" customHeight="1">
      <c r="A212" s="138" t="s">
        <v>268</v>
      </c>
      <c r="B212" s="114" t="s">
        <v>259</v>
      </c>
      <c r="C212" s="137">
        <v>4</v>
      </c>
      <c r="D212" s="139">
        <f>E197</f>
        <v>57846.25</v>
      </c>
      <c r="E212" s="118">
        <f t="shared" ref="E212:E215" si="25">ROUND(C212*D212/100, 2)</f>
        <v>2313.85</v>
      </c>
    </row>
    <row r="213" spans="1:5" ht="15.75" customHeight="1">
      <c r="A213" s="138" t="s">
        <v>269</v>
      </c>
      <c r="B213" s="114" t="s">
        <v>259</v>
      </c>
      <c r="C213" s="137">
        <v>3</v>
      </c>
      <c r="D213" s="139">
        <f>E197</f>
        <v>57846.25</v>
      </c>
      <c r="E213" s="118">
        <f t="shared" si="25"/>
        <v>1735.39</v>
      </c>
    </row>
    <row r="214" spans="1:5" ht="15.75" customHeight="1">
      <c r="A214" s="138" t="s">
        <v>270</v>
      </c>
      <c r="B214" s="114" t="s">
        <v>259</v>
      </c>
      <c r="C214" s="137">
        <v>2</v>
      </c>
      <c r="D214" s="139">
        <f>E197</f>
        <v>57846.25</v>
      </c>
      <c r="E214" s="118">
        <f t="shared" si="25"/>
        <v>1156.93</v>
      </c>
    </row>
    <row r="215" spans="1:5" ht="35.25" customHeight="1">
      <c r="A215" s="138" t="s">
        <v>271</v>
      </c>
      <c r="B215" s="114" t="s">
        <v>259</v>
      </c>
      <c r="C215" s="137">
        <v>2.5</v>
      </c>
      <c r="D215" s="139">
        <f>E197</f>
        <v>57846.25</v>
      </c>
      <c r="E215" s="118">
        <f t="shared" si="25"/>
        <v>1446.16</v>
      </c>
    </row>
    <row r="216" spans="1:5" ht="15.75" customHeight="1">
      <c r="A216" s="138"/>
      <c r="B216" s="114"/>
      <c r="C216" s="137"/>
      <c r="D216" s="140" t="s">
        <v>114</v>
      </c>
      <c r="E216" s="141">
        <f>SUM(E212:E215)</f>
        <v>6652.33</v>
      </c>
    </row>
    <row r="217" spans="1:5" ht="15.75" customHeight="1">
      <c r="A217" s="136" t="s">
        <v>161</v>
      </c>
      <c r="B217" s="114"/>
      <c r="C217" s="137"/>
      <c r="D217" s="137"/>
      <c r="E217" s="118"/>
    </row>
    <row r="218" spans="1:5" ht="15.75" customHeight="1">
      <c r="A218" s="138" t="s">
        <v>251</v>
      </c>
      <c r="B218" s="114" t="s">
        <v>62</v>
      </c>
      <c r="C218" s="137">
        <v>8.3330000000000001E-3</v>
      </c>
      <c r="D218" s="139">
        <f>E82</f>
        <v>171441</v>
      </c>
      <c r="E218" s="118">
        <f t="shared" ref="E218:E219" si="26">ROUND(C218*D218, 2)</f>
        <v>1428.62</v>
      </c>
    </row>
    <row r="219" spans="1:5" ht="15.75" customHeight="1">
      <c r="A219" s="138" t="s">
        <v>254</v>
      </c>
      <c r="B219" s="114" t="s">
        <v>62</v>
      </c>
      <c r="C219" s="137">
        <v>8.3330000000000001E-3</v>
      </c>
      <c r="D219" s="139">
        <f>E96</f>
        <v>88083</v>
      </c>
      <c r="E219" s="118">
        <f t="shared" si="26"/>
        <v>734</v>
      </c>
    </row>
    <row r="220" spans="1:5" ht="15.75" customHeight="1">
      <c r="A220" s="138"/>
      <c r="B220" s="114"/>
      <c r="C220" s="137"/>
      <c r="D220" s="140" t="s">
        <v>114</v>
      </c>
      <c r="E220" s="141">
        <f>SUM(E218:E219)</f>
        <v>2162.62</v>
      </c>
    </row>
    <row r="221" spans="1:5" ht="15.75" customHeight="1">
      <c r="A221" s="138"/>
      <c r="B221" s="114"/>
      <c r="C221" s="137"/>
      <c r="D221" s="137"/>
      <c r="E221" s="118"/>
    </row>
    <row r="222" spans="1:5" ht="15.75" customHeight="1">
      <c r="A222" s="138"/>
      <c r="B222" s="114"/>
      <c r="C222" s="137"/>
      <c r="D222" s="142" t="s">
        <v>250</v>
      </c>
      <c r="E222" s="143">
        <f>ROUND(SUM(E197:E220)/2, 0)</f>
        <v>105526</v>
      </c>
    </row>
    <row r="223" spans="1:5" ht="15.75" customHeight="1">
      <c r="A223" s="138"/>
      <c r="B223" s="114"/>
      <c r="C223" s="137"/>
      <c r="D223" s="137"/>
      <c r="E223" s="118"/>
    </row>
    <row r="224" spans="1:5" ht="15.75" customHeight="1">
      <c r="A224" s="138"/>
      <c r="B224" s="114"/>
      <c r="C224" s="137"/>
      <c r="D224" s="162" t="s">
        <v>272</v>
      </c>
      <c r="E224" s="163">
        <f>E222/E197-1</f>
        <v>0.82424962724463557</v>
      </c>
    </row>
    <row r="225" spans="1:5" ht="15.75" customHeight="1">
      <c r="A225" s="138"/>
      <c r="B225" s="114"/>
      <c r="C225" s="137"/>
      <c r="D225" s="137"/>
      <c r="E225" s="118"/>
    </row>
    <row r="226" spans="1:5" ht="15.75" customHeight="1">
      <c r="A226" s="138"/>
      <c r="B226" s="114"/>
      <c r="C226" s="137"/>
      <c r="D226" s="137"/>
      <c r="E226" s="118"/>
    </row>
    <row r="227" spans="1:5" ht="15.75" customHeight="1">
      <c r="A227" s="129" t="s">
        <v>127</v>
      </c>
      <c r="B227" s="130"/>
      <c r="C227" s="131"/>
      <c r="D227" s="131"/>
      <c r="E227" s="132" t="s">
        <v>249</v>
      </c>
    </row>
    <row r="228" spans="1:5" ht="15.75" customHeight="1">
      <c r="A228" s="133" t="s">
        <v>4</v>
      </c>
      <c r="B228" s="134" t="s">
        <v>5</v>
      </c>
      <c r="C228" s="134" t="s">
        <v>110</v>
      </c>
      <c r="D228" s="134" t="s">
        <v>111</v>
      </c>
      <c r="E228" s="135" t="s">
        <v>8</v>
      </c>
    </row>
    <row r="229" spans="1:5" ht="15.75" customHeight="1">
      <c r="A229" s="136" t="s">
        <v>117</v>
      </c>
      <c r="B229" s="114"/>
      <c r="C229" s="137"/>
      <c r="D229" s="137"/>
      <c r="E229" s="118"/>
    </row>
    <row r="230" spans="1:5" ht="15.75" customHeight="1">
      <c r="A230" s="138" t="s">
        <v>274</v>
      </c>
      <c r="B230" s="114" t="s">
        <v>119</v>
      </c>
      <c r="C230" s="137">
        <v>1</v>
      </c>
      <c r="D230" s="139">
        <f>E190</f>
        <v>102987</v>
      </c>
      <c r="E230" s="118">
        <f t="shared" ref="E230:E231" si="27">ROUND(C230*D230, 2)</f>
        <v>102987</v>
      </c>
    </row>
    <row r="231" spans="1:5" ht="15.75" customHeight="1">
      <c r="A231" s="138" t="s">
        <v>256</v>
      </c>
      <c r="B231" s="114" t="s">
        <v>119</v>
      </c>
      <c r="C231" s="137">
        <v>1</v>
      </c>
      <c r="D231" s="139">
        <f>E126</f>
        <v>81174</v>
      </c>
      <c r="E231" s="118">
        <f t="shared" si="27"/>
        <v>81174</v>
      </c>
    </row>
    <row r="232" spans="1:5" ht="15.75" customHeight="1">
      <c r="A232" s="138"/>
      <c r="B232" s="114"/>
      <c r="C232" s="137"/>
      <c r="D232" s="140" t="s">
        <v>114</v>
      </c>
      <c r="E232" s="141">
        <f>SUM(E230:E231)</f>
        <v>184161</v>
      </c>
    </row>
    <row r="233" spans="1:5" ht="15.75" customHeight="1">
      <c r="A233" s="138"/>
      <c r="B233" s="114"/>
      <c r="C233" s="137"/>
      <c r="D233" s="137"/>
      <c r="E233" s="118"/>
    </row>
    <row r="234" spans="1:5" ht="15.75" customHeight="1">
      <c r="A234" s="138"/>
      <c r="B234" s="114"/>
      <c r="C234" s="137"/>
      <c r="D234" s="142" t="s">
        <v>250</v>
      </c>
      <c r="E234" s="143">
        <f>ROUND(SUM(E229:E232)/2, 0)</f>
        <v>184161</v>
      </c>
    </row>
    <row r="235" spans="1:5" ht="15.75" customHeight="1">
      <c r="A235" s="138"/>
      <c r="B235" s="114"/>
      <c r="C235" s="137"/>
      <c r="D235" s="137"/>
      <c r="E235" s="118"/>
    </row>
    <row r="236" spans="1:5" ht="15.75" customHeight="1">
      <c r="A236" s="138"/>
      <c r="B236" s="114"/>
      <c r="C236" s="137"/>
      <c r="D236" s="137"/>
      <c r="E236" s="118"/>
    </row>
    <row r="237" spans="1:5" ht="15.75" customHeight="1">
      <c r="A237" s="129" t="s">
        <v>118</v>
      </c>
      <c r="B237" s="130"/>
      <c r="C237" s="131"/>
      <c r="D237" s="131"/>
      <c r="E237" s="132" t="s">
        <v>249</v>
      </c>
    </row>
    <row r="238" spans="1:5" ht="15.75" customHeight="1">
      <c r="A238" s="133" t="s">
        <v>4</v>
      </c>
      <c r="B238" s="134" t="s">
        <v>5</v>
      </c>
      <c r="C238" s="134" t="s">
        <v>110</v>
      </c>
      <c r="D238" s="134" t="s">
        <v>111</v>
      </c>
      <c r="E238" s="135" t="s">
        <v>8</v>
      </c>
    </row>
    <row r="239" spans="1:5" ht="15.75" customHeight="1">
      <c r="A239" s="136" t="s">
        <v>117</v>
      </c>
      <c r="B239" s="114"/>
      <c r="C239" s="137"/>
      <c r="D239" s="137"/>
      <c r="E239" s="118"/>
    </row>
    <row r="240" spans="1:5" ht="15.75" customHeight="1">
      <c r="A240" s="138" t="s">
        <v>274</v>
      </c>
      <c r="B240" s="114" t="s">
        <v>119</v>
      </c>
      <c r="C240" s="137">
        <v>1</v>
      </c>
      <c r="D240" s="139">
        <f>E190</f>
        <v>102987</v>
      </c>
      <c r="E240" s="118">
        <f t="shared" ref="E240:E241" si="28">ROUND(C240*D240, 2)</f>
        <v>102987</v>
      </c>
    </row>
    <row r="241" spans="1:5" ht="15.75" customHeight="1">
      <c r="A241" s="138" t="s">
        <v>256</v>
      </c>
      <c r="B241" s="114" t="s">
        <v>119</v>
      </c>
      <c r="C241" s="137">
        <v>2</v>
      </c>
      <c r="D241" s="139">
        <f>E126</f>
        <v>81174</v>
      </c>
      <c r="E241" s="118">
        <f t="shared" si="28"/>
        <v>162348</v>
      </c>
    </row>
    <row r="242" spans="1:5" ht="15.75" customHeight="1">
      <c r="A242" s="138"/>
      <c r="B242" s="114"/>
      <c r="C242" s="137"/>
      <c r="D242" s="140" t="s">
        <v>114</v>
      </c>
      <c r="E242" s="141">
        <f>SUM(E240:E241)</f>
        <v>265335</v>
      </c>
    </row>
    <row r="243" spans="1:5" ht="15.75" customHeight="1">
      <c r="A243" s="138"/>
      <c r="B243" s="114"/>
      <c r="C243" s="137"/>
      <c r="D243" s="137"/>
      <c r="E243" s="118"/>
    </row>
    <row r="244" spans="1:5" ht="15.75" customHeight="1">
      <c r="A244" s="138"/>
      <c r="B244" s="114"/>
      <c r="C244" s="137"/>
      <c r="D244" s="142" t="s">
        <v>250</v>
      </c>
      <c r="E244" s="143">
        <f>ROUND(SUM(E239:E242)/2, 0)</f>
        <v>265335</v>
      </c>
    </row>
    <row r="245" spans="1:5" ht="15.75" customHeight="1">
      <c r="A245" s="138"/>
      <c r="B245" s="114"/>
      <c r="C245" s="137"/>
      <c r="D245" s="137"/>
      <c r="E245" s="118"/>
    </row>
    <row r="246" spans="1:5" ht="15.75" customHeight="1">
      <c r="A246" s="138"/>
      <c r="B246" s="114"/>
      <c r="C246" s="137"/>
      <c r="D246" s="137"/>
      <c r="E246" s="118"/>
    </row>
    <row r="247" spans="1:5" ht="15.75" customHeight="1">
      <c r="A247" s="129" t="s">
        <v>135</v>
      </c>
      <c r="B247" s="130"/>
      <c r="C247" s="131"/>
      <c r="D247" s="131"/>
      <c r="E247" s="132" t="s">
        <v>249</v>
      </c>
    </row>
    <row r="248" spans="1:5" ht="15.75" customHeight="1">
      <c r="A248" s="133" t="s">
        <v>4</v>
      </c>
      <c r="B248" s="134" t="s">
        <v>5</v>
      </c>
      <c r="C248" s="134" t="s">
        <v>110</v>
      </c>
      <c r="D248" s="134" t="s">
        <v>111</v>
      </c>
      <c r="E248" s="135" t="s">
        <v>8</v>
      </c>
    </row>
    <row r="249" spans="1:5" ht="15.75" customHeight="1">
      <c r="A249" s="136" t="s">
        <v>117</v>
      </c>
      <c r="B249" s="114"/>
      <c r="C249" s="137"/>
      <c r="D249" s="137"/>
      <c r="E249" s="118"/>
    </row>
    <row r="250" spans="1:5" ht="15.75" customHeight="1">
      <c r="A250" s="138" t="s">
        <v>274</v>
      </c>
      <c r="B250" s="114" t="s">
        <v>119</v>
      </c>
      <c r="C250" s="137">
        <v>1</v>
      </c>
      <c r="D250" s="139">
        <f>E190</f>
        <v>102987</v>
      </c>
      <c r="E250" s="118">
        <f t="shared" ref="E250:E251" si="29">ROUND(C250*D250, 2)</f>
        <v>102987</v>
      </c>
    </row>
    <row r="251" spans="1:5" ht="15.75" customHeight="1">
      <c r="A251" s="138" t="s">
        <v>256</v>
      </c>
      <c r="B251" s="114" t="s">
        <v>119</v>
      </c>
      <c r="C251" s="137">
        <v>3</v>
      </c>
      <c r="D251" s="139">
        <f>E126</f>
        <v>81174</v>
      </c>
      <c r="E251" s="118">
        <f t="shared" si="29"/>
        <v>243522</v>
      </c>
    </row>
    <row r="252" spans="1:5" ht="15.75" customHeight="1">
      <c r="A252" s="138"/>
      <c r="B252" s="114"/>
      <c r="C252" s="137"/>
      <c r="D252" s="140" t="s">
        <v>114</v>
      </c>
      <c r="E252" s="141">
        <f>SUM(E250:E251)</f>
        <v>346509</v>
      </c>
    </row>
    <row r="253" spans="1:5" ht="15.75" customHeight="1">
      <c r="A253" s="138"/>
      <c r="B253" s="114"/>
      <c r="C253" s="137"/>
      <c r="D253" s="137"/>
      <c r="E253" s="118"/>
    </row>
    <row r="254" spans="1:5" ht="15.75" customHeight="1">
      <c r="A254" s="138"/>
      <c r="B254" s="114"/>
      <c r="C254" s="137"/>
      <c r="D254" s="142" t="s">
        <v>250</v>
      </c>
      <c r="E254" s="143">
        <f>ROUND(SUM(E249:E252)/2, 0)</f>
        <v>346509</v>
      </c>
    </row>
    <row r="255" spans="1:5" ht="15.75" customHeight="1">
      <c r="A255" s="138"/>
      <c r="B255" s="114"/>
      <c r="C255" s="137"/>
      <c r="D255" s="137"/>
      <c r="E255" s="118"/>
    </row>
    <row r="256" spans="1:5" ht="15.75" customHeight="1">
      <c r="A256" s="138"/>
      <c r="B256" s="114"/>
      <c r="C256" s="137"/>
      <c r="D256" s="137"/>
      <c r="E256" s="118"/>
    </row>
    <row r="257" spans="1:5" ht="15.75" customHeight="1">
      <c r="A257" s="129" t="s">
        <v>160</v>
      </c>
      <c r="B257" s="130"/>
      <c r="C257" s="131"/>
      <c r="D257" s="131"/>
      <c r="E257" s="132" t="s">
        <v>249</v>
      </c>
    </row>
    <row r="258" spans="1:5" ht="15.75" customHeight="1">
      <c r="A258" s="133" t="s">
        <v>4</v>
      </c>
      <c r="B258" s="134" t="s">
        <v>5</v>
      </c>
      <c r="C258" s="134" t="s">
        <v>110</v>
      </c>
      <c r="D258" s="134" t="s">
        <v>111</v>
      </c>
      <c r="E258" s="135" t="s">
        <v>8</v>
      </c>
    </row>
    <row r="259" spans="1:5" ht="15.75" customHeight="1">
      <c r="A259" s="136" t="s">
        <v>117</v>
      </c>
      <c r="B259" s="114"/>
      <c r="C259" s="137"/>
      <c r="D259" s="137"/>
      <c r="E259" s="118"/>
    </row>
    <row r="260" spans="1:5" ht="15.75" customHeight="1">
      <c r="A260" s="138" t="s">
        <v>274</v>
      </c>
      <c r="B260" s="114" t="s">
        <v>119</v>
      </c>
      <c r="C260" s="137">
        <v>1</v>
      </c>
      <c r="D260" s="139">
        <f>E190</f>
        <v>102987</v>
      </c>
      <c r="E260" s="118">
        <f t="shared" ref="E260:E261" si="30">ROUND(C260*D260, 2)</f>
        <v>102987</v>
      </c>
    </row>
    <row r="261" spans="1:5" ht="15.75" customHeight="1">
      <c r="A261" s="138" t="s">
        <v>256</v>
      </c>
      <c r="B261" s="114" t="s">
        <v>119</v>
      </c>
      <c r="C261" s="137">
        <v>4</v>
      </c>
      <c r="D261" s="139">
        <f>E126</f>
        <v>81174</v>
      </c>
      <c r="E261" s="118">
        <f t="shared" si="30"/>
        <v>324696</v>
      </c>
    </row>
    <row r="262" spans="1:5" ht="15.75" customHeight="1">
      <c r="A262" s="138"/>
      <c r="B262" s="114"/>
      <c r="C262" s="137"/>
      <c r="D262" s="140" t="s">
        <v>114</v>
      </c>
      <c r="E262" s="141">
        <f>SUM(E260:E261)</f>
        <v>427683</v>
      </c>
    </row>
    <row r="263" spans="1:5" ht="15.75" customHeight="1">
      <c r="A263" s="138"/>
      <c r="B263" s="114"/>
      <c r="C263" s="137"/>
      <c r="D263" s="137"/>
      <c r="E263" s="118"/>
    </row>
    <row r="264" spans="1:5" ht="15.75" customHeight="1">
      <c r="A264" s="138"/>
      <c r="B264" s="114"/>
      <c r="C264" s="137"/>
      <c r="D264" s="142" t="s">
        <v>250</v>
      </c>
      <c r="E264" s="143">
        <f>ROUND(SUM(E259:E262)/2, 0)</f>
        <v>427683</v>
      </c>
    </row>
    <row r="265" spans="1:5" ht="15.75" customHeight="1">
      <c r="A265" s="138"/>
      <c r="B265" s="114"/>
      <c r="C265" s="137"/>
      <c r="D265" s="137"/>
      <c r="E265" s="118"/>
    </row>
    <row r="266" spans="1:5" ht="15.75" customHeight="1">
      <c r="A266" s="138"/>
      <c r="B266" s="114"/>
      <c r="C266" s="137"/>
      <c r="D266" s="137"/>
      <c r="E266" s="118"/>
    </row>
    <row r="267" spans="1:5" ht="15.75" customHeight="1">
      <c r="A267" s="129" t="s">
        <v>133</v>
      </c>
      <c r="B267" s="130"/>
      <c r="C267" s="131"/>
      <c r="D267" s="131"/>
      <c r="E267" s="132" t="s">
        <v>249</v>
      </c>
    </row>
    <row r="268" spans="1:5" ht="15.75" customHeight="1">
      <c r="A268" s="133" t="s">
        <v>4</v>
      </c>
      <c r="B268" s="134" t="s">
        <v>5</v>
      </c>
      <c r="C268" s="134" t="s">
        <v>110</v>
      </c>
      <c r="D268" s="134" t="s">
        <v>111</v>
      </c>
      <c r="E268" s="135" t="s">
        <v>8</v>
      </c>
    </row>
    <row r="269" spans="1:5" ht="15.75" customHeight="1">
      <c r="A269" s="136" t="s">
        <v>117</v>
      </c>
      <c r="B269" s="114"/>
      <c r="C269" s="137"/>
      <c r="D269" s="137"/>
      <c r="E269" s="118"/>
    </row>
    <row r="270" spans="1:5" ht="15.75" customHeight="1">
      <c r="A270" s="138" t="s">
        <v>256</v>
      </c>
      <c r="B270" s="114" t="s">
        <v>119</v>
      </c>
      <c r="C270" s="137">
        <v>2</v>
      </c>
      <c r="D270" s="139">
        <f>E126</f>
        <v>81174</v>
      </c>
      <c r="E270" s="118">
        <f>ROUND(C270*D270, 2)</f>
        <v>162348</v>
      </c>
    </row>
    <row r="271" spans="1:5" ht="15.75" customHeight="1">
      <c r="A271" s="138"/>
      <c r="B271" s="114"/>
      <c r="C271" s="137"/>
      <c r="D271" s="140" t="s">
        <v>114</v>
      </c>
      <c r="E271" s="141">
        <f>SUM(E270)</f>
        <v>162348</v>
      </c>
    </row>
    <row r="272" spans="1:5" ht="15.75" customHeight="1">
      <c r="A272" s="138"/>
      <c r="B272" s="114"/>
      <c r="C272" s="137"/>
      <c r="D272" s="137"/>
      <c r="E272" s="118"/>
    </row>
    <row r="273" spans="1:5" ht="15.75" customHeight="1">
      <c r="A273" s="138"/>
      <c r="B273" s="114"/>
      <c r="C273" s="137"/>
      <c r="D273" s="142" t="s">
        <v>250</v>
      </c>
      <c r="E273" s="143">
        <f>ROUND(SUM(E269:E271)/2, 0)</f>
        <v>162348</v>
      </c>
    </row>
    <row r="274" spans="1:5" ht="15.75" customHeight="1">
      <c r="A274" s="138"/>
      <c r="B274" s="114"/>
      <c r="C274" s="137"/>
      <c r="D274" s="137"/>
      <c r="E274" s="118"/>
    </row>
    <row r="275" spans="1:5" ht="15.75" customHeight="1">
      <c r="A275" s="138"/>
      <c r="B275" s="114"/>
      <c r="C275" s="137"/>
      <c r="D275" s="137"/>
      <c r="E275" s="118"/>
    </row>
    <row r="276" spans="1:5" ht="15.75" customHeight="1">
      <c r="A276" s="129" t="s">
        <v>139</v>
      </c>
      <c r="B276" s="130"/>
      <c r="C276" s="131"/>
      <c r="D276" s="131"/>
      <c r="E276" s="132" t="s">
        <v>249</v>
      </c>
    </row>
    <row r="277" spans="1:5" ht="15.75" customHeight="1">
      <c r="A277" s="133" t="s">
        <v>4</v>
      </c>
      <c r="B277" s="134" t="s">
        <v>5</v>
      </c>
      <c r="C277" s="134" t="s">
        <v>110</v>
      </c>
      <c r="D277" s="134" t="s">
        <v>111</v>
      </c>
      <c r="E277" s="135" t="s">
        <v>8</v>
      </c>
    </row>
    <row r="278" spans="1:5" ht="15.75" customHeight="1">
      <c r="A278" s="136" t="s">
        <v>117</v>
      </c>
      <c r="B278" s="114"/>
      <c r="C278" s="137"/>
      <c r="D278" s="137"/>
      <c r="E278" s="118"/>
    </row>
    <row r="279" spans="1:5" ht="15.75" customHeight="1">
      <c r="A279" s="138" t="s">
        <v>275</v>
      </c>
      <c r="B279" s="114" t="s">
        <v>119</v>
      </c>
      <c r="C279" s="137">
        <v>1</v>
      </c>
      <c r="D279" s="139">
        <f>E222</f>
        <v>105526</v>
      </c>
      <c r="E279" s="118">
        <f t="shared" ref="E279:E280" si="31">ROUND(C279*D279, 2)</f>
        <v>105526</v>
      </c>
    </row>
    <row r="280" spans="1:5" ht="15.75" customHeight="1">
      <c r="A280" s="138" t="s">
        <v>273</v>
      </c>
      <c r="B280" s="114" t="s">
        <v>119</v>
      </c>
      <c r="C280" s="137">
        <v>1</v>
      </c>
      <c r="D280" s="139">
        <f>E158</f>
        <v>97409</v>
      </c>
      <c r="E280" s="118">
        <f t="shared" si="31"/>
        <v>97409</v>
      </c>
    </row>
    <row r="281" spans="1:5" ht="15.75" customHeight="1">
      <c r="A281" s="138"/>
      <c r="B281" s="114"/>
      <c r="C281" s="137"/>
      <c r="D281" s="140" t="s">
        <v>114</v>
      </c>
      <c r="E281" s="141">
        <f>SUM(E279:E280)</f>
        <v>202935</v>
      </c>
    </row>
    <row r="282" spans="1:5" ht="15.75" customHeight="1">
      <c r="A282" s="138"/>
      <c r="B282" s="114"/>
      <c r="C282" s="137"/>
      <c r="D282" s="137"/>
      <c r="E282" s="118"/>
    </row>
    <row r="283" spans="1:5" ht="15.75" customHeight="1">
      <c r="A283" s="138"/>
      <c r="B283" s="114"/>
      <c r="C283" s="137"/>
      <c r="D283" s="142" t="s">
        <v>250</v>
      </c>
      <c r="E283" s="143">
        <f>ROUND(SUM(E278:E281)/2, 0)</f>
        <v>202935</v>
      </c>
    </row>
    <row r="284" spans="1:5" ht="15.75" customHeight="1">
      <c r="A284" s="138"/>
      <c r="B284" s="114"/>
      <c r="C284" s="137"/>
      <c r="D284" s="137"/>
      <c r="E284" s="118"/>
    </row>
    <row r="285" spans="1:5" ht="15.75" customHeight="1">
      <c r="A285" s="138"/>
      <c r="B285" s="114"/>
      <c r="C285" s="137"/>
      <c r="D285" s="137"/>
      <c r="E285" s="118"/>
    </row>
    <row r="286" spans="1:5" ht="15.75" customHeight="1">
      <c r="A286" s="129" t="s">
        <v>124</v>
      </c>
      <c r="B286" s="130"/>
      <c r="C286" s="131"/>
      <c r="D286" s="131"/>
      <c r="E286" s="132" t="s">
        <v>109</v>
      </c>
    </row>
    <row r="287" spans="1:5" ht="15.75" customHeight="1">
      <c r="A287" s="133" t="s">
        <v>4</v>
      </c>
      <c r="B287" s="134" t="s">
        <v>5</v>
      </c>
      <c r="C287" s="134" t="s">
        <v>110</v>
      </c>
      <c r="D287" s="134" t="s">
        <v>111</v>
      </c>
      <c r="E287" s="135" t="s">
        <v>8</v>
      </c>
    </row>
    <row r="288" spans="1:5" ht="15.75" customHeight="1">
      <c r="A288" s="136" t="s">
        <v>112</v>
      </c>
      <c r="B288" s="114"/>
      <c r="C288" s="137"/>
      <c r="D288" s="137"/>
      <c r="E288" s="118"/>
    </row>
    <row r="289" spans="1:5" ht="15.75" customHeight="1">
      <c r="A289" s="138" t="str">
        <f>Insumos!B21</f>
        <v>CEMENTO GRIS</v>
      </c>
      <c r="B289" s="114" t="str">
        <f>Insumos!C21</f>
        <v>Kg</v>
      </c>
      <c r="C289" s="137">
        <v>313.3</v>
      </c>
      <c r="D289" s="139">
        <f>Insumos!D21</f>
        <v>721</v>
      </c>
      <c r="E289" s="118">
        <f t="shared" ref="E289:E292" si="32">ROUND(C289*D289, 2)</f>
        <v>225889.3</v>
      </c>
    </row>
    <row r="290" spans="1:5" ht="15.75" customHeight="1">
      <c r="A290" s="138" t="str">
        <f>Insumos!B15</f>
        <v>ARENA</v>
      </c>
      <c r="B290" s="114" t="str">
        <f>Insumos!C15</f>
        <v>m3</v>
      </c>
      <c r="C290" s="137">
        <v>0.67</v>
      </c>
      <c r="D290" s="139">
        <f>Insumos!D15</f>
        <v>130000</v>
      </c>
      <c r="E290" s="118">
        <f t="shared" si="32"/>
        <v>87100</v>
      </c>
    </row>
    <row r="291" spans="1:5" ht="15.75" customHeight="1">
      <c r="A291" s="138" t="str">
        <f>Insumos!B54</f>
        <v>TRITURADO DE 3/4"</v>
      </c>
      <c r="B291" s="114" t="str">
        <f>Insumos!C54</f>
        <v>m3</v>
      </c>
      <c r="C291" s="137">
        <v>0.7</v>
      </c>
      <c r="D291" s="139">
        <f>Insumos!D54</f>
        <v>130759</v>
      </c>
      <c r="E291" s="118">
        <f t="shared" si="32"/>
        <v>91531.3</v>
      </c>
    </row>
    <row r="292" spans="1:5" ht="15.75" customHeight="1">
      <c r="A292" s="138" t="str">
        <f>Insumos!B13</f>
        <v>AGUA</v>
      </c>
      <c r="B292" s="114" t="str">
        <f>Insumos!C13</f>
        <v>Lt</v>
      </c>
      <c r="C292" s="137">
        <v>211.03</v>
      </c>
      <c r="D292" s="139">
        <f>Insumos!D13</f>
        <v>69</v>
      </c>
      <c r="E292" s="118">
        <f t="shared" si="32"/>
        <v>14561.07</v>
      </c>
    </row>
    <row r="293" spans="1:5" ht="15.75" customHeight="1">
      <c r="A293" s="138"/>
      <c r="B293" s="114"/>
      <c r="C293" s="137"/>
      <c r="D293" s="140" t="s">
        <v>114</v>
      </c>
      <c r="E293" s="141">
        <f>SUM(E289:E292)</f>
        <v>419081.67</v>
      </c>
    </row>
    <row r="294" spans="1:5" ht="15.75" customHeight="1">
      <c r="A294" s="136" t="s">
        <v>115</v>
      </c>
      <c r="B294" s="114"/>
      <c r="C294" s="137"/>
      <c r="D294" s="137"/>
      <c r="E294" s="118"/>
    </row>
    <row r="295" spans="1:5" ht="15.75" customHeight="1">
      <c r="A295" s="138" t="str">
        <f>Insumos!B95</f>
        <v>CANECA METÁLICA DE 55 Gal</v>
      </c>
      <c r="B295" s="114" t="str">
        <f>Insumos!C95</f>
        <v>Un</v>
      </c>
      <c r="C295" s="137">
        <v>1.6000000000000001E-3</v>
      </c>
      <c r="D295" s="139">
        <f>Insumos!D95</f>
        <v>49323</v>
      </c>
      <c r="E295" s="118">
        <f t="shared" ref="E295:E300" si="33">ROUND(C295*D295, 2)</f>
        <v>78.92</v>
      </c>
    </row>
    <row r="296" spans="1:5" ht="15.75" customHeight="1">
      <c r="A296" s="138" t="str">
        <f>Insumos!B112</f>
        <v>MANGUERA PARA AGUA Ø= 1/2" x 50 m</v>
      </c>
      <c r="B296" s="114" t="str">
        <f>Insumos!C112</f>
        <v>Un</v>
      </c>
      <c r="C296" s="137">
        <v>1.6000000000000001E-3</v>
      </c>
      <c r="D296" s="139">
        <f>Insumos!D112</f>
        <v>56369</v>
      </c>
      <c r="E296" s="118">
        <f t="shared" si="33"/>
        <v>90.19</v>
      </c>
    </row>
    <row r="297" spans="1:5" ht="15.75" customHeight="1">
      <c r="A297" s="138" t="str">
        <f>Insumos!B118</f>
        <v>PALA REDONDA CON CABO</v>
      </c>
      <c r="B297" s="114" t="str">
        <f>Insumos!C118</f>
        <v>Un</v>
      </c>
      <c r="C297" s="137">
        <v>4.7999999999999996E-3</v>
      </c>
      <c r="D297" s="139">
        <f>Insumos!D118</f>
        <v>34500</v>
      </c>
      <c r="E297" s="118">
        <f t="shared" si="33"/>
        <v>165.6</v>
      </c>
    </row>
    <row r="298" spans="1:5" ht="15.75" customHeight="1">
      <c r="A298" s="138" t="str">
        <f>Insumos!B90</f>
        <v>BALDE CONSTRUCCIÓN</v>
      </c>
      <c r="B298" s="114" t="str">
        <f>Insumos!C90</f>
        <v>Un</v>
      </c>
      <c r="C298" s="137">
        <v>3.2000000000000001E-2</v>
      </c>
      <c r="D298" s="139">
        <f>Insumos!D90</f>
        <v>6203</v>
      </c>
      <c r="E298" s="118">
        <f t="shared" si="33"/>
        <v>198.5</v>
      </c>
    </row>
    <row r="299" spans="1:5" ht="15.75" customHeight="1">
      <c r="A299" s="138" t="str">
        <f>Insumos!B104</f>
        <v>EXTENSIÓN ELÉCTRICA ENCAUCHETADA 3x12 x 10 m</v>
      </c>
      <c r="B299" s="114" t="str">
        <f>Insumos!C104</f>
        <v>Un</v>
      </c>
      <c r="C299" s="137">
        <v>1.6000000000000001E-3</v>
      </c>
      <c r="D299" s="139">
        <f>Insumos!D104</f>
        <v>55617</v>
      </c>
      <c r="E299" s="118">
        <f t="shared" si="33"/>
        <v>88.99</v>
      </c>
    </row>
    <row r="300" spans="1:5" ht="15.75" customHeight="1">
      <c r="A300" s="138" t="str">
        <f>Insumos!B101</f>
        <v>CONCRETADORA ELÉCTRICA DE 1 SACO</v>
      </c>
      <c r="B300" s="114" t="str">
        <f>Insumos!C101</f>
        <v>Día</v>
      </c>
      <c r="C300" s="137">
        <v>0.2</v>
      </c>
      <c r="D300" s="139">
        <f>Insumos!D101</f>
        <v>43575</v>
      </c>
      <c r="E300" s="118">
        <f t="shared" si="33"/>
        <v>8715</v>
      </c>
    </row>
    <row r="301" spans="1:5" ht="15.75" customHeight="1">
      <c r="A301" s="138"/>
      <c r="B301" s="114"/>
      <c r="C301" s="137"/>
      <c r="D301" s="140" t="s">
        <v>114</v>
      </c>
      <c r="E301" s="141">
        <f>SUM(E295:E300)</f>
        <v>9337.2000000000007</v>
      </c>
    </row>
    <row r="302" spans="1:5" ht="15.75" customHeight="1">
      <c r="A302" s="136" t="s">
        <v>117</v>
      </c>
      <c r="B302" s="114"/>
      <c r="C302" s="137"/>
      <c r="D302" s="137"/>
      <c r="E302" s="118"/>
    </row>
    <row r="303" spans="1:5" ht="15.75" customHeight="1">
      <c r="A303" s="138" t="s">
        <v>135</v>
      </c>
      <c r="B303" s="114" t="s">
        <v>119</v>
      </c>
      <c r="C303" s="137">
        <v>0.16</v>
      </c>
      <c r="D303" s="139">
        <f>E254</f>
        <v>346509</v>
      </c>
      <c r="E303" s="118">
        <f>ROUND(C303*D303, 2)</f>
        <v>55441.440000000002</v>
      </c>
    </row>
    <row r="304" spans="1:5" ht="15.75" customHeight="1">
      <c r="A304" s="138"/>
      <c r="B304" s="114"/>
      <c r="C304" s="137"/>
      <c r="D304" s="140" t="s">
        <v>114</v>
      </c>
      <c r="E304" s="141">
        <f>SUM(E303)</f>
        <v>55441.440000000002</v>
      </c>
    </row>
    <row r="305" spans="1:5" ht="15.75" customHeight="1">
      <c r="A305" s="138"/>
      <c r="B305" s="114"/>
      <c r="C305" s="137"/>
      <c r="D305" s="137"/>
      <c r="E305" s="118"/>
    </row>
    <row r="306" spans="1:5" ht="15.75" customHeight="1">
      <c r="A306" s="138"/>
      <c r="B306" s="114"/>
      <c r="C306" s="137"/>
      <c r="D306" s="142" t="s">
        <v>250</v>
      </c>
      <c r="E306" s="143">
        <f>ROUND(SUM(E288:E304)/2, 0)</f>
        <v>483860</v>
      </c>
    </row>
    <row r="307" spans="1:5" ht="15.75" customHeight="1">
      <c r="A307" s="138"/>
      <c r="B307" s="114"/>
      <c r="C307" s="137"/>
      <c r="D307" s="137"/>
      <c r="E307" s="118"/>
    </row>
    <row r="308" spans="1:5" ht="15.75" customHeight="1">
      <c r="A308" s="138"/>
      <c r="B308" s="114"/>
      <c r="C308" s="137"/>
      <c r="D308" s="137"/>
      <c r="E308" s="118"/>
    </row>
    <row r="309" spans="1:5" ht="15.75" customHeight="1">
      <c r="A309" s="129" t="s">
        <v>159</v>
      </c>
      <c r="B309" s="130"/>
      <c r="C309" s="131"/>
      <c r="D309" s="131"/>
      <c r="E309" s="132" t="s">
        <v>109</v>
      </c>
    </row>
    <row r="310" spans="1:5" ht="15.75" customHeight="1">
      <c r="A310" s="133" t="s">
        <v>4</v>
      </c>
      <c r="B310" s="134" t="s">
        <v>5</v>
      </c>
      <c r="C310" s="134" t="s">
        <v>110</v>
      </c>
      <c r="D310" s="134" t="s">
        <v>111</v>
      </c>
      <c r="E310" s="135" t="s">
        <v>8</v>
      </c>
    </row>
    <row r="311" spans="1:5" ht="15.75" customHeight="1">
      <c r="A311" s="136" t="s">
        <v>112</v>
      </c>
      <c r="B311" s="114"/>
      <c r="C311" s="137"/>
      <c r="D311" s="137"/>
      <c r="E311" s="118"/>
    </row>
    <row r="312" spans="1:5" ht="15.75" customHeight="1">
      <c r="A312" s="138" t="str">
        <f>Insumos!B21</f>
        <v>CEMENTO GRIS</v>
      </c>
      <c r="B312" s="114" t="str">
        <f>Insumos!C21</f>
        <v>Kg</v>
      </c>
      <c r="C312" s="137">
        <v>353.67</v>
      </c>
      <c r="D312" s="139">
        <f>Insumos!D21</f>
        <v>721</v>
      </c>
      <c r="E312" s="118">
        <f t="shared" ref="E312:E315" si="34">ROUND(C312*D312, 2)</f>
        <v>254996.07</v>
      </c>
    </row>
    <row r="313" spans="1:5" ht="15.75" customHeight="1">
      <c r="A313" s="138" t="str">
        <f>Insumos!B15</f>
        <v>ARENA</v>
      </c>
      <c r="B313" s="114" t="str">
        <f>Insumos!C15</f>
        <v>m3</v>
      </c>
      <c r="C313" s="137">
        <v>0.64</v>
      </c>
      <c r="D313" s="139">
        <f>Insumos!D15</f>
        <v>130000</v>
      </c>
      <c r="E313" s="118">
        <f t="shared" si="34"/>
        <v>83200</v>
      </c>
    </row>
    <row r="314" spans="1:5" ht="15.75" customHeight="1">
      <c r="A314" s="138" t="str">
        <f>Insumos!B54</f>
        <v>TRITURADO DE 3/4"</v>
      </c>
      <c r="B314" s="114" t="str">
        <f>Insumos!C54</f>
        <v>m3</v>
      </c>
      <c r="C314" s="137">
        <v>0.7</v>
      </c>
      <c r="D314" s="139">
        <f>Insumos!D54</f>
        <v>130759</v>
      </c>
      <c r="E314" s="118">
        <f t="shared" si="34"/>
        <v>91531.3</v>
      </c>
    </row>
    <row r="315" spans="1:5" ht="15.75" customHeight="1">
      <c r="A315" s="138" t="str">
        <f>Insumos!B13</f>
        <v>AGUA</v>
      </c>
      <c r="B315" s="114" t="str">
        <f>Insumos!C13</f>
        <v>Lt</v>
      </c>
      <c r="C315" s="137">
        <v>210.43</v>
      </c>
      <c r="D315" s="139">
        <f>Insumos!D13</f>
        <v>69</v>
      </c>
      <c r="E315" s="118">
        <f t="shared" si="34"/>
        <v>14519.67</v>
      </c>
    </row>
    <row r="316" spans="1:5" ht="15.75" customHeight="1">
      <c r="A316" s="138"/>
      <c r="B316" s="114"/>
      <c r="C316" s="137"/>
      <c r="D316" s="140" t="s">
        <v>114</v>
      </c>
      <c r="E316" s="141">
        <f>SUM(E312:E315)</f>
        <v>444247.03999999998</v>
      </c>
    </row>
    <row r="317" spans="1:5" ht="15.75" customHeight="1">
      <c r="A317" s="136" t="s">
        <v>115</v>
      </c>
      <c r="B317" s="114"/>
      <c r="C317" s="137"/>
      <c r="D317" s="137"/>
      <c r="E317" s="118"/>
    </row>
    <row r="318" spans="1:5" ht="15.75" customHeight="1">
      <c r="A318" s="138" t="str">
        <f>Insumos!B95</f>
        <v>CANECA METÁLICA DE 55 Gal</v>
      </c>
      <c r="B318" s="114" t="str">
        <f>Insumos!C95</f>
        <v>Un</v>
      </c>
      <c r="C318" s="137">
        <v>1.8E-3</v>
      </c>
      <c r="D318" s="139">
        <f>Insumos!D95</f>
        <v>49323</v>
      </c>
      <c r="E318" s="118">
        <f t="shared" ref="E318:E323" si="35">ROUND(C318*D318, 2)</f>
        <v>88.78</v>
      </c>
    </row>
    <row r="319" spans="1:5" ht="15.75" customHeight="1">
      <c r="A319" s="138" t="str">
        <f>Insumos!B112</f>
        <v>MANGUERA PARA AGUA Ø= 1/2" x 50 m</v>
      </c>
      <c r="B319" s="114" t="str">
        <f>Insumos!C112</f>
        <v>Un</v>
      </c>
      <c r="C319" s="137">
        <v>1.8E-3</v>
      </c>
      <c r="D319" s="139">
        <f>Insumos!D112</f>
        <v>56369</v>
      </c>
      <c r="E319" s="118">
        <f t="shared" si="35"/>
        <v>101.46</v>
      </c>
    </row>
    <row r="320" spans="1:5" ht="15.75" customHeight="1">
      <c r="A320" s="138" t="str">
        <f>Insumos!B118</f>
        <v>PALA REDONDA CON CABO</v>
      </c>
      <c r="B320" s="114" t="str">
        <f>Insumos!C118</f>
        <v>Un</v>
      </c>
      <c r="C320" s="137">
        <v>5.3E-3</v>
      </c>
      <c r="D320" s="139">
        <f>Insumos!D118</f>
        <v>34500</v>
      </c>
      <c r="E320" s="118">
        <f t="shared" si="35"/>
        <v>182.85</v>
      </c>
    </row>
    <row r="321" spans="1:5" ht="15.75" customHeight="1">
      <c r="A321" s="138" t="str">
        <f>Insumos!B90</f>
        <v>BALDE CONSTRUCCIÓN</v>
      </c>
      <c r="B321" s="114" t="str">
        <f>Insumos!C90</f>
        <v>Un</v>
      </c>
      <c r="C321" s="137">
        <v>3.5200000000000002E-2</v>
      </c>
      <c r="D321" s="139">
        <f>Insumos!D90</f>
        <v>6203</v>
      </c>
      <c r="E321" s="118">
        <f t="shared" si="35"/>
        <v>218.35</v>
      </c>
    </row>
    <row r="322" spans="1:5" ht="15.75" customHeight="1">
      <c r="A322" s="138" t="str">
        <f>Insumos!B104</f>
        <v>EXTENSIÓN ELÉCTRICA ENCAUCHETADA 3x12 x 10 m</v>
      </c>
      <c r="B322" s="114" t="str">
        <f>Insumos!C104</f>
        <v>Un</v>
      </c>
      <c r="C322" s="137">
        <v>1.8E-3</v>
      </c>
      <c r="D322" s="139">
        <f>Insumos!D104</f>
        <v>55617</v>
      </c>
      <c r="E322" s="118">
        <f t="shared" si="35"/>
        <v>100.11</v>
      </c>
    </row>
    <row r="323" spans="1:5" ht="15.75" customHeight="1">
      <c r="A323" s="138" t="str">
        <f>Insumos!B101</f>
        <v>CONCRETADORA ELÉCTRICA DE 1 SACO</v>
      </c>
      <c r="B323" s="114" t="str">
        <f>Insumos!C101</f>
        <v>Día</v>
      </c>
      <c r="C323" s="137">
        <v>0.22</v>
      </c>
      <c r="D323" s="139">
        <f>Insumos!D101</f>
        <v>43575</v>
      </c>
      <c r="E323" s="118">
        <f t="shared" si="35"/>
        <v>9586.5</v>
      </c>
    </row>
    <row r="324" spans="1:5" ht="15.75" customHeight="1">
      <c r="A324" s="138"/>
      <c r="B324" s="114"/>
      <c r="C324" s="137"/>
      <c r="D324" s="140" t="s">
        <v>114</v>
      </c>
      <c r="E324" s="141">
        <f>SUM(E318:E323)</f>
        <v>10278.049999999999</v>
      </c>
    </row>
    <row r="325" spans="1:5" ht="15.75" customHeight="1">
      <c r="A325" s="136" t="s">
        <v>117</v>
      </c>
      <c r="B325" s="114"/>
      <c r="C325" s="137"/>
      <c r="D325" s="137"/>
      <c r="E325" s="118"/>
    </row>
    <row r="326" spans="1:5" ht="15.75" customHeight="1">
      <c r="A326" s="138" t="s">
        <v>135</v>
      </c>
      <c r="B326" s="114" t="s">
        <v>119</v>
      </c>
      <c r="C326" s="137">
        <v>0.17599999999999999</v>
      </c>
      <c r="D326" s="139">
        <f>E254</f>
        <v>346509</v>
      </c>
      <c r="E326" s="118">
        <f>ROUND(C326*D326, 2)</f>
        <v>60985.58</v>
      </c>
    </row>
    <row r="327" spans="1:5" ht="15.75" customHeight="1">
      <c r="A327" s="138"/>
      <c r="B327" s="114"/>
      <c r="C327" s="137"/>
      <c r="D327" s="140" t="s">
        <v>114</v>
      </c>
      <c r="E327" s="141">
        <f>SUM(E326)</f>
        <v>60985.58</v>
      </c>
    </row>
    <row r="328" spans="1:5" ht="15.75" customHeight="1">
      <c r="A328" s="138"/>
      <c r="B328" s="114"/>
      <c r="C328" s="137"/>
      <c r="D328" s="137"/>
      <c r="E328" s="118"/>
    </row>
    <row r="329" spans="1:5" ht="15.75" customHeight="1">
      <c r="A329" s="138"/>
      <c r="B329" s="114"/>
      <c r="C329" s="137"/>
      <c r="D329" s="142" t="s">
        <v>250</v>
      </c>
      <c r="E329" s="143">
        <f>ROUND(SUM(E311:E327)/2, 0)</f>
        <v>515511</v>
      </c>
    </row>
    <row r="330" spans="1:5" ht="15.75" customHeight="1">
      <c r="A330" s="138"/>
      <c r="B330" s="114"/>
      <c r="C330" s="137"/>
      <c r="D330" s="137"/>
      <c r="E330" s="118"/>
    </row>
    <row r="331" spans="1:5" ht="15.75" customHeight="1">
      <c r="A331" s="138"/>
      <c r="B331" s="114"/>
      <c r="C331" s="137"/>
      <c r="D331" s="137"/>
      <c r="E331" s="118"/>
    </row>
    <row r="332" spans="1:5" ht="15.75" customHeight="1">
      <c r="A332" s="129" t="s">
        <v>162</v>
      </c>
      <c r="B332" s="130"/>
      <c r="C332" s="131"/>
      <c r="D332" s="131"/>
      <c r="E332" s="132" t="s">
        <v>122</v>
      </c>
    </row>
    <row r="333" spans="1:5" ht="15.75" customHeight="1">
      <c r="A333" s="133" t="s">
        <v>4</v>
      </c>
      <c r="B333" s="134" t="s">
        <v>5</v>
      </c>
      <c r="C333" s="134" t="s">
        <v>110</v>
      </c>
      <c r="D333" s="134" t="s">
        <v>111</v>
      </c>
      <c r="E333" s="135" t="s">
        <v>8</v>
      </c>
    </row>
    <row r="334" spans="1:5" ht="15.75" customHeight="1">
      <c r="A334" s="136" t="s">
        <v>112</v>
      </c>
      <c r="B334" s="114"/>
      <c r="C334" s="137"/>
      <c r="D334" s="137"/>
      <c r="E334" s="118"/>
    </row>
    <row r="335" spans="1:5" ht="15.75" customHeight="1">
      <c r="A335" s="138" t="str">
        <f>Insumos!B7</f>
        <v>ACPM</v>
      </c>
      <c r="B335" s="114" t="str">
        <f>Insumos!C7</f>
        <v>Gal</v>
      </c>
      <c r="C335" s="137">
        <v>0.1</v>
      </c>
      <c r="D335" s="139">
        <f>Insumos!D7</f>
        <v>9537</v>
      </c>
      <c r="E335" s="118">
        <f t="shared" ref="E335:E336" si="36">ROUND(C335*D335, 2)</f>
        <v>953.7</v>
      </c>
    </row>
    <row r="336" spans="1:5" ht="15.75" customHeight="1">
      <c r="A336" s="138" t="str">
        <f>Insumos!B13</f>
        <v>AGUA</v>
      </c>
      <c r="B336" s="114" t="str">
        <f>Insumos!C13</f>
        <v>Lt</v>
      </c>
      <c r="C336" s="137">
        <v>18</v>
      </c>
      <c r="D336" s="139">
        <f>Insumos!D13</f>
        <v>69</v>
      </c>
      <c r="E336" s="118">
        <f t="shared" si="36"/>
        <v>1242</v>
      </c>
    </row>
    <row r="337" spans="1:5" ht="15.75" customHeight="1">
      <c r="A337" s="138"/>
      <c r="B337" s="114"/>
      <c r="C337" s="137"/>
      <c r="D337" s="140" t="s">
        <v>114</v>
      </c>
      <c r="E337" s="141">
        <f>SUM(E335:E336)</f>
        <v>2195.6999999999998</v>
      </c>
    </row>
    <row r="338" spans="1:5" ht="15.75" customHeight="1">
      <c r="A338" s="136" t="s">
        <v>115</v>
      </c>
      <c r="B338" s="114"/>
      <c r="C338" s="137"/>
      <c r="D338" s="137"/>
      <c r="E338" s="118"/>
    </row>
    <row r="339" spans="1:5" ht="15.75" customHeight="1">
      <c r="A339" s="138" t="str">
        <f>Insumos!B119</f>
        <v>PALUSTRE</v>
      </c>
      <c r="B339" s="114" t="str">
        <f>Insumos!C119</f>
        <v>Un</v>
      </c>
      <c r="C339" s="137">
        <v>1.2999999999999999E-3</v>
      </c>
      <c r="D339" s="139">
        <f>Insumos!D119</f>
        <v>14210</v>
      </c>
      <c r="E339" s="118">
        <f t="shared" ref="E339:E342" si="37">ROUND(C339*D339, 2)</f>
        <v>18.47</v>
      </c>
    </row>
    <row r="340" spans="1:5" ht="15.75" customHeight="1">
      <c r="A340" s="138" t="str">
        <f>Insumos!B105</f>
        <v>FORMALETA CONO SLUMP y VARILLA 5/8" x 60 cm</v>
      </c>
      <c r="B340" s="114" t="str">
        <f>Insumos!C105</f>
        <v>Día</v>
      </c>
      <c r="C340" s="137">
        <v>0.25</v>
      </c>
      <c r="D340" s="139">
        <f>Insumos!D105</f>
        <v>5147</v>
      </c>
      <c r="E340" s="118">
        <f t="shared" si="37"/>
        <v>1286.75</v>
      </c>
    </row>
    <row r="341" spans="1:5" ht="15.75" customHeight="1">
      <c r="A341" s="138" t="str">
        <f>Insumos!B116</f>
        <v>MOLDE METÁLICO PARA CILINDRO DE CONCRETO</v>
      </c>
      <c r="B341" s="114" t="str">
        <f>Insumos!C116</f>
        <v>Día</v>
      </c>
      <c r="C341" s="137">
        <v>0.25</v>
      </c>
      <c r="D341" s="139">
        <f>Insumos!D116</f>
        <v>3896</v>
      </c>
      <c r="E341" s="118">
        <f t="shared" si="37"/>
        <v>974</v>
      </c>
    </row>
    <row r="342" spans="1:5" ht="15.75" customHeight="1">
      <c r="A342" s="138" t="str">
        <f>Insumos!B95</f>
        <v>CANECA METÁLICA DE 55 Gal</v>
      </c>
      <c r="B342" s="114" t="str">
        <f>Insumos!C95</f>
        <v>Un</v>
      </c>
      <c r="C342" s="137">
        <v>1.2999999999999999E-3</v>
      </c>
      <c r="D342" s="139">
        <f>Insumos!D95</f>
        <v>49323</v>
      </c>
      <c r="E342" s="118">
        <f t="shared" si="37"/>
        <v>64.12</v>
      </c>
    </row>
    <row r="343" spans="1:5" ht="15.75" customHeight="1">
      <c r="A343" s="138"/>
      <c r="B343" s="114"/>
      <c r="C343" s="137"/>
      <c r="D343" s="140" t="s">
        <v>114</v>
      </c>
      <c r="E343" s="141">
        <f>SUM(E339:E342)</f>
        <v>2343.34</v>
      </c>
    </row>
    <row r="344" spans="1:5" ht="15.75" customHeight="1">
      <c r="A344" s="136" t="s">
        <v>130</v>
      </c>
      <c r="B344" s="114"/>
      <c r="C344" s="137"/>
      <c r="D344" s="137"/>
      <c r="E344" s="118"/>
    </row>
    <row r="345" spans="1:5" ht="15.75" customHeight="1">
      <c r="A345" s="138" t="str">
        <f>Insumos!B132</f>
        <v>CAMIONETA</v>
      </c>
      <c r="B345" s="114" t="str">
        <f>Insumos!C132</f>
        <v>Hr</v>
      </c>
      <c r="C345" s="137">
        <v>1</v>
      </c>
      <c r="D345" s="139">
        <f>Insumos!D132</f>
        <v>36850</v>
      </c>
      <c r="E345" s="118">
        <f>ROUND(C345*D345, 2)</f>
        <v>36850</v>
      </c>
    </row>
    <row r="346" spans="1:5" ht="15.75" customHeight="1">
      <c r="A346" s="138"/>
      <c r="B346" s="114"/>
      <c r="C346" s="137"/>
      <c r="D346" s="140" t="s">
        <v>114</v>
      </c>
      <c r="E346" s="141">
        <f>SUM(E345)</f>
        <v>36850</v>
      </c>
    </row>
    <row r="347" spans="1:5" ht="15.75" customHeight="1">
      <c r="A347" s="136" t="s">
        <v>117</v>
      </c>
      <c r="B347" s="114"/>
      <c r="C347" s="137"/>
      <c r="D347" s="137"/>
      <c r="E347" s="118"/>
    </row>
    <row r="348" spans="1:5" ht="15.75" customHeight="1">
      <c r="A348" s="138" t="s">
        <v>256</v>
      </c>
      <c r="B348" s="114" t="s">
        <v>119</v>
      </c>
      <c r="C348" s="137">
        <v>0.125</v>
      </c>
      <c r="D348" s="139">
        <f>E126</f>
        <v>81174</v>
      </c>
      <c r="E348" s="118">
        <f t="shared" ref="E348:E349" si="38">ROUND(C348*D348, 2)</f>
        <v>10146.75</v>
      </c>
    </row>
    <row r="349" spans="1:5" ht="15.75" customHeight="1">
      <c r="A349" s="138" t="s">
        <v>273</v>
      </c>
      <c r="B349" s="114" t="s">
        <v>119</v>
      </c>
      <c r="C349" s="137">
        <v>0.125</v>
      </c>
      <c r="D349" s="139">
        <f>E158</f>
        <v>97409</v>
      </c>
      <c r="E349" s="118">
        <f t="shared" si="38"/>
        <v>12176.13</v>
      </c>
    </row>
    <row r="350" spans="1:5" ht="15.75" customHeight="1">
      <c r="A350" s="138"/>
      <c r="B350" s="114"/>
      <c r="C350" s="137"/>
      <c r="D350" s="140" t="s">
        <v>114</v>
      </c>
      <c r="E350" s="141">
        <f>SUM(E348:E349)</f>
        <v>22322.879999999997</v>
      </c>
    </row>
    <row r="351" spans="1:5" ht="15.75" customHeight="1">
      <c r="A351" s="136" t="s">
        <v>161</v>
      </c>
      <c r="B351" s="114"/>
      <c r="C351" s="137"/>
      <c r="D351" s="137"/>
      <c r="E351" s="118"/>
    </row>
    <row r="352" spans="1:5" ht="15.75" customHeight="1">
      <c r="A352" s="138" t="str">
        <f>Insumos!B138</f>
        <v>ENSAYO CILINDRO A COMPRESIÓN</v>
      </c>
      <c r="B352" s="114" t="str">
        <f>Insumos!C138</f>
        <v>Un</v>
      </c>
      <c r="C352" s="137">
        <v>9</v>
      </c>
      <c r="D352" s="139">
        <f>Insumos!D138</f>
        <v>19202</v>
      </c>
      <c r="E352" s="118">
        <f>ROUND(C352*D352, 2)</f>
        <v>172818</v>
      </c>
    </row>
    <row r="353" spans="1:5" ht="15.75" customHeight="1">
      <c r="A353" s="138"/>
      <c r="B353" s="114"/>
      <c r="C353" s="137"/>
      <c r="D353" s="140" t="s">
        <v>114</v>
      </c>
      <c r="E353" s="141">
        <f>SUM(E352)</f>
        <v>172818</v>
      </c>
    </row>
    <row r="354" spans="1:5" ht="15.75" customHeight="1">
      <c r="A354" s="138"/>
      <c r="B354" s="114"/>
      <c r="C354" s="137"/>
      <c r="D354" s="137"/>
      <c r="E354" s="118"/>
    </row>
    <row r="355" spans="1:5" ht="15.75" customHeight="1">
      <c r="A355" s="138"/>
      <c r="B355" s="114"/>
      <c r="C355" s="137"/>
      <c r="D355" s="142" t="s">
        <v>250</v>
      </c>
      <c r="E355" s="143">
        <f>ROUND(SUM(E334:E353)/2, 0)</f>
        <v>236530</v>
      </c>
    </row>
    <row r="356" spans="1:5" ht="15.75" customHeight="1">
      <c r="A356" s="138"/>
      <c r="B356" s="114"/>
      <c r="C356" s="137"/>
      <c r="D356" s="137"/>
      <c r="E356" s="118"/>
    </row>
    <row r="357" spans="1:5" ht="15.75" customHeight="1">
      <c r="A357" s="138"/>
      <c r="B357" s="114"/>
      <c r="C357" s="137"/>
      <c r="D357" s="137"/>
      <c r="E357" s="118"/>
    </row>
    <row r="358" spans="1:5" ht="15.75" customHeight="1">
      <c r="A358" s="129" t="s">
        <v>165</v>
      </c>
      <c r="B358" s="130"/>
      <c r="C358" s="131"/>
      <c r="D358" s="131"/>
      <c r="E358" s="132" t="s">
        <v>249</v>
      </c>
    </row>
    <row r="359" spans="1:5" ht="15.75" customHeight="1">
      <c r="A359" s="133" t="s">
        <v>4</v>
      </c>
      <c r="B359" s="134" t="s">
        <v>5</v>
      </c>
      <c r="C359" s="134" t="s">
        <v>110</v>
      </c>
      <c r="D359" s="134" t="s">
        <v>111</v>
      </c>
      <c r="E359" s="135" t="s">
        <v>8</v>
      </c>
    </row>
    <row r="360" spans="1:5" ht="15.75" customHeight="1">
      <c r="A360" s="136" t="s">
        <v>115</v>
      </c>
      <c r="B360" s="114"/>
      <c r="C360" s="137"/>
      <c r="D360" s="137"/>
      <c r="E360" s="118"/>
    </row>
    <row r="361" spans="1:5" ht="15.75" customHeight="1">
      <c r="A361" s="138" t="str">
        <f>Insumos!B127</f>
        <v>SOLDADOR ELÉCTRICO MONOFÁSICO</v>
      </c>
      <c r="B361" s="114" t="str">
        <f>Insumos!C127</f>
        <v>Día</v>
      </c>
      <c r="C361" s="137">
        <v>1</v>
      </c>
      <c r="D361" s="139">
        <f>Insumos!D127</f>
        <v>67525</v>
      </c>
      <c r="E361" s="118">
        <f t="shared" ref="E361:E363" si="39">ROUND(C361*D361, 2)</f>
        <v>67525</v>
      </c>
    </row>
    <row r="362" spans="1:5" ht="15.75" customHeight="1">
      <c r="A362" s="138" t="str">
        <f>Insumos!B94</f>
        <v>CABLE PARA PORTA ELECTRODO x 10 m</v>
      </c>
      <c r="B362" s="114" t="str">
        <f>Insumos!C94</f>
        <v>Día</v>
      </c>
      <c r="C362" s="137">
        <v>1</v>
      </c>
      <c r="D362" s="139">
        <f>Insumos!D94</f>
        <v>6713</v>
      </c>
      <c r="E362" s="118">
        <f t="shared" si="39"/>
        <v>6713</v>
      </c>
    </row>
    <row r="363" spans="1:5" ht="15.75" customHeight="1">
      <c r="A363" s="138" t="str">
        <f>Insumos!B120</f>
        <v>PINZA MASA</v>
      </c>
      <c r="B363" s="114" t="str">
        <f>Insumos!C120</f>
        <v>Día</v>
      </c>
      <c r="C363" s="137">
        <v>1</v>
      </c>
      <c r="D363" s="139">
        <f>Insumos!D120</f>
        <v>943</v>
      </c>
      <c r="E363" s="118">
        <f t="shared" si="39"/>
        <v>943</v>
      </c>
    </row>
    <row r="364" spans="1:5" ht="15.75" customHeight="1">
      <c r="A364" s="138"/>
      <c r="B364" s="114"/>
      <c r="C364" s="137"/>
      <c r="D364" s="140" t="s">
        <v>114</v>
      </c>
      <c r="E364" s="141">
        <f>SUM(E361:E363)</f>
        <v>75181</v>
      </c>
    </row>
    <row r="365" spans="1:5" ht="15.75" customHeight="1">
      <c r="A365" s="138"/>
      <c r="B365" s="114"/>
      <c r="C365" s="137"/>
      <c r="D365" s="137"/>
      <c r="E365" s="118"/>
    </row>
    <row r="366" spans="1:5" ht="15.75" customHeight="1">
      <c r="A366" s="138"/>
      <c r="B366" s="114"/>
      <c r="C366" s="137"/>
      <c r="D366" s="142" t="s">
        <v>250</v>
      </c>
      <c r="E366" s="143">
        <f>ROUND(SUM(E360:E364)/2, 0)</f>
        <v>75181</v>
      </c>
    </row>
    <row r="367" spans="1:5" ht="15.75" customHeight="1">
      <c r="A367" s="138"/>
      <c r="B367" s="114"/>
      <c r="C367" s="137"/>
      <c r="D367" s="137"/>
      <c r="E367" s="118"/>
    </row>
    <row r="368" spans="1:5" ht="15.75" customHeight="1">
      <c r="A368" s="138"/>
      <c r="B368" s="114"/>
      <c r="C368" s="137"/>
      <c r="D368" s="137"/>
      <c r="E368" s="118"/>
    </row>
    <row r="369" spans="1:5" ht="15.75" customHeight="1">
      <c r="A369" s="129" t="s">
        <v>123</v>
      </c>
      <c r="B369" s="130"/>
      <c r="C369" s="131"/>
      <c r="D369" s="131"/>
      <c r="E369" s="132" t="s">
        <v>129</v>
      </c>
    </row>
    <row r="370" spans="1:5" ht="15.75" customHeight="1">
      <c r="A370" s="133" t="s">
        <v>4</v>
      </c>
      <c r="B370" s="134" t="s">
        <v>5</v>
      </c>
      <c r="C370" s="134" t="s">
        <v>110</v>
      </c>
      <c r="D370" s="134" t="s">
        <v>111</v>
      </c>
      <c r="E370" s="135" t="s">
        <v>8</v>
      </c>
    </row>
    <row r="371" spans="1:5" ht="15.75" customHeight="1">
      <c r="A371" s="136" t="s">
        <v>112</v>
      </c>
      <c r="B371" s="114"/>
      <c r="C371" s="137"/>
      <c r="D371" s="137"/>
      <c r="E371" s="118"/>
    </row>
    <row r="372" spans="1:5" ht="15.75" customHeight="1">
      <c r="A372" s="138" t="str">
        <f>Insumos!B51</f>
        <v>TABLA 1" x 10"</v>
      </c>
      <c r="B372" s="114" t="str">
        <f>Insumos!C51</f>
        <v>m</v>
      </c>
      <c r="C372" s="137">
        <v>4.4000000000000004</v>
      </c>
      <c r="D372" s="139">
        <f>Insumos!D51</f>
        <v>7353</v>
      </c>
      <c r="E372" s="118">
        <f t="shared" ref="E372:E374" si="40">ROUND(C372*D372, 2)</f>
        <v>32353.200000000001</v>
      </c>
    </row>
    <row r="373" spans="1:5" ht="15.75" customHeight="1">
      <c r="A373" s="138" t="str">
        <f>Insumos!B40</f>
        <v>LISTÓN 2" x 4"</v>
      </c>
      <c r="B373" s="114" t="str">
        <f>Insumos!C40</f>
        <v>m</v>
      </c>
      <c r="C373" s="137">
        <v>5.8</v>
      </c>
      <c r="D373" s="139">
        <f>Insumos!D40</f>
        <v>5033</v>
      </c>
      <c r="E373" s="118">
        <f t="shared" si="40"/>
        <v>29191.4</v>
      </c>
    </row>
    <row r="374" spans="1:5" ht="15.75" customHeight="1">
      <c r="A374" s="138" t="str">
        <f>Insumos!B44</f>
        <v>PUNTILLA 1 1/2" a 3"</v>
      </c>
      <c r="B374" s="114" t="str">
        <f>Insumos!C44</f>
        <v>Lb</v>
      </c>
      <c r="C374" s="137">
        <v>0.26</v>
      </c>
      <c r="D374" s="139">
        <f>Insumos!D44</f>
        <v>4805</v>
      </c>
      <c r="E374" s="118">
        <f t="shared" si="40"/>
        <v>1249.3</v>
      </c>
    </row>
    <row r="375" spans="1:5" ht="15.75" customHeight="1">
      <c r="A375" s="138"/>
      <c r="B375" s="114"/>
      <c r="C375" s="137"/>
      <c r="D375" s="140" t="s">
        <v>114</v>
      </c>
      <c r="E375" s="141">
        <f>SUM(E372:E374)</f>
        <v>62793.900000000009</v>
      </c>
    </row>
    <row r="376" spans="1:5" ht="15.75" customHeight="1">
      <c r="A376" s="136" t="s">
        <v>115</v>
      </c>
      <c r="B376" s="114"/>
      <c r="C376" s="137"/>
      <c r="D376" s="137"/>
      <c r="E376" s="118"/>
    </row>
    <row r="377" spans="1:5" ht="15.75" customHeight="1">
      <c r="A377" s="138" t="str">
        <f>Insumos!B104</f>
        <v>EXTENSIÓN ELÉCTRICA ENCAUCHETADA 3x12 x 10 m</v>
      </c>
      <c r="B377" s="114" t="str">
        <f>Insumos!C104</f>
        <v>Un</v>
      </c>
      <c r="C377" s="137">
        <v>5.9999999999999995E-4</v>
      </c>
      <c r="D377" s="139">
        <f>Insumos!D104</f>
        <v>55617</v>
      </c>
      <c r="E377" s="118">
        <f t="shared" ref="E377:E380" si="41">ROUND(C377*D377, 2)</f>
        <v>33.369999999999997</v>
      </c>
    </row>
    <row r="378" spans="1:5" ht="15.75" customHeight="1">
      <c r="A378" s="138" t="str">
        <f>Insumos!B126</f>
        <v>SIERRA CIRCULAR 7 1/4"</v>
      </c>
      <c r="B378" s="114" t="str">
        <f>Insumos!C126</f>
        <v>Un</v>
      </c>
      <c r="C378" s="137">
        <v>5.9999999999999995E-4</v>
      </c>
      <c r="D378" s="139">
        <f>Insumos!D126</f>
        <v>541146</v>
      </c>
      <c r="E378" s="118">
        <f t="shared" si="41"/>
        <v>324.69</v>
      </c>
    </row>
    <row r="379" spans="1:5" ht="15.75" customHeight="1">
      <c r="A379" s="138" t="str">
        <f>Insumos!B103</f>
        <v>DISCO SIERRA CIRCULAR  7 1/4"</v>
      </c>
      <c r="B379" s="114" t="str">
        <f>Insumos!C103</f>
        <v>Un</v>
      </c>
      <c r="C379" s="137">
        <v>1.1999999999999999E-3</v>
      </c>
      <c r="D379" s="139">
        <f>Insumos!D103</f>
        <v>66592</v>
      </c>
      <c r="E379" s="118">
        <f t="shared" si="41"/>
        <v>79.91</v>
      </c>
    </row>
    <row r="380" spans="1:5" ht="15.75" customHeight="1">
      <c r="A380" s="138" t="s">
        <v>126</v>
      </c>
      <c r="B380" s="114" t="s">
        <v>62</v>
      </c>
      <c r="C380" s="137">
        <v>5.9999999999999995E-4</v>
      </c>
      <c r="D380" s="139">
        <f>E55</f>
        <v>306623</v>
      </c>
      <c r="E380" s="118">
        <f t="shared" si="41"/>
        <v>183.97</v>
      </c>
    </row>
    <row r="381" spans="1:5" ht="15.75" customHeight="1">
      <c r="A381" s="138"/>
      <c r="B381" s="114"/>
      <c r="C381" s="137"/>
      <c r="D381" s="140" t="s">
        <v>114</v>
      </c>
      <c r="E381" s="141">
        <f>SUM(E377:E380)</f>
        <v>621.94000000000005</v>
      </c>
    </row>
    <row r="382" spans="1:5" ht="15.75" customHeight="1">
      <c r="A382" s="136" t="s">
        <v>130</v>
      </c>
      <c r="B382" s="114"/>
      <c r="C382" s="137"/>
      <c r="D382" s="137"/>
      <c r="E382" s="118"/>
    </row>
    <row r="383" spans="1:5" ht="15.75" customHeight="1">
      <c r="A383" s="138" t="str">
        <f>Insumos!B132</f>
        <v>CAMIONETA</v>
      </c>
      <c r="B383" s="114" t="str">
        <f>Insumos!C132</f>
        <v>Hr</v>
      </c>
      <c r="C383" s="137">
        <v>0.01</v>
      </c>
      <c r="D383" s="139">
        <f>Insumos!D132</f>
        <v>36850</v>
      </c>
      <c r="E383" s="118">
        <f>ROUND(C383*D383, 2)</f>
        <v>368.5</v>
      </c>
    </row>
    <row r="384" spans="1:5" ht="15.75" customHeight="1">
      <c r="A384" s="138"/>
      <c r="B384" s="114"/>
      <c r="C384" s="137"/>
      <c r="D384" s="140" t="s">
        <v>114</v>
      </c>
      <c r="E384" s="141">
        <f>SUM(E383)</f>
        <v>368.5</v>
      </c>
    </row>
    <row r="385" spans="1:5" ht="15.75" customHeight="1">
      <c r="A385" s="136" t="s">
        <v>117</v>
      </c>
      <c r="B385" s="114"/>
      <c r="C385" s="137"/>
      <c r="D385" s="137"/>
      <c r="E385" s="118"/>
    </row>
    <row r="386" spans="1:5" ht="15.75" customHeight="1">
      <c r="A386" s="138" t="s">
        <v>127</v>
      </c>
      <c r="B386" s="114" t="s">
        <v>119</v>
      </c>
      <c r="C386" s="137">
        <v>5.6000000000000001E-2</v>
      </c>
      <c r="D386" s="139">
        <f>E234</f>
        <v>184161</v>
      </c>
      <c r="E386" s="118">
        <f>ROUND(C386*D386, 2)</f>
        <v>10313.02</v>
      </c>
    </row>
    <row r="387" spans="1:5" ht="15.75" customHeight="1">
      <c r="A387" s="138"/>
      <c r="B387" s="114"/>
      <c r="C387" s="137"/>
      <c r="D387" s="140" t="s">
        <v>114</v>
      </c>
      <c r="E387" s="141">
        <f>SUM(E386)</f>
        <v>10313.02</v>
      </c>
    </row>
    <row r="388" spans="1:5" ht="15.75" customHeight="1">
      <c r="A388" s="138"/>
      <c r="B388" s="114"/>
      <c r="C388" s="137"/>
      <c r="D388" s="137"/>
      <c r="E388" s="118"/>
    </row>
    <row r="389" spans="1:5" ht="15.75" customHeight="1">
      <c r="A389" s="138"/>
      <c r="B389" s="114"/>
      <c r="C389" s="137"/>
      <c r="D389" s="142" t="s">
        <v>250</v>
      </c>
      <c r="E389" s="143">
        <f>ROUND(SUM(E371:E387)/2, 0)</f>
        <v>74097</v>
      </c>
    </row>
    <row r="390" spans="1:5" ht="15.75" customHeight="1">
      <c r="A390" s="138"/>
      <c r="B390" s="114"/>
      <c r="C390" s="137"/>
      <c r="D390" s="137"/>
      <c r="E390" s="118"/>
    </row>
    <row r="391" spans="1:5" ht="15.75" customHeight="1">
      <c r="A391" s="138"/>
      <c r="B391" s="114"/>
      <c r="C391" s="137"/>
      <c r="D391" s="137"/>
      <c r="E391" s="118"/>
    </row>
    <row r="392" spans="1:5" ht="15.75" customHeight="1">
      <c r="A392" s="129" t="s">
        <v>168</v>
      </c>
      <c r="B392" s="130"/>
      <c r="C392" s="131"/>
      <c r="D392" s="131"/>
      <c r="E392" s="132" t="s">
        <v>109</v>
      </c>
    </row>
    <row r="393" spans="1:5" ht="15.75" customHeight="1">
      <c r="A393" s="133" t="s">
        <v>4</v>
      </c>
      <c r="B393" s="134" t="s">
        <v>5</v>
      </c>
      <c r="C393" s="134" t="s">
        <v>110</v>
      </c>
      <c r="D393" s="134" t="s">
        <v>111</v>
      </c>
      <c r="E393" s="135" t="s">
        <v>8</v>
      </c>
    </row>
    <row r="394" spans="1:5" ht="15.75" customHeight="1">
      <c r="A394" s="136" t="s">
        <v>112</v>
      </c>
      <c r="B394" s="114"/>
      <c r="C394" s="137"/>
      <c r="D394" s="137"/>
      <c r="E394" s="118"/>
    </row>
    <row r="395" spans="1:5" ht="15.75" customHeight="1">
      <c r="A395" s="138" t="str">
        <f>Insumos!B21</f>
        <v>CEMENTO GRIS</v>
      </c>
      <c r="B395" s="114" t="str">
        <f>Insumos!C21</f>
        <v>Kg</v>
      </c>
      <c r="C395" s="137">
        <v>450</v>
      </c>
      <c r="D395" s="139">
        <f>Insumos!D21</f>
        <v>721</v>
      </c>
      <c r="E395" s="118">
        <f t="shared" ref="E395:E397" si="42">ROUND(C395*D395, 2)</f>
        <v>324450</v>
      </c>
    </row>
    <row r="396" spans="1:5" ht="15.75" customHeight="1">
      <c r="A396" s="138" t="str">
        <f>Insumos!B15</f>
        <v>ARENA</v>
      </c>
      <c r="B396" s="114" t="str">
        <f>Insumos!C15</f>
        <v>m3</v>
      </c>
      <c r="C396" s="137">
        <v>1.0900000000000001</v>
      </c>
      <c r="D396" s="139">
        <f>Insumos!D15</f>
        <v>130000</v>
      </c>
      <c r="E396" s="118">
        <f t="shared" si="42"/>
        <v>141700</v>
      </c>
    </row>
    <row r="397" spans="1:5" ht="15.75" customHeight="1">
      <c r="A397" s="138" t="str">
        <f>Insumos!B13</f>
        <v>AGUA</v>
      </c>
      <c r="B397" s="114" t="str">
        <f>Insumos!C13</f>
        <v>Lt</v>
      </c>
      <c r="C397" s="137">
        <v>168</v>
      </c>
      <c r="D397" s="139">
        <f>Insumos!D13</f>
        <v>69</v>
      </c>
      <c r="E397" s="118">
        <f t="shared" si="42"/>
        <v>11592</v>
      </c>
    </row>
    <row r="398" spans="1:5" ht="15.75" customHeight="1">
      <c r="A398" s="138"/>
      <c r="B398" s="114"/>
      <c r="C398" s="137"/>
      <c r="D398" s="140" t="s">
        <v>114</v>
      </c>
      <c r="E398" s="141">
        <f>SUM(E395:E397)</f>
        <v>477742</v>
      </c>
    </row>
    <row r="399" spans="1:5" ht="15.75" customHeight="1">
      <c r="A399" s="136" t="s">
        <v>115</v>
      </c>
      <c r="B399" s="114"/>
      <c r="C399" s="137"/>
      <c r="D399" s="137"/>
      <c r="E399" s="118"/>
    </row>
    <row r="400" spans="1:5" ht="15.75" customHeight="1">
      <c r="A400" s="138" t="str">
        <f>Insumos!B95</f>
        <v>CANECA METÁLICA DE 55 Gal</v>
      </c>
      <c r="B400" s="114" t="str">
        <f>Insumos!C95</f>
        <v>Un</v>
      </c>
      <c r="C400" s="137">
        <v>8.0000000000000004E-4</v>
      </c>
      <c r="D400" s="139">
        <f>Insumos!D95</f>
        <v>49323</v>
      </c>
      <c r="E400" s="118">
        <f t="shared" ref="E400:E403" si="43">ROUND(C400*D400, 2)</f>
        <v>39.46</v>
      </c>
    </row>
    <row r="401" spans="1:5" ht="15.75" customHeight="1">
      <c r="A401" s="138" t="str">
        <f>Insumos!B112</f>
        <v>MANGUERA PARA AGUA Ø= 1/2" x 50 m</v>
      </c>
      <c r="B401" s="114" t="str">
        <f>Insumos!C112</f>
        <v>Un</v>
      </c>
      <c r="C401" s="137">
        <v>8.0000000000000004E-4</v>
      </c>
      <c r="D401" s="139">
        <f>Insumos!D112</f>
        <v>56369</v>
      </c>
      <c r="E401" s="118">
        <f t="shared" si="43"/>
        <v>45.1</v>
      </c>
    </row>
    <row r="402" spans="1:5" ht="15.75" customHeight="1">
      <c r="A402" s="138" t="str">
        <f>Insumos!B118</f>
        <v>PALA REDONDA CON CABO</v>
      </c>
      <c r="B402" s="114" t="str">
        <f>Insumos!C118</f>
        <v>Un</v>
      </c>
      <c r="C402" s="137">
        <v>2.3E-3</v>
      </c>
      <c r="D402" s="139">
        <f>Insumos!D118</f>
        <v>34500</v>
      </c>
      <c r="E402" s="118">
        <f t="shared" si="43"/>
        <v>79.349999999999994</v>
      </c>
    </row>
    <row r="403" spans="1:5" ht="15.75" customHeight="1">
      <c r="A403" s="138" t="str">
        <f>Insumos!B90</f>
        <v>BALDE CONSTRUCCIÓN</v>
      </c>
      <c r="B403" s="114" t="str">
        <f>Insumos!C90</f>
        <v>Un</v>
      </c>
      <c r="C403" s="137">
        <v>6.1000000000000004E-3</v>
      </c>
      <c r="D403" s="139">
        <f>Insumos!D90</f>
        <v>6203</v>
      </c>
      <c r="E403" s="118">
        <f t="shared" si="43"/>
        <v>37.840000000000003</v>
      </c>
    </row>
    <row r="404" spans="1:5" ht="15.75" customHeight="1">
      <c r="A404" s="138"/>
      <c r="B404" s="114"/>
      <c r="C404" s="137"/>
      <c r="D404" s="140" t="s">
        <v>114</v>
      </c>
      <c r="E404" s="141">
        <f>SUM(E400:E403)</f>
        <v>201.75</v>
      </c>
    </row>
    <row r="405" spans="1:5" ht="15.75" customHeight="1">
      <c r="A405" s="136" t="s">
        <v>117</v>
      </c>
      <c r="B405" s="114"/>
      <c r="C405" s="137"/>
      <c r="D405" s="137"/>
      <c r="E405" s="118"/>
    </row>
    <row r="406" spans="1:5" ht="15.75" customHeight="1">
      <c r="A406" s="138" t="s">
        <v>118</v>
      </c>
      <c r="B406" s="114" t="s">
        <v>119</v>
      </c>
      <c r="C406" s="137">
        <v>7.5999999999999998E-2</v>
      </c>
      <c r="D406" s="139">
        <f>E244</f>
        <v>265335</v>
      </c>
      <c r="E406" s="118">
        <f>ROUND(C406*D406, 2)</f>
        <v>20165.46</v>
      </c>
    </row>
    <row r="407" spans="1:5" ht="15.75" customHeight="1">
      <c r="A407" s="138"/>
      <c r="B407" s="114"/>
      <c r="C407" s="137"/>
      <c r="D407" s="140" t="s">
        <v>114</v>
      </c>
      <c r="E407" s="141">
        <f>SUM(E406)</f>
        <v>20165.46</v>
      </c>
    </row>
    <row r="408" spans="1:5" ht="15.75" customHeight="1">
      <c r="A408" s="138"/>
      <c r="B408" s="114"/>
      <c r="C408" s="137"/>
      <c r="D408" s="137"/>
      <c r="E408" s="118"/>
    </row>
    <row r="409" spans="1:5" ht="15.75" customHeight="1">
      <c r="A409" s="138"/>
      <c r="B409" s="114"/>
      <c r="C409" s="137"/>
      <c r="D409" s="142" t="s">
        <v>250</v>
      </c>
      <c r="E409" s="143">
        <f>ROUND(SUM(E394:E407)/2, 0)</f>
        <v>498109</v>
      </c>
    </row>
    <row r="410" spans="1:5" ht="15.75" customHeight="1">
      <c r="A410" s="138"/>
      <c r="B410" s="114"/>
      <c r="C410" s="137"/>
      <c r="D410" s="137"/>
      <c r="E410" s="118"/>
    </row>
    <row r="411" spans="1:5" ht="15.75" customHeight="1">
      <c r="A411" s="138"/>
      <c r="B411" s="114"/>
      <c r="C411" s="137"/>
      <c r="D411" s="137"/>
      <c r="E411" s="118"/>
    </row>
    <row r="412" spans="1:5" ht="27.75" customHeight="1">
      <c r="A412" s="129" t="s">
        <v>113</v>
      </c>
      <c r="B412" s="130"/>
      <c r="C412" s="131"/>
      <c r="D412" s="131"/>
      <c r="E412" s="132" t="s">
        <v>122</v>
      </c>
    </row>
    <row r="413" spans="1:5" ht="15.75" customHeight="1">
      <c r="A413" s="133" t="s">
        <v>4</v>
      </c>
      <c r="B413" s="134" t="s">
        <v>5</v>
      </c>
      <c r="C413" s="134" t="s">
        <v>110</v>
      </c>
      <c r="D413" s="134" t="s">
        <v>111</v>
      </c>
      <c r="E413" s="135" t="s">
        <v>8</v>
      </c>
    </row>
    <row r="414" spans="1:5" ht="15.75" customHeight="1">
      <c r="A414" s="136" t="s">
        <v>112</v>
      </c>
      <c r="B414" s="114"/>
      <c r="C414" s="137"/>
      <c r="D414" s="137"/>
      <c r="E414" s="118"/>
    </row>
    <row r="415" spans="1:5" ht="15.75" customHeight="1">
      <c r="A415" s="138" t="str">
        <f>Insumos!B35</f>
        <v>GUADUA SOBRE BASA</v>
      </c>
      <c r="B415" s="114" t="str">
        <f>Insumos!C35</f>
        <v>Un</v>
      </c>
      <c r="C415" s="137">
        <v>0.3</v>
      </c>
      <c r="D415" s="139">
        <f>Insumos!D35</f>
        <v>5138</v>
      </c>
      <c r="E415" s="118">
        <f t="shared" ref="E415:E422" si="44">ROUND(C415*D415, 2)</f>
        <v>1541.4</v>
      </c>
    </row>
    <row r="416" spans="1:5" ht="15.75" customHeight="1">
      <c r="A416" s="138" t="str">
        <f>Insumos!B51</f>
        <v>TABLA 1" x 10"</v>
      </c>
      <c r="B416" s="114" t="str">
        <f>Insumos!C51</f>
        <v>m</v>
      </c>
      <c r="C416" s="137">
        <v>0.43</v>
      </c>
      <c r="D416" s="139">
        <f>Insumos!D51</f>
        <v>7353</v>
      </c>
      <c r="E416" s="118">
        <f t="shared" si="44"/>
        <v>3161.79</v>
      </c>
    </row>
    <row r="417" spans="1:5" ht="15.75" customHeight="1">
      <c r="A417" s="138" t="str">
        <f>Insumos!B39</f>
        <v>LISTÓN 1" x 2"</v>
      </c>
      <c r="B417" s="114" t="str">
        <f>Insumos!C39</f>
        <v>m</v>
      </c>
      <c r="C417" s="137">
        <v>0.67</v>
      </c>
      <c r="D417" s="139">
        <f>Insumos!D39</f>
        <v>1261</v>
      </c>
      <c r="E417" s="118">
        <f t="shared" si="44"/>
        <v>844.87</v>
      </c>
    </row>
    <row r="418" spans="1:5" ht="15.75" customHeight="1">
      <c r="A418" s="138" t="str">
        <f>Insumos!B44</f>
        <v>PUNTILLA 1 1/2" a 3"</v>
      </c>
      <c r="B418" s="114" t="str">
        <f>Insumos!C44</f>
        <v>Lb</v>
      </c>
      <c r="C418" s="137">
        <v>0.2</v>
      </c>
      <c r="D418" s="139">
        <f>Insumos!D44</f>
        <v>4805</v>
      </c>
      <c r="E418" s="118">
        <f t="shared" si="44"/>
        <v>961</v>
      </c>
    </row>
    <row r="419" spans="1:5" ht="15.75" customHeight="1">
      <c r="A419" s="138" t="str">
        <f>Insumos!B7</f>
        <v>ACPM</v>
      </c>
      <c r="B419" s="114" t="str">
        <f>Insumos!C7</f>
        <v>Gal</v>
      </c>
      <c r="C419" s="137">
        <v>0.05</v>
      </c>
      <c r="D419" s="139">
        <f>Insumos!D7</f>
        <v>9537</v>
      </c>
      <c r="E419" s="118">
        <f t="shared" si="44"/>
        <v>476.85</v>
      </c>
    </row>
    <row r="420" spans="1:5" ht="15.75" customHeight="1">
      <c r="A420" s="138" t="s">
        <v>124</v>
      </c>
      <c r="B420" s="114" t="s">
        <v>13</v>
      </c>
      <c r="C420" s="137">
        <v>6.1999999999999998E-3</v>
      </c>
      <c r="D420" s="139">
        <f>E306</f>
        <v>483860</v>
      </c>
      <c r="E420" s="118">
        <f t="shared" si="44"/>
        <v>2999.93</v>
      </c>
    </row>
    <row r="421" spans="1:5" ht="15.75" customHeight="1">
      <c r="A421" s="138" t="str">
        <f>Insumos!B31</f>
        <v>DISOLVENTE</v>
      </c>
      <c r="B421" s="114" t="str">
        <f>Insumos!C31</f>
        <v>Gal</v>
      </c>
      <c r="C421" s="137">
        <v>3.1E-2</v>
      </c>
      <c r="D421" s="139">
        <f>Insumos!D31</f>
        <v>55425</v>
      </c>
      <c r="E421" s="118">
        <f t="shared" si="44"/>
        <v>1718.18</v>
      </c>
    </row>
    <row r="422" spans="1:5" ht="15.75" customHeight="1">
      <c r="A422" s="138" t="str">
        <f>Insumos!B43</f>
        <v>PINTURA ESMALTE PINTULUX</v>
      </c>
      <c r="B422" s="114" t="str">
        <f>Insumos!C43</f>
        <v>Gal</v>
      </c>
      <c r="C422" s="137">
        <v>3.1E-2</v>
      </c>
      <c r="D422" s="139">
        <f>Insumos!D43</f>
        <v>109066</v>
      </c>
      <c r="E422" s="118">
        <f t="shared" si="44"/>
        <v>3381.05</v>
      </c>
    </row>
    <row r="423" spans="1:5" ht="15.75" customHeight="1">
      <c r="A423" s="138"/>
      <c r="B423" s="114"/>
      <c r="C423" s="137"/>
      <c r="D423" s="140" t="s">
        <v>114</v>
      </c>
      <c r="E423" s="141">
        <f>SUM(E415:E422)</f>
        <v>15085.07</v>
      </c>
    </row>
    <row r="424" spans="1:5" ht="15.75" customHeight="1">
      <c r="A424" s="136" t="s">
        <v>115</v>
      </c>
      <c r="B424" s="114"/>
      <c r="C424" s="137"/>
      <c r="D424" s="137"/>
      <c r="E424" s="118"/>
    </row>
    <row r="425" spans="1:5" ht="15.75" customHeight="1">
      <c r="A425" s="138" t="str">
        <f>Insumos!B92</f>
        <v>BROCHA 2"</v>
      </c>
      <c r="B425" s="114" t="str">
        <f>Insumos!C92</f>
        <v>Un</v>
      </c>
      <c r="C425" s="137">
        <v>2.0000000000000001E-4</v>
      </c>
      <c r="D425" s="139">
        <f>Insumos!D92</f>
        <v>7969</v>
      </c>
      <c r="E425" s="118">
        <f t="shared" ref="E425:E427" si="45">ROUND(C425*D425, 2)</f>
        <v>1.59</v>
      </c>
    </row>
    <row r="426" spans="1:5" ht="15.75" customHeight="1">
      <c r="A426" s="138" t="str">
        <f>Insumos!B90</f>
        <v>BALDE CONSTRUCCIÓN</v>
      </c>
      <c r="B426" s="114" t="str">
        <f>Insumos!C90</f>
        <v>Un</v>
      </c>
      <c r="C426" s="137">
        <v>2.0000000000000001E-4</v>
      </c>
      <c r="D426" s="139">
        <f>Insumos!D90</f>
        <v>6203</v>
      </c>
      <c r="E426" s="118">
        <f t="shared" si="45"/>
        <v>1.24</v>
      </c>
    </row>
    <row r="427" spans="1:5" ht="15.75" customHeight="1">
      <c r="A427" s="138" t="s">
        <v>126</v>
      </c>
      <c r="B427" s="114" t="s">
        <v>62</v>
      </c>
      <c r="C427" s="137">
        <v>2.0000000000000001E-4</v>
      </c>
      <c r="D427" s="139">
        <f>E55</f>
        <v>306623</v>
      </c>
      <c r="E427" s="118">
        <f t="shared" si="45"/>
        <v>61.32</v>
      </c>
    </row>
    <row r="428" spans="1:5" ht="15.75" customHeight="1">
      <c r="A428" s="138"/>
      <c r="B428" s="114"/>
      <c r="C428" s="137"/>
      <c r="D428" s="140" t="s">
        <v>114</v>
      </c>
      <c r="E428" s="141">
        <f>SUM(E425:E427)</f>
        <v>64.150000000000006</v>
      </c>
    </row>
    <row r="429" spans="1:5" ht="15.75" customHeight="1">
      <c r="A429" s="136" t="s">
        <v>130</v>
      </c>
      <c r="B429" s="114"/>
      <c r="C429" s="137"/>
      <c r="D429" s="137"/>
      <c r="E429" s="118"/>
    </row>
    <row r="430" spans="1:5" ht="15.75" customHeight="1">
      <c r="A430" s="138" t="str">
        <f>Insumos!B132</f>
        <v>CAMIONETA</v>
      </c>
      <c r="B430" s="114" t="str">
        <f>Insumos!C132</f>
        <v>Hr</v>
      </c>
      <c r="C430" s="137">
        <v>0.1</v>
      </c>
      <c r="D430" s="139">
        <f>Insumos!D132</f>
        <v>36850</v>
      </c>
      <c r="E430" s="118">
        <f>ROUND(C430*D430, 2)</f>
        <v>3685</v>
      </c>
    </row>
    <row r="431" spans="1:5" ht="15.75" customHeight="1">
      <c r="A431" s="138"/>
      <c r="B431" s="114"/>
      <c r="C431" s="137"/>
      <c r="D431" s="140" t="s">
        <v>114</v>
      </c>
      <c r="E431" s="141">
        <f>SUM(E430)</f>
        <v>3685</v>
      </c>
    </row>
    <row r="432" spans="1:5" ht="15.75" customHeight="1">
      <c r="A432" s="136" t="s">
        <v>117</v>
      </c>
      <c r="B432" s="114"/>
      <c r="C432" s="137"/>
      <c r="D432" s="137"/>
      <c r="E432" s="118"/>
    </row>
    <row r="433" spans="1:5" ht="15.75" customHeight="1">
      <c r="A433" s="138" t="s">
        <v>127</v>
      </c>
      <c r="B433" s="114" t="s">
        <v>119</v>
      </c>
      <c r="C433" s="137">
        <v>1.7999999999999999E-2</v>
      </c>
      <c r="D433" s="139">
        <f>E234</f>
        <v>184161</v>
      </c>
      <c r="E433" s="118">
        <f>ROUND(C433*D433, 2)</f>
        <v>3314.9</v>
      </c>
    </row>
    <row r="434" spans="1:5" ht="15.75" customHeight="1">
      <c r="A434" s="138"/>
      <c r="B434" s="114"/>
      <c r="C434" s="137"/>
      <c r="D434" s="140" t="s">
        <v>114</v>
      </c>
      <c r="E434" s="141">
        <f>SUM(E433)</f>
        <v>3314.9</v>
      </c>
    </row>
    <row r="435" spans="1:5" ht="15.75" customHeight="1">
      <c r="A435" s="138"/>
      <c r="B435" s="114"/>
      <c r="C435" s="137"/>
      <c r="D435" s="137"/>
      <c r="E435" s="118"/>
    </row>
    <row r="436" spans="1:5" ht="15.75" customHeight="1">
      <c r="A436" s="138"/>
      <c r="B436" s="114"/>
      <c r="C436" s="137"/>
      <c r="D436" s="142" t="s">
        <v>250</v>
      </c>
      <c r="E436" s="143">
        <f>ROUND(SUM(E414:E434)/2, 0)</f>
        <v>22149</v>
      </c>
    </row>
    <row r="437" spans="1:5" ht="15.75" customHeight="1">
      <c r="A437" s="138"/>
      <c r="B437" s="114"/>
      <c r="C437" s="137"/>
      <c r="D437" s="137"/>
      <c r="E437" s="118"/>
    </row>
    <row r="438" spans="1:5" ht="15.75" customHeight="1">
      <c r="A438" s="138"/>
      <c r="B438" s="114"/>
      <c r="C438" s="137"/>
      <c r="D438" s="137"/>
      <c r="E438" s="118"/>
    </row>
    <row r="439" spans="1:5" ht="36" customHeight="1">
      <c r="A439" s="129" t="s">
        <v>166</v>
      </c>
      <c r="B439" s="130"/>
      <c r="C439" s="131"/>
      <c r="D439" s="131"/>
      <c r="E439" s="132" t="s">
        <v>122</v>
      </c>
    </row>
    <row r="440" spans="1:5" ht="15.75" customHeight="1">
      <c r="A440" s="133" t="s">
        <v>4</v>
      </c>
      <c r="B440" s="134" t="s">
        <v>5</v>
      </c>
      <c r="C440" s="134" t="s">
        <v>110</v>
      </c>
      <c r="D440" s="134" t="s">
        <v>111</v>
      </c>
      <c r="E440" s="135" t="s">
        <v>8</v>
      </c>
    </row>
    <row r="441" spans="1:5" ht="15.75" customHeight="1">
      <c r="A441" s="136" t="s">
        <v>115</v>
      </c>
      <c r="B441" s="114"/>
      <c r="C441" s="137"/>
      <c r="D441" s="137"/>
      <c r="E441" s="118"/>
    </row>
    <row r="442" spans="1:5" ht="15.75" customHeight="1">
      <c r="A442" s="138" t="str">
        <f>Insumos!B123</f>
        <v>PULIDORA MANUAL ELÉCTRICA</v>
      </c>
      <c r="B442" s="114" t="str">
        <f>Insumos!C123</f>
        <v>Un</v>
      </c>
      <c r="C442" s="137">
        <v>1</v>
      </c>
      <c r="D442" s="139">
        <f>Insumos!D123</f>
        <v>901924</v>
      </c>
      <c r="E442" s="118">
        <f t="shared" ref="E442:E444" si="46">ROUND(C442*D442, 2)</f>
        <v>901924</v>
      </c>
    </row>
    <row r="443" spans="1:5" ht="15.75" customHeight="1">
      <c r="A443" s="138" t="str">
        <f>Insumos!B96</f>
        <v>CARETA VISOR POLICARBONATO Y RIBETE</v>
      </c>
      <c r="B443" s="114" t="str">
        <f>Insumos!C96</f>
        <v>Un</v>
      </c>
      <c r="C443" s="137">
        <v>1</v>
      </c>
      <c r="D443" s="139">
        <f>Insumos!D96</f>
        <v>51687</v>
      </c>
      <c r="E443" s="118">
        <f t="shared" si="46"/>
        <v>51687</v>
      </c>
    </row>
    <row r="444" spans="1:5" ht="15.75" customHeight="1">
      <c r="A444" s="138" t="str">
        <f>Insumos!B104</f>
        <v>EXTENSIÓN ELÉCTRICA ENCAUCHETADA 3x12 x 10 m</v>
      </c>
      <c r="B444" s="114" t="str">
        <f>Insumos!C104</f>
        <v>Un</v>
      </c>
      <c r="C444" s="137">
        <v>1</v>
      </c>
      <c r="D444" s="139">
        <f>Insumos!D104</f>
        <v>55617</v>
      </c>
      <c r="E444" s="118">
        <f t="shared" si="46"/>
        <v>55617</v>
      </c>
    </row>
    <row r="445" spans="1:5" ht="15.75" customHeight="1">
      <c r="A445" s="138"/>
      <c r="B445" s="114"/>
      <c r="C445" s="137"/>
      <c r="D445" s="140" t="s">
        <v>114</v>
      </c>
      <c r="E445" s="141">
        <f>SUM(E442:E444)</f>
        <v>1009228</v>
      </c>
    </row>
    <row r="446" spans="1:5" ht="15.75" customHeight="1">
      <c r="A446" s="138"/>
      <c r="B446" s="114"/>
      <c r="C446" s="137"/>
      <c r="D446" s="137"/>
      <c r="E446" s="118"/>
    </row>
    <row r="447" spans="1:5" ht="15.75" customHeight="1">
      <c r="A447" s="138"/>
      <c r="B447" s="114"/>
      <c r="C447" s="137"/>
      <c r="D447" s="142" t="s">
        <v>250</v>
      </c>
      <c r="E447" s="143">
        <f>ROUND(SUM(E441:E445)/2, 0)</f>
        <v>1009228</v>
      </c>
    </row>
    <row r="448" spans="1:5" ht="15.75" customHeight="1">
      <c r="A448" s="46"/>
      <c r="B448" s="25"/>
      <c r="C448" s="47"/>
      <c r="D448" s="47"/>
      <c r="E448" s="27"/>
    </row>
    <row r="449" spans="1:5" ht="15.75" customHeight="1">
      <c r="A449" s="46"/>
      <c r="B449" s="25"/>
      <c r="C449" s="47"/>
      <c r="D449" s="47"/>
      <c r="E449" s="27"/>
    </row>
    <row r="450" spans="1:5" ht="15.75" customHeight="1">
      <c r="A450" s="46"/>
      <c r="B450" s="25"/>
      <c r="C450" s="47"/>
      <c r="D450" s="47"/>
      <c r="E450" s="27"/>
    </row>
    <row r="451" spans="1:5" ht="15.75" customHeight="1">
      <c r="A451" s="46"/>
      <c r="B451" s="25"/>
      <c r="C451" s="47"/>
      <c r="D451" s="47"/>
      <c r="E451" s="27"/>
    </row>
    <row r="452" spans="1:5" ht="15.75" customHeight="1">
      <c r="A452" s="46"/>
      <c r="B452" s="25"/>
      <c r="C452" s="47"/>
      <c r="D452" s="47"/>
      <c r="E452" s="27"/>
    </row>
    <row r="453" spans="1:5" ht="15.75" customHeight="1">
      <c r="A453" s="46"/>
      <c r="B453" s="25"/>
      <c r="C453" s="47"/>
      <c r="D453" s="47"/>
      <c r="E453" s="27"/>
    </row>
    <row r="454" spans="1:5" ht="15.75" customHeight="1">
      <c r="A454" s="46"/>
      <c r="B454" s="25"/>
      <c r="C454" s="47"/>
      <c r="D454" s="47"/>
      <c r="E454" s="27"/>
    </row>
    <row r="455" spans="1:5" ht="15.75" customHeight="1">
      <c r="A455" s="46"/>
      <c r="B455" s="25"/>
      <c r="C455" s="47"/>
      <c r="D455" s="47"/>
      <c r="E455" s="27"/>
    </row>
    <row r="456" spans="1:5" ht="15.75" customHeight="1">
      <c r="A456" s="46"/>
      <c r="B456" s="25"/>
      <c r="C456" s="47"/>
      <c r="D456" s="47"/>
      <c r="E456" s="27"/>
    </row>
    <row r="457" spans="1:5" ht="15.75" customHeight="1">
      <c r="A457" s="46"/>
      <c r="B457" s="25"/>
      <c r="C457" s="47"/>
      <c r="D457" s="47"/>
      <c r="E457" s="27"/>
    </row>
    <row r="458" spans="1:5" ht="15.75" customHeight="1">
      <c r="A458" s="46"/>
      <c r="B458" s="25"/>
      <c r="C458" s="47"/>
      <c r="D458" s="47"/>
      <c r="E458" s="27"/>
    </row>
    <row r="459" spans="1:5" ht="15.75" customHeight="1">
      <c r="A459" s="46"/>
      <c r="B459" s="25"/>
      <c r="C459" s="47"/>
      <c r="D459" s="47"/>
      <c r="E459" s="27"/>
    </row>
    <row r="460" spans="1:5" ht="15.75" customHeight="1">
      <c r="A460" s="46"/>
      <c r="B460" s="25"/>
      <c r="C460" s="47"/>
      <c r="D460" s="47"/>
      <c r="E460" s="27"/>
    </row>
    <row r="461" spans="1:5" ht="15.75" customHeight="1">
      <c r="A461" s="46"/>
      <c r="B461" s="25"/>
      <c r="C461" s="47"/>
      <c r="D461" s="47"/>
      <c r="E461" s="27"/>
    </row>
    <row r="462" spans="1:5" ht="15.75" customHeight="1">
      <c r="A462" s="46"/>
      <c r="B462" s="25"/>
      <c r="C462" s="47"/>
      <c r="D462" s="47"/>
      <c r="E462" s="27"/>
    </row>
    <row r="463" spans="1:5" ht="15.75" customHeight="1">
      <c r="A463" s="46"/>
      <c r="B463" s="25"/>
      <c r="C463" s="47"/>
      <c r="D463" s="47"/>
      <c r="E463" s="27"/>
    </row>
    <row r="464" spans="1:5" ht="15.75" customHeight="1">
      <c r="A464" s="46"/>
      <c r="B464" s="25"/>
      <c r="C464" s="47"/>
      <c r="D464" s="47"/>
      <c r="E464" s="27"/>
    </row>
    <row r="465" spans="1:5" ht="15.75" customHeight="1">
      <c r="A465" s="46"/>
      <c r="B465" s="25"/>
      <c r="C465" s="47"/>
      <c r="D465" s="47"/>
      <c r="E465" s="27"/>
    </row>
    <row r="466" spans="1:5" ht="15.75" customHeight="1">
      <c r="A466" s="46"/>
      <c r="B466" s="25"/>
      <c r="C466" s="47"/>
      <c r="D466" s="47"/>
      <c r="E466" s="27"/>
    </row>
    <row r="467" spans="1:5" ht="15.75" customHeight="1">
      <c r="A467" s="46"/>
      <c r="B467" s="25"/>
      <c r="C467" s="47"/>
      <c r="D467" s="47"/>
      <c r="E467" s="27"/>
    </row>
    <row r="468" spans="1:5" ht="15.75" customHeight="1">
      <c r="A468" s="46"/>
      <c r="B468" s="25"/>
      <c r="C468" s="47"/>
      <c r="D468" s="47"/>
      <c r="E468" s="27"/>
    </row>
    <row r="469" spans="1:5" ht="15.75" customHeight="1">
      <c r="A469" s="46"/>
      <c r="B469" s="25"/>
      <c r="C469" s="47"/>
      <c r="D469" s="47"/>
      <c r="E469" s="27"/>
    </row>
    <row r="470" spans="1:5" ht="15.75" customHeight="1">
      <c r="A470" s="46"/>
      <c r="B470" s="25"/>
      <c r="C470" s="47"/>
      <c r="D470" s="47"/>
      <c r="E470" s="27"/>
    </row>
    <row r="471" spans="1:5" ht="15.75" customHeight="1">
      <c r="A471" s="46"/>
      <c r="B471" s="25"/>
      <c r="C471" s="47"/>
      <c r="D471" s="47"/>
      <c r="E471" s="27"/>
    </row>
    <row r="472" spans="1:5" ht="15.75" customHeight="1">
      <c r="A472" s="46"/>
      <c r="B472" s="25"/>
      <c r="C472" s="47"/>
      <c r="D472" s="47"/>
      <c r="E472" s="27"/>
    </row>
    <row r="473" spans="1:5" ht="15.75" customHeight="1">
      <c r="A473" s="46"/>
      <c r="B473" s="25"/>
      <c r="C473" s="47"/>
      <c r="D473" s="47"/>
      <c r="E473" s="27"/>
    </row>
    <row r="474" spans="1:5" ht="15.75" customHeight="1">
      <c r="A474" s="46"/>
      <c r="B474" s="25"/>
      <c r="C474" s="47"/>
      <c r="D474" s="47"/>
      <c r="E474" s="27"/>
    </row>
    <row r="475" spans="1:5" ht="15.75" customHeight="1">
      <c r="A475" s="46"/>
      <c r="B475" s="25"/>
      <c r="C475" s="47"/>
      <c r="D475" s="47"/>
      <c r="E475" s="27"/>
    </row>
    <row r="476" spans="1:5" ht="15.75" customHeight="1">
      <c r="A476" s="46"/>
      <c r="B476" s="25"/>
      <c r="C476" s="47"/>
      <c r="D476" s="47"/>
      <c r="E476" s="27"/>
    </row>
    <row r="477" spans="1:5" ht="15.75" customHeight="1">
      <c r="A477" s="46"/>
      <c r="B477" s="25"/>
      <c r="C477" s="47"/>
      <c r="D477" s="47"/>
      <c r="E477" s="27"/>
    </row>
    <row r="478" spans="1:5" ht="15.75" customHeight="1">
      <c r="A478" s="46"/>
      <c r="B478" s="25"/>
      <c r="C478" s="47"/>
      <c r="D478" s="47"/>
      <c r="E478" s="27"/>
    </row>
    <row r="479" spans="1:5" ht="15.75" customHeight="1">
      <c r="A479" s="46"/>
      <c r="B479" s="25"/>
      <c r="C479" s="47"/>
      <c r="D479" s="47"/>
      <c r="E479" s="27"/>
    </row>
    <row r="480" spans="1:5" ht="15.75" customHeight="1">
      <c r="A480" s="46"/>
      <c r="B480" s="25"/>
      <c r="C480" s="47"/>
      <c r="D480" s="47"/>
      <c r="E480" s="27"/>
    </row>
    <row r="481" spans="1:5" ht="15.75" customHeight="1">
      <c r="A481" s="46"/>
      <c r="B481" s="25"/>
      <c r="C481" s="47"/>
      <c r="D481" s="47"/>
      <c r="E481" s="27"/>
    </row>
    <row r="482" spans="1:5" ht="15.75" customHeight="1">
      <c r="A482" s="46"/>
      <c r="B482" s="25"/>
      <c r="C482" s="47"/>
      <c r="D482" s="47"/>
      <c r="E482" s="27"/>
    </row>
    <row r="483" spans="1:5" ht="15.75" customHeight="1">
      <c r="A483" s="46"/>
      <c r="B483" s="25"/>
      <c r="C483" s="47"/>
      <c r="D483" s="47"/>
      <c r="E483" s="27"/>
    </row>
    <row r="484" spans="1:5" ht="15.75" customHeight="1">
      <c r="A484" s="46"/>
      <c r="B484" s="25"/>
      <c r="C484" s="47"/>
      <c r="D484" s="47"/>
      <c r="E484" s="27"/>
    </row>
    <row r="485" spans="1:5" ht="15.75" customHeight="1">
      <c r="A485" s="46"/>
      <c r="B485" s="25"/>
      <c r="C485" s="47"/>
      <c r="D485" s="47"/>
      <c r="E485" s="27"/>
    </row>
    <row r="486" spans="1:5" ht="15.75" customHeight="1">
      <c r="A486" s="46"/>
      <c r="B486" s="25"/>
      <c r="C486" s="47"/>
      <c r="D486" s="47"/>
      <c r="E486" s="27"/>
    </row>
    <row r="487" spans="1:5" ht="15.75" customHeight="1">
      <c r="A487" s="46"/>
      <c r="B487" s="25"/>
      <c r="C487" s="47"/>
      <c r="D487" s="47"/>
      <c r="E487" s="27"/>
    </row>
    <row r="488" spans="1:5" ht="15.75" customHeight="1">
      <c r="A488" s="46"/>
      <c r="B488" s="25"/>
      <c r="C488" s="47"/>
      <c r="D488" s="47"/>
      <c r="E488" s="27"/>
    </row>
    <row r="489" spans="1:5" ht="15.75" customHeight="1">
      <c r="A489" s="46"/>
      <c r="B489" s="25"/>
      <c r="C489" s="47"/>
      <c r="D489" s="47"/>
      <c r="E489" s="27"/>
    </row>
    <row r="490" spans="1:5" ht="15.75" customHeight="1">
      <c r="A490" s="46"/>
      <c r="B490" s="25"/>
      <c r="C490" s="47"/>
      <c r="D490" s="47"/>
      <c r="E490" s="27"/>
    </row>
    <row r="491" spans="1:5" ht="15.75" customHeight="1">
      <c r="A491" s="46"/>
      <c r="B491" s="25"/>
      <c r="C491" s="47"/>
      <c r="D491" s="47"/>
      <c r="E491" s="27"/>
    </row>
    <row r="492" spans="1:5" ht="15.75" customHeight="1">
      <c r="A492" s="46"/>
      <c r="B492" s="25"/>
      <c r="C492" s="47"/>
      <c r="D492" s="47"/>
      <c r="E492" s="27"/>
    </row>
    <row r="493" spans="1:5" ht="15.75" customHeight="1">
      <c r="A493" s="46"/>
      <c r="B493" s="25"/>
      <c r="C493" s="47"/>
      <c r="D493" s="47"/>
      <c r="E493" s="27"/>
    </row>
    <row r="494" spans="1:5" ht="15.75" customHeight="1">
      <c r="A494" s="46"/>
      <c r="B494" s="25"/>
      <c r="C494" s="47"/>
      <c r="D494" s="47"/>
      <c r="E494" s="27"/>
    </row>
    <row r="495" spans="1:5" ht="15.75" customHeight="1">
      <c r="A495" s="46"/>
      <c r="B495" s="25"/>
      <c r="C495" s="47"/>
      <c r="D495" s="47"/>
      <c r="E495" s="27"/>
    </row>
    <row r="496" spans="1:5" ht="15.75" customHeight="1">
      <c r="A496" s="46"/>
      <c r="B496" s="25"/>
      <c r="C496" s="47"/>
      <c r="D496" s="47"/>
      <c r="E496" s="27"/>
    </row>
    <row r="497" spans="1:5" ht="15.75" customHeight="1">
      <c r="A497" s="46"/>
      <c r="B497" s="25"/>
      <c r="C497" s="47"/>
      <c r="D497" s="47"/>
      <c r="E497" s="27"/>
    </row>
    <row r="498" spans="1:5" ht="15.75" customHeight="1">
      <c r="A498" s="46"/>
      <c r="B498" s="25"/>
      <c r="C498" s="47"/>
      <c r="D498" s="47"/>
      <c r="E498" s="27"/>
    </row>
    <row r="499" spans="1:5" ht="15.75" customHeight="1">
      <c r="A499" s="46"/>
      <c r="B499" s="25"/>
      <c r="C499" s="47"/>
      <c r="D499" s="47"/>
      <c r="E499" s="27"/>
    </row>
    <row r="500" spans="1:5" ht="15.75" customHeight="1">
      <c r="A500" s="46"/>
      <c r="B500" s="25"/>
      <c r="C500" s="47"/>
      <c r="D500" s="47"/>
      <c r="E500" s="27"/>
    </row>
    <row r="501" spans="1:5" ht="15.75" customHeight="1">
      <c r="A501" s="46"/>
      <c r="B501" s="25"/>
      <c r="C501" s="47"/>
      <c r="D501" s="47"/>
      <c r="E501" s="27"/>
    </row>
    <row r="502" spans="1:5" ht="15.75" customHeight="1">
      <c r="A502" s="46"/>
      <c r="B502" s="25"/>
      <c r="C502" s="47"/>
      <c r="D502" s="47"/>
      <c r="E502" s="27"/>
    </row>
    <row r="503" spans="1:5" ht="15.75" customHeight="1">
      <c r="A503" s="46"/>
      <c r="B503" s="25"/>
      <c r="C503" s="47"/>
      <c r="D503" s="47"/>
      <c r="E503" s="27"/>
    </row>
    <row r="504" spans="1:5" ht="15.75" customHeight="1">
      <c r="A504" s="46"/>
      <c r="B504" s="25"/>
      <c r="C504" s="47"/>
      <c r="D504" s="47"/>
      <c r="E504" s="27"/>
    </row>
    <row r="505" spans="1:5" ht="15.75" customHeight="1">
      <c r="A505" s="46"/>
      <c r="B505" s="25"/>
      <c r="C505" s="47"/>
      <c r="D505" s="47"/>
      <c r="E505" s="27"/>
    </row>
    <row r="506" spans="1:5" ht="15.75" customHeight="1">
      <c r="A506" s="46"/>
      <c r="B506" s="25"/>
      <c r="C506" s="47"/>
      <c r="D506" s="47"/>
      <c r="E506" s="27"/>
    </row>
    <row r="507" spans="1:5" ht="15.75" customHeight="1">
      <c r="A507" s="46"/>
      <c r="B507" s="25"/>
      <c r="C507" s="47"/>
      <c r="D507" s="47"/>
      <c r="E507" s="27"/>
    </row>
    <row r="508" spans="1:5" ht="15.75" customHeight="1">
      <c r="A508" s="46"/>
      <c r="B508" s="25"/>
      <c r="C508" s="47"/>
      <c r="D508" s="47"/>
      <c r="E508" s="27"/>
    </row>
    <row r="509" spans="1:5" ht="15.75" customHeight="1">
      <c r="A509" s="46"/>
      <c r="B509" s="25"/>
      <c r="C509" s="47"/>
      <c r="D509" s="47"/>
      <c r="E509" s="27"/>
    </row>
    <row r="510" spans="1:5" ht="15.75" customHeight="1">
      <c r="A510" s="46"/>
      <c r="B510" s="25"/>
      <c r="C510" s="47"/>
      <c r="D510" s="47"/>
      <c r="E510" s="27"/>
    </row>
    <row r="511" spans="1:5" ht="15.75" customHeight="1">
      <c r="A511" s="46"/>
      <c r="B511" s="25"/>
      <c r="C511" s="47"/>
      <c r="D511" s="47"/>
      <c r="E511" s="27"/>
    </row>
    <row r="512" spans="1:5" ht="15.75" customHeight="1">
      <c r="A512" s="46"/>
      <c r="B512" s="25"/>
      <c r="C512" s="47"/>
      <c r="D512" s="47"/>
      <c r="E512" s="27"/>
    </row>
    <row r="513" spans="1:5" ht="15.75" customHeight="1">
      <c r="A513" s="46"/>
      <c r="B513" s="25"/>
      <c r="C513" s="47"/>
      <c r="D513" s="47"/>
      <c r="E513" s="27"/>
    </row>
    <row r="514" spans="1:5" ht="15.75" customHeight="1">
      <c r="A514" s="46"/>
      <c r="B514" s="25"/>
      <c r="C514" s="47"/>
      <c r="D514" s="47"/>
      <c r="E514" s="27"/>
    </row>
    <row r="515" spans="1:5" ht="15.75" customHeight="1">
      <c r="A515" s="46"/>
      <c r="B515" s="25"/>
      <c r="C515" s="47"/>
      <c r="D515" s="47"/>
      <c r="E515" s="27"/>
    </row>
    <row r="516" spans="1:5" ht="15.75" customHeight="1">
      <c r="A516" s="46"/>
      <c r="B516" s="25"/>
      <c r="C516" s="47"/>
      <c r="D516" s="47"/>
      <c r="E516" s="27"/>
    </row>
    <row r="517" spans="1:5" ht="15.75" customHeight="1">
      <c r="A517" s="46"/>
      <c r="B517" s="25"/>
      <c r="C517" s="47"/>
      <c r="D517" s="47"/>
      <c r="E517" s="27"/>
    </row>
    <row r="518" spans="1:5" ht="15.75" customHeight="1">
      <c r="A518" s="46"/>
      <c r="B518" s="25"/>
      <c r="C518" s="47"/>
      <c r="D518" s="47"/>
      <c r="E518" s="27"/>
    </row>
    <row r="519" spans="1:5" ht="15.75" customHeight="1">
      <c r="A519" s="46"/>
      <c r="B519" s="25"/>
      <c r="C519" s="47"/>
      <c r="D519" s="47"/>
      <c r="E519" s="27"/>
    </row>
    <row r="520" spans="1:5" ht="15.75" customHeight="1">
      <c r="A520" s="46"/>
      <c r="B520" s="25"/>
      <c r="C520" s="47"/>
      <c r="D520" s="47"/>
      <c r="E520" s="27"/>
    </row>
    <row r="521" spans="1:5" ht="15.75" customHeight="1">
      <c r="A521" s="46"/>
      <c r="B521" s="25"/>
      <c r="C521" s="47"/>
      <c r="D521" s="47"/>
      <c r="E521" s="27"/>
    </row>
    <row r="522" spans="1:5" ht="15.75" customHeight="1">
      <c r="A522" s="46"/>
      <c r="B522" s="25"/>
      <c r="C522" s="47"/>
      <c r="D522" s="47"/>
      <c r="E522" s="27"/>
    </row>
    <row r="523" spans="1:5" ht="15.75" customHeight="1">
      <c r="A523" s="46"/>
      <c r="B523" s="25"/>
      <c r="C523" s="47"/>
      <c r="D523" s="47"/>
      <c r="E523" s="27"/>
    </row>
    <row r="524" spans="1:5" ht="15.75" customHeight="1">
      <c r="A524" s="46"/>
      <c r="B524" s="25"/>
      <c r="C524" s="47"/>
      <c r="D524" s="47"/>
      <c r="E524" s="27"/>
    </row>
    <row r="525" spans="1:5" ht="15.75" customHeight="1">
      <c r="A525" s="46"/>
      <c r="B525" s="25"/>
      <c r="C525" s="47"/>
      <c r="D525" s="47"/>
      <c r="E525" s="27"/>
    </row>
    <row r="526" spans="1:5" ht="15.75" customHeight="1">
      <c r="A526" s="46"/>
      <c r="B526" s="25"/>
      <c r="C526" s="47"/>
      <c r="D526" s="47"/>
      <c r="E526" s="27"/>
    </row>
    <row r="527" spans="1:5" ht="15.75" customHeight="1">
      <c r="A527" s="46"/>
      <c r="B527" s="25"/>
      <c r="C527" s="47"/>
      <c r="D527" s="47"/>
      <c r="E527" s="27"/>
    </row>
    <row r="528" spans="1:5" ht="15.75" customHeight="1">
      <c r="A528" s="46"/>
      <c r="B528" s="25"/>
      <c r="C528" s="47"/>
      <c r="D528" s="47"/>
      <c r="E528" s="27"/>
    </row>
    <row r="529" spans="1:5" ht="15.75" customHeight="1">
      <c r="A529" s="46"/>
      <c r="B529" s="25"/>
      <c r="C529" s="47"/>
      <c r="D529" s="47"/>
      <c r="E529" s="27"/>
    </row>
    <row r="530" spans="1:5" ht="15.75" customHeight="1">
      <c r="A530" s="46"/>
      <c r="B530" s="25"/>
      <c r="C530" s="47"/>
      <c r="D530" s="47"/>
      <c r="E530" s="27"/>
    </row>
    <row r="531" spans="1:5" ht="15.75" customHeight="1">
      <c r="A531" s="46"/>
      <c r="B531" s="25"/>
      <c r="C531" s="47"/>
      <c r="D531" s="47"/>
      <c r="E531" s="27"/>
    </row>
    <row r="532" spans="1:5" ht="15.75" customHeight="1">
      <c r="A532" s="46"/>
      <c r="B532" s="25"/>
      <c r="C532" s="47"/>
      <c r="D532" s="47"/>
      <c r="E532" s="27"/>
    </row>
    <row r="533" spans="1:5" ht="15.75" customHeight="1">
      <c r="A533" s="46"/>
      <c r="B533" s="25"/>
      <c r="C533" s="47"/>
      <c r="D533" s="47"/>
      <c r="E533" s="27"/>
    </row>
    <row r="534" spans="1:5" ht="15.75" customHeight="1">
      <c r="A534" s="46"/>
      <c r="B534" s="25"/>
      <c r="C534" s="47"/>
      <c r="D534" s="47"/>
      <c r="E534" s="27"/>
    </row>
    <row r="535" spans="1:5" ht="15.75" customHeight="1">
      <c r="A535" s="46"/>
      <c r="B535" s="25"/>
      <c r="C535" s="47"/>
      <c r="D535" s="47"/>
      <c r="E535" s="27"/>
    </row>
    <row r="536" spans="1:5" ht="15.75" customHeight="1">
      <c r="A536" s="46"/>
      <c r="B536" s="25"/>
      <c r="C536" s="47"/>
      <c r="D536" s="47"/>
      <c r="E536" s="27"/>
    </row>
    <row r="537" spans="1:5" ht="15.75" customHeight="1">
      <c r="A537" s="46"/>
      <c r="B537" s="25"/>
      <c r="C537" s="47"/>
      <c r="D537" s="47"/>
      <c r="E537" s="27"/>
    </row>
    <row r="538" spans="1:5" ht="15.75" customHeight="1">
      <c r="A538" s="46"/>
      <c r="B538" s="25"/>
      <c r="C538" s="47"/>
      <c r="D538" s="47"/>
      <c r="E538" s="27"/>
    </row>
    <row r="539" spans="1:5" ht="15.75" customHeight="1">
      <c r="A539" s="46"/>
      <c r="B539" s="25"/>
      <c r="C539" s="47"/>
      <c r="D539" s="47"/>
      <c r="E539" s="27"/>
    </row>
    <row r="540" spans="1:5" ht="15.75" customHeight="1">
      <c r="A540" s="46"/>
      <c r="B540" s="25"/>
      <c r="C540" s="47"/>
      <c r="D540" s="47"/>
      <c r="E540" s="27"/>
    </row>
    <row r="541" spans="1:5" ht="15.75" customHeight="1">
      <c r="A541" s="46"/>
      <c r="B541" s="25"/>
      <c r="C541" s="47"/>
      <c r="D541" s="47"/>
      <c r="E541" s="27"/>
    </row>
    <row r="542" spans="1:5" ht="15.75" customHeight="1">
      <c r="A542" s="46"/>
      <c r="B542" s="25"/>
      <c r="C542" s="47"/>
      <c r="D542" s="47"/>
      <c r="E542" s="27"/>
    </row>
    <row r="543" spans="1:5" ht="15.75" customHeight="1">
      <c r="A543" s="46"/>
      <c r="B543" s="25"/>
      <c r="C543" s="47"/>
      <c r="D543" s="47"/>
      <c r="E543" s="27"/>
    </row>
    <row r="544" spans="1:5" ht="15.75" customHeight="1">
      <c r="A544" s="46"/>
      <c r="B544" s="25"/>
      <c r="C544" s="47"/>
      <c r="D544" s="47"/>
      <c r="E544" s="27"/>
    </row>
    <row r="545" spans="1:5" ht="15.75" customHeight="1">
      <c r="A545" s="46"/>
      <c r="B545" s="25"/>
      <c r="C545" s="47"/>
      <c r="D545" s="47"/>
      <c r="E545" s="27"/>
    </row>
    <row r="546" spans="1:5" ht="15.75" customHeight="1">
      <c r="A546" s="46"/>
      <c r="B546" s="25"/>
      <c r="C546" s="47"/>
      <c r="D546" s="47"/>
      <c r="E546" s="27"/>
    </row>
    <row r="547" spans="1:5" ht="15.75" customHeight="1">
      <c r="A547" s="46"/>
      <c r="B547" s="25"/>
      <c r="C547" s="47"/>
      <c r="D547" s="47"/>
      <c r="E547" s="27"/>
    </row>
    <row r="548" spans="1:5" ht="15.75" customHeight="1">
      <c r="A548" s="46"/>
      <c r="B548" s="25"/>
      <c r="C548" s="47"/>
      <c r="D548" s="47"/>
      <c r="E548" s="27"/>
    </row>
    <row r="549" spans="1:5" ht="15.75" customHeight="1">
      <c r="A549" s="46"/>
      <c r="B549" s="25"/>
      <c r="C549" s="47"/>
      <c r="D549" s="47"/>
      <c r="E549" s="27"/>
    </row>
    <row r="550" spans="1:5" ht="15.75" customHeight="1">
      <c r="A550" s="46"/>
      <c r="B550" s="25"/>
      <c r="C550" s="47"/>
      <c r="D550" s="47"/>
      <c r="E550" s="27"/>
    </row>
    <row r="551" spans="1:5" ht="15.75" customHeight="1">
      <c r="A551" s="46"/>
      <c r="B551" s="25"/>
      <c r="C551" s="47"/>
      <c r="D551" s="47"/>
      <c r="E551" s="27"/>
    </row>
    <row r="552" spans="1:5" ht="15.75" customHeight="1">
      <c r="A552" s="46"/>
      <c r="B552" s="25"/>
      <c r="C552" s="47"/>
      <c r="D552" s="47"/>
      <c r="E552" s="27"/>
    </row>
    <row r="553" spans="1:5" ht="15.75" customHeight="1">
      <c r="A553" s="46"/>
      <c r="B553" s="25"/>
      <c r="C553" s="47"/>
      <c r="D553" s="47"/>
      <c r="E553" s="27"/>
    </row>
    <row r="554" spans="1:5" ht="15.75" customHeight="1">
      <c r="A554" s="46"/>
      <c r="B554" s="25"/>
      <c r="C554" s="47"/>
      <c r="D554" s="47"/>
      <c r="E554" s="27"/>
    </row>
    <row r="555" spans="1:5" ht="15.75" customHeight="1">
      <c r="A555" s="46"/>
      <c r="B555" s="25"/>
      <c r="C555" s="47"/>
      <c r="D555" s="47"/>
      <c r="E555" s="27"/>
    </row>
    <row r="556" spans="1:5" ht="15.75" customHeight="1">
      <c r="A556" s="46"/>
      <c r="B556" s="25"/>
      <c r="C556" s="47"/>
      <c r="D556" s="47"/>
      <c r="E556" s="27"/>
    </row>
    <row r="557" spans="1:5" ht="15.75" customHeight="1">
      <c r="A557" s="46"/>
      <c r="B557" s="25"/>
      <c r="C557" s="47"/>
      <c r="D557" s="47"/>
      <c r="E557" s="27"/>
    </row>
    <row r="558" spans="1:5" ht="15.75" customHeight="1">
      <c r="A558" s="46"/>
      <c r="B558" s="25"/>
      <c r="C558" s="47"/>
      <c r="D558" s="47"/>
      <c r="E558" s="27"/>
    </row>
    <row r="559" spans="1:5" ht="15.75" customHeight="1">
      <c r="A559" s="46"/>
      <c r="B559" s="25"/>
      <c r="C559" s="47"/>
      <c r="D559" s="47"/>
      <c r="E559" s="27"/>
    </row>
    <row r="560" spans="1:5" ht="15.75" customHeight="1">
      <c r="A560" s="46"/>
      <c r="B560" s="25"/>
      <c r="C560" s="47"/>
      <c r="D560" s="47"/>
      <c r="E560" s="27"/>
    </row>
    <row r="561" spans="1:5" ht="15.75" customHeight="1">
      <c r="A561" s="46"/>
      <c r="B561" s="25"/>
      <c r="C561" s="47"/>
      <c r="D561" s="47"/>
      <c r="E561" s="27"/>
    </row>
    <row r="562" spans="1:5" ht="15.75" customHeight="1">
      <c r="A562" s="46"/>
      <c r="B562" s="25"/>
      <c r="C562" s="47"/>
      <c r="D562" s="47"/>
      <c r="E562" s="27"/>
    </row>
    <row r="563" spans="1:5" ht="15.75" customHeight="1">
      <c r="A563" s="46"/>
      <c r="B563" s="25"/>
      <c r="C563" s="47"/>
      <c r="D563" s="47"/>
      <c r="E563" s="27"/>
    </row>
    <row r="564" spans="1:5" ht="15.75" customHeight="1">
      <c r="A564" s="46"/>
      <c r="B564" s="25"/>
      <c r="C564" s="47"/>
      <c r="D564" s="47"/>
      <c r="E564" s="27"/>
    </row>
    <row r="565" spans="1:5" ht="15.75" customHeight="1">
      <c r="A565" s="46"/>
      <c r="B565" s="25"/>
      <c r="C565" s="47"/>
      <c r="D565" s="47"/>
      <c r="E565" s="27"/>
    </row>
    <row r="566" spans="1:5" ht="15.75" customHeight="1">
      <c r="A566" s="46"/>
      <c r="B566" s="25"/>
      <c r="C566" s="47"/>
      <c r="D566" s="47"/>
      <c r="E566" s="27"/>
    </row>
    <row r="567" spans="1:5" ht="15.75" customHeight="1">
      <c r="A567" s="46"/>
      <c r="B567" s="25"/>
      <c r="C567" s="47"/>
      <c r="D567" s="47"/>
      <c r="E567" s="27"/>
    </row>
    <row r="568" spans="1:5" ht="15.75" customHeight="1">
      <c r="A568" s="46"/>
      <c r="B568" s="25"/>
      <c r="C568" s="47"/>
      <c r="D568" s="47"/>
      <c r="E568" s="27"/>
    </row>
    <row r="569" spans="1:5" ht="15.75" customHeight="1">
      <c r="A569" s="46"/>
      <c r="B569" s="25"/>
      <c r="C569" s="47"/>
      <c r="D569" s="47"/>
      <c r="E569" s="27"/>
    </row>
    <row r="570" spans="1:5" ht="15.75" customHeight="1">
      <c r="A570" s="46"/>
      <c r="B570" s="25"/>
      <c r="C570" s="47"/>
      <c r="D570" s="47"/>
      <c r="E570" s="27"/>
    </row>
    <row r="571" spans="1:5" ht="15.75" customHeight="1">
      <c r="A571" s="46"/>
      <c r="B571" s="25"/>
      <c r="C571" s="47"/>
      <c r="D571" s="47"/>
      <c r="E571" s="27"/>
    </row>
    <row r="572" spans="1:5" ht="15.75" customHeight="1">
      <c r="A572" s="46"/>
      <c r="B572" s="25"/>
      <c r="C572" s="47"/>
      <c r="D572" s="47"/>
      <c r="E572" s="27"/>
    </row>
    <row r="573" spans="1:5" ht="15.75" customHeight="1">
      <c r="A573" s="46"/>
      <c r="B573" s="25"/>
      <c r="C573" s="47"/>
      <c r="D573" s="47"/>
      <c r="E573" s="27"/>
    </row>
    <row r="574" spans="1:5" ht="15.75" customHeight="1">
      <c r="A574" s="46"/>
      <c r="B574" s="25"/>
      <c r="C574" s="47"/>
      <c r="D574" s="47"/>
      <c r="E574" s="27"/>
    </row>
    <row r="575" spans="1:5" ht="15.75" customHeight="1">
      <c r="A575" s="46"/>
      <c r="B575" s="25"/>
      <c r="C575" s="47"/>
      <c r="D575" s="47"/>
      <c r="E575" s="27"/>
    </row>
    <row r="576" spans="1:5" ht="15.75" customHeight="1">
      <c r="A576" s="46"/>
      <c r="B576" s="25"/>
      <c r="C576" s="47"/>
      <c r="D576" s="47"/>
      <c r="E576" s="27"/>
    </row>
    <row r="577" spans="1:5" ht="15.75" customHeight="1">
      <c r="A577" s="46"/>
      <c r="B577" s="25"/>
      <c r="C577" s="47"/>
      <c r="D577" s="47"/>
      <c r="E577" s="27"/>
    </row>
    <row r="578" spans="1:5" ht="15.75" customHeight="1">
      <c r="A578" s="46"/>
      <c r="B578" s="25"/>
      <c r="C578" s="47"/>
      <c r="D578" s="47"/>
      <c r="E578" s="27"/>
    </row>
    <row r="579" spans="1:5" ht="15.75" customHeight="1">
      <c r="A579" s="46"/>
      <c r="B579" s="25"/>
      <c r="C579" s="47"/>
      <c r="D579" s="47"/>
      <c r="E579" s="27"/>
    </row>
    <row r="580" spans="1:5" ht="15.75" customHeight="1">
      <c r="A580" s="46"/>
      <c r="B580" s="25"/>
      <c r="C580" s="47"/>
      <c r="D580" s="47"/>
      <c r="E580" s="27"/>
    </row>
    <row r="581" spans="1:5" ht="15.75" customHeight="1">
      <c r="A581" s="46"/>
      <c r="B581" s="25"/>
      <c r="C581" s="47"/>
      <c r="D581" s="47"/>
      <c r="E581" s="27"/>
    </row>
    <row r="582" spans="1:5" ht="15.75" customHeight="1">
      <c r="A582" s="46"/>
      <c r="B582" s="25"/>
      <c r="C582" s="47"/>
      <c r="D582" s="47"/>
      <c r="E582" s="27"/>
    </row>
    <row r="583" spans="1:5" ht="15.75" customHeight="1">
      <c r="A583" s="46"/>
      <c r="B583" s="25"/>
      <c r="C583" s="47"/>
      <c r="D583" s="47"/>
      <c r="E583" s="27"/>
    </row>
    <row r="584" spans="1:5" ht="15.75" customHeight="1">
      <c r="A584" s="46"/>
      <c r="B584" s="25"/>
      <c r="C584" s="47"/>
      <c r="D584" s="47"/>
      <c r="E584" s="27"/>
    </row>
    <row r="585" spans="1:5" ht="15.75" customHeight="1">
      <c r="A585" s="46"/>
      <c r="B585" s="25"/>
      <c r="C585" s="47"/>
      <c r="D585" s="47"/>
      <c r="E585" s="27"/>
    </row>
    <row r="586" spans="1:5" ht="15.75" customHeight="1">
      <c r="A586" s="46"/>
      <c r="B586" s="25"/>
      <c r="C586" s="47"/>
      <c r="D586" s="47"/>
      <c r="E586" s="27"/>
    </row>
    <row r="587" spans="1:5" ht="15.75" customHeight="1">
      <c r="A587" s="46"/>
      <c r="B587" s="25"/>
      <c r="C587" s="47"/>
      <c r="D587" s="47"/>
      <c r="E587" s="27"/>
    </row>
    <row r="588" spans="1:5" ht="15.75" customHeight="1">
      <c r="A588" s="46"/>
      <c r="B588" s="25"/>
      <c r="C588" s="47"/>
      <c r="D588" s="47"/>
      <c r="E588" s="27"/>
    </row>
    <row r="589" spans="1:5" ht="15.75" customHeight="1">
      <c r="A589" s="46"/>
      <c r="B589" s="25"/>
      <c r="C589" s="47"/>
      <c r="D589" s="47"/>
      <c r="E589" s="27"/>
    </row>
    <row r="590" spans="1:5" ht="15.75" customHeight="1">
      <c r="A590" s="46"/>
      <c r="B590" s="25"/>
      <c r="C590" s="47"/>
      <c r="D590" s="47"/>
      <c r="E590" s="27"/>
    </row>
    <row r="591" spans="1:5" ht="15.75" customHeight="1">
      <c r="A591" s="46"/>
      <c r="B591" s="25"/>
      <c r="C591" s="47"/>
      <c r="D591" s="47"/>
      <c r="E591" s="27"/>
    </row>
    <row r="592" spans="1:5" ht="15.75" customHeight="1">
      <c r="A592" s="46"/>
      <c r="B592" s="25"/>
      <c r="C592" s="47"/>
      <c r="D592" s="47"/>
      <c r="E592" s="27"/>
    </row>
    <row r="593" spans="1:5" ht="15.75" customHeight="1">
      <c r="A593" s="46"/>
      <c r="B593" s="25"/>
      <c r="C593" s="47"/>
      <c r="D593" s="47"/>
      <c r="E593" s="27"/>
    </row>
    <row r="594" spans="1:5" ht="15.75" customHeight="1">
      <c r="A594" s="46"/>
      <c r="B594" s="25"/>
      <c r="C594" s="47"/>
      <c r="D594" s="47"/>
      <c r="E594" s="27"/>
    </row>
    <row r="595" spans="1:5" ht="15.75" customHeight="1">
      <c r="A595" s="46"/>
      <c r="B595" s="25"/>
      <c r="C595" s="47"/>
      <c r="D595" s="47"/>
      <c r="E595" s="27"/>
    </row>
    <row r="596" spans="1:5" ht="15.75" customHeight="1">
      <c r="A596" s="46"/>
      <c r="B596" s="25"/>
      <c r="C596" s="47"/>
      <c r="D596" s="47"/>
      <c r="E596" s="27"/>
    </row>
    <row r="597" spans="1:5" ht="15.75" customHeight="1">
      <c r="A597" s="46"/>
      <c r="B597" s="25"/>
      <c r="C597" s="47"/>
      <c r="D597" s="47"/>
      <c r="E597" s="27"/>
    </row>
    <row r="598" spans="1:5" ht="15.75" customHeight="1">
      <c r="A598" s="46"/>
      <c r="B598" s="25"/>
      <c r="C598" s="47"/>
      <c r="D598" s="47"/>
      <c r="E598" s="27"/>
    </row>
    <row r="599" spans="1:5" ht="15.75" customHeight="1">
      <c r="A599" s="46"/>
      <c r="B599" s="25"/>
      <c r="C599" s="47"/>
      <c r="D599" s="47"/>
      <c r="E599" s="27"/>
    </row>
    <row r="600" spans="1:5" ht="15.75" customHeight="1">
      <c r="A600" s="46"/>
      <c r="B600" s="25"/>
      <c r="C600" s="47"/>
      <c r="D600" s="47"/>
      <c r="E600" s="27"/>
    </row>
    <row r="601" spans="1:5" ht="15.75" customHeight="1">
      <c r="A601" s="46"/>
      <c r="B601" s="25"/>
      <c r="C601" s="47"/>
      <c r="D601" s="47"/>
      <c r="E601" s="27"/>
    </row>
    <row r="602" spans="1:5" ht="15.75" customHeight="1">
      <c r="A602" s="46"/>
      <c r="B602" s="25"/>
      <c r="C602" s="47"/>
      <c r="D602" s="47"/>
      <c r="E602" s="27"/>
    </row>
    <row r="603" spans="1:5" ht="15.75" customHeight="1">
      <c r="A603" s="46"/>
      <c r="B603" s="25"/>
      <c r="C603" s="47"/>
      <c r="D603" s="47"/>
      <c r="E603" s="27"/>
    </row>
    <row r="604" spans="1:5" ht="15.75" customHeight="1">
      <c r="A604" s="46"/>
      <c r="B604" s="25"/>
      <c r="C604" s="47"/>
      <c r="D604" s="47"/>
      <c r="E604" s="27"/>
    </row>
    <row r="605" spans="1:5" ht="15.75" customHeight="1">
      <c r="A605" s="46"/>
      <c r="B605" s="25"/>
      <c r="C605" s="47"/>
      <c r="D605" s="47"/>
      <c r="E605" s="27"/>
    </row>
    <row r="606" spans="1:5" ht="15.75" customHeight="1">
      <c r="A606" s="46"/>
      <c r="B606" s="25"/>
      <c r="C606" s="47"/>
      <c r="D606" s="47"/>
      <c r="E606" s="27"/>
    </row>
    <row r="607" spans="1:5" ht="15.75" customHeight="1">
      <c r="A607" s="46"/>
      <c r="B607" s="25"/>
      <c r="C607" s="47"/>
      <c r="D607" s="47"/>
      <c r="E607" s="27"/>
    </row>
    <row r="608" spans="1:5" ht="15.75" customHeight="1">
      <c r="A608" s="46"/>
      <c r="B608" s="25"/>
      <c r="C608" s="47"/>
      <c r="D608" s="47"/>
      <c r="E608" s="27"/>
    </row>
    <row r="609" spans="1:5" ht="15.75" customHeight="1">
      <c r="A609" s="46"/>
      <c r="B609" s="25"/>
      <c r="C609" s="47"/>
      <c r="D609" s="47"/>
      <c r="E609" s="27"/>
    </row>
    <row r="610" spans="1:5" ht="15.75" customHeight="1">
      <c r="A610" s="46"/>
      <c r="B610" s="25"/>
      <c r="C610" s="47"/>
      <c r="D610" s="47"/>
      <c r="E610" s="27"/>
    </row>
    <row r="611" spans="1:5" ht="15.75" customHeight="1">
      <c r="A611" s="46"/>
      <c r="B611" s="25"/>
      <c r="C611" s="47"/>
      <c r="D611" s="47"/>
      <c r="E611" s="27"/>
    </row>
    <row r="612" spans="1:5" ht="15.75" customHeight="1">
      <c r="A612" s="46"/>
      <c r="B612" s="25"/>
      <c r="C612" s="47"/>
      <c r="D612" s="47"/>
      <c r="E612" s="27"/>
    </row>
    <row r="613" spans="1:5" ht="15.75" customHeight="1">
      <c r="A613" s="46"/>
      <c r="B613" s="25"/>
      <c r="C613" s="47"/>
      <c r="D613" s="47"/>
      <c r="E613" s="27"/>
    </row>
    <row r="614" spans="1:5" ht="15.75" customHeight="1">
      <c r="A614" s="46"/>
      <c r="B614" s="25"/>
      <c r="C614" s="47"/>
      <c r="D614" s="47"/>
      <c r="E614" s="27"/>
    </row>
    <row r="615" spans="1:5" ht="15.75" customHeight="1">
      <c r="A615" s="46"/>
      <c r="B615" s="25"/>
      <c r="C615" s="47"/>
      <c r="D615" s="47"/>
      <c r="E615" s="27"/>
    </row>
    <row r="616" spans="1:5" ht="15.75" customHeight="1">
      <c r="A616" s="46"/>
      <c r="B616" s="25"/>
      <c r="C616" s="47"/>
      <c r="D616" s="47"/>
      <c r="E616" s="27"/>
    </row>
    <row r="617" spans="1:5" ht="15.75" customHeight="1">
      <c r="A617" s="46"/>
      <c r="B617" s="25"/>
      <c r="C617" s="47"/>
      <c r="D617" s="47"/>
      <c r="E617" s="27"/>
    </row>
    <row r="618" spans="1:5" ht="15.75" customHeight="1">
      <c r="A618" s="46"/>
      <c r="B618" s="25"/>
      <c r="C618" s="47"/>
      <c r="D618" s="47"/>
      <c r="E618" s="27"/>
    </row>
    <row r="619" spans="1:5" ht="15.75" customHeight="1">
      <c r="A619" s="46"/>
      <c r="B619" s="25"/>
      <c r="C619" s="47"/>
      <c r="D619" s="47"/>
      <c r="E619" s="27"/>
    </row>
    <row r="620" spans="1:5" ht="15.75" customHeight="1">
      <c r="A620" s="46"/>
      <c r="B620" s="25"/>
      <c r="C620" s="47"/>
      <c r="D620" s="47"/>
      <c r="E620" s="27"/>
    </row>
    <row r="621" spans="1:5" ht="15.75" customHeight="1">
      <c r="A621" s="46"/>
      <c r="B621" s="25"/>
      <c r="C621" s="47"/>
      <c r="D621" s="47"/>
      <c r="E621" s="27"/>
    </row>
    <row r="622" spans="1:5" ht="15.75" customHeight="1">
      <c r="A622" s="46"/>
      <c r="B622" s="25"/>
      <c r="C622" s="47"/>
      <c r="D622" s="47"/>
      <c r="E622" s="27"/>
    </row>
    <row r="623" spans="1:5" ht="15.75" customHeight="1">
      <c r="A623" s="46"/>
      <c r="B623" s="25"/>
      <c r="C623" s="47"/>
      <c r="D623" s="47"/>
      <c r="E623" s="27"/>
    </row>
    <row r="624" spans="1:5" ht="15.75" customHeight="1">
      <c r="A624" s="46"/>
      <c r="B624" s="25"/>
      <c r="C624" s="47"/>
      <c r="D624" s="47"/>
      <c r="E624" s="27"/>
    </row>
    <row r="625" spans="1:5" ht="15.75" customHeight="1">
      <c r="A625" s="46"/>
      <c r="B625" s="25"/>
      <c r="C625" s="47"/>
      <c r="D625" s="47"/>
      <c r="E625" s="27"/>
    </row>
    <row r="626" spans="1:5" ht="15.75" customHeight="1">
      <c r="A626" s="46"/>
      <c r="B626" s="25"/>
      <c r="C626" s="47"/>
      <c r="D626" s="47"/>
      <c r="E626" s="27"/>
    </row>
    <row r="627" spans="1:5" ht="15.75" customHeight="1">
      <c r="A627" s="46"/>
      <c r="B627" s="25"/>
      <c r="C627" s="47"/>
      <c r="D627" s="47"/>
      <c r="E627" s="27"/>
    </row>
    <row r="628" spans="1:5" ht="15.75" customHeight="1">
      <c r="A628" s="46"/>
      <c r="B628" s="25"/>
      <c r="C628" s="47"/>
      <c r="D628" s="47"/>
      <c r="E628" s="27"/>
    </row>
    <row r="629" spans="1:5" ht="15.75" customHeight="1">
      <c r="A629" s="46"/>
      <c r="B629" s="25"/>
      <c r="C629" s="47"/>
      <c r="D629" s="47"/>
      <c r="E629" s="27"/>
    </row>
    <row r="630" spans="1:5" ht="15.75" customHeight="1">
      <c r="A630" s="46"/>
      <c r="B630" s="25"/>
      <c r="C630" s="47"/>
      <c r="D630" s="47"/>
      <c r="E630" s="27"/>
    </row>
    <row r="631" spans="1:5" ht="15.75" customHeight="1">
      <c r="A631" s="46"/>
      <c r="B631" s="25"/>
      <c r="C631" s="47"/>
      <c r="D631" s="47"/>
      <c r="E631" s="27"/>
    </row>
    <row r="632" spans="1:5" ht="15.75" customHeight="1">
      <c r="A632" s="46"/>
      <c r="B632" s="25"/>
      <c r="C632" s="47"/>
      <c r="D632" s="47"/>
      <c r="E632" s="27"/>
    </row>
    <row r="633" spans="1:5" ht="15.75" customHeight="1">
      <c r="A633" s="46"/>
      <c r="B633" s="25"/>
      <c r="C633" s="47"/>
      <c r="D633" s="47"/>
      <c r="E633" s="27"/>
    </row>
    <row r="634" spans="1:5" ht="15.75" customHeight="1">
      <c r="A634" s="46"/>
      <c r="B634" s="25"/>
      <c r="C634" s="47"/>
      <c r="D634" s="47"/>
      <c r="E634" s="27"/>
    </row>
    <row r="635" spans="1:5" ht="15.75" customHeight="1">
      <c r="A635" s="46"/>
      <c r="B635" s="25"/>
      <c r="C635" s="47"/>
      <c r="D635" s="47"/>
      <c r="E635" s="27"/>
    </row>
    <row r="636" spans="1:5" ht="15.75" customHeight="1">
      <c r="A636" s="46"/>
      <c r="B636" s="25"/>
      <c r="C636" s="47"/>
      <c r="D636" s="47"/>
      <c r="E636" s="27"/>
    </row>
    <row r="637" spans="1:5" ht="15.75" customHeight="1">
      <c r="A637" s="46"/>
      <c r="B637" s="25"/>
      <c r="C637" s="47"/>
      <c r="D637" s="47"/>
      <c r="E637" s="27"/>
    </row>
    <row r="638" spans="1:5" ht="15.75" customHeight="1">
      <c r="A638" s="46"/>
      <c r="B638" s="25"/>
      <c r="C638" s="47"/>
      <c r="D638" s="47"/>
      <c r="E638" s="27"/>
    </row>
    <row r="639" spans="1:5" ht="15.75" customHeight="1">
      <c r="A639" s="46"/>
      <c r="B639" s="25"/>
      <c r="C639" s="47"/>
      <c r="D639" s="47"/>
      <c r="E639" s="27"/>
    </row>
    <row r="640" spans="1:5" ht="15.75" customHeight="1">
      <c r="A640" s="46"/>
      <c r="B640" s="25"/>
      <c r="C640" s="47"/>
      <c r="D640" s="47"/>
      <c r="E640" s="27"/>
    </row>
    <row r="641" spans="1:5" ht="15.75" customHeight="1">
      <c r="A641" s="46"/>
      <c r="B641" s="25"/>
      <c r="C641" s="47"/>
      <c r="D641" s="47"/>
      <c r="E641" s="27"/>
    </row>
    <row r="642" spans="1:5" ht="15.75" customHeight="1">
      <c r="A642" s="46"/>
      <c r="B642" s="25"/>
      <c r="C642" s="47"/>
      <c r="D642" s="47"/>
      <c r="E642" s="27"/>
    </row>
    <row r="643" spans="1:5" ht="15.75" customHeight="1">
      <c r="A643" s="46"/>
      <c r="B643" s="25"/>
      <c r="C643" s="47"/>
      <c r="D643" s="47"/>
      <c r="E643" s="27"/>
    </row>
    <row r="644" spans="1:5" ht="15.75" customHeight="1">
      <c r="A644" s="46"/>
      <c r="B644" s="25"/>
      <c r="C644" s="47"/>
      <c r="D644" s="47"/>
      <c r="E644" s="27"/>
    </row>
    <row r="645" spans="1:5" ht="15.75" customHeight="1">
      <c r="A645" s="46"/>
      <c r="B645" s="25"/>
      <c r="C645" s="47"/>
      <c r="D645" s="47"/>
      <c r="E645" s="27"/>
    </row>
    <row r="646" spans="1:5" ht="15.75" customHeight="1">
      <c r="A646" s="46"/>
      <c r="B646" s="25"/>
      <c r="C646" s="47"/>
      <c r="D646" s="47"/>
      <c r="E646" s="27"/>
    </row>
    <row r="647" spans="1:5" ht="15.75" customHeight="1">
      <c r="A647" s="46"/>
      <c r="B647" s="25"/>
      <c r="C647" s="47"/>
      <c r="D647" s="47"/>
      <c r="E647" s="27"/>
    </row>
    <row r="648" spans="1:5" ht="15.75" customHeight="1">
      <c r="A648" s="46"/>
      <c r="B648" s="25"/>
      <c r="C648" s="47"/>
      <c r="D648" s="47"/>
      <c r="E648" s="27"/>
    </row>
    <row r="649" spans="1:5" ht="15.75" customHeight="1">
      <c r="A649" s="46"/>
      <c r="B649" s="25"/>
      <c r="C649" s="47"/>
      <c r="D649" s="47"/>
      <c r="E649" s="27"/>
    </row>
    <row r="650" spans="1:5" ht="15.75" customHeight="1">
      <c r="A650" s="46"/>
      <c r="B650" s="25"/>
      <c r="C650" s="47"/>
      <c r="D650" s="47"/>
      <c r="E650" s="27"/>
    </row>
    <row r="651" spans="1:5" ht="15.75" customHeight="1">
      <c r="A651" s="46"/>
      <c r="B651" s="25"/>
      <c r="C651" s="47"/>
      <c r="D651" s="47"/>
      <c r="E651" s="27"/>
    </row>
    <row r="652" spans="1:5" ht="15.75" customHeight="1">
      <c r="A652" s="46"/>
      <c r="B652" s="25"/>
      <c r="C652" s="47"/>
      <c r="D652" s="47"/>
      <c r="E652" s="27"/>
    </row>
    <row r="653" spans="1:5" ht="15.75" customHeight="1">
      <c r="A653" s="46"/>
      <c r="B653" s="25"/>
      <c r="C653" s="47"/>
      <c r="D653" s="47"/>
      <c r="E653" s="27"/>
    </row>
    <row r="654" spans="1:5" ht="15.75" customHeight="1">
      <c r="A654" s="46"/>
      <c r="B654" s="25"/>
      <c r="C654" s="47"/>
      <c r="D654" s="47"/>
      <c r="E654" s="27"/>
    </row>
    <row r="655" spans="1:5" ht="15.75" customHeight="1">
      <c r="A655" s="46"/>
      <c r="B655" s="25"/>
      <c r="C655" s="47"/>
      <c r="D655" s="47"/>
      <c r="E655" s="27"/>
    </row>
    <row r="656" spans="1:5" ht="15.75" customHeight="1">
      <c r="A656" s="46"/>
      <c r="B656" s="25"/>
      <c r="C656" s="47"/>
      <c r="D656" s="47"/>
      <c r="E656" s="27"/>
    </row>
    <row r="657" spans="1:5" ht="15.75" customHeight="1">
      <c r="A657" s="46"/>
      <c r="B657" s="25"/>
      <c r="C657" s="47"/>
      <c r="D657" s="47"/>
      <c r="E657" s="27"/>
    </row>
    <row r="658" spans="1:5" ht="15.75" customHeight="1">
      <c r="A658" s="46"/>
      <c r="B658" s="25"/>
      <c r="C658" s="47"/>
      <c r="D658" s="47"/>
      <c r="E658" s="27"/>
    </row>
    <row r="659" spans="1:5" ht="15.75" customHeight="1">
      <c r="A659" s="46"/>
      <c r="B659" s="25"/>
      <c r="C659" s="47"/>
      <c r="D659" s="47"/>
      <c r="E659" s="27"/>
    </row>
    <row r="660" spans="1:5" ht="15.75" customHeight="1">
      <c r="A660" s="46"/>
      <c r="B660" s="25"/>
      <c r="C660" s="47"/>
      <c r="D660" s="47"/>
      <c r="E660" s="27"/>
    </row>
    <row r="661" spans="1:5" ht="15.75" customHeight="1">
      <c r="A661" s="46"/>
      <c r="B661" s="25"/>
      <c r="C661" s="47"/>
      <c r="D661" s="47"/>
      <c r="E661" s="27"/>
    </row>
    <row r="662" spans="1:5" ht="15.75" customHeight="1">
      <c r="A662" s="46"/>
      <c r="B662" s="25"/>
      <c r="C662" s="47"/>
      <c r="D662" s="47"/>
      <c r="E662" s="27"/>
    </row>
    <row r="663" spans="1:5" ht="15.75" customHeight="1">
      <c r="A663" s="46"/>
      <c r="B663" s="25"/>
      <c r="C663" s="47"/>
      <c r="D663" s="47"/>
      <c r="E663" s="27"/>
    </row>
    <row r="664" spans="1:5" ht="15.75" customHeight="1">
      <c r="A664" s="46"/>
      <c r="B664" s="25"/>
      <c r="C664" s="47"/>
      <c r="D664" s="47"/>
      <c r="E664" s="27"/>
    </row>
    <row r="665" spans="1:5" ht="15.75" customHeight="1">
      <c r="A665" s="46"/>
      <c r="B665" s="25"/>
      <c r="C665" s="47"/>
      <c r="D665" s="47"/>
      <c r="E665" s="27"/>
    </row>
    <row r="666" spans="1:5" ht="15.75" customHeight="1">
      <c r="A666" s="46"/>
      <c r="B666" s="25"/>
      <c r="C666" s="47"/>
      <c r="D666" s="47"/>
      <c r="E666" s="27"/>
    </row>
    <row r="667" spans="1:5" ht="15.75" customHeight="1">
      <c r="A667" s="46"/>
      <c r="B667" s="25"/>
      <c r="C667" s="47"/>
      <c r="D667" s="47"/>
      <c r="E667" s="27"/>
    </row>
    <row r="668" spans="1:5" ht="15.75" customHeight="1">
      <c r="A668" s="46"/>
      <c r="B668" s="25"/>
      <c r="C668" s="47"/>
      <c r="D668" s="47"/>
      <c r="E668" s="27"/>
    </row>
    <row r="669" spans="1:5" ht="15.75" customHeight="1">
      <c r="A669" s="46"/>
      <c r="B669" s="25"/>
      <c r="C669" s="47"/>
      <c r="D669" s="47"/>
      <c r="E669" s="27"/>
    </row>
    <row r="670" spans="1:5" ht="15.75" customHeight="1">
      <c r="A670" s="46"/>
      <c r="B670" s="25"/>
      <c r="C670" s="47"/>
      <c r="D670" s="47"/>
      <c r="E670" s="27"/>
    </row>
    <row r="671" spans="1:5" ht="15.75" customHeight="1">
      <c r="A671" s="46"/>
      <c r="B671" s="25"/>
      <c r="C671" s="47"/>
      <c r="D671" s="47"/>
      <c r="E671" s="27"/>
    </row>
    <row r="672" spans="1:5" ht="15.75" customHeight="1">
      <c r="A672" s="46"/>
      <c r="B672" s="25"/>
      <c r="C672" s="47"/>
      <c r="D672" s="47"/>
      <c r="E672" s="27"/>
    </row>
    <row r="673" spans="1:5" ht="15.75" customHeight="1">
      <c r="A673" s="46"/>
      <c r="B673" s="25"/>
      <c r="C673" s="47"/>
      <c r="D673" s="47"/>
      <c r="E673" s="27"/>
    </row>
    <row r="674" spans="1:5" ht="15.75" customHeight="1">
      <c r="A674" s="46"/>
      <c r="B674" s="25"/>
      <c r="C674" s="47"/>
      <c r="D674" s="47"/>
      <c r="E674" s="27"/>
    </row>
    <row r="675" spans="1:5" ht="15.75" customHeight="1">
      <c r="A675" s="46"/>
      <c r="B675" s="25"/>
      <c r="C675" s="47"/>
      <c r="D675" s="47"/>
      <c r="E675" s="27"/>
    </row>
    <row r="676" spans="1:5" ht="15.75" customHeight="1">
      <c r="A676" s="46"/>
      <c r="B676" s="25"/>
      <c r="C676" s="47"/>
      <c r="D676" s="47"/>
      <c r="E676" s="27"/>
    </row>
    <row r="677" spans="1:5" ht="15.75" customHeight="1">
      <c r="A677" s="46"/>
      <c r="B677" s="25"/>
      <c r="C677" s="47"/>
      <c r="D677" s="47"/>
      <c r="E677" s="27"/>
    </row>
    <row r="678" spans="1:5" ht="15.75" customHeight="1">
      <c r="A678" s="46"/>
      <c r="B678" s="25"/>
      <c r="C678" s="47"/>
      <c r="D678" s="47"/>
      <c r="E678" s="27"/>
    </row>
    <row r="679" spans="1:5" ht="15.75" customHeight="1">
      <c r="A679" s="46"/>
      <c r="B679" s="25"/>
      <c r="C679" s="47"/>
      <c r="D679" s="47"/>
      <c r="E679" s="27"/>
    </row>
    <row r="680" spans="1:5" ht="15.75" customHeight="1">
      <c r="A680" s="46"/>
      <c r="B680" s="25"/>
      <c r="C680" s="47"/>
      <c r="D680" s="47"/>
      <c r="E680" s="27"/>
    </row>
    <row r="681" spans="1:5" ht="15.75" customHeight="1">
      <c r="A681" s="46"/>
      <c r="B681" s="25"/>
      <c r="C681" s="47"/>
      <c r="D681" s="47"/>
      <c r="E681" s="27"/>
    </row>
    <row r="682" spans="1:5" ht="15.75" customHeight="1">
      <c r="A682" s="46"/>
      <c r="B682" s="25"/>
      <c r="C682" s="47"/>
      <c r="D682" s="47"/>
      <c r="E682" s="27"/>
    </row>
    <row r="683" spans="1:5" ht="15.75" customHeight="1">
      <c r="A683" s="46"/>
      <c r="B683" s="25"/>
      <c r="C683" s="47"/>
      <c r="D683" s="47"/>
      <c r="E683" s="27"/>
    </row>
    <row r="684" spans="1:5" ht="15.75" customHeight="1">
      <c r="A684" s="46"/>
      <c r="B684" s="25"/>
      <c r="C684" s="47"/>
      <c r="D684" s="47"/>
      <c r="E684" s="27"/>
    </row>
    <row r="685" spans="1:5" ht="15.75" customHeight="1">
      <c r="A685" s="46"/>
      <c r="B685" s="25"/>
      <c r="C685" s="47"/>
      <c r="D685" s="47"/>
      <c r="E685" s="27"/>
    </row>
    <row r="686" spans="1:5" ht="15.75" customHeight="1">
      <c r="A686" s="46"/>
      <c r="B686" s="25"/>
      <c r="C686" s="47"/>
      <c r="D686" s="47"/>
      <c r="E686" s="27"/>
    </row>
    <row r="687" spans="1:5" ht="15.75" customHeight="1">
      <c r="A687" s="46"/>
      <c r="B687" s="25"/>
      <c r="C687" s="47"/>
      <c r="D687" s="47"/>
      <c r="E687" s="27"/>
    </row>
    <row r="688" spans="1:5" ht="15.75" customHeight="1">
      <c r="A688" s="46"/>
      <c r="B688" s="25"/>
      <c r="C688" s="47"/>
      <c r="D688" s="47"/>
      <c r="E688" s="27"/>
    </row>
    <row r="689" spans="1:5" ht="15.75" customHeight="1">
      <c r="A689" s="46"/>
      <c r="B689" s="25"/>
      <c r="C689" s="47"/>
      <c r="D689" s="47"/>
      <c r="E689" s="27"/>
    </row>
    <row r="690" spans="1:5" ht="15.75" customHeight="1">
      <c r="A690" s="46"/>
      <c r="B690" s="25"/>
      <c r="C690" s="47"/>
      <c r="D690" s="47"/>
      <c r="E690" s="27"/>
    </row>
    <row r="691" spans="1:5" ht="15.75" customHeight="1">
      <c r="A691" s="46"/>
      <c r="B691" s="25"/>
      <c r="C691" s="47"/>
      <c r="D691" s="47"/>
      <c r="E691" s="27"/>
    </row>
    <row r="692" spans="1:5" ht="15.75" customHeight="1">
      <c r="A692" s="46"/>
      <c r="B692" s="25"/>
      <c r="C692" s="47"/>
      <c r="D692" s="47"/>
      <c r="E692" s="27"/>
    </row>
    <row r="693" spans="1:5" ht="15.75" customHeight="1">
      <c r="A693" s="46"/>
      <c r="B693" s="25"/>
      <c r="C693" s="47"/>
      <c r="D693" s="47"/>
      <c r="E693" s="27"/>
    </row>
    <row r="694" spans="1:5" ht="15.75" customHeight="1">
      <c r="A694" s="46"/>
      <c r="B694" s="25"/>
      <c r="C694" s="47"/>
      <c r="D694" s="47"/>
      <c r="E694" s="27"/>
    </row>
    <row r="695" spans="1:5" ht="15.75" customHeight="1">
      <c r="A695" s="46"/>
      <c r="B695" s="25"/>
      <c r="C695" s="47"/>
      <c r="D695" s="47"/>
      <c r="E695" s="27"/>
    </row>
    <row r="696" spans="1:5" ht="15.75" customHeight="1">
      <c r="A696" s="46"/>
      <c r="B696" s="25"/>
      <c r="C696" s="47"/>
      <c r="D696" s="47"/>
      <c r="E696" s="27"/>
    </row>
    <row r="697" spans="1:5" ht="15.75" customHeight="1">
      <c r="A697" s="46"/>
      <c r="B697" s="25"/>
      <c r="C697" s="47"/>
      <c r="D697" s="47"/>
      <c r="E697" s="27"/>
    </row>
    <row r="698" spans="1:5" ht="15.75" customHeight="1">
      <c r="A698" s="46"/>
      <c r="B698" s="25"/>
      <c r="C698" s="47"/>
      <c r="D698" s="47"/>
      <c r="E698" s="27"/>
    </row>
    <row r="699" spans="1:5" ht="15.75" customHeight="1">
      <c r="A699" s="46"/>
      <c r="B699" s="25"/>
      <c r="C699" s="47"/>
      <c r="D699" s="47"/>
      <c r="E699" s="27"/>
    </row>
    <row r="700" spans="1:5" ht="15.75" customHeight="1">
      <c r="A700" s="46"/>
      <c r="B700" s="25"/>
      <c r="C700" s="47"/>
      <c r="D700" s="47"/>
      <c r="E700" s="27"/>
    </row>
    <row r="701" spans="1:5" ht="15.75" customHeight="1">
      <c r="A701" s="46"/>
      <c r="B701" s="25"/>
      <c r="C701" s="47"/>
      <c r="D701" s="47"/>
      <c r="E701" s="27"/>
    </row>
    <row r="702" spans="1:5" ht="15.75" customHeight="1">
      <c r="A702" s="46"/>
      <c r="B702" s="25"/>
      <c r="C702" s="47"/>
      <c r="D702" s="47"/>
      <c r="E702" s="27"/>
    </row>
    <row r="703" spans="1:5" ht="15.75" customHeight="1">
      <c r="A703" s="46"/>
      <c r="B703" s="25"/>
      <c r="C703" s="47"/>
      <c r="D703" s="47"/>
      <c r="E703" s="27"/>
    </row>
    <row r="704" spans="1:5" ht="15.75" customHeight="1">
      <c r="A704" s="46"/>
      <c r="B704" s="25"/>
      <c r="C704" s="47"/>
      <c r="D704" s="47"/>
      <c r="E704" s="27"/>
    </row>
    <row r="705" spans="1:5" ht="15.75" customHeight="1">
      <c r="A705" s="46"/>
      <c r="B705" s="25"/>
      <c r="C705" s="47"/>
      <c r="D705" s="47"/>
      <c r="E705" s="27"/>
    </row>
    <row r="706" spans="1:5" ht="15.75" customHeight="1">
      <c r="A706" s="46"/>
      <c r="B706" s="25"/>
      <c r="C706" s="47"/>
      <c r="D706" s="47"/>
      <c r="E706" s="27"/>
    </row>
    <row r="707" spans="1:5" ht="15.75" customHeight="1">
      <c r="A707" s="46"/>
      <c r="B707" s="25"/>
      <c r="C707" s="47"/>
      <c r="D707" s="47"/>
      <c r="E707" s="27"/>
    </row>
    <row r="708" spans="1:5" ht="15.75" customHeight="1">
      <c r="A708" s="46"/>
      <c r="B708" s="25"/>
      <c r="C708" s="47"/>
      <c r="D708" s="47"/>
      <c r="E708" s="27"/>
    </row>
    <row r="709" spans="1:5" ht="15.75" customHeight="1">
      <c r="A709" s="46"/>
      <c r="B709" s="25"/>
      <c r="C709" s="47"/>
      <c r="D709" s="47"/>
      <c r="E709" s="27"/>
    </row>
    <row r="710" spans="1:5" ht="15.75" customHeight="1">
      <c r="A710" s="46"/>
      <c r="B710" s="25"/>
      <c r="C710" s="47"/>
      <c r="D710" s="47"/>
      <c r="E710" s="27"/>
    </row>
    <row r="711" spans="1:5" ht="15.75" customHeight="1">
      <c r="A711" s="46"/>
      <c r="B711" s="25"/>
      <c r="C711" s="47"/>
      <c r="D711" s="47"/>
      <c r="E711" s="27"/>
    </row>
    <row r="712" spans="1:5" ht="15.75" customHeight="1">
      <c r="A712" s="46"/>
      <c r="B712" s="25"/>
      <c r="C712" s="47"/>
      <c r="D712" s="47"/>
      <c r="E712" s="27"/>
    </row>
    <row r="713" spans="1:5" ht="15.75" customHeight="1">
      <c r="A713" s="46"/>
      <c r="B713" s="25"/>
      <c r="C713" s="47"/>
      <c r="D713" s="47"/>
      <c r="E713" s="27"/>
    </row>
    <row r="714" spans="1:5" ht="15.75" customHeight="1">
      <c r="A714" s="46"/>
      <c r="B714" s="25"/>
      <c r="C714" s="47"/>
      <c r="D714" s="47"/>
      <c r="E714" s="27"/>
    </row>
    <row r="715" spans="1:5" ht="15.75" customHeight="1">
      <c r="A715" s="46"/>
      <c r="B715" s="25"/>
      <c r="C715" s="47"/>
      <c r="D715" s="47"/>
      <c r="E715" s="27"/>
    </row>
    <row r="716" spans="1:5" ht="15.75" customHeight="1">
      <c r="A716" s="46"/>
      <c r="B716" s="25"/>
      <c r="C716" s="47"/>
      <c r="D716" s="47"/>
      <c r="E716" s="27"/>
    </row>
    <row r="717" spans="1:5" ht="15.75" customHeight="1">
      <c r="A717" s="46"/>
      <c r="B717" s="25"/>
      <c r="C717" s="47"/>
      <c r="D717" s="47"/>
      <c r="E717" s="27"/>
    </row>
    <row r="718" spans="1:5" ht="15.75" customHeight="1">
      <c r="A718" s="46"/>
      <c r="B718" s="25"/>
      <c r="C718" s="47"/>
      <c r="D718" s="47"/>
      <c r="E718" s="27"/>
    </row>
    <row r="719" spans="1:5" ht="15.75" customHeight="1">
      <c r="A719" s="46"/>
      <c r="B719" s="25"/>
      <c r="C719" s="47"/>
      <c r="D719" s="47"/>
      <c r="E719" s="27"/>
    </row>
    <row r="720" spans="1:5" ht="15.75" customHeight="1">
      <c r="A720" s="46"/>
      <c r="B720" s="25"/>
      <c r="C720" s="47"/>
      <c r="D720" s="47"/>
      <c r="E720" s="27"/>
    </row>
    <row r="721" spans="1:5" ht="15.75" customHeight="1">
      <c r="A721" s="46"/>
      <c r="B721" s="25"/>
      <c r="C721" s="47"/>
      <c r="D721" s="47"/>
      <c r="E721" s="27"/>
    </row>
    <row r="722" spans="1:5" ht="15.75" customHeight="1">
      <c r="A722" s="46"/>
      <c r="B722" s="25"/>
      <c r="C722" s="47"/>
      <c r="D722" s="47"/>
      <c r="E722" s="27"/>
    </row>
    <row r="723" spans="1:5" ht="15.75" customHeight="1">
      <c r="A723" s="46"/>
      <c r="B723" s="25"/>
      <c r="C723" s="47"/>
      <c r="D723" s="47"/>
      <c r="E723" s="27"/>
    </row>
    <row r="724" spans="1:5" ht="15.75" customHeight="1">
      <c r="A724" s="46"/>
      <c r="B724" s="25"/>
      <c r="C724" s="47"/>
      <c r="D724" s="47"/>
      <c r="E724" s="27"/>
    </row>
    <row r="725" spans="1:5" ht="15.75" customHeight="1">
      <c r="A725" s="46"/>
      <c r="B725" s="25"/>
      <c r="C725" s="47"/>
      <c r="D725" s="47"/>
      <c r="E725" s="27"/>
    </row>
    <row r="726" spans="1:5" ht="15.75" customHeight="1">
      <c r="A726" s="46"/>
      <c r="B726" s="25"/>
      <c r="C726" s="47"/>
      <c r="D726" s="47"/>
      <c r="E726" s="27"/>
    </row>
    <row r="727" spans="1:5" ht="15.75" customHeight="1">
      <c r="A727" s="46"/>
      <c r="B727" s="25"/>
      <c r="C727" s="47"/>
      <c r="D727" s="47"/>
      <c r="E727" s="27"/>
    </row>
    <row r="728" spans="1:5" ht="15.75" customHeight="1">
      <c r="A728" s="46"/>
      <c r="B728" s="25"/>
      <c r="C728" s="47"/>
      <c r="D728" s="47"/>
      <c r="E728" s="27"/>
    </row>
    <row r="729" spans="1:5" ht="15.75" customHeight="1">
      <c r="A729" s="46"/>
      <c r="B729" s="25"/>
      <c r="C729" s="47"/>
      <c r="D729" s="47"/>
      <c r="E729" s="27"/>
    </row>
    <row r="730" spans="1:5" ht="15.75" customHeight="1">
      <c r="A730" s="46"/>
      <c r="B730" s="25"/>
      <c r="C730" s="47"/>
      <c r="D730" s="47"/>
      <c r="E730" s="27"/>
    </row>
    <row r="731" spans="1:5" ht="15.75" customHeight="1">
      <c r="A731" s="46"/>
      <c r="B731" s="25"/>
      <c r="C731" s="47"/>
      <c r="D731" s="47"/>
      <c r="E731" s="27"/>
    </row>
    <row r="732" spans="1:5" ht="15.75" customHeight="1">
      <c r="A732" s="46"/>
      <c r="B732" s="25"/>
      <c r="C732" s="47"/>
      <c r="D732" s="47"/>
      <c r="E732" s="27"/>
    </row>
    <row r="733" spans="1:5" ht="15.75" customHeight="1">
      <c r="A733" s="46"/>
      <c r="B733" s="25"/>
      <c r="C733" s="47"/>
      <c r="D733" s="47"/>
      <c r="E733" s="27"/>
    </row>
    <row r="734" spans="1:5" ht="15.75" customHeight="1">
      <c r="A734" s="46"/>
      <c r="B734" s="25"/>
      <c r="C734" s="47"/>
      <c r="D734" s="47"/>
      <c r="E734" s="27"/>
    </row>
    <row r="735" spans="1:5" ht="15.75" customHeight="1">
      <c r="A735" s="46"/>
      <c r="B735" s="25"/>
      <c r="C735" s="47"/>
      <c r="D735" s="47"/>
      <c r="E735" s="27"/>
    </row>
    <row r="736" spans="1:5" ht="15.75" customHeight="1">
      <c r="A736" s="46"/>
      <c r="B736" s="25"/>
      <c r="C736" s="47"/>
      <c r="D736" s="47"/>
      <c r="E736" s="27"/>
    </row>
    <row r="737" spans="1:5" ht="15.75" customHeight="1">
      <c r="A737" s="46"/>
      <c r="B737" s="25"/>
      <c r="C737" s="47"/>
      <c r="D737" s="47"/>
      <c r="E737" s="27"/>
    </row>
    <row r="738" spans="1:5" ht="15.75" customHeight="1">
      <c r="A738" s="46"/>
      <c r="B738" s="25"/>
      <c r="C738" s="47"/>
      <c r="D738" s="47"/>
      <c r="E738" s="27"/>
    </row>
    <row r="739" spans="1:5" ht="15.75" customHeight="1">
      <c r="A739" s="46"/>
      <c r="B739" s="25"/>
      <c r="C739" s="47"/>
      <c r="D739" s="47"/>
      <c r="E739" s="27"/>
    </row>
    <row r="740" spans="1:5" ht="15.75" customHeight="1">
      <c r="A740" s="46"/>
      <c r="B740" s="25"/>
      <c r="C740" s="47"/>
      <c r="D740" s="47"/>
      <c r="E740" s="27"/>
    </row>
    <row r="741" spans="1:5" ht="15.75" customHeight="1">
      <c r="A741" s="46"/>
      <c r="B741" s="25"/>
      <c r="C741" s="47"/>
      <c r="D741" s="47"/>
      <c r="E741" s="27"/>
    </row>
    <row r="742" spans="1:5" ht="15.75" customHeight="1">
      <c r="A742" s="46"/>
      <c r="B742" s="25"/>
      <c r="C742" s="47"/>
      <c r="D742" s="47"/>
      <c r="E742" s="27"/>
    </row>
    <row r="743" spans="1:5" ht="15.75" customHeight="1">
      <c r="A743" s="46"/>
      <c r="B743" s="25"/>
      <c r="C743" s="47"/>
      <c r="D743" s="47"/>
      <c r="E743" s="27"/>
    </row>
    <row r="744" spans="1:5" ht="15.75" customHeight="1">
      <c r="A744" s="46"/>
      <c r="B744" s="25"/>
      <c r="C744" s="47"/>
      <c r="D744" s="47"/>
      <c r="E744" s="27"/>
    </row>
    <row r="745" spans="1:5" ht="15.75" customHeight="1">
      <c r="A745" s="46"/>
      <c r="B745" s="25"/>
      <c r="C745" s="47"/>
      <c r="D745" s="47"/>
      <c r="E745" s="27"/>
    </row>
    <row r="746" spans="1:5" ht="15.75" customHeight="1">
      <c r="A746" s="46"/>
      <c r="B746" s="25"/>
      <c r="C746" s="47"/>
      <c r="D746" s="47"/>
      <c r="E746" s="27"/>
    </row>
    <row r="747" spans="1:5" ht="15.75" customHeight="1">
      <c r="A747" s="46"/>
      <c r="B747" s="25"/>
      <c r="C747" s="47"/>
      <c r="D747" s="47"/>
      <c r="E747" s="27"/>
    </row>
    <row r="748" spans="1:5" ht="15.75" customHeight="1">
      <c r="A748" s="46"/>
      <c r="B748" s="25"/>
      <c r="C748" s="47"/>
      <c r="D748" s="47"/>
      <c r="E748" s="27"/>
    </row>
    <row r="749" spans="1:5" ht="15.75" customHeight="1">
      <c r="A749" s="46"/>
      <c r="B749" s="25"/>
      <c r="C749" s="47"/>
      <c r="D749" s="47"/>
      <c r="E749" s="27"/>
    </row>
    <row r="750" spans="1:5" ht="15.75" customHeight="1">
      <c r="A750" s="46"/>
      <c r="B750" s="25"/>
      <c r="C750" s="47"/>
      <c r="D750" s="47"/>
      <c r="E750" s="27"/>
    </row>
    <row r="751" spans="1:5" ht="15.75" customHeight="1">
      <c r="A751" s="46"/>
      <c r="B751" s="25"/>
      <c r="C751" s="47"/>
      <c r="D751" s="47"/>
      <c r="E751" s="27"/>
    </row>
    <row r="752" spans="1:5" ht="15.75" customHeight="1">
      <c r="A752" s="46"/>
      <c r="B752" s="25"/>
      <c r="C752" s="47"/>
      <c r="D752" s="47"/>
      <c r="E752" s="27"/>
    </row>
    <row r="753" spans="1:5" ht="15.75" customHeight="1">
      <c r="A753" s="46"/>
      <c r="B753" s="25"/>
      <c r="C753" s="47"/>
      <c r="D753" s="47"/>
      <c r="E753" s="27"/>
    </row>
    <row r="754" spans="1:5" ht="15.75" customHeight="1">
      <c r="A754" s="46"/>
      <c r="B754" s="25"/>
      <c r="C754" s="47"/>
      <c r="D754" s="47"/>
      <c r="E754" s="27"/>
    </row>
    <row r="755" spans="1:5" ht="15.75" customHeight="1">
      <c r="A755" s="46"/>
      <c r="B755" s="25"/>
      <c r="C755" s="47"/>
      <c r="D755" s="47"/>
      <c r="E755" s="27"/>
    </row>
    <row r="756" spans="1:5" ht="15.75" customHeight="1">
      <c r="A756" s="46"/>
      <c r="B756" s="25"/>
      <c r="C756" s="47"/>
      <c r="D756" s="47"/>
      <c r="E756" s="27"/>
    </row>
    <row r="757" spans="1:5" ht="15.75" customHeight="1">
      <c r="A757" s="46"/>
      <c r="B757" s="25"/>
      <c r="C757" s="47"/>
      <c r="D757" s="47"/>
      <c r="E757" s="27"/>
    </row>
    <row r="758" spans="1:5" ht="15.75" customHeight="1">
      <c r="A758" s="46"/>
      <c r="B758" s="25"/>
      <c r="C758" s="47"/>
      <c r="D758" s="47"/>
      <c r="E758" s="27"/>
    </row>
    <row r="759" spans="1:5" ht="15.75" customHeight="1">
      <c r="A759" s="46"/>
      <c r="B759" s="25"/>
      <c r="C759" s="47"/>
      <c r="D759" s="47"/>
      <c r="E759" s="27"/>
    </row>
    <row r="760" spans="1:5" ht="15.75" customHeight="1">
      <c r="A760" s="46"/>
      <c r="B760" s="25"/>
      <c r="C760" s="47"/>
      <c r="D760" s="47"/>
      <c r="E760" s="27"/>
    </row>
    <row r="761" spans="1:5" ht="15.75" customHeight="1">
      <c r="A761" s="46"/>
      <c r="B761" s="25"/>
      <c r="C761" s="47"/>
      <c r="D761" s="47"/>
      <c r="E761" s="27"/>
    </row>
    <row r="762" spans="1:5" ht="15.75" customHeight="1">
      <c r="A762" s="46"/>
      <c r="B762" s="25"/>
      <c r="C762" s="47"/>
      <c r="D762" s="47"/>
      <c r="E762" s="27"/>
    </row>
    <row r="763" spans="1:5" ht="15.75" customHeight="1">
      <c r="A763" s="46"/>
      <c r="B763" s="25"/>
      <c r="C763" s="47"/>
      <c r="D763" s="47"/>
      <c r="E763" s="27"/>
    </row>
    <row r="764" spans="1:5" ht="15.75" customHeight="1">
      <c r="A764" s="46"/>
      <c r="B764" s="25"/>
      <c r="C764" s="47"/>
      <c r="D764" s="47"/>
      <c r="E764" s="27"/>
    </row>
    <row r="765" spans="1:5" ht="15.75" customHeight="1">
      <c r="A765" s="46"/>
      <c r="B765" s="25"/>
      <c r="C765" s="47"/>
      <c r="D765" s="47"/>
      <c r="E765" s="27"/>
    </row>
    <row r="766" spans="1:5" ht="15.75" customHeight="1">
      <c r="A766" s="46"/>
      <c r="B766" s="25"/>
      <c r="C766" s="47"/>
      <c r="D766" s="47"/>
      <c r="E766" s="27"/>
    </row>
    <row r="767" spans="1:5" ht="15.75" customHeight="1">
      <c r="A767" s="46"/>
      <c r="B767" s="25"/>
      <c r="C767" s="47"/>
      <c r="D767" s="47"/>
      <c r="E767" s="27"/>
    </row>
    <row r="768" spans="1:5" ht="15.75" customHeight="1">
      <c r="A768" s="46"/>
      <c r="B768" s="25"/>
      <c r="C768" s="47"/>
      <c r="D768" s="47"/>
      <c r="E768" s="27"/>
    </row>
    <row r="769" spans="1:5" ht="15.75" customHeight="1">
      <c r="A769" s="46"/>
      <c r="B769" s="25"/>
      <c r="C769" s="47"/>
      <c r="D769" s="47"/>
      <c r="E769" s="27"/>
    </row>
    <row r="770" spans="1:5" ht="15.75" customHeight="1">
      <c r="A770" s="46"/>
      <c r="B770" s="25"/>
      <c r="C770" s="47"/>
      <c r="D770" s="47"/>
      <c r="E770" s="27"/>
    </row>
    <row r="771" spans="1:5" ht="15.75" customHeight="1">
      <c r="A771" s="46"/>
      <c r="B771" s="25"/>
      <c r="C771" s="47"/>
      <c r="D771" s="47"/>
      <c r="E771" s="27"/>
    </row>
    <row r="772" spans="1:5" ht="15.75" customHeight="1">
      <c r="A772" s="46"/>
      <c r="B772" s="25"/>
      <c r="C772" s="47"/>
      <c r="D772" s="47"/>
      <c r="E772" s="27"/>
    </row>
    <row r="773" spans="1:5" ht="15.75" customHeight="1">
      <c r="A773" s="46"/>
      <c r="B773" s="25"/>
      <c r="C773" s="47"/>
      <c r="D773" s="47"/>
      <c r="E773" s="27"/>
    </row>
    <row r="774" spans="1:5" ht="15.75" customHeight="1">
      <c r="A774" s="46"/>
      <c r="B774" s="25"/>
      <c r="C774" s="47"/>
      <c r="D774" s="47"/>
      <c r="E774" s="27"/>
    </row>
    <row r="775" spans="1:5" ht="15.75" customHeight="1">
      <c r="A775" s="46"/>
      <c r="B775" s="25"/>
      <c r="C775" s="47"/>
      <c r="D775" s="47"/>
      <c r="E775" s="27"/>
    </row>
    <row r="776" spans="1:5" ht="15.75" customHeight="1">
      <c r="A776" s="46"/>
      <c r="B776" s="25"/>
      <c r="C776" s="47"/>
      <c r="D776" s="47"/>
      <c r="E776" s="27"/>
    </row>
    <row r="777" spans="1:5" ht="15.75" customHeight="1">
      <c r="A777" s="46"/>
      <c r="B777" s="25"/>
      <c r="C777" s="47"/>
      <c r="D777" s="47"/>
      <c r="E777" s="27"/>
    </row>
    <row r="778" spans="1:5" ht="15.75" customHeight="1">
      <c r="A778" s="46"/>
      <c r="B778" s="25"/>
      <c r="C778" s="47"/>
      <c r="D778" s="47"/>
      <c r="E778" s="27"/>
    </row>
    <row r="779" spans="1:5" ht="15.75" customHeight="1">
      <c r="A779" s="46"/>
      <c r="B779" s="25"/>
      <c r="C779" s="47"/>
      <c r="D779" s="47"/>
      <c r="E779" s="27"/>
    </row>
    <row r="780" spans="1:5" ht="15.75" customHeight="1">
      <c r="A780" s="46"/>
      <c r="B780" s="25"/>
      <c r="C780" s="47"/>
      <c r="D780" s="47"/>
      <c r="E780" s="27"/>
    </row>
    <row r="781" spans="1:5" ht="15.75" customHeight="1">
      <c r="A781" s="46"/>
      <c r="B781" s="25"/>
      <c r="C781" s="47"/>
      <c r="D781" s="47"/>
      <c r="E781" s="27"/>
    </row>
    <row r="782" spans="1:5" ht="15.75" customHeight="1">
      <c r="A782" s="46"/>
      <c r="B782" s="25"/>
      <c r="C782" s="47"/>
      <c r="D782" s="47"/>
      <c r="E782" s="27"/>
    </row>
    <row r="783" spans="1:5" ht="15.75" customHeight="1">
      <c r="A783" s="46"/>
      <c r="B783" s="25"/>
      <c r="C783" s="47"/>
      <c r="D783" s="47"/>
      <c r="E783" s="27"/>
    </row>
    <row r="784" spans="1:5" ht="15.75" customHeight="1">
      <c r="A784" s="46"/>
      <c r="B784" s="25"/>
      <c r="C784" s="47"/>
      <c r="D784" s="47"/>
      <c r="E784" s="27"/>
    </row>
    <row r="785" spans="1:5" ht="15.75" customHeight="1">
      <c r="A785" s="46"/>
      <c r="B785" s="25"/>
      <c r="C785" s="47"/>
      <c r="D785" s="47"/>
      <c r="E785" s="27"/>
    </row>
    <row r="786" spans="1:5" ht="15.75" customHeight="1">
      <c r="A786" s="46"/>
      <c r="B786" s="25"/>
      <c r="C786" s="47"/>
      <c r="D786" s="47"/>
      <c r="E786" s="27"/>
    </row>
    <row r="787" spans="1:5" ht="15.75" customHeight="1">
      <c r="A787" s="46"/>
      <c r="B787" s="25"/>
      <c r="C787" s="47"/>
      <c r="D787" s="47"/>
      <c r="E787" s="27"/>
    </row>
    <row r="788" spans="1:5" ht="15.75" customHeight="1">
      <c r="A788" s="46"/>
      <c r="B788" s="25"/>
      <c r="C788" s="47"/>
      <c r="D788" s="47"/>
      <c r="E788" s="27"/>
    </row>
    <row r="789" spans="1:5" ht="15.75" customHeight="1">
      <c r="A789" s="46"/>
      <c r="B789" s="25"/>
      <c r="C789" s="47"/>
      <c r="D789" s="47"/>
      <c r="E789" s="27"/>
    </row>
    <row r="790" spans="1:5" ht="15.75" customHeight="1">
      <c r="A790" s="46"/>
      <c r="B790" s="25"/>
      <c r="C790" s="47"/>
      <c r="D790" s="47"/>
      <c r="E790" s="27"/>
    </row>
    <row r="791" spans="1:5" ht="15.75" customHeight="1">
      <c r="A791" s="46"/>
      <c r="B791" s="25"/>
      <c r="C791" s="47"/>
      <c r="D791" s="47"/>
      <c r="E791" s="27"/>
    </row>
    <row r="792" spans="1:5" ht="15.75" customHeight="1">
      <c r="A792" s="46"/>
      <c r="B792" s="25"/>
      <c r="C792" s="47"/>
      <c r="D792" s="47"/>
      <c r="E792" s="27"/>
    </row>
    <row r="793" spans="1:5" ht="15.75" customHeight="1">
      <c r="A793" s="46"/>
      <c r="B793" s="25"/>
      <c r="C793" s="47"/>
      <c r="D793" s="47"/>
      <c r="E793" s="27"/>
    </row>
    <row r="794" spans="1:5" ht="15.75" customHeight="1">
      <c r="A794" s="46"/>
      <c r="B794" s="25"/>
      <c r="C794" s="47"/>
      <c r="D794" s="47"/>
      <c r="E794" s="27"/>
    </row>
    <row r="795" spans="1:5" ht="15.75" customHeight="1">
      <c r="A795" s="46"/>
      <c r="B795" s="25"/>
      <c r="C795" s="47"/>
      <c r="D795" s="47"/>
      <c r="E795" s="27"/>
    </row>
    <row r="796" spans="1:5" ht="15.75" customHeight="1">
      <c r="A796" s="46"/>
      <c r="B796" s="25"/>
      <c r="C796" s="47"/>
      <c r="D796" s="47"/>
      <c r="E796" s="27"/>
    </row>
    <row r="797" spans="1:5" ht="15.75" customHeight="1">
      <c r="A797" s="46"/>
      <c r="B797" s="25"/>
      <c r="C797" s="47"/>
      <c r="D797" s="47"/>
      <c r="E797" s="27"/>
    </row>
    <row r="798" spans="1:5" ht="15.75" customHeight="1">
      <c r="A798" s="46"/>
      <c r="B798" s="25"/>
      <c r="C798" s="47"/>
      <c r="D798" s="47"/>
      <c r="E798" s="27"/>
    </row>
    <row r="799" spans="1:5" ht="15.75" customHeight="1">
      <c r="A799" s="46"/>
      <c r="B799" s="25"/>
      <c r="C799" s="47"/>
      <c r="D799" s="47"/>
      <c r="E799" s="27"/>
    </row>
    <row r="800" spans="1:5" ht="15.75" customHeight="1">
      <c r="A800" s="46"/>
      <c r="B800" s="25"/>
      <c r="C800" s="47"/>
      <c r="D800" s="47"/>
      <c r="E800" s="27"/>
    </row>
    <row r="801" spans="1:5" ht="15.75" customHeight="1">
      <c r="A801" s="46"/>
      <c r="B801" s="25"/>
      <c r="C801" s="47"/>
      <c r="D801" s="47"/>
      <c r="E801" s="27"/>
    </row>
    <row r="802" spans="1:5" ht="15.75" customHeight="1">
      <c r="A802" s="46"/>
      <c r="B802" s="25"/>
      <c r="C802" s="47"/>
      <c r="D802" s="47"/>
      <c r="E802" s="27"/>
    </row>
    <row r="803" spans="1:5" ht="15.75" customHeight="1">
      <c r="A803" s="46"/>
      <c r="B803" s="25"/>
      <c r="C803" s="47"/>
      <c r="D803" s="47"/>
      <c r="E803" s="27"/>
    </row>
    <row r="804" spans="1:5" ht="15.75" customHeight="1">
      <c r="A804" s="46"/>
      <c r="B804" s="25"/>
      <c r="C804" s="47"/>
      <c r="D804" s="47"/>
      <c r="E804" s="27"/>
    </row>
    <row r="805" spans="1:5" ht="15.75" customHeight="1">
      <c r="A805" s="46"/>
      <c r="B805" s="25"/>
      <c r="C805" s="47"/>
      <c r="D805" s="47"/>
      <c r="E805" s="27"/>
    </row>
    <row r="806" spans="1:5" ht="15.75" customHeight="1">
      <c r="A806" s="46"/>
      <c r="B806" s="25"/>
      <c r="C806" s="47"/>
      <c r="D806" s="47"/>
      <c r="E806" s="27"/>
    </row>
    <row r="807" spans="1:5" ht="15.75" customHeight="1">
      <c r="A807" s="46"/>
      <c r="B807" s="25"/>
      <c r="C807" s="47"/>
      <c r="D807" s="47"/>
      <c r="E807" s="27"/>
    </row>
    <row r="808" spans="1:5" ht="15.75" customHeight="1">
      <c r="A808" s="46"/>
      <c r="B808" s="25"/>
      <c r="C808" s="47"/>
      <c r="D808" s="47"/>
      <c r="E808" s="27"/>
    </row>
    <row r="809" spans="1:5" ht="15.75" customHeight="1">
      <c r="A809" s="46"/>
      <c r="B809" s="25"/>
      <c r="C809" s="47"/>
      <c r="D809" s="47"/>
      <c r="E809" s="27"/>
    </row>
    <row r="810" spans="1:5" ht="15.75" customHeight="1">
      <c r="A810" s="46"/>
      <c r="B810" s="25"/>
      <c r="C810" s="47"/>
      <c r="D810" s="47"/>
      <c r="E810" s="27"/>
    </row>
    <row r="811" spans="1:5" ht="15.75" customHeight="1">
      <c r="A811" s="46"/>
      <c r="B811" s="25"/>
      <c r="C811" s="47"/>
      <c r="D811" s="47"/>
      <c r="E811" s="27"/>
    </row>
    <row r="812" spans="1:5" ht="15.75" customHeight="1">
      <c r="A812" s="46"/>
      <c r="B812" s="25"/>
      <c r="C812" s="47"/>
      <c r="D812" s="47"/>
      <c r="E812" s="27"/>
    </row>
    <row r="813" spans="1:5" ht="15.75" customHeight="1">
      <c r="A813" s="46"/>
      <c r="B813" s="25"/>
      <c r="C813" s="47"/>
      <c r="D813" s="47"/>
      <c r="E813" s="27"/>
    </row>
    <row r="814" spans="1:5" ht="15.75" customHeight="1">
      <c r="A814" s="46"/>
      <c r="B814" s="25"/>
      <c r="C814" s="47"/>
      <c r="D814" s="47"/>
      <c r="E814" s="27"/>
    </row>
    <row r="815" spans="1:5" ht="15.75" customHeight="1">
      <c r="A815" s="46"/>
      <c r="B815" s="25"/>
      <c r="C815" s="47"/>
      <c r="D815" s="47"/>
      <c r="E815" s="27"/>
    </row>
    <row r="816" spans="1:5" ht="15.75" customHeight="1">
      <c r="A816" s="46"/>
      <c r="B816" s="25"/>
      <c r="C816" s="47"/>
      <c r="D816" s="47"/>
      <c r="E816" s="27"/>
    </row>
    <row r="817" spans="1:5" ht="15.75" customHeight="1">
      <c r="A817" s="46"/>
      <c r="B817" s="25"/>
      <c r="C817" s="47"/>
      <c r="D817" s="47"/>
      <c r="E817" s="27"/>
    </row>
    <row r="818" spans="1:5" ht="15.75" customHeight="1">
      <c r="A818" s="46"/>
      <c r="B818" s="25"/>
      <c r="C818" s="47"/>
      <c r="D818" s="47"/>
      <c r="E818" s="27"/>
    </row>
    <row r="819" spans="1:5" ht="15.75" customHeight="1">
      <c r="A819" s="46"/>
      <c r="B819" s="25"/>
      <c r="C819" s="47"/>
      <c r="D819" s="47"/>
      <c r="E819" s="27"/>
    </row>
    <row r="820" spans="1:5" ht="15.75" customHeight="1">
      <c r="A820" s="46"/>
      <c r="B820" s="25"/>
      <c r="C820" s="47"/>
      <c r="D820" s="47"/>
      <c r="E820" s="27"/>
    </row>
    <row r="821" spans="1:5" ht="15.75" customHeight="1">
      <c r="A821" s="46"/>
      <c r="B821" s="25"/>
      <c r="C821" s="47"/>
      <c r="D821" s="47"/>
      <c r="E821" s="27"/>
    </row>
    <row r="822" spans="1:5" ht="15.75" customHeight="1">
      <c r="A822" s="46"/>
      <c r="B822" s="25"/>
      <c r="C822" s="47"/>
      <c r="D822" s="47"/>
      <c r="E822" s="27"/>
    </row>
    <row r="823" spans="1:5" ht="15.75" customHeight="1">
      <c r="A823" s="46"/>
      <c r="B823" s="25"/>
      <c r="C823" s="47"/>
      <c r="D823" s="47"/>
      <c r="E823" s="27"/>
    </row>
    <row r="824" spans="1:5" ht="15.75" customHeight="1">
      <c r="A824" s="46"/>
      <c r="B824" s="25"/>
      <c r="C824" s="47"/>
      <c r="D824" s="47"/>
      <c r="E824" s="27"/>
    </row>
    <row r="825" spans="1:5" ht="15.75" customHeight="1">
      <c r="A825" s="46"/>
      <c r="B825" s="25"/>
      <c r="C825" s="47"/>
      <c r="D825" s="47"/>
      <c r="E825" s="27"/>
    </row>
    <row r="826" spans="1:5" ht="15.75" customHeight="1">
      <c r="A826" s="46"/>
      <c r="B826" s="25"/>
      <c r="C826" s="47"/>
      <c r="D826" s="47"/>
      <c r="E826" s="27"/>
    </row>
    <row r="827" spans="1:5" ht="15.75" customHeight="1">
      <c r="A827" s="46"/>
      <c r="B827" s="25"/>
      <c r="C827" s="47"/>
      <c r="D827" s="47"/>
      <c r="E827" s="27"/>
    </row>
    <row r="828" spans="1:5" ht="15.75" customHeight="1">
      <c r="A828" s="46"/>
      <c r="B828" s="25"/>
      <c r="C828" s="47"/>
      <c r="D828" s="47"/>
      <c r="E828" s="27"/>
    </row>
    <row r="829" spans="1:5" ht="15.75" customHeight="1">
      <c r="A829" s="46"/>
      <c r="B829" s="25"/>
      <c r="C829" s="47"/>
      <c r="D829" s="47"/>
      <c r="E829" s="27"/>
    </row>
    <row r="830" spans="1:5" ht="15.75" customHeight="1">
      <c r="A830" s="46"/>
      <c r="B830" s="25"/>
      <c r="C830" s="47"/>
      <c r="D830" s="47"/>
      <c r="E830" s="27"/>
    </row>
    <row r="831" spans="1:5" ht="15.75" customHeight="1">
      <c r="A831" s="46"/>
      <c r="B831" s="25"/>
      <c r="C831" s="47"/>
      <c r="D831" s="47"/>
      <c r="E831" s="27"/>
    </row>
    <row r="832" spans="1:5" ht="15.75" customHeight="1">
      <c r="A832" s="46"/>
      <c r="B832" s="25"/>
      <c r="C832" s="47"/>
      <c r="D832" s="47"/>
      <c r="E832" s="27"/>
    </row>
    <row r="833" spans="1:5" ht="15.75" customHeight="1">
      <c r="A833" s="46"/>
      <c r="B833" s="25"/>
      <c r="C833" s="47"/>
      <c r="D833" s="47"/>
      <c r="E833" s="27"/>
    </row>
    <row r="834" spans="1:5" ht="15.75" customHeight="1">
      <c r="A834" s="46"/>
      <c r="B834" s="25"/>
      <c r="C834" s="47"/>
      <c r="D834" s="47"/>
      <c r="E834" s="27"/>
    </row>
    <row r="835" spans="1:5" ht="15.75" customHeight="1">
      <c r="A835" s="46"/>
      <c r="B835" s="25"/>
      <c r="C835" s="47"/>
      <c r="D835" s="47"/>
      <c r="E835" s="27"/>
    </row>
    <row r="836" spans="1:5" ht="15.75" customHeight="1">
      <c r="A836" s="46"/>
      <c r="B836" s="25"/>
      <c r="C836" s="47"/>
      <c r="D836" s="47"/>
      <c r="E836" s="27"/>
    </row>
    <row r="837" spans="1:5" ht="15.75" customHeight="1">
      <c r="A837" s="46"/>
      <c r="B837" s="25"/>
      <c r="C837" s="47"/>
      <c r="D837" s="47"/>
      <c r="E837" s="27"/>
    </row>
    <row r="838" spans="1:5" ht="15.75" customHeight="1">
      <c r="A838" s="46"/>
      <c r="B838" s="25"/>
      <c r="C838" s="47"/>
      <c r="D838" s="47"/>
      <c r="E838" s="27"/>
    </row>
    <row r="839" spans="1:5" ht="15.75" customHeight="1">
      <c r="A839" s="46"/>
      <c r="B839" s="25"/>
      <c r="C839" s="47"/>
      <c r="D839" s="47"/>
      <c r="E839" s="27"/>
    </row>
    <row r="840" spans="1:5" ht="15.75" customHeight="1">
      <c r="A840" s="46"/>
      <c r="B840" s="25"/>
      <c r="C840" s="47"/>
      <c r="D840" s="47"/>
      <c r="E840" s="27"/>
    </row>
    <row r="841" spans="1:5" ht="15.75" customHeight="1">
      <c r="A841" s="46"/>
      <c r="B841" s="25"/>
      <c r="C841" s="47"/>
      <c r="D841" s="47"/>
      <c r="E841" s="27"/>
    </row>
    <row r="842" spans="1:5" ht="15.75" customHeight="1">
      <c r="A842" s="46"/>
      <c r="B842" s="25"/>
      <c r="C842" s="47"/>
      <c r="D842" s="47"/>
      <c r="E842" s="27"/>
    </row>
    <row r="843" spans="1:5" ht="15.75" customHeight="1">
      <c r="A843" s="46"/>
      <c r="B843" s="25"/>
      <c r="C843" s="47"/>
      <c r="D843" s="47"/>
      <c r="E843" s="27"/>
    </row>
    <row r="844" spans="1:5" ht="15.75" customHeight="1">
      <c r="A844" s="46"/>
      <c r="B844" s="25"/>
      <c r="C844" s="47"/>
      <c r="D844" s="47"/>
      <c r="E844" s="27"/>
    </row>
    <row r="845" spans="1:5" ht="15.75" customHeight="1">
      <c r="A845" s="46"/>
      <c r="B845" s="25"/>
      <c r="C845" s="47"/>
      <c r="D845" s="47"/>
      <c r="E845" s="27"/>
    </row>
    <row r="846" spans="1:5" ht="15.75" customHeight="1">
      <c r="A846" s="46"/>
      <c r="B846" s="25"/>
      <c r="C846" s="47"/>
      <c r="D846" s="47"/>
      <c r="E846" s="27"/>
    </row>
    <row r="847" spans="1:5" ht="15.75" customHeight="1">
      <c r="A847" s="46"/>
      <c r="B847" s="25"/>
      <c r="C847" s="47"/>
      <c r="D847" s="47"/>
      <c r="E847" s="27"/>
    </row>
    <row r="848" spans="1:5" ht="15.75" customHeight="1">
      <c r="A848" s="46"/>
      <c r="B848" s="25"/>
      <c r="C848" s="47"/>
      <c r="D848" s="47"/>
      <c r="E848" s="27"/>
    </row>
    <row r="849" spans="1:5" ht="15.75" customHeight="1">
      <c r="A849" s="46"/>
      <c r="B849" s="25"/>
      <c r="C849" s="47"/>
      <c r="D849" s="47"/>
      <c r="E849" s="27"/>
    </row>
    <row r="850" spans="1:5" ht="15.75" customHeight="1">
      <c r="A850" s="46"/>
      <c r="B850" s="25"/>
      <c r="C850" s="47"/>
      <c r="D850" s="47"/>
      <c r="E850" s="27"/>
    </row>
    <row r="851" spans="1:5" ht="15.75" customHeight="1">
      <c r="A851" s="46"/>
      <c r="B851" s="25"/>
      <c r="C851" s="47"/>
      <c r="D851" s="47"/>
      <c r="E851" s="27"/>
    </row>
    <row r="852" spans="1:5" ht="15.75" customHeight="1">
      <c r="A852" s="46"/>
      <c r="B852" s="25"/>
      <c r="C852" s="47"/>
      <c r="D852" s="47"/>
      <c r="E852" s="27"/>
    </row>
    <row r="853" spans="1:5" ht="15.75" customHeight="1">
      <c r="A853" s="46"/>
      <c r="B853" s="25"/>
      <c r="C853" s="47"/>
      <c r="D853" s="47"/>
      <c r="E853" s="27"/>
    </row>
    <row r="854" spans="1:5" ht="15.75" customHeight="1">
      <c r="A854" s="46"/>
      <c r="B854" s="25"/>
      <c r="C854" s="47"/>
      <c r="D854" s="47"/>
      <c r="E854" s="27"/>
    </row>
    <row r="855" spans="1:5" ht="15.75" customHeight="1">
      <c r="A855" s="46"/>
      <c r="B855" s="25"/>
      <c r="C855" s="47"/>
      <c r="D855" s="47"/>
      <c r="E855" s="27"/>
    </row>
    <row r="856" spans="1:5" ht="15.75" customHeight="1">
      <c r="A856" s="46"/>
      <c r="B856" s="25"/>
      <c r="C856" s="47"/>
      <c r="D856" s="47"/>
      <c r="E856" s="27"/>
    </row>
    <row r="857" spans="1:5" ht="15.75" customHeight="1">
      <c r="A857" s="46"/>
      <c r="B857" s="25"/>
      <c r="C857" s="47"/>
      <c r="D857" s="47"/>
      <c r="E857" s="27"/>
    </row>
    <row r="858" spans="1:5" ht="15.75" customHeight="1">
      <c r="A858" s="46"/>
      <c r="B858" s="25"/>
      <c r="C858" s="47"/>
      <c r="D858" s="47"/>
      <c r="E858" s="27"/>
    </row>
    <row r="859" spans="1:5" ht="15.75" customHeight="1">
      <c r="A859" s="46"/>
      <c r="B859" s="25"/>
      <c r="C859" s="47"/>
      <c r="D859" s="47"/>
      <c r="E859" s="27"/>
    </row>
    <row r="860" spans="1:5" ht="15.75" customHeight="1">
      <c r="A860" s="46"/>
      <c r="B860" s="25"/>
      <c r="C860" s="47"/>
      <c r="D860" s="47"/>
      <c r="E860" s="27"/>
    </row>
    <row r="861" spans="1:5" ht="15.75" customHeight="1">
      <c r="A861" s="46"/>
      <c r="B861" s="25"/>
      <c r="C861" s="47"/>
      <c r="D861" s="47"/>
      <c r="E861" s="27"/>
    </row>
    <row r="862" spans="1:5" ht="15.75" customHeight="1">
      <c r="A862" s="46"/>
      <c r="B862" s="25"/>
      <c r="C862" s="47"/>
      <c r="D862" s="47"/>
      <c r="E862" s="27"/>
    </row>
    <row r="863" spans="1:5" ht="15.75" customHeight="1">
      <c r="A863" s="46"/>
      <c r="B863" s="25"/>
      <c r="C863" s="47"/>
      <c r="D863" s="47"/>
      <c r="E863" s="27"/>
    </row>
    <row r="864" spans="1:5" ht="15.75" customHeight="1">
      <c r="A864" s="46"/>
      <c r="B864" s="25"/>
      <c r="C864" s="47"/>
      <c r="D864" s="47"/>
      <c r="E864" s="27"/>
    </row>
    <row r="865" spans="1:5" ht="15.75" customHeight="1">
      <c r="A865" s="46"/>
      <c r="B865" s="25"/>
      <c r="C865" s="47"/>
      <c r="D865" s="47"/>
      <c r="E865" s="27"/>
    </row>
    <row r="866" spans="1:5" ht="15.75" customHeight="1">
      <c r="A866" s="46"/>
      <c r="B866" s="25"/>
      <c r="C866" s="47"/>
      <c r="D866" s="47"/>
      <c r="E866" s="27"/>
    </row>
    <row r="867" spans="1:5" ht="15.75" customHeight="1">
      <c r="A867" s="46"/>
      <c r="B867" s="25"/>
      <c r="C867" s="47"/>
      <c r="D867" s="47"/>
      <c r="E867" s="27"/>
    </row>
    <row r="868" spans="1:5" ht="15.75" customHeight="1">
      <c r="A868" s="46"/>
      <c r="B868" s="25"/>
      <c r="C868" s="47"/>
      <c r="D868" s="47"/>
      <c r="E868" s="27"/>
    </row>
    <row r="869" spans="1:5" ht="15.75" customHeight="1">
      <c r="A869" s="46"/>
      <c r="B869" s="25"/>
      <c r="C869" s="47"/>
      <c r="D869" s="47"/>
      <c r="E869" s="27"/>
    </row>
    <row r="870" spans="1:5" ht="15.75" customHeight="1">
      <c r="A870" s="46"/>
      <c r="B870" s="25"/>
      <c r="C870" s="47"/>
      <c r="D870" s="47"/>
      <c r="E870" s="27"/>
    </row>
    <row r="871" spans="1:5" ht="15.75" customHeight="1">
      <c r="A871" s="46"/>
      <c r="B871" s="25"/>
      <c r="C871" s="47"/>
      <c r="D871" s="47"/>
      <c r="E871" s="27"/>
    </row>
    <row r="872" spans="1:5" ht="15.75" customHeight="1">
      <c r="A872" s="46"/>
      <c r="B872" s="25"/>
      <c r="C872" s="47"/>
      <c r="D872" s="47"/>
      <c r="E872" s="27"/>
    </row>
    <row r="873" spans="1:5" ht="15.75" customHeight="1">
      <c r="A873" s="46"/>
      <c r="B873" s="25"/>
      <c r="C873" s="47"/>
      <c r="D873" s="47"/>
      <c r="E873" s="27"/>
    </row>
    <row r="874" spans="1:5" ht="15.75" customHeight="1">
      <c r="A874" s="46"/>
      <c r="B874" s="25"/>
      <c r="C874" s="47"/>
      <c r="D874" s="47"/>
      <c r="E874" s="27"/>
    </row>
    <row r="875" spans="1:5" ht="15.75" customHeight="1">
      <c r="A875" s="46"/>
      <c r="B875" s="25"/>
      <c r="C875" s="47"/>
      <c r="D875" s="47"/>
      <c r="E875" s="27"/>
    </row>
    <row r="876" spans="1:5" ht="15.75" customHeight="1">
      <c r="A876" s="46"/>
      <c r="B876" s="25"/>
      <c r="C876" s="47"/>
      <c r="D876" s="47"/>
      <c r="E876" s="27"/>
    </row>
    <row r="877" spans="1:5" ht="15.75" customHeight="1">
      <c r="A877" s="46"/>
      <c r="B877" s="25"/>
      <c r="C877" s="47"/>
      <c r="D877" s="47"/>
      <c r="E877" s="27"/>
    </row>
    <row r="878" spans="1:5" ht="15.75" customHeight="1">
      <c r="A878" s="46"/>
      <c r="B878" s="25"/>
      <c r="C878" s="47"/>
      <c r="D878" s="47"/>
      <c r="E878" s="27"/>
    </row>
    <row r="879" spans="1:5" ht="15.75" customHeight="1">
      <c r="A879" s="46"/>
      <c r="B879" s="25"/>
      <c r="C879" s="47"/>
      <c r="D879" s="47"/>
      <c r="E879" s="27"/>
    </row>
    <row r="880" spans="1:5" ht="15.75" customHeight="1">
      <c r="A880" s="46"/>
      <c r="B880" s="25"/>
      <c r="C880" s="47"/>
      <c r="D880" s="47"/>
      <c r="E880" s="27"/>
    </row>
    <row r="881" spans="1:5" ht="15.75" customHeight="1">
      <c r="A881" s="46"/>
      <c r="B881" s="25"/>
      <c r="C881" s="47"/>
      <c r="D881" s="47"/>
      <c r="E881" s="27"/>
    </row>
    <row r="882" spans="1:5" ht="15.75" customHeight="1">
      <c r="A882" s="46"/>
      <c r="B882" s="25"/>
      <c r="C882" s="47"/>
      <c r="D882" s="47"/>
      <c r="E882" s="27"/>
    </row>
    <row r="883" spans="1:5" ht="15.75" customHeight="1">
      <c r="A883" s="46"/>
      <c r="B883" s="25"/>
      <c r="C883" s="47"/>
      <c r="D883" s="47"/>
      <c r="E883" s="27"/>
    </row>
    <row r="884" spans="1:5" ht="15.75" customHeight="1">
      <c r="A884" s="46"/>
      <c r="B884" s="25"/>
      <c r="C884" s="47"/>
      <c r="D884" s="47"/>
      <c r="E884" s="27"/>
    </row>
    <row r="885" spans="1:5" ht="15.75" customHeight="1">
      <c r="A885" s="46"/>
      <c r="B885" s="25"/>
      <c r="C885" s="47"/>
      <c r="D885" s="47"/>
      <c r="E885" s="27"/>
    </row>
    <row r="886" spans="1:5" ht="15.75" customHeight="1">
      <c r="A886" s="46"/>
      <c r="B886" s="25"/>
      <c r="C886" s="47"/>
      <c r="D886" s="47"/>
      <c r="E886" s="27"/>
    </row>
    <row r="887" spans="1:5" ht="15.75" customHeight="1">
      <c r="A887" s="46"/>
      <c r="B887" s="25"/>
      <c r="C887" s="47"/>
      <c r="D887" s="47"/>
      <c r="E887" s="27"/>
    </row>
    <row r="888" spans="1:5" ht="15.75" customHeight="1">
      <c r="A888" s="46"/>
      <c r="B888" s="25"/>
      <c r="C888" s="47"/>
      <c r="D888" s="47"/>
      <c r="E888" s="27"/>
    </row>
    <row r="889" spans="1:5" ht="15.75" customHeight="1">
      <c r="A889" s="46"/>
      <c r="B889" s="25"/>
      <c r="C889" s="47"/>
      <c r="D889" s="47"/>
      <c r="E889" s="27"/>
    </row>
    <row r="890" spans="1:5" ht="15.75" customHeight="1">
      <c r="A890" s="46"/>
      <c r="B890" s="25"/>
      <c r="C890" s="47"/>
      <c r="D890" s="47"/>
      <c r="E890" s="27"/>
    </row>
    <row r="891" spans="1:5" ht="15.75" customHeight="1">
      <c r="A891" s="46"/>
      <c r="B891" s="25"/>
      <c r="C891" s="47"/>
      <c r="D891" s="47"/>
      <c r="E891" s="27"/>
    </row>
    <row r="892" spans="1:5" ht="15.75" customHeight="1">
      <c r="A892" s="46"/>
      <c r="B892" s="25"/>
      <c r="C892" s="47"/>
      <c r="D892" s="47"/>
      <c r="E892" s="27"/>
    </row>
    <row r="893" spans="1:5" ht="15.75" customHeight="1">
      <c r="A893" s="46"/>
      <c r="B893" s="25"/>
      <c r="C893" s="47"/>
      <c r="D893" s="47"/>
      <c r="E893" s="27"/>
    </row>
    <row r="894" spans="1:5" ht="15.75" customHeight="1">
      <c r="A894" s="46"/>
      <c r="B894" s="25"/>
      <c r="C894" s="47"/>
      <c r="D894" s="47"/>
      <c r="E894" s="27"/>
    </row>
    <row r="895" spans="1:5" ht="15.75" customHeight="1">
      <c r="A895" s="46"/>
      <c r="B895" s="25"/>
      <c r="C895" s="47"/>
      <c r="D895" s="47"/>
      <c r="E895" s="27"/>
    </row>
    <row r="896" spans="1:5" ht="15.75" customHeight="1">
      <c r="A896" s="46"/>
      <c r="B896" s="25"/>
      <c r="C896" s="47"/>
      <c r="D896" s="47"/>
      <c r="E896" s="27"/>
    </row>
    <row r="897" spans="1:5" ht="15.75" customHeight="1">
      <c r="A897" s="46"/>
      <c r="B897" s="25"/>
      <c r="C897" s="47"/>
      <c r="D897" s="47"/>
      <c r="E897" s="27"/>
    </row>
    <row r="898" spans="1:5" ht="15.75" customHeight="1">
      <c r="A898" s="46"/>
      <c r="B898" s="25"/>
      <c r="C898" s="47"/>
      <c r="D898" s="47"/>
      <c r="E898" s="27"/>
    </row>
    <row r="899" spans="1:5" ht="15.75" customHeight="1">
      <c r="A899" s="46"/>
      <c r="B899" s="25"/>
      <c r="C899" s="47"/>
      <c r="D899" s="47"/>
      <c r="E899" s="27"/>
    </row>
    <row r="900" spans="1:5" ht="15.75" customHeight="1">
      <c r="A900" s="46"/>
      <c r="B900" s="25"/>
      <c r="C900" s="47"/>
      <c r="D900" s="47"/>
      <c r="E900" s="27"/>
    </row>
    <row r="901" spans="1:5" ht="15.75" customHeight="1">
      <c r="A901" s="46"/>
      <c r="B901" s="25"/>
      <c r="C901" s="47"/>
      <c r="D901" s="47"/>
      <c r="E901" s="27"/>
    </row>
    <row r="902" spans="1:5" ht="15.75" customHeight="1">
      <c r="A902" s="46"/>
      <c r="B902" s="25"/>
      <c r="C902" s="47"/>
      <c r="D902" s="47"/>
      <c r="E902" s="27"/>
    </row>
    <row r="903" spans="1:5" ht="15.75" customHeight="1">
      <c r="A903" s="46"/>
      <c r="B903" s="25"/>
      <c r="C903" s="47"/>
      <c r="D903" s="47"/>
      <c r="E903" s="27"/>
    </row>
    <row r="904" spans="1:5" ht="15.75" customHeight="1">
      <c r="A904" s="46"/>
      <c r="B904" s="25"/>
      <c r="C904" s="47"/>
      <c r="D904" s="47"/>
      <c r="E904" s="27"/>
    </row>
    <row r="905" spans="1:5" ht="15.75" customHeight="1">
      <c r="A905" s="46"/>
      <c r="B905" s="25"/>
      <c r="C905" s="47"/>
      <c r="D905" s="47"/>
      <c r="E905" s="27"/>
    </row>
    <row r="906" spans="1:5" ht="15.75" customHeight="1">
      <c r="A906" s="46"/>
      <c r="B906" s="25"/>
      <c r="C906" s="47"/>
      <c r="D906" s="47"/>
      <c r="E906" s="27"/>
    </row>
    <row r="907" spans="1:5" ht="15.75" customHeight="1">
      <c r="A907" s="46"/>
      <c r="B907" s="25"/>
      <c r="C907" s="47"/>
      <c r="D907" s="47"/>
      <c r="E907" s="27"/>
    </row>
    <row r="908" spans="1:5" ht="15.75" customHeight="1">
      <c r="A908" s="46"/>
      <c r="B908" s="25"/>
      <c r="C908" s="47"/>
      <c r="D908" s="47"/>
      <c r="E908" s="27"/>
    </row>
    <row r="909" spans="1:5" ht="15.75" customHeight="1">
      <c r="A909" s="46"/>
      <c r="B909" s="25"/>
      <c r="C909" s="47"/>
      <c r="D909" s="47"/>
      <c r="E909" s="27"/>
    </row>
    <row r="910" spans="1:5" ht="15.75" customHeight="1">
      <c r="A910" s="46"/>
      <c r="B910" s="25"/>
      <c r="C910" s="47"/>
      <c r="D910" s="47"/>
      <c r="E910" s="27"/>
    </row>
    <row r="911" spans="1:5" ht="15.75" customHeight="1">
      <c r="A911" s="46"/>
      <c r="B911" s="25"/>
      <c r="C911" s="47"/>
      <c r="D911" s="47"/>
      <c r="E911" s="27"/>
    </row>
    <row r="912" spans="1:5" ht="15.75" customHeight="1">
      <c r="A912" s="46"/>
      <c r="B912" s="25"/>
      <c r="C912" s="47"/>
      <c r="D912" s="47"/>
      <c r="E912" s="27"/>
    </row>
    <row r="913" spans="1:5" ht="15.75" customHeight="1">
      <c r="A913" s="46"/>
      <c r="B913" s="25"/>
      <c r="C913" s="47"/>
      <c r="D913" s="47"/>
      <c r="E913" s="27"/>
    </row>
    <row r="914" spans="1:5" ht="15.75" customHeight="1">
      <c r="A914" s="46"/>
      <c r="B914" s="25"/>
      <c r="C914" s="47"/>
      <c r="D914" s="47"/>
      <c r="E914" s="27"/>
    </row>
    <row r="915" spans="1:5" ht="15.75" customHeight="1">
      <c r="A915" s="46"/>
      <c r="B915" s="25"/>
      <c r="C915" s="47"/>
      <c r="D915" s="47"/>
      <c r="E915" s="27"/>
    </row>
    <row r="916" spans="1:5" ht="15.75" customHeight="1">
      <c r="A916" s="46"/>
      <c r="B916" s="25"/>
      <c r="C916" s="47"/>
      <c r="D916" s="47"/>
      <c r="E916" s="27"/>
    </row>
    <row r="917" spans="1:5" ht="15.75" customHeight="1">
      <c r="A917" s="46"/>
      <c r="B917" s="25"/>
      <c r="C917" s="47"/>
      <c r="D917" s="47"/>
      <c r="E917" s="27"/>
    </row>
    <row r="918" spans="1:5" ht="15.75" customHeight="1">
      <c r="A918" s="46"/>
      <c r="B918" s="25"/>
      <c r="C918" s="47"/>
      <c r="D918" s="47"/>
      <c r="E918" s="27"/>
    </row>
    <row r="919" spans="1:5" ht="15.75" customHeight="1">
      <c r="A919" s="46"/>
      <c r="B919" s="25"/>
      <c r="C919" s="47"/>
      <c r="D919" s="47"/>
      <c r="E919" s="27"/>
    </row>
    <row r="920" spans="1:5" ht="15.75" customHeight="1">
      <c r="A920" s="46"/>
      <c r="B920" s="25"/>
      <c r="C920" s="47"/>
      <c r="D920" s="47"/>
      <c r="E920" s="27"/>
    </row>
    <row r="921" spans="1:5" ht="15.75" customHeight="1">
      <c r="A921" s="46"/>
      <c r="B921" s="25"/>
      <c r="C921" s="47"/>
      <c r="D921" s="47"/>
      <c r="E921" s="27"/>
    </row>
    <row r="922" spans="1:5" ht="15.75" customHeight="1">
      <c r="A922" s="46"/>
      <c r="B922" s="25"/>
      <c r="C922" s="47"/>
      <c r="D922" s="47"/>
      <c r="E922" s="27"/>
    </row>
    <row r="923" spans="1:5" ht="15.75" customHeight="1">
      <c r="A923" s="46"/>
      <c r="B923" s="25"/>
      <c r="C923" s="47"/>
      <c r="D923" s="47"/>
      <c r="E923" s="27"/>
    </row>
    <row r="924" spans="1:5" ht="15.75" customHeight="1">
      <c r="A924" s="46"/>
      <c r="B924" s="25"/>
      <c r="C924" s="47"/>
      <c r="D924" s="47"/>
      <c r="E924" s="27"/>
    </row>
    <row r="925" spans="1:5" ht="15.75" customHeight="1">
      <c r="A925" s="46"/>
      <c r="B925" s="25"/>
      <c r="C925" s="47"/>
      <c r="D925" s="47"/>
      <c r="E925" s="27"/>
    </row>
    <row r="926" spans="1:5" ht="15.75" customHeight="1">
      <c r="A926" s="46"/>
      <c r="B926" s="25"/>
      <c r="C926" s="47"/>
      <c r="D926" s="47"/>
      <c r="E926" s="27"/>
    </row>
    <row r="927" spans="1:5" ht="15.75" customHeight="1">
      <c r="A927" s="46"/>
      <c r="B927" s="25"/>
      <c r="C927" s="47"/>
      <c r="D927" s="47"/>
      <c r="E927" s="27"/>
    </row>
    <row r="928" spans="1:5" ht="15.75" customHeight="1">
      <c r="A928" s="46"/>
      <c r="B928" s="25"/>
      <c r="C928" s="47"/>
      <c r="D928" s="47"/>
      <c r="E928" s="27"/>
    </row>
    <row r="929" spans="1:5" ht="15.75" customHeight="1">
      <c r="A929" s="46"/>
      <c r="B929" s="25"/>
      <c r="C929" s="47"/>
      <c r="D929" s="47"/>
      <c r="E929" s="27"/>
    </row>
    <row r="930" spans="1:5" ht="15.75" customHeight="1">
      <c r="A930" s="46"/>
      <c r="B930" s="25"/>
      <c r="C930" s="47"/>
      <c r="D930" s="47"/>
      <c r="E930" s="27"/>
    </row>
    <row r="931" spans="1:5" ht="15.75" customHeight="1">
      <c r="A931" s="46"/>
      <c r="B931" s="25"/>
      <c r="C931" s="47"/>
      <c r="D931" s="47"/>
      <c r="E931" s="27"/>
    </row>
    <row r="932" spans="1:5" ht="15.75" customHeight="1">
      <c r="A932" s="46"/>
      <c r="B932" s="25"/>
      <c r="C932" s="47"/>
      <c r="D932" s="47"/>
      <c r="E932" s="27"/>
    </row>
    <row r="933" spans="1:5" ht="15.75" customHeight="1">
      <c r="A933" s="46"/>
      <c r="B933" s="25"/>
      <c r="C933" s="47"/>
      <c r="D933" s="47"/>
      <c r="E933" s="27"/>
    </row>
    <row r="934" spans="1:5" ht="15.75" customHeight="1">
      <c r="A934" s="46"/>
      <c r="B934" s="25"/>
      <c r="C934" s="47"/>
      <c r="D934" s="47"/>
      <c r="E934" s="27"/>
    </row>
    <row r="935" spans="1:5" ht="15.75" customHeight="1">
      <c r="A935" s="46"/>
      <c r="B935" s="25"/>
      <c r="C935" s="47"/>
      <c r="D935" s="47"/>
      <c r="E935" s="27"/>
    </row>
    <row r="936" spans="1:5" ht="15.75" customHeight="1">
      <c r="A936" s="46"/>
      <c r="B936" s="25"/>
      <c r="C936" s="47"/>
      <c r="D936" s="47"/>
      <c r="E936" s="27"/>
    </row>
    <row r="937" spans="1:5" ht="15.75" customHeight="1">
      <c r="A937" s="46"/>
      <c r="B937" s="25"/>
      <c r="C937" s="47"/>
      <c r="D937" s="47"/>
      <c r="E937" s="27"/>
    </row>
    <row r="938" spans="1:5" ht="15.75" customHeight="1">
      <c r="A938" s="46"/>
      <c r="B938" s="25"/>
      <c r="C938" s="47"/>
      <c r="D938" s="47"/>
      <c r="E938" s="27"/>
    </row>
    <row r="939" spans="1:5" ht="15.75" customHeight="1">
      <c r="A939" s="46"/>
      <c r="B939" s="25"/>
      <c r="C939" s="47"/>
      <c r="D939" s="47"/>
      <c r="E939" s="27"/>
    </row>
    <row r="940" spans="1:5" ht="15.75" customHeight="1">
      <c r="A940" s="46"/>
      <c r="B940" s="25"/>
      <c r="C940" s="47"/>
      <c r="D940" s="47"/>
      <c r="E940" s="27"/>
    </row>
    <row r="941" spans="1:5" ht="15.75" customHeight="1">
      <c r="A941" s="46"/>
      <c r="B941" s="25"/>
      <c r="C941" s="47"/>
      <c r="D941" s="47"/>
      <c r="E941" s="27"/>
    </row>
    <row r="942" spans="1:5" ht="15.75" customHeight="1">
      <c r="A942" s="46"/>
      <c r="B942" s="25"/>
      <c r="C942" s="47"/>
      <c r="D942" s="47"/>
      <c r="E942" s="27"/>
    </row>
    <row r="943" spans="1:5" ht="15.75" customHeight="1">
      <c r="A943" s="46"/>
      <c r="B943" s="25"/>
      <c r="C943" s="47"/>
      <c r="D943" s="47"/>
      <c r="E943" s="27"/>
    </row>
    <row r="944" spans="1:5" ht="15.75" customHeight="1">
      <c r="A944" s="46"/>
      <c r="B944" s="25"/>
      <c r="C944" s="47"/>
      <c r="D944" s="47"/>
      <c r="E944" s="27"/>
    </row>
    <row r="945" spans="1:5" ht="15.75" customHeight="1">
      <c r="A945" s="46"/>
      <c r="B945" s="25"/>
      <c r="C945" s="47"/>
      <c r="D945" s="47"/>
      <c r="E945" s="27"/>
    </row>
    <row r="946" spans="1:5" ht="15.75" customHeight="1">
      <c r="A946" s="46"/>
      <c r="B946" s="25"/>
      <c r="C946" s="47"/>
      <c r="D946" s="47"/>
      <c r="E946" s="27"/>
    </row>
    <row r="947" spans="1:5" ht="15.75" customHeight="1">
      <c r="A947" s="46"/>
      <c r="B947" s="25"/>
      <c r="C947" s="47"/>
      <c r="D947" s="47"/>
      <c r="E947" s="27"/>
    </row>
    <row r="948" spans="1:5" ht="15.75" customHeight="1">
      <c r="A948" s="46"/>
      <c r="B948" s="25"/>
      <c r="C948" s="47"/>
      <c r="D948" s="47"/>
      <c r="E948" s="27"/>
    </row>
    <row r="949" spans="1:5" ht="15.75" customHeight="1">
      <c r="A949" s="46"/>
      <c r="B949" s="25"/>
      <c r="C949" s="47"/>
      <c r="D949" s="47"/>
      <c r="E949" s="27"/>
    </row>
    <row r="950" spans="1:5" ht="15.75" customHeight="1">
      <c r="A950" s="46"/>
      <c r="B950" s="25"/>
      <c r="C950" s="47"/>
      <c r="D950" s="47"/>
      <c r="E950" s="27"/>
    </row>
    <row r="951" spans="1:5" ht="15.75" customHeight="1">
      <c r="A951" s="46"/>
      <c r="B951" s="25"/>
      <c r="C951" s="47"/>
      <c r="D951" s="47"/>
      <c r="E951" s="27"/>
    </row>
    <row r="952" spans="1:5" ht="15.75" customHeight="1">
      <c r="A952" s="46"/>
      <c r="B952" s="25"/>
      <c r="C952" s="47"/>
      <c r="D952" s="47"/>
      <c r="E952" s="27"/>
    </row>
    <row r="953" spans="1:5" ht="15.75" customHeight="1">
      <c r="A953" s="46"/>
      <c r="B953" s="25"/>
      <c r="C953" s="47"/>
      <c r="D953" s="47"/>
      <c r="E953" s="27"/>
    </row>
    <row r="954" spans="1:5" ht="15.75" customHeight="1">
      <c r="A954" s="46"/>
      <c r="B954" s="25"/>
      <c r="C954" s="47"/>
      <c r="D954" s="47"/>
      <c r="E954" s="27"/>
    </row>
    <row r="955" spans="1:5" ht="15.75" customHeight="1">
      <c r="A955" s="46"/>
      <c r="B955" s="25"/>
      <c r="C955" s="47"/>
      <c r="D955" s="47"/>
      <c r="E955" s="27"/>
    </row>
    <row r="956" spans="1:5" ht="15.75" customHeight="1">
      <c r="A956" s="46"/>
      <c r="B956" s="25"/>
      <c r="C956" s="47"/>
      <c r="D956" s="47"/>
      <c r="E956" s="27"/>
    </row>
    <row r="957" spans="1:5" ht="15.75" customHeight="1">
      <c r="A957" s="46"/>
      <c r="B957" s="25"/>
      <c r="C957" s="47"/>
      <c r="D957" s="47"/>
      <c r="E957" s="27"/>
    </row>
    <row r="958" spans="1:5" ht="15.75" customHeight="1">
      <c r="A958" s="46"/>
      <c r="B958" s="25"/>
      <c r="C958" s="47"/>
      <c r="D958" s="47"/>
      <c r="E958" s="27"/>
    </row>
    <row r="959" spans="1:5" ht="15.75" customHeight="1">
      <c r="A959" s="46"/>
      <c r="B959" s="25"/>
      <c r="C959" s="47"/>
      <c r="D959" s="47"/>
      <c r="E959" s="27"/>
    </row>
    <row r="960" spans="1:5" ht="15.75" customHeight="1">
      <c r="A960" s="46"/>
      <c r="B960" s="25"/>
      <c r="C960" s="47"/>
      <c r="D960" s="47"/>
      <c r="E960" s="27"/>
    </row>
    <row r="961" spans="1:5" ht="15.75" customHeight="1">
      <c r="A961" s="46"/>
      <c r="B961" s="25"/>
      <c r="C961" s="47"/>
      <c r="D961" s="47"/>
      <c r="E961" s="27"/>
    </row>
    <row r="962" spans="1:5" ht="15.75" customHeight="1">
      <c r="A962" s="46"/>
      <c r="B962" s="25"/>
      <c r="C962" s="47"/>
      <c r="D962" s="47"/>
      <c r="E962" s="27"/>
    </row>
    <row r="963" spans="1:5" ht="15.75" customHeight="1">
      <c r="A963" s="46"/>
      <c r="B963" s="25"/>
      <c r="C963" s="47"/>
      <c r="D963" s="47"/>
      <c r="E963" s="27"/>
    </row>
    <row r="964" spans="1:5" ht="15.75" customHeight="1">
      <c r="A964" s="46"/>
      <c r="B964" s="25"/>
      <c r="C964" s="47"/>
      <c r="D964" s="47"/>
      <c r="E964" s="27"/>
    </row>
    <row r="965" spans="1:5" ht="15.75" customHeight="1">
      <c r="A965" s="46"/>
      <c r="B965" s="25"/>
      <c r="C965" s="47"/>
      <c r="D965" s="47"/>
      <c r="E965" s="27"/>
    </row>
    <row r="966" spans="1:5" ht="15.75" customHeight="1">
      <c r="A966" s="46"/>
      <c r="B966" s="25"/>
      <c r="C966" s="47"/>
      <c r="D966" s="47"/>
      <c r="E966" s="27"/>
    </row>
    <row r="967" spans="1:5" ht="15.75" customHeight="1">
      <c r="A967" s="46"/>
      <c r="B967" s="25"/>
      <c r="C967" s="47"/>
      <c r="D967" s="47"/>
      <c r="E967" s="27"/>
    </row>
    <row r="968" spans="1:5" ht="15.75" customHeight="1">
      <c r="A968" s="46"/>
      <c r="B968" s="25"/>
      <c r="C968" s="47"/>
      <c r="D968" s="47"/>
      <c r="E968" s="27"/>
    </row>
    <row r="969" spans="1:5" ht="15.75" customHeight="1">
      <c r="A969" s="46"/>
      <c r="B969" s="25"/>
      <c r="C969" s="47"/>
      <c r="D969" s="47"/>
      <c r="E969" s="27"/>
    </row>
    <row r="970" spans="1:5" ht="15.75" customHeight="1">
      <c r="A970" s="46"/>
      <c r="B970" s="25"/>
      <c r="C970" s="47"/>
      <c r="D970" s="47"/>
      <c r="E970" s="27"/>
    </row>
    <row r="971" spans="1:5" ht="15.75" customHeight="1">
      <c r="A971" s="46"/>
      <c r="B971" s="25"/>
      <c r="C971" s="47"/>
      <c r="D971" s="47"/>
      <c r="E971" s="27"/>
    </row>
    <row r="972" spans="1:5" ht="15.75" customHeight="1">
      <c r="A972" s="46"/>
      <c r="B972" s="25"/>
      <c r="C972" s="47"/>
      <c r="D972" s="47"/>
      <c r="E972" s="27"/>
    </row>
    <row r="973" spans="1:5" ht="15.75" customHeight="1">
      <c r="A973" s="46"/>
      <c r="B973" s="25"/>
      <c r="C973" s="47"/>
      <c r="D973" s="47"/>
      <c r="E973" s="27"/>
    </row>
    <row r="974" spans="1:5" ht="15.75" customHeight="1">
      <c r="A974" s="46"/>
      <c r="B974" s="25"/>
      <c r="C974" s="47"/>
      <c r="D974" s="47"/>
      <c r="E974" s="27"/>
    </row>
    <row r="975" spans="1:5" ht="15.75" customHeight="1">
      <c r="A975" s="46"/>
      <c r="B975" s="25"/>
      <c r="C975" s="47"/>
      <c r="D975" s="47"/>
      <c r="E975" s="27"/>
    </row>
    <row r="976" spans="1:5" ht="15.75" customHeight="1">
      <c r="A976" s="46"/>
      <c r="B976" s="25"/>
      <c r="C976" s="47"/>
      <c r="D976" s="47"/>
      <c r="E976" s="27"/>
    </row>
    <row r="977" spans="1:5" ht="15.75" customHeight="1">
      <c r="A977" s="46"/>
      <c r="B977" s="25"/>
      <c r="C977" s="47"/>
      <c r="D977" s="47"/>
      <c r="E977" s="27"/>
    </row>
    <row r="978" spans="1:5" ht="15.75" customHeight="1">
      <c r="A978" s="46"/>
      <c r="B978" s="25"/>
      <c r="C978" s="47"/>
      <c r="D978" s="47"/>
      <c r="E978" s="27"/>
    </row>
    <row r="979" spans="1:5" ht="15.75" customHeight="1">
      <c r="A979" s="46"/>
      <c r="B979" s="25"/>
      <c r="C979" s="47"/>
      <c r="D979" s="47"/>
      <c r="E979" s="27"/>
    </row>
    <row r="980" spans="1:5" ht="15.75" customHeight="1">
      <c r="A980" s="46"/>
      <c r="B980" s="25"/>
      <c r="C980" s="47"/>
      <c r="D980" s="47"/>
      <c r="E980" s="27"/>
    </row>
    <row r="981" spans="1:5" ht="15.75" customHeight="1">
      <c r="A981" s="46"/>
      <c r="B981" s="25"/>
      <c r="C981" s="47"/>
      <c r="D981" s="47"/>
      <c r="E981" s="27"/>
    </row>
    <row r="982" spans="1:5" ht="15.75" customHeight="1">
      <c r="A982" s="46"/>
      <c r="B982" s="25"/>
      <c r="C982" s="47"/>
      <c r="D982" s="47"/>
      <c r="E982" s="27"/>
    </row>
    <row r="983" spans="1:5" ht="15.75" customHeight="1">
      <c r="A983" s="46"/>
      <c r="B983" s="25"/>
      <c r="C983" s="47"/>
      <c r="D983" s="47"/>
      <c r="E983" s="27"/>
    </row>
    <row r="984" spans="1:5" ht="15.75" customHeight="1">
      <c r="A984" s="46"/>
      <c r="B984" s="25"/>
      <c r="C984" s="47"/>
      <c r="D984" s="47"/>
      <c r="E984" s="27"/>
    </row>
    <row r="985" spans="1:5" ht="15.75" customHeight="1">
      <c r="A985" s="46"/>
      <c r="B985" s="25"/>
      <c r="C985" s="47"/>
      <c r="D985" s="47"/>
      <c r="E985" s="27"/>
    </row>
    <row r="986" spans="1:5" ht="15.75" customHeight="1">
      <c r="A986" s="46"/>
      <c r="B986" s="25"/>
      <c r="C986" s="47"/>
      <c r="D986" s="47"/>
      <c r="E986" s="27"/>
    </row>
    <row r="987" spans="1:5" ht="15.75" customHeight="1">
      <c r="A987" s="46"/>
      <c r="B987" s="25"/>
      <c r="C987" s="47"/>
      <c r="D987" s="47"/>
      <c r="E987" s="27"/>
    </row>
    <row r="988" spans="1:5" ht="15.75" customHeight="1">
      <c r="A988" s="46"/>
      <c r="B988" s="25"/>
      <c r="C988" s="47"/>
      <c r="D988" s="47"/>
      <c r="E988" s="27"/>
    </row>
    <row r="989" spans="1:5" ht="15.75" customHeight="1">
      <c r="A989" s="46"/>
      <c r="B989" s="25"/>
      <c r="C989" s="47"/>
      <c r="D989" s="47"/>
      <c r="E989" s="27"/>
    </row>
    <row r="990" spans="1:5" ht="15.75" customHeight="1">
      <c r="A990" s="46"/>
      <c r="B990" s="25"/>
      <c r="C990" s="47"/>
      <c r="D990" s="47"/>
      <c r="E990" s="27"/>
    </row>
    <row r="991" spans="1:5" ht="15.75" customHeight="1">
      <c r="A991" s="46"/>
      <c r="B991" s="25"/>
      <c r="C991" s="47"/>
      <c r="D991" s="47"/>
      <c r="E991" s="27"/>
    </row>
    <row r="992" spans="1:5" ht="15.75" customHeight="1">
      <c r="A992" s="46"/>
      <c r="B992" s="25"/>
      <c r="C992" s="47"/>
      <c r="D992" s="47"/>
      <c r="E992" s="27"/>
    </row>
    <row r="993" spans="1:5" ht="15.75" customHeight="1">
      <c r="A993" s="46"/>
      <c r="B993" s="25"/>
      <c r="C993" s="47"/>
      <c r="D993" s="47"/>
      <c r="E993" s="27"/>
    </row>
    <row r="994" spans="1:5" ht="15.75" customHeight="1">
      <c r="A994" s="46"/>
      <c r="B994" s="25"/>
      <c r="C994" s="47"/>
      <c r="D994" s="47"/>
      <c r="E994" s="27"/>
    </row>
    <row r="995" spans="1:5" ht="15.75" customHeight="1">
      <c r="A995" s="46"/>
      <c r="B995" s="25"/>
      <c r="C995" s="47"/>
      <c r="D995" s="47"/>
      <c r="E995" s="27"/>
    </row>
    <row r="996" spans="1:5" ht="15.75" customHeight="1">
      <c r="A996" s="46"/>
      <c r="B996" s="25"/>
      <c r="C996" s="47"/>
      <c r="D996" s="47"/>
      <c r="E996" s="27"/>
    </row>
    <row r="997" spans="1:5" ht="15.75" customHeight="1">
      <c r="A997" s="46"/>
      <c r="B997" s="25"/>
      <c r="C997" s="47"/>
      <c r="D997" s="47"/>
      <c r="E997" s="27"/>
    </row>
    <row r="998" spans="1:5" ht="15.75" customHeight="1">
      <c r="A998" s="46"/>
      <c r="B998" s="25"/>
      <c r="C998" s="47"/>
      <c r="D998" s="47"/>
      <c r="E998" s="27"/>
    </row>
    <row r="999" spans="1:5" ht="15.75" customHeight="1">
      <c r="A999" s="46"/>
      <c r="B999" s="25"/>
      <c r="C999" s="47"/>
      <c r="D999" s="47"/>
      <c r="E999" s="27"/>
    </row>
    <row r="1000" spans="1:5" ht="15.75" customHeight="1">
      <c r="A1000" s="46"/>
      <c r="B1000" s="25"/>
      <c r="C1000" s="47"/>
      <c r="D1000" s="47"/>
      <c r="E1000" s="27"/>
    </row>
    <row r="1001" spans="1:5" ht="15.75" customHeight="1">
      <c r="A1001" s="46"/>
      <c r="B1001" s="25"/>
      <c r="C1001" s="47"/>
      <c r="D1001" s="47"/>
      <c r="E1001" s="27"/>
    </row>
    <row r="1002" spans="1:5" ht="15.75" customHeight="1">
      <c r="A1002" s="46"/>
      <c r="B1002" s="25"/>
      <c r="C1002" s="47"/>
      <c r="D1002" s="47"/>
      <c r="E1002" s="27"/>
    </row>
  </sheetData>
  <mergeCells count="3">
    <mergeCell ref="A5:E5"/>
    <mergeCell ref="A1:D4"/>
    <mergeCell ref="E1:E4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02"/>
  <sheetViews>
    <sheetView showGridLines="0" tabSelected="1" topLeftCell="B1" workbookViewId="0">
      <selection activeCell="F13" sqref="F13"/>
    </sheetView>
  </sheetViews>
  <sheetFormatPr baseColWidth="10" defaultColWidth="14.42578125" defaultRowHeight="15" customHeight="1"/>
  <cols>
    <col min="1" max="1" width="9.140625" hidden="1" customWidth="1"/>
    <col min="2" max="2" width="70.5703125" customWidth="1"/>
    <col min="3" max="3" width="9.5703125" customWidth="1"/>
    <col min="4" max="4" width="20.5703125" customWidth="1"/>
    <col min="5" max="26" width="9.140625" customWidth="1"/>
  </cols>
  <sheetData>
    <row r="1" spans="1:4" ht="15" customHeight="1" thickTop="1">
      <c r="A1" s="149" t="s">
        <v>402</v>
      </c>
      <c r="B1" s="150" t="s">
        <v>402</v>
      </c>
      <c r="C1" s="151"/>
      <c r="D1" s="156"/>
    </row>
    <row r="2" spans="1:4" ht="15" customHeight="1">
      <c r="A2" s="148"/>
      <c r="B2" s="152"/>
      <c r="C2" s="153"/>
      <c r="D2" s="157"/>
    </row>
    <row r="3" spans="1:4">
      <c r="A3" s="148"/>
      <c r="B3" s="152"/>
      <c r="C3" s="153"/>
      <c r="D3" s="157"/>
    </row>
    <row r="4" spans="1:4">
      <c r="A4" s="148"/>
      <c r="B4" s="154"/>
      <c r="C4" s="155"/>
      <c r="D4" s="158"/>
    </row>
    <row r="5" spans="1:4" ht="15.75">
      <c r="A5" s="100" t="s">
        <v>276</v>
      </c>
      <c r="B5" s="101"/>
      <c r="C5" s="101"/>
      <c r="D5" s="101"/>
    </row>
    <row r="6" spans="1:4">
      <c r="A6" s="79"/>
      <c r="B6" s="80" t="s">
        <v>4</v>
      </c>
      <c r="C6" s="79" t="s">
        <v>5</v>
      </c>
      <c r="D6" s="79" t="s">
        <v>111</v>
      </c>
    </row>
    <row r="7" spans="1:4">
      <c r="A7" s="81"/>
      <c r="B7" s="159" t="s">
        <v>277</v>
      </c>
      <c r="C7" s="160" t="s">
        <v>201</v>
      </c>
      <c r="D7" s="161">
        <v>9537</v>
      </c>
    </row>
    <row r="8" spans="1:4">
      <c r="A8" s="81"/>
      <c r="B8" s="159" t="s">
        <v>278</v>
      </c>
      <c r="C8" s="160" t="s">
        <v>62</v>
      </c>
      <c r="D8" s="161">
        <v>5403</v>
      </c>
    </row>
    <row r="9" spans="1:4">
      <c r="A9" s="81"/>
      <c r="B9" s="159" t="s">
        <v>279</v>
      </c>
      <c r="C9" s="160" t="s">
        <v>62</v>
      </c>
      <c r="D9" s="161">
        <v>2191</v>
      </c>
    </row>
    <row r="10" spans="1:4">
      <c r="A10" s="81"/>
      <c r="B10" s="159" t="s">
        <v>280</v>
      </c>
      <c r="C10" s="160" t="s">
        <v>62</v>
      </c>
      <c r="D10" s="161">
        <v>579</v>
      </c>
    </row>
    <row r="11" spans="1:4">
      <c r="A11" s="81"/>
      <c r="B11" s="159" t="s">
        <v>281</v>
      </c>
      <c r="C11" s="160" t="s">
        <v>62</v>
      </c>
      <c r="D11" s="161">
        <v>7719</v>
      </c>
    </row>
    <row r="12" spans="1:4">
      <c r="A12" s="81"/>
      <c r="B12" s="159" t="s">
        <v>282</v>
      </c>
      <c r="C12" s="160" t="s">
        <v>62</v>
      </c>
      <c r="D12" s="161">
        <v>30342</v>
      </c>
    </row>
    <row r="13" spans="1:4">
      <c r="A13" s="81"/>
      <c r="B13" s="159" t="s">
        <v>180</v>
      </c>
      <c r="C13" s="160" t="s">
        <v>181</v>
      </c>
      <c r="D13" s="161">
        <v>69</v>
      </c>
    </row>
    <row r="14" spans="1:4">
      <c r="A14" s="81"/>
      <c r="B14" s="159" t="s">
        <v>283</v>
      </c>
      <c r="C14" s="160" t="s">
        <v>16</v>
      </c>
      <c r="D14" s="161">
        <v>17861</v>
      </c>
    </row>
    <row r="15" spans="1:4">
      <c r="A15" s="81"/>
      <c r="B15" s="159" t="s">
        <v>284</v>
      </c>
      <c r="C15" s="160" t="s">
        <v>13</v>
      </c>
      <c r="D15" s="161">
        <v>130000</v>
      </c>
    </row>
    <row r="16" spans="1:4">
      <c r="A16" s="81"/>
      <c r="B16" s="159" t="s">
        <v>285</v>
      </c>
      <c r="C16" s="160" t="s">
        <v>62</v>
      </c>
      <c r="D16" s="161">
        <v>2750</v>
      </c>
    </row>
    <row r="17" spans="1:4">
      <c r="A17" s="81"/>
      <c r="B17" s="159" t="s">
        <v>179</v>
      </c>
      <c r="C17" s="160" t="s">
        <v>62</v>
      </c>
      <c r="D17" s="161">
        <v>4575</v>
      </c>
    </row>
    <row r="18" spans="1:4">
      <c r="A18" s="81"/>
      <c r="B18" s="159" t="s">
        <v>286</v>
      </c>
      <c r="C18" s="160" t="s">
        <v>221</v>
      </c>
      <c r="D18" s="161">
        <v>94711</v>
      </c>
    </row>
    <row r="19" spans="1:4">
      <c r="A19" s="81"/>
      <c r="B19" s="159" t="s">
        <v>287</v>
      </c>
      <c r="C19" s="160" t="s">
        <v>62</v>
      </c>
      <c r="D19" s="161">
        <v>23252</v>
      </c>
    </row>
    <row r="20" spans="1:4">
      <c r="A20" s="81"/>
      <c r="B20" s="159" t="s">
        <v>288</v>
      </c>
      <c r="C20" s="160" t="s">
        <v>62</v>
      </c>
      <c r="D20" s="161">
        <v>36379</v>
      </c>
    </row>
    <row r="21" spans="1:4">
      <c r="A21" s="81"/>
      <c r="B21" s="159" t="s">
        <v>289</v>
      </c>
      <c r="C21" s="160" t="s">
        <v>175</v>
      </c>
      <c r="D21" s="161">
        <v>721</v>
      </c>
    </row>
    <row r="22" spans="1:4">
      <c r="A22" s="81"/>
      <c r="B22" s="159" t="s">
        <v>290</v>
      </c>
      <c r="C22" s="160" t="s">
        <v>62</v>
      </c>
      <c r="D22" s="161">
        <v>30052</v>
      </c>
    </row>
    <row r="23" spans="1:4" ht="15.75" customHeight="1">
      <c r="A23" s="81"/>
      <c r="B23" s="159" t="s">
        <v>193</v>
      </c>
      <c r="C23" s="160" t="s">
        <v>16</v>
      </c>
      <c r="D23" s="161">
        <v>172</v>
      </c>
    </row>
    <row r="24" spans="1:4" ht="15.75" customHeight="1">
      <c r="A24" s="81"/>
      <c r="B24" s="159" t="s">
        <v>291</v>
      </c>
      <c r="C24" s="160" t="s">
        <v>62</v>
      </c>
      <c r="D24" s="161">
        <v>1348</v>
      </c>
    </row>
    <row r="25" spans="1:4" ht="15.75" customHeight="1">
      <c r="A25" s="81"/>
      <c r="B25" s="159" t="s">
        <v>292</v>
      </c>
      <c r="C25" s="160" t="s">
        <v>62</v>
      </c>
      <c r="D25" s="161">
        <v>9679</v>
      </c>
    </row>
    <row r="26" spans="1:4" ht="15.75" customHeight="1">
      <c r="A26" s="81"/>
      <c r="B26" s="159" t="s">
        <v>293</v>
      </c>
      <c r="C26" s="160" t="s">
        <v>62</v>
      </c>
      <c r="D26" s="161">
        <v>2699</v>
      </c>
    </row>
    <row r="27" spans="1:4" ht="15.75" customHeight="1">
      <c r="A27" s="81"/>
      <c r="B27" s="159" t="s">
        <v>294</v>
      </c>
      <c r="C27" s="160" t="s">
        <v>62</v>
      </c>
      <c r="D27" s="161">
        <v>45680</v>
      </c>
    </row>
    <row r="28" spans="1:4" ht="15.75" customHeight="1">
      <c r="A28" s="81"/>
      <c r="B28" s="159" t="s">
        <v>295</v>
      </c>
      <c r="C28" s="160" t="s">
        <v>62</v>
      </c>
      <c r="D28" s="161">
        <v>15862</v>
      </c>
    </row>
    <row r="29" spans="1:4" ht="15.75" customHeight="1">
      <c r="A29" s="81"/>
      <c r="B29" s="159" t="s">
        <v>296</v>
      </c>
      <c r="C29" s="160" t="s">
        <v>62</v>
      </c>
      <c r="D29" s="161">
        <v>20075</v>
      </c>
    </row>
    <row r="30" spans="1:4" ht="15.75" customHeight="1">
      <c r="A30" s="81"/>
      <c r="B30" s="159" t="s">
        <v>297</v>
      </c>
      <c r="C30" s="160" t="s">
        <v>62</v>
      </c>
      <c r="D30" s="161">
        <v>28613</v>
      </c>
    </row>
    <row r="31" spans="1:4" ht="15.75" customHeight="1">
      <c r="A31" s="81"/>
      <c r="B31" s="159" t="s">
        <v>200</v>
      </c>
      <c r="C31" s="160" t="s">
        <v>201</v>
      </c>
      <c r="D31" s="161">
        <v>55425</v>
      </c>
    </row>
    <row r="32" spans="1:4" ht="15.75" customHeight="1">
      <c r="A32" s="81"/>
      <c r="B32" s="159" t="s">
        <v>298</v>
      </c>
      <c r="C32" s="160" t="s">
        <v>175</v>
      </c>
      <c r="D32" s="161">
        <v>9128</v>
      </c>
    </row>
    <row r="33" spans="1:4" ht="15.75" customHeight="1">
      <c r="A33" s="81"/>
      <c r="B33" s="159" t="s">
        <v>299</v>
      </c>
      <c r="C33" s="160" t="s">
        <v>62</v>
      </c>
      <c r="D33" s="161">
        <v>7365</v>
      </c>
    </row>
    <row r="34" spans="1:4" ht="15.75" customHeight="1">
      <c r="A34" s="81"/>
      <c r="B34" s="159" t="s">
        <v>300</v>
      </c>
      <c r="C34" s="160" t="s">
        <v>201</v>
      </c>
      <c r="D34" s="161">
        <v>15757</v>
      </c>
    </row>
    <row r="35" spans="1:4" ht="15.75" customHeight="1">
      <c r="A35" s="81"/>
      <c r="B35" s="159" t="s">
        <v>301</v>
      </c>
      <c r="C35" s="160" t="s">
        <v>62</v>
      </c>
      <c r="D35" s="161">
        <v>5138</v>
      </c>
    </row>
    <row r="36" spans="1:4" ht="15.75" customHeight="1">
      <c r="A36" s="81"/>
      <c r="B36" s="159" t="s">
        <v>302</v>
      </c>
      <c r="C36" s="160" t="s">
        <v>221</v>
      </c>
      <c r="D36" s="161">
        <v>11655</v>
      </c>
    </row>
    <row r="37" spans="1:4" ht="15.75" customHeight="1">
      <c r="A37" s="81"/>
      <c r="B37" s="159" t="s">
        <v>303</v>
      </c>
      <c r="C37" s="160" t="s">
        <v>21</v>
      </c>
      <c r="D37" s="161">
        <v>155456</v>
      </c>
    </row>
    <row r="38" spans="1:4" ht="15.75" customHeight="1">
      <c r="A38" s="81"/>
      <c r="B38" s="159" t="s">
        <v>304</v>
      </c>
      <c r="C38" s="160" t="s">
        <v>62</v>
      </c>
      <c r="D38" s="161">
        <v>64211</v>
      </c>
    </row>
    <row r="39" spans="1:4" ht="15.75" customHeight="1">
      <c r="A39" s="81"/>
      <c r="B39" s="159" t="s">
        <v>305</v>
      </c>
      <c r="C39" s="160" t="s">
        <v>16</v>
      </c>
      <c r="D39" s="161">
        <v>1261</v>
      </c>
    </row>
    <row r="40" spans="1:4" ht="15.75" customHeight="1">
      <c r="A40" s="81"/>
      <c r="B40" s="159" t="s">
        <v>306</v>
      </c>
      <c r="C40" s="160" t="s">
        <v>16</v>
      </c>
      <c r="D40" s="161">
        <v>5033</v>
      </c>
    </row>
    <row r="41" spans="1:4" ht="15.75" customHeight="1">
      <c r="A41" s="81"/>
      <c r="B41" s="159" t="s">
        <v>307</v>
      </c>
      <c r="C41" s="160" t="s">
        <v>62</v>
      </c>
      <c r="D41" s="161">
        <v>160865</v>
      </c>
    </row>
    <row r="42" spans="1:4" ht="15.75" customHeight="1">
      <c r="A42" s="81"/>
      <c r="B42" s="159" t="s">
        <v>308</v>
      </c>
      <c r="C42" s="160" t="s">
        <v>62</v>
      </c>
      <c r="D42" s="161">
        <v>53478</v>
      </c>
    </row>
    <row r="43" spans="1:4" ht="15.75" customHeight="1">
      <c r="A43" s="81"/>
      <c r="B43" s="159" t="s">
        <v>203</v>
      </c>
      <c r="C43" s="160" t="s">
        <v>201</v>
      </c>
      <c r="D43" s="161">
        <v>109066</v>
      </c>
    </row>
    <row r="44" spans="1:4" ht="15.75" customHeight="1">
      <c r="A44" s="81"/>
      <c r="B44" s="159" t="s">
        <v>309</v>
      </c>
      <c r="C44" s="160" t="s">
        <v>310</v>
      </c>
      <c r="D44" s="161">
        <v>4805</v>
      </c>
    </row>
    <row r="45" spans="1:4" ht="15.75" customHeight="1">
      <c r="A45" s="81"/>
      <c r="B45" s="159" t="s">
        <v>311</v>
      </c>
      <c r="C45" s="160" t="s">
        <v>62</v>
      </c>
      <c r="D45" s="161">
        <v>280332</v>
      </c>
    </row>
    <row r="46" spans="1:4" ht="15.75" customHeight="1">
      <c r="A46" s="81"/>
      <c r="B46" s="159" t="s">
        <v>312</v>
      </c>
      <c r="C46" s="160" t="s">
        <v>62</v>
      </c>
      <c r="D46" s="161">
        <v>155328</v>
      </c>
    </row>
    <row r="47" spans="1:4" ht="15.75" customHeight="1">
      <c r="A47" s="81"/>
      <c r="B47" s="159" t="s">
        <v>188</v>
      </c>
      <c r="C47" s="160" t="s">
        <v>175</v>
      </c>
      <c r="D47" s="161">
        <v>14819</v>
      </c>
    </row>
    <row r="48" spans="1:4" ht="15.75" customHeight="1">
      <c r="A48" s="81"/>
      <c r="B48" s="159" t="s">
        <v>313</v>
      </c>
      <c r="C48" s="160" t="s">
        <v>62</v>
      </c>
      <c r="D48" s="161">
        <v>142786</v>
      </c>
    </row>
    <row r="49" spans="1:4" ht="15.75" customHeight="1">
      <c r="A49" s="81"/>
      <c r="B49" s="159" t="s">
        <v>174</v>
      </c>
      <c r="C49" s="160" t="s">
        <v>175</v>
      </c>
      <c r="D49" s="161">
        <v>24823</v>
      </c>
    </row>
    <row r="50" spans="1:4" ht="15.75" customHeight="1">
      <c r="A50" s="81"/>
      <c r="B50" s="159" t="s">
        <v>314</v>
      </c>
      <c r="C50" s="160" t="s">
        <v>62</v>
      </c>
      <c r="D50" s="161">
        <v>133171</v>
      </c>
    </row>
    <row r="51" spans="1:4" ht="15.75" customHeight="1">
      <c r="A51" s="81"/>
      <c r="B51" s="159" t="s">
        <v>315</v>
      </c>
      <c r="C51" s="160" t="s">
        <v>16</v>
      </c>
      <c r="D51" s="161">
        <v>7353</v>
      </c>
    </row>
    <row r="52" spans="1:4" ht="15.75" customHeight="1">
      <c r="A52" s="81"/>
      <c r="B52" s="159" t="s">
        <v>316</v>
      </c>
      <c r="C52" s="160" t="s">
        <v>62</v>
      </c>
      <c r="D52" s="161">
        <v>376</v>
      </c>
    </row>
    <row r="53" spans="1:4" ht="15.75" customHeight="1">
      <c r="A53" s="81"/>
      <c r="B53" s="159" t="s">
        <v>317</v>
      </c>
      <c r="C53" s="160" t="s">
        <v>62</v>
      </c>
      <c r="D53" s="161">
        <v>2256</v>
      </c>
    </row>
    <row r="54" spans="1:4" ht="15.75" customHeight="1">
      <c r="A54" s="81"/>
      <c r="B54" s="159" t="s">
        <v>318</v>
      </c>
      <c r="C54" s="160" t="s">
        <v>13</v>
      </c>
      <c r="D54" s="161">
        <v>130759</v>
      </c>
    </row>
    <row r="55" spans="1:4" ht="15.75" customHeight="1">
      <c r="A55" s="81"/>
      <c r="B55" s="159" t="s">
        <v>319</v>
      </c>
      <c r="C55" s="160" t="s">
        <v>16</v>
      </c>
      <c r="D55" s="161">
        <v>3423</v>
      </c>
    </row>
    <row r="56" spans="1:4" ht="15.75" customHeight="1">
      <c r="A56" s="81"/>
      <c r="B56" s="159" t="s">
        <v>320</v>
      </c>
      <c r="C56" s="160" t="s">
        <v>16</v>
      </c>
      <c r="D56" s="161">
        <v>6727</v>
      </c>
    </row>
    <row r="57" spans="1:4" ht="15.75" customHeight="1">
      <c r="A57" s="81"/>
      <c r="B57" s="159" t="s">
        <v>321</v>
      </c>
      <c r="C57" s="160" t="s">
        <v>16</v>
      </c>
      <c r="D57" s="161">
        <v>15188</v>
      </c>
    </row>
    <row r="58" spans="1:4" ht="15.75" customHeight="1">
      <c r="A58" s="81"/>
      <c r="B58" s="159" t="s">
        <v>322</v>
      </c>
      <c r="C58" s="160" t="s">
        <v>16</v>
      </c>
      <c r="D58" s="161">
        <v>6458</v>
      </c>
    </row>
    <row r="59" spans="1:4" ht="15.75" customHeight="1">
      <c r="A59" s="81"/>
      <c r="B59" s="159" t="s">
        <v>323</v>
      </c>
      <c r="C59" s="160" t="s">
        <v>16</v>
      </c>
      <c r="D59" s="161">
        <v>44608</v>
      </c>
    </row>
    <row r="60" spans="1:4" ht="15.75" customHeight="1">
      <c r="A60" s="81"/>
      <c r="B60" s="159" t="s">
        <v>324</v>
      </c>
      <c r="C60" s="160" t="s">
        <v>16</v>
      </c>
      <c r="D60" s="161">
        <v>23290</v>
      </c>
    </row>
    <row r="61" spans="1:4" ht="15.75" customHeight="1">
      <c r="A61" s="81"/>
      <c r="B61" s="159" t="s">
        <v>325</v>
      </c>
      <c r="C61" s="160" t="s">
        <v>62</v>
      </c>
      <c r="D61" s="161">
        <v>5865</v>
      </c>
    </row>
    <row r="62" spans="1:4" ht="15.75" customHeight="1">
      <c r="A62" s="81"/>
      <c r="B62" s="159" t="s">
        <v>326</v>
      </c>
      <c r="C62" s="160" t="s">
        <v>62</v>
      </c>
      <c r="D62" s="161">
        <v>37910</v>
      </c>
    </row>
    <row r="63" spans="1:4" ht="15.75" customHeight="1">
      <c r="A63" s="81"/>
      <c r="B63" s="159" t="s">
        <v>327</v>
      </c>
      <c r="C63" s="160" t="s">
        <v>62</v>
      </c>
      <c r="D63" s="161">
        <v>3562</v>
      </c>
    </row>
    <row r="64" spans="1:4" ht="15.75" customHeight="1">
      <c r="A64" s="81"/>
      <c r="B64" s="159" t="s">
        <v>328</v>
      </c>
      <c r="C64" s="160" t="s">
        <v>62</v>
      </c>
      <c r="D64" s="161">
        <v>1424</v>
      </c>
    </row>
    <row r="65" spans="1:4" ht="15.75" customHeight="1">
      <c r="A65" s="81"/>
      <c r="B65" s="159" t="s">
        <v>329</v>
      </c>
      <c r="C65" s="160" t="s">
        <v>62</v>
      </c>
      <c r="D65" s="161">
        <v>23087</v>
      </c>
    </row>
    <row r="66" spans="1:4" ht="15.75" customHeight="1">
      <c r="A66" s="81"/>
      <c r="B66" s="159" t="s">
        <v>330</v>
      </c>
      <c r="C66" s="160" t="s">
        <v>62</v>
      </c>
      <c r="D66" s="161">
        <v>5836</v>
      </c>
    </row>
    <row r="67" spans="1:4" ht="15.75" customHeight="1">
      <c r="A67" s="81"/>
      <c r="B67" s="159" t="s">
        <v>331</v>
      </c>
      <c r="C67" s="160" t="s">
        <v>332</v>
      </c>
      <c r="D67" s="161">
        <v>400000</v>
      </c>
    </row>
    <row r="68" spans="1:4" ht="15.75" customHeight="1">
      <c r="A68" s="81"/>
      <c r="B68" s="159" t="s">
        <v>333</v>
      </c>
      <c r="C68" s="160" t="s">
        <v>332</v>
      </c>
      <c r="D68" s="161">
        <v>65000</v>
      </c>
    </row>
    <row r="69" spans="1:4" ht="15.75" customHeight="1">
      <c r="A69" s="81"/>
      <c r="B69" s="159" t="s">
        <v>334</v>
      </c>
      <c r="C69" s="160" t="s">
        <v>332</v>
      </c>
      <c r="D69" s="161">
        <v>45000</v>
      </c>
    </row>
    <row r="70" spans="1:4" ht="15.75" customHeight="1">
      <c r="A70" s="81"/>
      <c r="B70" s="159" t="s">
        <v>335</v>
      </c>
      <c r="C70" s="160" t="s">
        <v>332</v>
      </c>
      <c r="D70" s="161">
        <v>35000</v>
      </c>
    </row>
    <row r="71" spans="1:4" ht="15.75" customHeight="1">
      <c r="A71" s="81"/>
      <c r="B71" s="159" t="s">
        <v>336</v>
      </c>
      <c r="C71" s="160" t="s">
        <v>332</v>
      </c>
      <c r="D71" s="161">
        <v>25000</v>
      </c>
    </row>
    <row r="72" spans="1:4" ht="15.75" customHeight="1">
      <c r="A72" s="81"/>
      <c r="B72" s="159" t="s">
        <v>337</v>
      </c>
      <c r="C72" s="160" t="s">
        <v>332</v>
      </c>
      <c r="D72" s="161">
        <v>342000</v>
      </c>
    </row>
    <row r="73" spans="1:4" ht="15.75" customHeight="1">
      <c r="A73" s="81"/>
      <c r="B73" s="159" t="s">
        <v>338</v>
      </c>
      <c r="C73" s="160" t="s">
        <v>332</v>
      </c>
      <c r="D73" s="161">
        <v>470000</v>
      </c>
    </row>
    <row r="74" spans="1:4" ht="15.75" customHeight="1">
      <c r="A74" s="81"/>
      <c r="B74" s="159" t="s">
        <v>339</v>
      </c>
      <c r="C74" s="160" t="s">
        <v>332</v>
      </c>
      <c r="D74" s="161">
        <v>85000</v>
      </c>
    </row>
    <row r="75" spans="1:4" ht="15.75" customHeight="1">
      <c r="A75" s="81"/>
      <c r="B75" s="159" t="s">
        <v>340</v>
      </c>
      <c r="C75" s="160" t="s">
        <v>332</v>
      </c>
      <c r="D75" s="161">
        <v>38000</v>
      </c>
    </row>
    <row r="76" spans="1:4" ht="15.75" customHeight="1">
      <c r="A76" s="81"/>
      <c r="B76" s="159" t="s">
        <v>341</v>
      </c>
      <c r="C76" s="160" t="s">
        <v>332</v>
      </c>
      <c r="D76" s="161">
        <v>25000</v>
      </c>
    </row>
    <row r="77" spans="1:4" ht="15.75" customHeight="1">
      <c r="A77" s="81"/>
      <c r="B77" s="159" t="s">
        <v>342</v>
      </c>
      <c r="C77" s="160" t="s">
        <v>332</v>
      </c>
      <c r="D77" s="161">
        <v>565000</v>
      </c>
    </row>
    <row r="78" spans="1:4" ht="15.75" customHeight="1">
      <c r="A78" s="81"/>
      <c r="B78" s="159" t="s">
        <v>343</v>
      </c>
      <c r="C78" s="160" t="s">
        <v>332</v>
      </c>
      <c r="D78" s="161">
        <v>45000</v>
      </c>
    </row>
    <row r="79" spans="1:4" ht="15.75" customHeight="1">
      <c r="A79" s="81"/>
      <c r="B79" s="159" t="s">
        <v>344</v>
      </c>
      <c r="C79" s="160" t="s">
        <v>332</v>
      </c>
      <c r="D79" s="161">
        <v>25000</v>
      </c>
    </row>
    <row r="80" spans="1:4" ht="15.75" customHeight="1">
      <c r="A80" s="81"/>
      <c r="B80" s="159" t="s">
        <v>345</v>
      </c>
      <c r="C80" s="160" t="s">
        <v>332</v>
      </c>
      <c r="D80" s="161">
        <v>10000</v>
      </c>
    </row>
    <row r="81" spans="1:4" ht="15.75" customHeight="1">
      <c r="A81" s="81"/>
      <c r="B81" s="159" t="s">
        <v>346</v>
      </c>
      <c r="C81" s="160" t="s">
        <v>332</v>
      </c>
      <c r="D81" s="161">
        <v>7500</v>
      </c>
    </row>
    <row r="82" spans="1:4" ht="15.75" customHeight="1">
      <c r="A82" s="81"/>
      <c r="B82" s="159" t="s">
        <v>347</v>
      </c>
      <c r="C82" s="160" t="s">
        <v>332</v>
      </c>
      <c r="D82" s="161">
        <v>9000000</v>
      </c>
    </row>
    <row r="83" spans="1:4" ht="15.75" customHeight="1">
      <c r="A83" s="81"/>
      <c r="B83" s="159" t="s">
        <v>348</v>
      </c>
      <c r="C83" s="160" t="s">
        <v>332</v>
      </c>
      <c r="D83" s="161">
        <v>550000</v>
      </c>
    </row>
    <row r="84" spans="1:4" ht="15.75" customHeight="1">
      <c r="A84" s="81"/>
      <c r="B84" s="159" t="s">
        <v>349</v>
      </c>
      <c r="C84" s="160" t="s">
        <v>332</v>
      </c>
      <c r="D84" s="161">
        <v>500000</v>
      </c>
    </row>
    <row r="85" spans="1:4" ht="15.75" customHeight="1">
      <c r="A85" s="81"/>
      <c r="B85" s="159" t="s">
        <v>350</v>
      </c>
      <c r="C85" s="160" t="s">
        <v>332</v>
      </c>
      <c r="D85" s="161">
        <v>450000</v>
      </c>
    </row>
    <row r="86" spans="1:4" ht="15.75" customHeight="1">
      <c r="A86" s="81"/>
      <c r="B86" s="159" t="s">
        <v>351</v>
      </c>
      <c r="C86" s="160" t="s">
        <v>332</v>
      </c>
      <c r="D86" s="161">
        <v>400000</v>
      </c>
    </row>
    <row r="87" spans="1:4" ht="15.75" customHeight="1">
      <c r="A87" s="81"/>
      <c r="B87" s="159" t="s">
        <v>352</v>
      </c>
      <c r="C87" s="160" t="s">
        <v>62</v>
      </c>
      <c r="D87" s="161">
        <v>79702</v>
      </c>
    </row>
    <row r="88" spans="1:4" ht="15.75" customHeight="1">
      <c r="A88" s="81"/>
      <c r="B88" s="159" t="s">
        <v>353</v>
      </c>
      <c r="C88" s="160" t="s">
        <v>62</v>
      </c>
      <c r="D88" s="161">
        <v>39385</v>
      </c>
    </row>
    <row r="89" spans="1:4" ht="15.75" customHeight="1">
      <c r="A89" s="81"/>
      <c r="B89" s="159" t="s">
        <v>354</v>
      </c>
      <c r="C89" s="160" t="s">
        <v>62</v>
      </c>
      <c r="D89" s="161">
        <v>49296</v>
      </c>
    </row>
    <row r="90" spans="1:4" ht="15.75" customHeight="1">
      <c r="A90" s="81"/>
      <c r="B90" s="159" t="s">
        <v>355</v>
      </c>
      <c r="C90" s="160" t="s">
        <v>62</v>
      </c>
      <c r="D90" s="161">
        <v>6203</v>
      </c>
    </row>
    <row r="91" spans="1:4" ht="15.75" customHeight="1">
      <c r="A91" s="81"/>
      <c r="B91" s="159" t="s">
        <v>184</v>
      </c>
      <c r="C91" s="160" t="s">
        <v>62</v>
      </c>
      <c r="D91" s="161">
        <v>27710</v>
      </c>
    </row>
    <row r="92" spans="1:4" ht="15.75" customHeight="1">
      <c r="A92" s="81"/>
      <c r="B92" s="159" t="s">
        <v>356</v>
      </c>
      <c r="C92" s="160" t="s">
        <v>62</v>
      </c>
      <c r="D92" s="161">
        <v>7969</v>
      </c>
    </row>
    <row r="93" spans="1:4" ht="15.75" customHeight="1">
      <c r="A93" s="81"/>
      <c r="B93" s="159" t="s">
        <v>185</v>
      </c>
      <c r="C93" s="160" t="s">
        <v>62</v>
      </c>
      <c r="D93" s="161">
        <v>16365</v>
      </c>
    </row>
    <row r="94" spans="1:4" ht="15.75" customHeight="1">
      <c r="A94" s="81"/>
      <c r="B94" s="159" t="s">
        <v>357</v>
      </c>
      <c r="C94" s="160" t="s">
        <v>119</v>
      </c>
      <c r="D94" s="161">
        <v>6713</v>
      </c>
    </row>
    <row r="95" spans="1:4" ht="15.75" customHeight="1">
      <c r="A95" s="81"/>
      <c r="B95" s="159" t="s">
        <v>358</v>
      </c>
      <c r="C95" s="160" t="s">
        <v>62</v>
      </c>
      <c r="D95" s="161">
        <v>49323</v>
      </c>
    </row>
    <row r="96" spans="1:4" ht="15.75" customHeight="1">
      <c r="A96" s="81"/>
      <c r="B96" s="159" t="s">
        <v>359</v>
      </c>
      <c r="C96" s="160" t="s">
        <v>62</v>
      </c>
      <c r="D96" s="161">
        <v>51687</v>
      </c>
    </row>
    <row r="97" spans="1:4" ht="15.75" customHeight="1">
      <c r="A97" s="81"/>
      <c r="B97" s="159" t="s">
        <v>189</v>
      </c>
      <c r="C97" s="160" t="s">
        <v>62</v>
      </c>
      <c r="D97" s="161">
        <v>310206</v>
      </c>
    </row>
    <row r="98" spans="1:4" ht="15.75" customHeight="1">
      <c r="A98" s="81"/>
      <c r="B98" s="159" t="s">
        <v>360</v>
      </c>
      <c r="C98" s="160" t="s">
        <v>62</v>
      </c>
      <c r="D98" s="161">
        <v>29594</v>
      </c>
    </row>
    <row r="99" spans="1:4" ht="15.75" customHeight="1">
      <c r="A99" s="81"/>
      <c r="B99" s="159" t="s">
        <v>361</v>
      </c>
      <c r="C99" s="160" t="s">
        <v>62</v>
      </c>
      <c r="D99" s="161">
        <v>19353</v>
      </c>
    </row>
    <row r="100" spans="1:4" ht="15.75" customHeight="1">
      <c r="A100" s="81"/>
      <c r="B100" s="159" t="s">
        <v>362</v>
      </c>
      <c r="C100" s="160" t="s">
        <v>119</v>
      </c>
      <c r="D100" s="161">
        <v>67675</v>
      </c>
    </row>
    <row r="101" spans="1:4" ht="15.75" customHeight="1">
      <c r="A101" s="81"/>
      <c r="B101" s="159" t="s">
        <v>363</v>
      </c>
      <c r="C101" s="160" t="s">
        <v>119</v>
      </c>
      <c r="D101" s="161">
        <v>43575</v>
      </c>
    </row>
    <row r="102" spans="1:4" ht="15.75" customHeight="1">
      <c r="A102" s="81"/>
      <c r="B102" s="159" t="s">
        <v>182</v>
      </c>
      <c r="C102" s="160" t="s">
        <v>62</v>
      </c>
      <c r="D102" s="161">
        <v>21074</v>
      </c>
    </row>
    <row r="103" spans="1:4" ht="15.75" customHeight="1">
      <c r="A103" s="81"/>
      <c r="B103" s="159" t="s">
        <v>364</v>
      </c>
      <c r="C103" s="160" t="s">
        <v>62</v>
      </c>
      <c r="D103" s="161">
        <v>66592</v>
      </c>
    </row>
    <row r="104" spans="1:4" ht="15.75" customHeight="1">
      <c r="A104" s="81"/>
      <c r="B104" s="159" t="s">
        <v>191</v>
      </c>
      <c r="C104" s="160" t="s">
        <v>62</v>
      </c>
      <c r="D104" s="161">
        <v>55617</v>
      </c>
    </row>
    <row r="105" spans="1:4" ht="15.75" customHeight="1">
      <c r="A105" s="81"/>
      <c r="B105" s="159" t="s">
        <v>365</v>
      </c>
      <c r="C105" s="160" t="s">
        <v>119</v>
      </c>
      <c r="D105" s="161">
        <v>5147</v>
      </c>
    </row>
    <row r="106" spans="1:4" ht="15.75" customHeight="1">
      <c r="A106" s="81"/>
      <c r="B106" s="159" t="s">
        <v>366</v>
      </c>
      <c r="C106" s="160" t="s">
        <v>62</v>
      </c>
      <c r="D106" s="161">
        <v>684798</v>
      </c>
    </row>
    <row r="107" spans="1:4" ht="15.75" customHeight="1">
      <c r="A107" s="81"/>
      <c r="B107" s="159" t="s">
        <v>367</v>
      </c>
      <c r="C107" s="160" t="s">
        <v>62</v>
      </c>
      <c r="D107" s="161">
        <v>22659</v>
      </c>
    </row>
    <row r="108" spans="1:4" ht="15.75" customHeight="1">
      <c r="A108" s="81"/>
      <c r="B108" s="159" t="s">
        <v>368</v>
      </c>
      <c r="C108" s="160" t="s">
        <v>62</v>
      </c>
      <c r="D108" s="161">
        <v>76507</v>
      </c>
    </row>
    <row r="109" spans="1:4" ht="15.75" customHeight="1">
      <c r="A109" s="81"/>
      <c r="B109" s="159" t="s">
        <v>369</v>
      </c>
      <c r="C109" s="160" t="s">
        <v>62</v>
      </c>
      <c r="D109" s="161">
        <v>85398</v>
      </c>
    </row>
    <row r="110" spans="1:4" ht="15.75" customHeight="1">
      <c r="A110" s="81"/>
      <c r="B110" s="159" t="s">
        <v>370</v>
      </c>
      <c r="C110" s="160" t="s">
        <v>62</v>
      </c>
      <c r="D110" s="161">
        <v>22024</v>
      </c>
    </row>
    <row r="111" spans="1:4" ht="15.75" customHeight="1">
      <c r="A111" s="81"/>
      <c r="B111" s="159" t="s">
        <v>371</v>
      </c>
      <c r="C111" s="160" t="s">
        <v>62</v>
      </c>
      <c r="D111" s="161">
        <v>4987</v>
      </c>
    </row>
    <row r="112" spans="1:4" ht="15.75" customHeight="1">
      <c r="A112" s="81"/>
      <c r="B112" s="159" t="s">
        <v>372</v>
      </c>
      <c r="C112" s="160" t="s">
        <v>62</v>
      </c>
      <c r="D112" s="161">
        <v>56369</v>
      </c>
    </row>
    <row r="113" spans="1:4" ht="15.75" customHeight="1">
      <c r="A113" s="81"/>
      <c r="B113" s="159" t="s">
        <v>373</v>
      </c>
      <c r="C113" s="160" t="s">
        <v>119</v>
      </c>
      <c r="D113" s="161">
        <v>650</v>
      </c>
    </row>
    <row r="114" spans="1:4" ht="15.75" customHeight="1">
      <c r="A114" s="81"/>
      <c r="B114" s="159" t="s">
        <v>374</v>
      </c>
      <c r="C114" s="160" t="s">
        <v>62</v>
      </c>
      <c r="D114" s="161">
        <v>30168</v>
      </c>
    </row>
    <row r="115" spans="1:4" ht="15.75" customHeight="1">
      <c r="A115" s="81"/>
      <c r="B115" s="159" t="s">
        <v>375</v>
      </c>
      <c r="C115" s="160" t="s">
        <v>62</v>
      </c>
      <c r="D115" s="161">
        <v>35305</v>
      </c>
    </row>
    <row r="116" spans="1:4" ht="15.75" customHeight="1">
      <c r="A116" s="81"/>
      <c r="B116" s="159" t="s">
        <v>376</v>
      </c>
      <c r="C116" s="160" t="s">
        <v>119</v>
      </c>
      <c r="D116" s="161">
        <v>3896</v>
      </c>
    </row>
    <row r="117" spans="1:4" ht="15.75" customHeight="1">
      <c r="A117" s="81"/>
      <c r="B117" s="159" t="s">
        <v>377</v>
      </c>
      <c r="C117" s="160" t="s">
        <v>62</v>
      </c>
      <c r="D117" s="161">
        <v>44827</v>
      </c>
    </row>
    <row r="118" spans="1:4" ht="15.75" customHeight="1">
      <c r="A118" s="81"/>
      <c r="B118" s="159" t="s">
        <v>190</v>
      </c>
      <c r="C118" s="160" t="s">
        <v>62</v>
      </c>
      <c r="D118" s="161">
        <v>34500</v>
      </c>
    </row>
    <row r="119" spans="1:4" ht="15.75" customHeight="1">
      <c r="A119" s="81"/>
      <c r="B119" s="159" t="s">
        <v>378</v>
      </c>
      <c r="C119" s="160" t="s">
        <v>62</v>
      </c>
      <c r="D119" s="161">
        <v>14210</v>
      </c>
    </row>
    <row r="120" spans="1:4" ht="15.75" customHeight="1">
      <c r="A120" s="81"/>
      <c r="B120" s="159" t="s">
        <v>379</v>
      </c>
      <c r="C120" s="160" t="s">
        <v>119</v>
      </c>
      <c r="D120" s="161">
        <v>943</v>
      </c>
    </row>
    <row r="121" spans="1:4" ht="15.75" customHeight="1">
      <c r="A121" s="81"/>
      <c r="B121" s="159" t="s">
        <v>380</v>
      </c>
      <c r="C121" s="160" t="s">
        <v>119</v>
      </c>
      <c r="D121" s="161">
        <v>3132</v>
      </c>
    </row>
    <row r="122" spans="1:4" ht="15.75" customHeight="1">
      <c r="A122" s="81"/>
      <c r="B122" s="159" t="s">
        <v>381</v>
      </c>
      <c r="C122" s="160" t="s">
        <v>62</v>
      </c>
      <c r="D122" s="161">
        <v>18315</v>
      </c>
    </row>
    <row r="123" spans="1:4" ht="15.75" customHeight="1">
      <c r="A123" s="81"/>
      <c r="B123" s="159" t="s">
        <v>382</v>
      </c>
      <c r="C123" s="160" t="s">
        <v>62</v>
      </c>
      <c r="D123" s="161">
        <v>901924</v>
      </c>
    </row>
    <row r="124" spans="1:4" ht="15.75" customHeight="1">
      <c r="A124" s="81"/>
      <c r="B124" s="159" t="s">
        <v>383</v>
      </c>
      <c r="C124" s="160" t="s">
        <v>62</v>
      </c>
      <c r="D124" s="161">
        <v>25109</v>
      </c>
    </row>
    <row r="125" spans="1:4" ht="15.75" customHeight="1">
      <c r="A125" s="81"/>
      <c r="B125" s="159" t="s">
        <v>384</v>
      </c>
      <c r="C125" s="160" t="s">
        <v>62</v>
      </c>
      <c r="D125" s="161">
        <v>37909</v>
      </c>
    </row>
    <row r="126" spans="1:4" ht="15.75" customHeight="1">
      <c r="A126" s="81"/>
      <c r="B126" s="159" t="s">
        <v>385</v>
      </c>
      <c r="C126" s="160" t="s">
        <v>62</v>
      </c>
      <c r="D126" s="161">
        <v>541146</v>
      </c>
    </row>
    <row r="127" spans="1:4" ht="15.75" customHeight="1">
      <c r="A127" s="81"/>
      <c r="B127" s="159" t="s">
        <v>386</v>
      </c>
      <c r="C127" s="160" t="s">
        <v>119</v>
      </c>
      <c r="D127" s="161">
        <v>67525</v>
      </c>
    </row>
    <row r="128" spans="1:4" ht="15.75" customHeight="1">
      <c r="A128" s="81"/>
      <c r="B128" s="159" t="s">
        <v>387</v>
      </c>
      <c r="C128" s="160" t="s">
        <v>119</v>
      </c>
      <c r="D128" s="161">
        <v>173</v>
      </c>
    </row>
    <row r="129" spans="1:4" ht="15.75" customHeight="1">
      <c r="A129" s="81"/>
      <c r="B129" s="159" t="s">
        <v>192</v>
      </c>
      <c r="C129" s="160" t="s">
        <v>119</v>
      </c>
      <c r="D129" s="161">
        <v>40852</v>
      </c>
    </row>
    <row r="130" spans="1:4" ht="15.75" customHeight="1">
      <c r="A130" s="81"/>
      <c r="B130" s="159" t="s">
        <v>388</v>
      </c>
      <c r="C130" s="160" t="s">
        <v>62</v>
      </c>
      <c r="D130" s="161">
        <v>59619</v>
      </c>
    </row>
    <row r="131" spans="1:4" ht="15.75" customHeight="1">
      <c r="A131" s="81"/>
      <c r="B131" s="159" t="s">
        <v>186</v>
      </c>
      <c r="C131" s="160" t="s">
        <v>132</v>
      </c>
      <c r="D131" s="161">
        <v>101955</v>
      </c>
    </row>
    <row r="132" spans="1:4" ht="15.75" customHeight="1">
      <c r="A132" s="81"/>
      <c r="B132" s="159" t="s">
        <v>205</v>
      </c>
      <c r="C132" s="160" t="s">
        <v>132</v>
      </c>
      <c r="D132" s="161">
        <v>36850</v>
      </c>
    </row>
    <row r="133" spans="1:4" ht="15.75" customHeight="1">
      <c r="A133" s="81"/>
      <c r="B133" s="159" t="s">
        <v>389</v>
      </c>
      <c r="C133" s="160" t="s">
        <v>233</v>
      </c>
      <c r="D133" s="161">
        <v>162000</v>
      </c>
    </row>
    <row r="134" spans="1:4" ht="15.75" customHeight="1">
      <c r="A134" s="81"/>
      <c r="B134" s="159" t="s">
        <v>390</v>
      </c>
      <c r="C134" s="160" t="s">
        <v>233</v>
      </c>
      <c r="D134" s="161">
        <v>1300000</v>
      </c>
    </row>
    <row r="135" spans="1:4" ht="15.75" customHeight="1">
      <c r="A135" s="81"/>
      <c r="B135" s="159" t="s">
        <v>391</v>
      </c>
      <c r="C135" s="160" t="s">
        <v>233</v>
      </c>
      <c r="D135" s="161">
        <v>1590270</v>
      </c>
    </row>
    <row r="136" spans="1:4" ht="15.75" customHeight="1">
      <c r="A136" s="81"/>
      <c r="B136" s="159" t="s">
        <v>392</v>
      </c>
      <c r="C136" s="160" t="s">
        <v>233</v>
      </c>
      <c r="D136" s="161">
        <v>1735405</v>
      </c>
    </row>
    <row r="137" spans="1:4" ht="15.75" customHeight="1">
      <c r="A137" s="81"/>
      <c r="B137" s="159" t="s">
        <v>393</v>
      </c>
      <c r="C137" s="160" t="s">
        <v>233</v>
      </c>
      <c r="D137" s="161">
        <v>1690000</v>
      </c>
    </row>
    <row r="138" spans="1:4" ht="15.75" customHeight="1">
      <c r="A138" s="81"/>
      <c r="B138" s="159" t="s">
        <v>394</v>
      </c>
      <c r="C138" s="160" t="s">
        <v>62</v>
      </c>
      <c r="D138" s="161">
        <v>19202</v>
      </c>
    </row>
    <row r="139" spans="1:4" ht="15.75" customHeight="1">
      <c r="A139" s="47"/>
      <c r="B139" s="78"/>
      <c r="C139" s="25"/>
      <c r="D139" s="47"/>
    </row>
    <row r="140" spans="1:4" ht="15.75" customHeight="1">
      <c r="A140" s="47"/>
      <c r="B140" s="78"/>
      <c r="C140" s="25"/>
      <c r="D140" s="47"/>
    </row>
    <row r="141" spans="1:4" ht="15.75" customHeight="1">
      <c r="A141" s="47"/>
      <c r="B141" s="78"/>
      <c r="C141" s="25"/>
      <c r="D141" s="47"/>
    </row>
    <row r="142" spans="1:4" ht="15.75" customHeight="1">
      <c r="A142" s="47"/>
      <c r="B142" s="78"/>
      <c r="C142" s="25"/>
      <c r="D142" s="47"/>
    </row>
    <row r="143" spans="1:4" ht="15.75" customHeight="1">
      <c r="A143" s="47"/>
      <c r="B143" s="78"/>
      <c r="C143" s="25"/>
      <c r="D143" s="47"/>
    </row>
    <row r="144" spans="1:4" ht="15.75" customHeight="1">
      <c r="A144" s="47"/>
      <c r="B144" s="78"/>
      <c r="C144" s="25"/>
      <c r="D144" s="47"/>
    </row>
    <row r="145" spans="1:4" ht="15.75" customHeight="1">
      <c r="A145" s="47"/>
      <c r="B145" s="78"/>
      <c r="C145" s="25"/>
      <c r="D145" s="47"/>
    </row>
    <row r="146" spans="1:4" ht="15.75" customHeight="1">
      <c r="A146" s="47"/>
      <c r="B146" s="78"/>
      <c r="C146" s="25"/>
      <c r="D146" s="47"/>
    </row>
    <row r="147" spans="1:4" ht="15.75" customHeight="1">
      <c r="A147" s="47"/>
      <c r="B147" s="78"/>
      <c r="C147" s="25"/>
      <c r="D147" s="47"/>
    </row>
    <row r="148" spans="1:4" ht="15.75" customHeight="1">
      <c r="A148" s="47"/>
      <c r="B148" s="78"/>
      <c r="C148" s="25"/>
      <c r="D148" s="47"/>
    </row>
    <row r="149" spans="1:4" ht="15.75" customHeight="1">
      <c r="A149" s="47"/>
      <c r="B149" s="78"/>
      <c r="C149" s="25"/>
      <c r="D149" s="47"/>
    </row>
    <row r="150" spans="1:4" ht="15.75" customHeight="1">
      <c r="A150" s="47"/>
      <c r="B150" s="78"/>
      <c r="C150" s="25"/>
      <c r="D150" s="47"/>
    </row>
    <row r="151" spans="1:4" ht="15.75" customHeight="1">
      <c r="A151" s="47"/>
      <c r="B151" s="78"/>
      <c r="C151" s="25"/>
      <c r="D151" s="47"/>
    </row>
    <row r="152" spans="1:4" ht="15.75" customHeight="1">
      <c r="A152" s="47"/>
      <c r="B152" s="78"/>
      <c r="C152" s="25"/>
      <c r="D152" s="47"/>
    </row>
    <row r="153" spans="1:4" ht="15.75" customHeight="1">
      <c r="A153" s="47"/>
      <c r="B153" s="78"/>
      <c r="C153" s="25"/>
      <c r="D153" s="47"/>
    </row>
    <row r="154" spans="1:4" ht="15.75" customHeight="1">
      <c r="A154" s="47"/>
      <c r="B154" s="78"/>
      <c r="C154" s="25"/>
      <c r="D154" s="47"/>
    </row>
    <row r="155" spans="1:4" ht="15.75" customHeight="1">
      <c r="A155" s="47"/>
      <c r="B155" s="78"/>
      <c r="C155" s="25"/>
      <c r="D155" s="47"/>
    </row>
    <row r="156" spans="1:4" ht="15.75" customHeight="1">
      <c r="A156" s="47"/>
      <c r="B156" s="78"/>
      <c r="C156" s="25"/>
      <c r="D156" s="47"/>
    </row>
    <row r="157" spans="1:4" ht="15.75" customHeight="1">
      <c r="A157" s="47"/>
      <c r="B157" s="78"/>
      <c r="C157" s="25"/>
      <c r="D157" s="47"/>
    </row>
    <row r="158" spans="1:4" ht="15.75" customHeight="1">
      <c r="A158" s="47"/>
      <c r="B158" s="78"/>
      <c r="C158" s="25"/>
      <c r="D158" s="47"/>
    </row>
    <row r="159" spans="1:4" ht="15.75" customHeight="1">
      <c r="A159" s="47"/>
      <c r="B159" s="78"/>
      <c r="C159" s="25"/>
      <c r="D159" s="47"/>
    </row>
    <row r="160" spans="1:4" ht="15.75" customHeight="1">
      <c r="A160" s="47"/>
      <c r="B160" s="78"/>
      <c r="C160" s="25"/>
      <c r="D160" s="47"/>
    </row>
    <row r="161" spans="1:4" ht="15.75" customHeight="1">
      <c r="A161" s="47"/>
      <c r="B161" s="78"/>
      <c r="C161" s="25"/>
      <c r="D161" s="47"/>
    </row>
    <row r="162" spans="1:4" ht="15.75" customHeight="1">
      <c r="A162" s="47"/>
      <c r="B162" s="78"/>
      <c r="C162" s="25"/>
      <c r="D162" s="47"/>
    </row>
    <row r="163" spans="1:4" ht="15.75" customHeight="1">
      <c r="A163" s="47"/>
      <c r="B163" s="78"/>
      <c r="C163" s="25"/>
      <c r="D163" s="47"/>
    </row>
    <row r="164" spans="1:4" ht="15.75" customHeight="1">
      <c r="A164" s="47"/>
      <c r="B164" s="78"/>
      <c r="C164" s="25"/>
      <c r="D164" s="47"/>
    </row>
    <row r="165" spans="1:4" ht="15.75" customHeight="1">
      <c r="A165" s="47"/>
      <c r="B165" s="78"/>
      <c r="C165" s="25"/>
      <c r="D165" s="47"/>
    </row>
    <row r="166" spans="1:4" ht="15.75" customHeight="1">
      <c r="A166" s="47"/>
      <c r="B166" s="78"/>
      <c r="C166" s="25"/>
      <c r="D166" s="47"/>
    </row>
    <row r="167" spans="1:4" ht="15.75" customHeight="1">
      <c r="A167" s="47"/>
      <c r="B167" s="78"/>
      <c r="C167" s="25"/>
      <c r="D167" s="47"/>
    </row>
    <row r="168" spans="1:4" ht="15.75" customHeight="1">
      <c r="A168" s="47"/>
      <c r="B168" s="78"/>
      <c r="C168" s="25"/>
      <c r="D168" s="47"/>
    </row>
    <row r="169" spans="1:4" ht="15.75" customHeight="1">
      <c r="A169" s="47"/>
      <c r="B169" s="78"/>
      <c r="C169" s="25"/>
      <c r="D169" s="47"/>
    </row>
    <row r="170" spans="1:4" ht="15.75" customHeight="1">
      <c r="A170" s="47"/>
      <c r="B170" s="78"/>
      <c r="C170" s="25"/>
      <c r="D170" s="47"/>
    </row>
    <row r="171" spans="1:4" ht="15.75" customHeight="1">
      <c r="A171" s="47"/>
      <c r="B171" s="78"/>
      <c r="C171" s="25"/>
      <c r="D171" s="47"/>
    </row>
    <row r="172" spans="1:4" ht="15.75" customHeight="1">
      <c r="A172" s="47"/>
      <c r="B172" s="78"/>
      <c r="C172" s="25"/>
      <c r="D172" s="47"/>
    </row>
    <row r="173" spans="1:4" ht="15.75" customHeight="1">
      <c r="A173" s="47"/>
      <c r="B173" s="78"/>
      <c r="C173" s="25"/>
      <c r="D173" s="47"/>
    </row>
    <row r="174" spans="1:4" ht="15.75" customHeight="1">
      <c r="A174" s="47"/>
      <c r="B174" s="78"/>
      <c r="C174" s="25"/>
      <c r="D174" s="47"/>
    </row>
    <row r="175" spans="1:4" ht="15.75" customHeight="1">
      <c r="A175" s="47"/>
      <c r="B175" s="78"/>
      <c r="C175" s="25"/>
      <c r="D175" s="47"/>
    </row>
    <row r="176" spans="1:4" ht="15.75" customHeight="1">
      <c r="A176" s="47"/>
      <c r="B176" s="78"/>
      <c r="C176" s="25"/>
      <c r="D176" s="47"/>
    </row>
    <row r="177" spans="1:4" ht="15.75" customHeight="1">
      <c r="A177" s="47"/>
      <c r="B177" s="78"/>
      <c r="C177" s="25"/>
      <c r="D177" s="47"/>
    </row>
    <row r="178" spans="1:4" ht="15.75" customHeight="1">
      <c r="A178" s="47"/>
      <c r="B178" s="78"/>
      <c r="C178" s="25"/>
      <c r="D178" s="47"/>
    </row>
    <row r="179" spans="1:4" ht="15.75" customHeight="1">
      <c r="A179" s="47"/>
      <c r="B179" s="78"/>
      <c r="C179" s="25"/>
      <c r="D179" s="47"/>
    </row>
    <row r="180" spans="1:4" ht="15.75" customHeight="1">
      <c r="A180" s="47"/>
      <c r="B180" s="78"/>
      <c r="C180" s="25"/>
      <c r="D180" s="47"/>
    </row>
    <row r="181" spans="1:4" ht="15.75" customHeight="1">
      <c r="A181" s="47"/>
      <c r="B181" s="78"/>
      <c r="C181" s="25"/>
      <c r="D181" s="47"/>
    </row>
    <row r="182" spans="1:4" ht="15.75" customHeight="1">
      <c r="A182" s="47"/>
      <c r="B182" s="78"/>
      <c r="C182" s="25"/>
      <c r="D182" s="47"/>
    </row>
    <row r="183" spans="1:4" ht="15.75" customHeight="1">
      <c r="A183" s="47"/>
      <c r="B183" s="78"/>
      <c r="C183" s="25"/>
      <c r="D183" s="47"/>
    </row>
    <row r="184" spans="1:4" ht="15.75" customHeight="1">
      <c r="A184" s="47"/>
      <c r="B184" s="78"/>
      <c r="C184" s="25"/>
      <c r="D184" s="47"/>
    </row>
    <row r="185" spans="1:4" ht="15.75" customHeight="1">
      <c r="A185" s="47"/>
      <c r="B185" s="78"/>
      <c r="C185" s="25"/>
      <c r="D185" s="47"/>
    </row>
    <row r="186" spans="1:4" ht="15.75" customHeight="1">
      <c r="A186" s="47"/>
      <c r="B186" s="78"/>
      <c r="C186" s="25"/>
      <c r="D186" s="47"/>
    </row>
    <row r="187" spans="1:4" ht="15.75" customHeight="1">
      <c r="A187" s="47"/>
      <c r="B187" s="78"/>
      <c r="C187" s="25"/>
      <c r="D187" s="47"/>
    </row>
    <row r="188" spans="1:4" ht="15.75" customHeight="1">
      <c r="A188" s="47"/>
      <c r="B188" s="78"/>
      <c r="C188" s="25"/>
      <c r="D188" s="47"/>
    </row>
    <row r="189" spans="1:4" ht="15.75" customHeight="1">
      <c r="A189" s="47"/>
      <c r="B189" s="78"/>
      <c r="C189" s="25"/>
      <c r="D189" s="47"/>
    </row>
    <row r="190" spans="1:4" ht="15.75" customHeight="1">
      <c r="A190" s="47"/>
      <c r="B190" s="78"/>
      <c r="C190" s="25"/>
      <c r="D190" s="47"/>
    </row>
    <row r="191" spans="1:4" ht="15.75" customHeight="1">
      <c r="A191" s="47"/>
      <c r="B191" s="78"/>
      <c r="C191" s="25"/>
      <c r="D191" s="47"/>
    </row>
    <row r="192" spans="1:4" ht="15.75" customHeight="1">
      <c r="A192" s="47"/>
      <c r="B192" s="78"/>
      <c r="C192" s="25"/>
      <c r="D192" s="47"/>
    </row>
    <row r="193" spans="1:4" ht="15.75" customHeight="1">
      <c r="A193" s="47"/>
      <c r="B193" s="78"/>
      <c r="C193" s="25"/>
      <c r="D193" s="47"/>
    </row>
    <row r="194" spans="1:4" ht="15.75" customHeight="1">
      <c r="A194" s="47"/>
      <c r="B194" s="78"/>
      <c r="C194" s="25"/>
      <c r="D194" s="47"/>
    </row>
    <row r="195" spans="1:4" ht="15.75" customHeight="1">
      <c r="A195" s="47"/>
      <c r="B195" s="78"/>
      <c r="C195" s="25"/>
      <c r="D195" s="47"/>
    </row>
    <row r="196" spans="1:4" ht="15.75" customHeight="1">
      <c r="A196" s="47"/>
      <c r="B196" s="78"/>
      <c r="C196" s="25"/>
      <c r="D196" s="47"/>
    </row>
    <row r="197" spans="1:4" ht="15.75" customHeight="1">
      <c r="A197" s="47"/>
      <c r="B197" s="78"/>
      <c r="C197" s="25"/>
      <c r="D197" s="47"/>
    </row>
    <row r="198" spans="1:4" ht="15.75" customHeight="1">
      <c r="A198" s="47"/>
      <c r="B198" s="78"/>
      <c r="C198" s="25"/>
      <c r="D198" s="47"/>
    </row>
    <row r="199" spans="1:4" ht="15.75" customHeight="1">
      <c r="A199" s="47"/>
      <c r="B199" s="78"/>
      <c r="C199" s="25"/>
      <c r="D199" s="47"/>
    </row>
    <row r="200" spans="1:4" ht="15.75" customHeight="1">
      <c r="A200" s="47"/>
      <c r="B200" s="78"/>
      <c r="C200" s="25"/>
      <c r="D200" s="47"/>
    </row>
    <row r="201" spans="1:4" ht="15.75" customHeight="1">
      <c r="A201" s="47"/>
      <c r="B201" s="78"/>
      <c r="C201" s="25"/>
      <c r="D201" s="47"/>
    </row>
    <row r="202" spans="1:4" ht="15.75" customHeight="1">
      <c r="A202" s="47"/>
      <c r="B202" s="78"/>
      <c r="C202" s="25"/>
      <c r="D202" s="47"/>
    </row>
    <row r="203" spans="1:4" ht="15.75" customHeight="1">
      <c r="A203" s="47"/>
      <c r="B203" s="78"/>
      <c r="C203" s="25"/>
      <c r="D203" s="47"/>
    </row>
    <row r="204" spans="1:4" ht="15.75" customHeight="1">
      <c r="A204" s="47"/>
      <c r="B204" s="78"/>
      <c r="C204" s="25"/>
      <c r="D204" s="47"/>
    </row>
    <row r="205" spans="1:4" ht="15.75" customHeight="1">
      <c r="A205" s="47"/>
      <c r="B205" s="78"/>
      <c r="C205" s="25"/>
      <c r="D205" s="47"/>
    </row>
    <row r="206" spans="1:4" ht="15.75" customHeight="1">
      <c r="A206" s="47"/>
      <c r="B206" s="78"/>
      <c r="C206" s="25"/>
      <c r="D206" s="47"/>
    </row>
    <row r="207" spans="1:4" ht="15.75" customHeight="1">
      <c r="A207" s="47"/>
      <c r="B207" s="78"/>
      <c r="C207" s="25"/>
      <c r="D207" s="47"/>
    </row>
    <row r="208" spans="1:4" ht="15.75" customHeight="1">
      <c r="A208" s="47"/>
      <c r="B208" s="78"/>
      <c r="C208" s="25"/>
      <c r="D208" s="47"/>
    </row>
    <row r="209" spans="1:4" ht="15.75" customHeight="1">
      <c r="A209" s="47"/>
      <c r="B209" s="78"/>
      <c r="C209" s="25"/>
      <c r="D209" s="47"/>
    </row>
    <row r="210" spans="1:4" ht="15.75" customHeight="1">
      <c r="A210" s="47"/>
      <c r="B210" s="78"/>
      <c r="C210" s="25"/>
      <c r="D210" s="47"/>
    </row>
    <row r="211" spans="1:4" ht="15.75" customHeight="1">
      <c r="A211" s="47"/>
      <c r="B211" s="78"/>
      <c r="C211" s="25"/>
      <c r="D211" s="47"/>
    </row>
    <row r="212" spans="1:4" ht="15.75" customHeight="1">
      <c r="A212" s="47"/>
      <c r="B212" s="78"/>
      <c r="C212" s="25"/>
      <c r="D212" s="47"/>
    </row>
    <row r="213" spans="1:4" ht="15.75" customHeight="1">
      <c r="A213" s="47"/>
      <c r="B213" s="78"/>
      <c r="C213" s="25"/>
      <c r="D213" s="47"/>
    </row>
    <row r="214" spans="1:4" ht="15.75" customHeight="1">
      <c r="A214" s="47"/>
      <c r="B214" s="78"/>
      <c r="C214" s="25"/>
      <c r="D214" s="47"/>
    </row>
    <row r="215" spans="1:4" ht="15.75" customHeight="1">
      <c r="A215" s="47"/>
      <c r="B215" s="78"/>
      <c r="C215" s="25"/>
      <c r="D215" s="47"/>
    </row>
    <row r="216" spans="1:4" ht="15.75" customHeight="1">
      <c r="A216" s="47"/>
      <c r="B216" s="78"/>
      <c r="C216" s="25"/>
      <c r="D216" s="47"/>
    </row>
    <row r="217" spans="1:4" ht="15.75" customHeight="1">
      <c r="A217" s="47"/>
      <c r="B217" s="78"/>
      <c r="C217" s="25"/>
      <c r="D217" s="47"/>
    </row>
    <row r="218" spans="1:4" ht="15.75" customHeight="1">
      <c r="A218" s="47"/>
      <c r="B218" s="78"/>
      <c r="C218" s="25"/>
      <c r="D218" s="47"/>
    </row>
    <row r="219" spans="1:4" ht="15.75" customHeight="1">
      <c r="A219" s="47"/>
      <c r="B219" s="78"/>
      <c r="C219" s="25"/>
      <c r="D219" s="47"/>
    </row>
    <row r="220" spans="1:4" ht="15.75" customHeight="1">
      <c r="A220" s="47"/>
      <c r="B220" s="78"/>
      <c r="C220" s="25"/>
      <c r="D220" s="47"/>
    </row>
    <row r="221" spans="1:4" ht="15.75" customHeight="1">
      <c r="A221" s="47"/>
      <c r="B221" s="78"/>
      <c r="C221" s="25"/>
      <c r="D221" s="47"/>
    </row>
    <row r="222" spans="1:4" ht="15.75" customHeight="1">
      <c r="A222" s="47"/>
      <c r="B222" s="78"/>
      <c r="C222" s="25"/>
      <c r="D222" s="47"/>
    </row>
    <row r="223" spans="1:4" ht="15.75" customHeight="1">
      <c r="A223" s="47"/>
      <c r="B223" s="78"/>
      <c r="C223" s="25"/>
      <c r="D223" s="47"/>
    </row>
    <row r="224" spans="1:4" ht="15.75" customHeight="1">
      <c r="A224" s="47"/>
      <c r="B224" s="78"/>
      <c r="C224" s="25"/>
      <c r="D224" s="47"/>
    </row>
    <row r="225" spans="1:4" ht="15.75" customHeight="1">
      <c r="A225" s="47"/>
      <c r="B225" s="78"/>
      <c r="C225" s="25"/>
      <c r="D225" s="47"/>
    </row>
    <row r="226" spans="1:4" ht="15.75" customHeight="1">
      <c r="A226" s="47"/>
      <c r="B226" s="78"/>
      <c r="C226" s="25"/>
      <c r="D226" s="47"/>
    </row>
    <row r="227" spans="1:4" ht="15.75" customHeight="1">
      <c r="A227" s="47"/>
      <c r="B227" s="78"/>
      <c r="C227" s="25"/>
      <c r="D227" s="47"/>
    </row>
    <row r="228" spans="1:4" ht="15.75" customHeight="1">
      <c r="A228" s="47"/>
      <c r="B228" s="78"/>
      <c r="C228" s="25"/>
      <c r="D228" s="47"/>
    </row>
    <row r="229" spans="1:4" ht="15.75" customHeight="1">
      <c r="A229" s="47"/>
      <c r="B229" s="78"/>
      <c r="C229" s="25"/>
      <c r="D229" s="47"/>
    </row>
    <row r="230" spans="1:4" ht="15.75" customHeight="1">
      <c r="A230" s="47"/>
      <c r="B230" s="78"/>
      <c r="C230" s="25"/>
      <c r="D230" s="47"/>
    </row>
    <row r="231" spans="1:4" ht="15.75" customHeight="1">
      <c r="A231" s="47"/>
      <c r="B231" s="78"/>
      <c r="C231" s="25"/>
      <c r="D231" s="47"/>
    </row>
    <row r="232" spans="1:4" ht="15.75" customHeight="1">
      <c r="A232" s="47"/>
      <c r="B232" s="78"/>
      <c r="C232" s="25"/>
      <c r="D232" s="47"/>
    </row>
    <row r="233" spans="1:4" ht="15.75" customHeight="1">
      <c r="A233" s="47"/>
      <c r="B233" s="78"/>
      <c r="C233" s="25"/>
      <c r="D233" s="47"/>
    </row>
    <row r="234" spans="1:4" ht="15.75" customHeight="1">
      <c r="A234" s="47"/>
      <c r="B234" s="78"/>
      <c r="C234" s="25"/>
      <c r="D234" s="47"/>
    </row>
    <row r="235" spans="1:4" ht="15.75" customHeight="1">
      <c r="A235" s="47"/>
      <c r="B235" s="78"/>
      <c r="C235" s="25"/>
      <c r="D235" s="47"/>
    </row>
    <row r="236" spans="1:4" ht="15.75" customHeight="1">
      <c r="A236" s="47"/>
      <c r="B236" s="78"/>
      <c r="C236" s="25"/>
      <c r="D236" s="47"/>
    </row>
    <row r="237" spans="1:4" ht="15.75" customHeight="1">
      <c r="A237" s="47"/>
      <c r="B237" s="78"/>
      <c r="C237" s="25"/>
      <c r="D237" s="47"/>
    </row>
    <row r="238" spans="1:4" ht="15.75" customHeight="1">
      <c r="A238" s="47"/>
      <c r="B238" s="78"/>
      <c r="C238" s="25"/>
      <c r="D238" s="47"/>
    </row>
    <row r="239" spans="1:4" ht="15.75" customHeight="1">
      <c r="A239" s="47"/>
      <c r="B239" s="78"/>
      <c r="C239" s="25"/>
      <c r="D239" s="47"/>
    </row>
    <row r="240" spans="1:4" ht="15.75" customHeight="1">
      <c r="A240" s="47"/>
      <c r="B240" s="78"/>
      <c r="C240" s="25"/>
      <c r="D240" s="47"/>
    </row>
    <row r="241" spans="1:4" ht="15.75" customHeight="1">
      <c r="A241" s="47"/>
      <c r="B241" s="78"/>
      <c r="C241" s="25"/>
      <c r="D241" s="47"/>
    </row>
    <row r="242" spans="1:4" ht="15.75" customHeight="1">
      <c r="A242" s="47"/>
      <c r="B242" s="78"/>
      <c r="C242" s="25"/>
      <c r="D242" s="47"/>
    </row>
    <row r="243" spans="1:4" ht="15.75" customHeight="1">
      <c r="A243" s="47"/>
      <c r="B243" s="78"/>
      <c r="C243" s="25"/>
      <c r="D243" s="47"/>
    </row>
    <row r="244" spans="1:4" ht="15.75" customHeight="1">
      <c r="A244" s="47"/>
      <c r="B244" s="78"/>
      <c r="C244" s="25"/>
      <c r="D244" s="47"/>
    </row>
    <row r="245" spans="1:4" ht="15.75" customHeight="1">
      <c r="A245" s="47"/>
      <c r="B245" s="78"/>
      <c r="C245" s="25"/>
      <c r="D245" s="47"/>
    </row>
    <row r="246" spans="1:4" ht="15.75" customHeight="1">
      <c r="A246" s="47"/>
      <c r="B246" s="78"/>
      <c r="C246" s="25"/>
      <c r="D246" s="47"/>
    </row>
    <row r="247" spans="1:4" ht="15.75" customHeight="1">
      <c r="A247" s="47"/>
      <c r="B247" s="78"/>
      <c r="C247" s="25"/>
      <c r="D247" s="47"/>
    </row>
    <row r="248" spans="1:4" ht="15.75" customHeight="1">
      <c r="A248" s="47"/>
      <c r="B248" s="78"/>
      <c r="C248" s="25"/>
      <c r="D248" s="47"/>
    </row>
    <row r="249" spans="1:4" ht="15.75" customHeight="1">
      <c r="A249" s="47"/>
      <c r="B249" s="78"/>
      <c r="C249" s="25"/>
      <c r="D249" s="47"/>
    </row>
    <row r="250" spans="1:4" ht="15.75" customHeight="1">
      <c r="A250" s="47"/>
      <c r="B250" s="78"/>
      <c r="C250" s="25"/>
      <c r="D250" s="47"/>
    </row>
    <row r="251" spans="1:4" ht="15.75" customHeight="1">
      <c r="A251" s="47"/>
      <c r="B251" s="78"/>
      <c r="C251" s="25"/>
      <c r="D251" s="47"/>
    </row>
    <row r="252" spans="1:4" ht="15.75" customHeight="1">
      <c r="A252" s="47"/>
      <c r="B252" s="78"/>
      <c r="C252" s="25"/>
      <c r="D252" s="47"/>
    </row>
    <row r="253" spans="1:4" ht="15.75" customHeight="1">
      <c r="A253" s="47"/>
      <c r="B253" s="78"/>
      <c r="C253" s="25"/>
      <c r="D253" s="47"/>
    </row>
    <row r="254" spans="1:4" ht="15.75" customHeight="1">
      <c r="A254" s="47"/>
      <c r="B254" s="78"/>
      <c r="C254" s="25"/>
      <c r="D254" s="47"/>
    </row>
    <row r="255" spans="1:4" ht="15.75" customHeight="1">
      <c r="A255" s="47"/>
      <c r="B255" s="78"/>
      <c r="C255" s="25"/>
      <c r="D255" s="47"/>
    </row>
    <row r="256" spans="1:4" ht="15.75" customHeight="1">
      <c r="A256" s="47"/>
      <c r="B256" s="78"/>
      <c r="C256" s="25"/>
      <c r="D256" s="47"/>
    </row>
    <row r="257" spans="1:4" ht="15.75" customHeight="1">
      <c r="A257" s="47"/>
      <c r="B257" s="78"/>
      <c r="C257" s="25"/>
      <c r="D257" s="47"/>
    </row>
    <row r="258" spans="1:4" ht="15.75" customHeight="1">
      <c r="A258" s="47"/>
      <c r="B258" s="78"/>
      <c r="C258" s="25"/>
      <c r="D258" s="47"/>
    </row>
    <row r="259" spans="1:4" ht="15.75" customHeight="1">
      <c r="A259" s="47"/>
      <c r="B259" s="78"/>
      <c r="C259" s="25"/>
      <c r="D259" s="47"/>
    </row>
    <row r="260" spans="1:4" ht="15.75" customHeight="1">
      <c r="A260" s="47"/>
      <c r="B260" s="78"/>
      <c r="C260" s="25"/>
      <c r="D260" s="47"/>
    </row>
    <row r="261" spans="1:4" ht="15.75" customHeight="1">
      <c r="A261" s="47"/>
      <c r="B261" s="78"/>
      <c r="C261" s="25"/>
      <c r="D261" s="47"/>
    </row>
    <row r="262" spans="1:4" ht="15.75" customHeight="1">
      <c r="A262" s="47"/>
      <c r="B262" s="78"/>
      <c r="C262" s="25"/>
      <c r="D262" s="47"/>
    </row>
    <row r="263" spans="1:4" ht="15.75" customHeight="1">
      <c r="A263" s="47"/>
      <c r="B263" s="78"/>
      <c r="C263" s="25"/>
      <c r="D263" s="47"/>
    </row>
    <row r="264" spans="1:4" ht="15.75" customHeight="1">
      <c r="A264" s="47"/>
      <c r="B264" s="78"/>
      <c r="C264" s="25"/>
      <c r="D264" s="47"/>
    </row>
    <row r="265" spans="1:4" ht="15.75" customHeight="1">
      <c r="A265" s="47"/>
      <c r="B265" s="78"/>
      <c r="C265" s="25"/>
      <c r="D265" s="47"/>
    </row>
    <row r="266" spans="1:4" ht="15.75" customHeight="1">
      <c r="A266" s="47"/>
      <c r="B266" s="78"/>
      <c r="C266" s="25"/>
      <c r="D266" s="47"/>
    </row>
    <row r="267" spans="1:4" ht="15.75" customHeight="1">
      <c r="A267" s="47"/>
      <c r="B267" s="78"/>
      <c r="C267" s="25"/>
      <c r="D267" s="47"/>
    </row>
    <row r="268" spans="1:4" ht="15.75" customHeight="1">
      <c r="A268" s="47"/>
      <c r="B268" s="78"/>
      <c r="C268" s="25"/>
      <c r="D268" s="47"/>
    </row>
    <row r="269" spans="1:4" ht="15.75" customHeight="1">
      <c r="A269" s="47"/>
      <c r="B269" s="78"/>
      <c r="C269" s="25"/>
      <c r="D269" s="47"/>
    </row>
    <row r="270" spans="1:4" ht="15.75" customHeight="1">
      <c r="A270" s="47"/>
      <c r="B270" s="78"/>
      <c r="C270" s="25"/>
      <c r="D270" s="47"/>
    </row>
    <row r="271" spans="1:4" ht="15.75" customHeight="1">
      <c r="A271" s="47"/>
      <c r="B271" s="78"/>
      <c r="C271" s="25"/>
      <c r="D271" s="47"/>
    </row>
    <row r="272" spans="1:4" ht="15.75" customHeight="1">
      <c r="A272" s="47"/>
      <c r="B272" s="78"/>
      <c r="C272" s="25"/>
      <c r="D272" s="47"/>
    </row>
    <row r="273" spans="1:4" ht="15.75" customHeight="1">
      <c r="A273" s="47"/>
      <c r="B273" s="78"/>
      <c r="C273" s="25"/>
      <c r="D273" s="47"/>
    </row>
    <row r="274" spans="1:4" ht="15.75" customHeight="1">
      <c r="A274" s="47"/>
      <c r="B274" s="78"/>
      <c r="C274" s="25"/>
      <c r="D274" s="47"/>
    </row>
    <row r="275" spans="1:4" ht="15.75" customHeight="1">
      <c r="A275" s="47"/>
      <c r="B275" s="78"/>
      <c r="C275" s="25"/>
      <c r="D275" s="47"/>
    </row>
    <row r="276" spans="1:4" ht="15.75" customHeight="1">
      <c r="A276" s="47"/>
      <c r="B276" s="78"/>
      <c r="C276" s="25"/>
      <c r="D276" s="47"/>
    </row>
    <row r="277" spans="1:4" ht="15.75" customHeight="1">
      <c r="A277" s="47"/>
      <c r="B277" s="78"/>
      <c r="C277" s="25"/>
      <c r="D277" s="47"/>
    </row>
    <row r="278" spans="1:4" ht="15.75" customHeight="1">
      <c r="A278" s="47"/>
      <c r="B278" s="78"/>
      <c r="C278" s="25"/>
      <c r="D278" s="47"/>
    </row>
    <row r="279" spans="1:4" ht="15.75" customHeight="1">
      <c r="A279" s="47"/>
      <c r="B279" s="78"/>
      <c r="C279" s="25"/>
      <c r="D279" s="47"/>
    </row>
    <row r="280" spans="1:4" ht="15.75" customHeight="1">
      <c r="A280" s="47"/>
      <c r="B280" s="78"/>
      <c r="C280" s="25"/>
      <c r="D280" s="47"/>
    </row>
    <row r="281" spans="1:4" ht="15.75" customHeight="1">
      <c r="A281" s="47"/>
      <c r="B281" s="78"/>
      <c r="C281" s="25"/>
      <c r="D281" s="47"/>
    </row>
    <row r="282" spans="1:4" ht="15.75" customHeight="1">
      <c r="A282" s="47"/>
      <c r="B282" s="78"/>
      <c r="C282" s="25"/>
      <c r="D282" s="47"/>
    </row>
    <row r="283" spans="1:4" ht="15.75" customHeight="1">
      <c r="A283" s="47"/>
      <c r="B283" s="78"/>
      <c r="C283" s="25"/>
      <c r="D283" s="47"/>
    </row>
    <row r="284" spans="1:4" ht="15.75" customHeight="1">
      <c r="A284" s="47"/>
      <c r="B284" s="78"/>
      <c r="C284" s="25"/>
      <c r="D284" s="47"/>
    </row>
    <row r="285" spans="1:4" ht="15.75" customHeight="1">
      <c r="A285" s="47"/>
      <c r="B285" s="78"/>
      <c r="C285" s="25"/>
      <c r="D285" s="47"/>
    </row>
    <row r="286" spans="1:4" ht="15.75" customHeight="1">
      <c r="A286" s="47"/>
      <c r="B286" s="78"/>
      <c r="C286" s="25"/>
      <c r="D286" s="47"/>
    </row>
    <row r="287" spans="1:4" ht="15.75" customHeight="1">
      <c r="A287" s="47"/>
      <c r="B287" s="78"/>
      <c r="C287" s="25"/>
      <c r="D287" s="47"/>
    </row>
    <row r="288" spans="1:4" ht="15.75" customHeight="1">
      <c r="A288" s="47"/>
      <c r="B288" s="78"/>
      <c r="C288" s="25"/>
      <c r="D288" s="47"/>
    </row>
    <row r="289" spans="1:4" ht="15.75" customHeight="1">
      <c r="A289" s="47"/>
      <c r="B289" s="78"/>
      <c r="C289" s="25"/>
      <c r="D289" s="47"/>
    </row>
    <row r="290" spans="1:4" ht="15.75" customHeight="1">
      <c r="A290" s="47"/>
      <c r="B290" s="78"/>
      <c r="C290" s="25"/>
      <c r="D290" s="47"/>
    </row>
    <row r="291" spans="1:4" ht="15.75" customHeight="1">
      <c r="A291" s="47"/>
      <c r="B291" s="78"/>
      <c r="C291" s="25"/>
      <c r="D291" s="47"/>
    </row>
    <row r="292" spans="1:4" ht="15.75" customHeight="1">
      <c r="A292" s="47"/>
      <c r="B292" s="78"/>
      <c r="C292" s="25"/>
      <c r="D292" s="47"/>
    </row>
    <row r="293" spans="1:4" ht="15.75" customHeight="1">
      <c r="A293" s="47"/>
      <c r="B293" s="78"/>
      <c r="C293" s="25"/>
      <c r="D293" s="47"/>
    </row>
    <row r="294" spans="1:4" ht="15.75" customHeight="1">
      <c r="A294" s="47"/>
      <c r="B294" s="78"/>
      <c r="C294" s="25"/>
      <c r="D294" s="47"/>
    </row>
    <row r="295" spans="1:4" ht="15.75" customHeight="1">
      <c r="A295" s="47"/>
      <c r="B295" s="78"/>
      <c r="C295" s="25"/>
      <c r="D295" s="47"/>
    </row>
    <row r="296" spans="1:4" ht="15.75" customHeight="1">
      <c r="A296" s="47"/>
      <c r="B296" s="78"/>
      <c r="C296" s="25"/>
      <c r="D296" s="47"/>
    </row>
    <row r="297" spans="1:4" ht="15.75" customHeight="1">
      <c r="A297" s="47"/>
      <c r="B297" s="78"/>
      <c r="C297" s="25"/>
      <c r="D297" s="47"/>
    </row>
    <row r="298" spans="1:4" ht="15.75" customHeight="1">
      <c r="A298" s="47"/>
      <c r="B298" s="78"/>
      <c r="C298" s="25"/>
      <c r="D298" s="47"/>
    </row>
    <row r="299" spans="1:4" ht="15.75" customHeight="1">
      <c r="A299" s="47"/>
      <c r="B299" s="78"/>
      <c r="C299" s="25"/>
      <c r="D299" s="47"/>
    </row>
    <row r="300" spans="1:4" ht="15.75" customHeight="1">
      <c r="A300" s="47"/>
      <c r="B300" s="78"/>
      <c r="C300" s="25"/>
      <c r="D300" s="47"/>
    </row>
    <row r="301" spans="1:4" ht="15.75" customHeight="1">
      <c r="A301" s="47"/>
      <c r="B301" s="78"/>
      <c r="C301" s="25"/>
      <c r="D301" s="47"/>
    </row>
    <row r="302" spans="1:4" ht="15.75" customHeight="1">
      <c r="A302" s="47"/>
      <c r="B302" s="78"/>
      <c r="C302" s="25"/>
      <c r="D302" s="47"/>
    </row>
    <row r="303" spans="1:4" ht="15.75" customHeight="1">
      <c r="A303" s="47"/>
      <c r="B303" s="78"/>
      <c r="C303" s="25"/>
      <c r="D303" s="47"/>
    </row>
    <row r="304" spans="1:4" ht="15.75" customHeight="1">
      <c r="A304" s="47"/>
      <c r="B304" s="78"/>
      <c r="C304" s="25"/>
      <c r="D304" s="47"/>
    </row>
    <row r="305" spans="1:4" ht="15.75" customHeight="1">
      <c r="A305" s="47"/>
      <c r="B305" s="78"/>
      <c r="C305" s="25"/>
      <c r="D305" s="47"/>
    </row>
    <row r="306" spans="1:4" ht="15.75" customHeight="1">
      <c r="A306" s="47"/>
      <c r="B306" s="78"/>
      <c r="C306" s="25"/>
      <c r="D306" s="47"/>
    </row>
    <row r="307" spans="1:4" ht="15.75" customHeight="1">
      <c r="A307" s="47"/>
      <c r="B307" s="78"/>
      <c r="C307" s="25"/>
      <c r="D307" s="47"/>
    </row>
    <row r="308" spans="1:4" ht="15.75" customHeight="1">
      <c r="A308" s="47"/>
      <c r="B308" s="78"/>
      <c r="C308" s="25"/>
      <c r="D308" s="47"/>
    </row>
    <row r="309" spans="1:4" ht="15.75" customHeight="1">
      <c r="A309" s="47"/>
      <c r="B309" s="78"/>
      <c r="C309" s="25"/>
      <c r="D309" s="47"/>
    </row>
    <row r="310" spans="1:4" ht="15.75" customHeight="1">
      <c r="A310" s="47"/>
      <c r="B310" s="78"/>
      <c r="C310" s="25"/>
      <c r="D310" s="47"/>
    </row>
    <row r="311" spans="1:4" ht="15.75" customHeight="1">
      <c r="A311" s="47"/>
      <c r="B311" s="78"/>
      <c r="C311" s="25"/>
      <c r="D311" s="47"/>
    </row>
    <row r="312" spans="1:4" ht="15.75" customHeight="1">
      <c r="A312" s="47"/>
      <c r="B312" s="78"/>
      <c r="C312" s="25"/>
      <c r="D312" s="47"/>
    </row>
    <row r="313" spans="1:4" ht="15.75" customHeight="1">
      <c r="A313" s="47"/>
      <c r="B313" s="78"/>
      <c r="C313" s="25"/>
      <c r="D313" s="47"/>
    </row>
    <row r="314" spans="1:4" ht="15.75" customHeight="1">
      <c r="A314" s="47"/>
      <c r="B314" s="78"/>
      <c r="C314" s="25"/>
      <c r="D314" s="47"/>
    </row>
    <row r="315" spans="1:4" ht="15.75" customHeight="1">
      <c r="A315" s="47"/>
      <c r="B315" s="78"/>
      <c r="C315" s="25"/>
      <c r="D315" s="47"/>
    </row>
    <row r="316" spans="1:4" ht="15.75" customHeight="1">
      <c r="A316" s="47"/>
      <c r="B316" s="78"/>
      <c r="C316" s="25"/>
      <c r="D316" s="47"/>
    </row>
    <row r="317" spans="1:4" ht="15.75" customHeight="1">
      <c r="A317" s="47"/>
      <c r="B317" s="78"/>
      <c r="C317" s="25"/>
      <c r="D317" s="47"/>
    </row>
    <row r="318" spans="1:4" ht="15.75" customHeight="1">
      <c r="A318" s="47"/>
      <c r="B318" s="78"/>
      <c r="C318" s="25"/>
      <c r="D318" s="47"/>
    </row>
    <row r="319" spans="1:4" ht="15.75" customHeight="1">
      <c r="A319" s="47"/>
      <c r="B319" s="78"/>
      <c r="C319" s="25"/>
      <c r="D319" s="47"/>
    </row>
    <row r="320" spans="1:4" ht="15.75" customHeight="1">
      <c r="A320" s="47"/>
      <c r="B320" s="78"/>
      <c r="C320" s="25"/>
      <c r="D320" s="47"/>
    </row>
    <row r="321" spans="1:4" ht="15.75" customHeight="1">
      <c r="A321" s="47"/>
      <c r="B321" s="78"/>
      <c r="C321" s="25"/>
      <c r="D321" s="47"/>
    </row>
    <row r="322" spans="1:4" ht="15.75" customHeight="1">
      <c r="A322" s="47"/>
      <c r="B322" s="78"/>
      <c r="C322" s="25"/>
      <c r="D322" s="47"/>
    </row>
    <row r="323" spans="1:4" ht="15.75" customHeight="1">
      <c r="A323" s="47"/>
      <c r="B323" s="78"/>
      <c r="C323" s="25"/>
      <c r="D323" s="47"/>
    </row>
    <row r="324" spans="1:4" ht="15.75" customHeight="1">
      <c r="A324" s="47"/>
      <c r="B324" s="78"/>
      <c r="C324" s="25"/>
      <c r="D324" s="47"/>
    </row>
    <row r="325" spans="1:4" ht="15.75" customHeight="1">
      <c r="A325" s="47"/>
      <c r="B325" s="78"/>
      <c r="C325" s="25"/>
      <c r="D325" s="47"/>
    </row>
    <row r="326" spans="1:4" ht="15.75" customHeight="1">
      <c r="A326" s="47"/>
      <c r="B326" s="78"/>
      <c r="C326" s="25"/>
      <c r="D326" s="47"/>
    </row>
    <row r="327" spans="1:4" ht="15.75" customHeight="1">
      <c r="A327" s="47"/>
      <c r="B327" s="78"/>
      <c r="C327" s="25"/>
      <c r="D327" s="47"/>
    </row>
    <row r="328" spans="1:4" ht="15.75" customHeight="1">
      <c r="A328" s="47"/>
      <c r="B328" s="78"/>
      <c r="C328" s="25"/>
      <c r="D328" s="47"/>
    </row>
    <row r="329" spans="1:4" ht="15.75" customHeight="1">
      <c r="A329" s="47"/>
      <c r="B329" s="78"/>
      <c r="C329" s="25"/>
      <c r="D329" s="47"/>
    </row>
    <row r="330" spans="1:4" ht="15.75" customHeight="1">
      <c r="A330" s="47"/>
      <c r="B330" s="78"/>
      <c r="C330" s="25"/>
      <c r="D330" s="47"/>
    </row>
    <row r="331" spans="1:4" ht="15.75" customHeight="1">
      <c r="A331" s="47"/>
      <c r="B331" s="78"/>
      <c r="C331" s="25"/>
      <c r="D331" s="47"/>
    </row>
    <row r="332" spans="1:4" ht="15.75" customHeight="1">
      <c r="A332" s="47"/>
      <c r="B332" s="78"/>
      <c r="C332" s="25"/>
      <c r="D332" s="47"/>
    </row>
    <row r="333" spans="1:4" ht="15.75" customHeight="1">
      <c r="A333" s="47"/>
      <c r="B333" s="78"/>
      <c r="C333" s="25"/>
      <c r="D333" s="47"/>
    </row>
    <row r="334" spans="1:4" ht="15.75" customHeight="1">
      <c r="A334" s="47"/>
      <c r="B334" s="78"/>
      <c r="C334" s="25"/>
      <c r="D334" s="47"/>
    </row>
    <row r="335" spans="1:4" ht="15.75" customHeight="1">
      <c r="A335" s="47"/>
      <c r="B335" s="78"/>
      <c r="C335" s="25"/>
      <c r="D335" s="47"/>
    </row>
    <row r="336" spans="1:4" ht="15.75" customHeight="1">
      <c r="A336" s="47"/>
      <c r="B336" s="78"/>
      <c r="C336" s="25"/>
      <c r="D336" s="47"/>
    </row>
    <row r="337" spans="1:4" ht="15.75" customHeight="1">
      <c r="A337" s="47"/>
      <c r="B337" s="78"/>
      <c r="C337" s="25"/>
      <c r="D337" s="47"/>
    </row>
    <row r="338" spans="1:4" ht="15.75" customHeight="1">
      <c r="A338" s="47"/>
      <c r="B338" s="78"/>
      <c r="C338" s="25"/>
      <c r="D338" s="47"/>
    </row>
    <row r="339" spans="1:4" ht="15.75" customHeight="1">
      <c r="A339" s="47"/>
      <c r="B339" s="78"/>
      <c r="C339" s="25"/>
      <c r="D339" s="47"/>
    </row>
    <row r="340" spans="1:4" ht="15.75" customHeight="1">
      <c r="A340" s="47"/>
      <c r="B340" s="78"/>
      <c r="C340" s="25"/>
      <c r="D340" s="47"/>
    </row>
    <row r="341" spans="1:4" ht="15.75" customHeight="1">
      <c r="A341" s="47"/>
      <c r="B341" s="78"/>
      <c r="C341" s="25"/>
      <c r="D341" s="47"/>
    </row>
    <row r="342" spans="1:4" ht="15.75" customHeight="1">
      <c r="A342" s="47"/>
      <c r="B342" s="78"/>
      <c r="C342" s="25"/>
      <c r="D342" s="47"/>
    </row>
    <row r="343" spans="1:4" ht="15.75" customHeight="1">
      <c r="A343" s="47"/>
      <c r="B343" s="78"/>
      <c r="C343" s="25"/>
      <c r="D343" s="47"/>
    </row>
    <row r="344" spans="1:4" ht="15.75" customHeight="1">
      <c r="A344" s="47"/>
      <c r="B344" s="78"/>
      <c r="C344" s="25"/>
      <c r="D344" s="47"/>
    </row>
    <row r="345" spans="1:4" ht="15.75" customHeight="1">
      <c r="A345" s="47"/>
      <c r="B345" s="78"/>
      <c r="C345" s="25"/>
      <c r="D345" s="47"/>
    </row>
    <row r="346" spans="1:4" ht="15.75" customHeight="1">
      <c r="A346" s="47"/>
      <c r="B346" s="78"/>
      <c r="C346" s="25"/>
      <c r="D346" s="47"/>
    </row>
    <row r="347" spans="1:4" ht="15.75" customHeight="1">
      <c r="A347" s="47"/>
      <c r="B347" s="78"/>
      <c r="C347" s="25"/>
      <c r="D347" s="47"/>
    </row>
    <row r="348" spans="1:4" ht="15.75" customHeight="1">
      <c r="A348" s="47"/>
      <c r="B348" s="78"/>
      <c r="C348" s="25"/>
      <c r="D348" s="47"/>
    </row>
    <row r="349" spans="1:4" ht="15.75" customHeight="1">
      <c r="A349" s="47"/>
      <c r="B349" s="78"/>
      <c r="C349" s="25"/>
      <c r="D349" s="47"/>
    </row>
    <row r="350" spans="1:4" ht="15.75" customHeight="1">
      <c r="A350" s="47"/>
      <c r="B350" s="78"/>
      <c r="C350" s="25"/>
      <c r="D350" s="47"/>
    </row>
    <row r="351" spans="1:4" ht="15.75" customHeight="1">
      <c r="A351" s="47"/>
      <c r="B351" s="78"/>
      <c r="C351" s="25"/>
      <c r="D351" s="47"/>
    </row>
    <row r="352" spans="1:4" ht="15.75" customHeight="1">
      <c r="A352" s="47"/>
      <c r="B352" s="78"/>
      <c r="C352" s="25"/>
      <c r="D352" s="47"/>
    </row>
    <row r="353" spans="1:4" ht="15.75" customHeight="1">
      <c r="A353" s="47"/>
      <c r="B353" s="78"/>
      <c r="C353" s="25"/>
      <c r="D353" s="47"/>
    </row>
    <row r="354" spans="1:4" ht="15.75" customHeight="1">
      <c r="A354" s="47"/>
      <c r="B354" s="78"/>
      <c r="C354" s="25"/>
      <c r="D354" s="47"/>
    </row>
    <row r="355" spans="1:4" ht="15.75" customHeight="1">
      <c r="A355" s="47"/>
      <c r="B355" s="78"/>
      <c r="C355" s="25"/>
      <c r="D355" s="47"/>
    </row>
    <row r="356" spans="1:4" ht="15.75" customHeight="1">
      <c r="A356" s="47"/>
      <c r="B356" s="78"/>
      <c r="C356" s="25"/>
      <c r="D356" s="47"/>
    </row>
    <row r="357" spans="1:4" ht="15.75" customHeight="1">
      <c r="A357" s="47"/>
      <c r="B357" s="78"/>
      <c r="C357" s="25"/>
      <c r="D357" s="47"/>
    </row>
    <row r="358" spans="1:4" ht="15.75" customHeight="1">
      <c r="A358" s="47"/>
      <c r="B358" s="78"/>
      <c r="C358" s="25"/>
      <c r="D358" s="47"/>
    </row>
    <row r="359" spans="1:4" ht="15.75" customHeight="1">
      <c r="A359" s="47"/>
      <c r="B359" s="78"/>
      <c r="C359" s="25"/>
      <c r="D359" s="47"/>
    </row>
    <row r="360" spans="1:4" ht="15.75" customHeight="1">
      <c r="A360" s="47"/>
      <c r="B360" s="78"/>
      <c r="C360" s="25"/>
      <c r="D360" s="47"/>
    </row>
    <row r="361" spans="1:4" ht="15.75" customHeight="1">
      <c r="A361" s="47"/>
      <c r="B361" s="78"/>
      <c r="C361" s="25"/>
      <c r="D361" s="47"/>
    </row>
    <row r="362" spans="1:4" ht="15.75" customHeight="1">
      <c r="A362" s="47"/>
      <c r="B362" s="78"/>
      <c r="C362" s="25"/>
      <c r="D362" s="47"/>
    </row>
    <row r="363" spans="1:4" ht="15.75" customHeight="1">
      <c r="A363" s="47"/>
      <c r="B363" s="78"/>
      <c r="C363" s="25"/>
      <c r="D363" s="47"/>
    </row>
    <row r="364" spans="1:4" ht="15.75" customHeight="1">
      <c r="A364" s="47"/>
      <c r="B364" s="78"/>
      <c r="C364" s="25"/>
      <c r="D364" s="47"/>
    </row>
    <row r="365" spans="1:4" ht="15.75" customHeight="1">
      <c r="A365" s="47"/>
      <c r="B365" s="78"/>
      <c r="C365" s="25"/>
      <c r="D365" s="47"/>
    </row>
    <row r="366" spans="1:4" ht="15.75" customHeight="1">
      <c r="A366" s="47"/>
      <c r="B366" s="78"/>
      <c r="C366" s="25"/>
      <c r="D366" s="47"/>
    </row>
    <row r="367" spans="1:4" ht="15.75" customHeight="1">
      <c r="A367" s="47"/>
      <c r="B367" s="78"/>
      <c r="C367" s="25"/>
      <c r="D367" s="47"/>
    </row>
    <row r="368" spans="1:4" ht="15.75" customHeight="1">
      <c r="A368" s="47"/>
      <c r="B368" s="78"/>
      <c r="C368" s="25"/>
      <c r="D368" s="47"/>
    </row>
    <row r="369" spans="1:4" ht="15.75" customHeight="1">
      <c r="A369" s="47"/>
      <c r="B369" s="78"/>
      <c r="C369" s="25"/>
      <c r="D369" s="47"/>
    </row>
    <row r="370" spans="1:4" ht="15.75" customHeight="1">
      <c r="A370" s="47"/>
      <c r="B370" s="78"/>
      <c r="C370" s="25"/>
      <c r="D370" s="47"/>
    </row>
    <row r="371" spans="1:4" ht="15.75" customHeight="1">
      <c r="A371" s="47"/>
      <c r="B371" s="78"/>
      <c r="C371" s="25"/>
      <c r="D371" s="47"/>
    </row>
    <row r="372" spans="1:4" ht="15.75" customHeight="1">
      <c r="A372" s="47"/>
      <c r="B372" s="78"/>
      <c r="C372" s="25"/>
      <c r="D372" s="47"/>
    </row>
    <row r="373" spans="1:4" ht="15.75" customHeight="1">
      <c r="A373" s="47"/>
      <c r="B373" s="78"/>
      <c r="C373" s="25"/>
      <c r="D373" s="47"/>
    </row>
    <row r="374" spans="1:4" ht="15.75" customHeight="1">
      <c r="A374" s="47"/>
      <c r="B374" s="78"/>
      <c r="C374" s="25"/>
      <c r="D374" s="47"/>
    </row>
    <row r="375" spans="1:4" ht="15.75" customHeight="1">
      <c r="A375" s="47"/>
      <c r="B375" s="78"/>
      <c r="C375" s="25"/>
      <c r="D375" s="47"/>
    </row>
    <row r="376" spans="1:4" ht="15.75" customHeight="1">
      <c r="A376" s="47"/>
      <c r="B376" s="78"/>
      <c r="C376" s="25"/>
      <c r="D376" s="47"/>
    </row>
    <row r="377" spans="1:4" ht="15.75" customHeight="1">
      <c r="A377" s="47"/>
      <c r="B377" s="78"/>
      <c r="C377" s="25"/>
      <c r="D377" s="47"/>
    </row>
    <row r="378" spans="1:4" ht="15.75" customHeight="1">
      <c r="A378" s="47"/>
      <c r="B378" s="78"/>
      <c r="C378" s="25"/>
      <c r="D378" s="47"/>
    </row>
    <row r="379" spans="1:4" ht="15.75" customHeight="1">
      <c r="A379" s="47"/>
      <c r="B379" s="78"/>
      <c r="C379" s="25"/>
      <c r="D379" s="47"/>
    </row>
    <row r="380" spans="1:4" ht="15.75" customHeight="1">
      <c r="A380" s="47"/>
      <c r="B380" s="78"/>
      <c r="C380" s="25"/>
      <c r="D380" s="47"/>
    </row>
    <row r="381" spans="1:4" ht="15.75" customHeight="1">
      <c r="A381" s="47"/>
      <c r="B381" s="78"/>
      <c r="C381" s="25"/>
      <c r="D381" s="47"/>
    </row>
    <row r="382" spans="1:4" ht="15.75" customHeight="1">
      <c r="A382" s="47"/>
      <c r="B382" s="78"/>
      <c r="C382" s="25"/>
      <c r="D382" s="47"/>
    </row>
    <row r="383" spans="1:4" ht="15.75" customHeight="1">
      <c r="A383" s="47"/>
      <c r="B383" s="78"/>
      <c r="C383" s="25"/>
      <c r="D383" s="47"/>
    </row>
    <row r="384" spans="1:4" ht="15.75" customHeight="1">
      <c r="A384" s="47"/>
      <c r="B384" s="78"/>
      <c r="C384" s="25"/>
      <c r="D384" s="47"/>
    </row>
    <row r="385" spans="1:4" ht="15.75" customHeight="1">
      <c r="A385" s="47"/>
      <c r="B385" s="78"/>
      <c r="C385" s="25"/>
      <c r="D385" s="47"/>
    </row>
    <row r="386" spans="1:4" ht="15.75" customHeight="1">
      <c r="A386" s="47"/>
      <c r="B386" s="78"/>
      <c r="C386" s="25"/>
      <c r="D386" s="47"/>
    </row>
    <row r="387" spans="1:4" ht="15.75" customHeight="1">
      <c r="A387" s="47"/>
      <c r="B387" s="78"/>
      <c r="C387" s="25"/>
      <c r="D387" s="47"/>
    </row>
    <row r="388" spans="1:4" ht="15.75" customHeight="1">
      <c r="A388" s="47"/>
      <c r="B388" s="78"/>
      <c r="C388" s="25"/>
      <c r="D388" s="47"/>
    </row>
    <row r="389" spans="1:4" ht="15.75" customHeight="1">
      <c r="A389" s="47"/>
      <c r="B389" s="78"/>
      <c r="C389" s="25"/>
      <c r="D389" s="47"/>
    </row>
    <row r="390" spans="1:4" ht="15.75" customHeight="1">
      <c r="A390" s="47"/>
      <c r="B390" s="78"/>
      <c r="C390" s="25"/>
      <c r="D390" s="47"/>
    </row>
    <row r="391" spans="1:4" ht="15.75" customHeight="1">
      <c r="A391" s="47"/>
      <c r="B391" s="78"/>
      <c r="C391" s="25"/>
      <c r="D391" s="47"/>
    </row>
    <row r="392" spans="1:4" ht="15.75" customHeight="1">
      <c r="A392" s="47"/>
      <c r="B392" s="78"/>
      <c r="C392" s="25"/>
      <c r="D392" s="47"/>
    </row>
    <row r="393" spans="1:4" ht="15.75" customHeight="1">
      <c r="A393" s="47"/>
      <c r="B393" s="78"/>
      <c r="C393" s="25"/>
      <c r="D393" s="47"/>
    </row>
    <row r="394" spans="1:4" ht="15.75" customHeight="1">
      <c r="A394" s="47"/>
      <c r="B394" s="78"/>
      <c r="C394" s="25"/>
      <c r="D394" s="47"/>
    </row>
    <row r="395" spans="1:4" ht="15.75" customHeight="1">
      <c r="A395" s="47"/>
      <c r="B395" s="78"/>
      <c r="C395" s="25"/>
      <c r="D395" s="47"/>
    </row>
    <row r="396" spans="1:4" ht="15.75" customHeight="1">
      <c r="A396" s="47"/>
      <c r="B396" s="78"/>
      <c r="C396" s="25"/>
      <c r="D396" s="47"/>
    </row>
    <row r="397" spans="1:4" ht="15.75" customHeight="1">
      <c r="A397" s="47"/>
      <c r="B397" s="78"/>
      <c r="C397" s="25"/>
      <c r="D397" s="47"/>
    </row>
    <row r="398" spans="1:4" ht="15.75" customHeight="1">
      <c r="A398" s="47"/>
      <c r="B398" s="78"/>
      <c r="C398" s="25"/>
      <c r="D398" s="47"/>
    </row>
    <row r="399" spans="1:4" ht="15.75" customHeight="1">
      <c r="A399" s="47"/>
      <c r="B399" s="78"/>
      <c r="C399" s="25"/>
      <c r="D399" s="47"/>
    </row>
    <row r="400" spans="1:4" ht="15.75" customHeight="1">
      <c r="A400" s="47"/>
      <c r="B400" s="78"/>
      <c r="C400" s="25"/>
      <c r="D400" s="47"/>
    </row>
    <row r="401" spans="1:4" ht="15.75" customHeight="1">
      <c r="A401" s="47"/>
      <c r="B401" s="78"/>
      <c r="C401" s="25"/>
      <c r="D401" s="47"/>
    </row>
    <row r="402" spans="1:4" ht="15.75" customHeight="1">
      <c r="A402" s="47"/>
      <c r="B402" s="78"/>
      <c r="C402" s="25"/>
      <c r="D402" s="47"/>
    </row>
    <row r="403" spans="1:4" ht="15.75" customHeight="1">
      <c r="A403" s="47"/>
      <c r="B403" s="78"/>
      <c r="C403" s="25"/>
      <c r="D403" s="47"/>
    </row>
    <row r="404" spans="1:4" ht="15.75" customHeight="1">
      <c r="A404" s="47"/>
      <c r="B404" s="78"/>
      <c r="C404" s="25"/>
      <c r="D404" s="47"/>
    </row>
    <row r="405" spans="1:4" ht="15.75" customHeight="1">
      <c r="A405" s="47"/>
      <c r="B405" s="78"/>
      <c r="C405" s="25"/>
      <c r="D405" s="47"/>
    </row>
    <row r="406" spans="1:4" ht="15.75" customHeight="1">
      <c r="A406" s="47"/>
      <c r="B406" s="78"/>
      <c r="C406" s="25"/>
      <c r="D406" s="47"/>
    </row>
    <row r="407" spans="1:4" ht="15.75" customHeight="1">
      <c r="A407" s="47"/>
      <c r="B407" s="78"/>
      <c r="C407" s="25"/>
      <c r="D407" s="47"/>
    </row>
    <row r="408" spans="1:4" ht="15.75" customHeight="1">
      <c r="A408" s="47"/>
      <c r="B408" s="78"/>
      <c r="C408" s="25"/>
      <c r="D408" s="47"/>
    </row>
    <row r="409" spans="1:4" ht="15.75" customHeight="1">
      <c r="A409" s="47"/>
      <c r="B409" s="78"/>
      <c r="C409" s="25"/>
      <c r="D409" s="47"/>
    </row>
    <row r="410" spans="1:4" ht="15.75" customHeight="1">
      <c r="A410" s="47"/>
      <c r="B410" s="78"/>
      <c r="C410" s="25"/>
      <c r="D410" s="47"/>
    </row>
    <row r="411" spans="1:4" ht="15.75" customHeight="1">
      <c r="A411" s="47"/>
      <c r="B411" s="78"/>
      <c r="C411" s="25"/>
      <c r="D411" s="47"/>
    </row>
    <row r="412" spans="1:4" ht="15.75" customHeight="1">
      <c r="A412" s="47"/>
      <c r="B412" s="78"/>
      <c r="C412" s="25"/>
      <c r="D412" s="47"/>
    </row>
    <row r="413" spans="1:4" ht="15.75" customHeight="1">
      <c r="A413" s="47"/>
      <c r="B413" s="78"/>
      <c r="C413" s="25"/>
      <c r="D413" s="47"/>
    </row>
    <row r="414" spans="1:4" ht="15.75" customHeight="1">
      <c r="A414" s="47"/>
      <c r="B414" s="78"/>
      <c r="C414" s="25"/>
      <c r="D414" s="47"/>
    </row>
    <row r="415" spans="1:4" ht="15.75" customHeight="1">
      <c r="A415" s="47"/>
      <c r="B415" s="78"/>
      <c r="C415" s="25"/>
      <c r="D415" s="47"/>
    </row>
    <row r="416" spans="1:4" ht="15.75" customHeight="1">
      <c r="A416" s="47"/>
      <c r="B416" s="78"/>
      <c r="C416" s="25"/>
      <c r="D416" s="47"/>
    </row>
    <row r="417" spans="1:4" ht="15.75" customHeight="1">
      <c r="A417" s="47"/>
      <c r="B417" s="78"/>
      <c r="C417" s="25"/>
      <c r="D417" s="47"/>
    </row>
    <row r="418" spans="1:4" ht="15.75" customHeight="1">
      <c r="A418" s="47"/>
      <c r="B418" s="78"/>
      <c r="C418" s="25"/>
      <c r="D418" s="47"/>
    </row>
    <row r="419" spans="1:4" ht="15.75" customHeight="1">
      <c r="A419" s="47"/>
      <c r="B419" s="78"/>
      <c r="C419" s="25"/>
      <c r="D419" s="47"/>
    </row>
    <row r="420" spans="1:4" ht="15.75" customHeight="1">
      <c r="A420" s="47"/>
      <c r="B420" s="78"/>
      <c r="C420" s="25"/>
      <c r="D420" s="47"/>
    </row>
    <row r="421" spans="1:4" ht="15.75" customHeight="1">
      <c r="A421" s="47"/>
      <c r="B421" s="78"/>
      <c r="C421" s="25"/>
      <c r="D421" s="47"/>
    </row>
    <row r="422" spans="1:4" ht="15.75" customHeight="1">
      <c r="A422" s="47"/>
      <c r="B422" s="78"/>
      <c r="C422" s="25"/>
      <c r="D422" s="47"/>
    </row>
    <row r="423" spans="1:4" ht="15.75" customHeight="1">
      <c r="A423" s="47"/>
      <c r="B423" s="78"/>
      <c r="C423" s="25"/>
      <c r="D423" s="47"/>
    </row>
    <row r="424" spans="1:4" ht="15.75" customHeight="1">
      <c r="A424" s="47"/>
      <c r="B424" s="78"/>
      <c r="C424" s="25"/>
      <c r="D424" s="47"/>
    </row>
    <row r="425" spans="1:4" ht="15.75" customHeight="1">
      <c r="A425" s="47"/>
      <c r="B425" s="78"/>
      <c r="C425" s="25"/>
      <c r="D425" s="47"/>
    </row>
    <row r="426" spans="1:4" ht="15.75" customHeight="1">
      <c r="A426" s="47"/>
      <c r="B426" s="78"/>
      <c r="C426" s="25"/>
      <c r="D426" s="47"/>
    </row>
    <row r="427" spans="1:4" ht="15.75" customHeight="1">
      <c r="A427" s="47"/>
      <c r="B427" s="78"/>
      <c r="C427" s="25"/>
      <c r="D427" s="47"/>
    </row>
    <row r="428" spans="1:4" ht="15.75" customHeight="1">
      <c r="A428" s="47"/>
      <c r="B428" s="78"/>
      <c r="C428" s="25"/>
      <c r="D428" s="47"/>
    </row>
    <row r="429" spans="1:4" ht="15.75" customHeight="1">
      <c r="A429" s="47"/>
      <c r="B429" s="78"/>
      <c r="C429" s="25"/>
      <c r="D429" s="47"/>
    </row>
    <row r="430" spans="1:4" ht="15.75" customHeight="1">
      <c r="A430" s="47"/>
      <c r="B430" s="78"/>
      <c r="C430" s="25"/>
      <c r="D430" s="47"/>
    </row>
    <row r="431" spans="1:4" ht="15.75" customHeight="1">
      <c r="A431" s="47"/>
      <c r="B431" s="78"/>
      <c r="C431" s="25"/>
      <c r="D431" s="47"/>
    </row>
    <row r="432" spans="1:4" ht="15.75" customHeight="1">
      <c r="A432" s="47"/>
      <c r="B432" s="78"/>
      <c r="C432" s="25"/>
      <c r="D432" s="47"/>
    </row>
    <row r="433" spans="1:4" ht="15.75" customHeight="1">
      <c r="A433" s="47"/>
      <c r="B433" s="78"/>
      <c r="C433" s="25"/>
      <c r="D433" s="47"/>
    </row>
    <row r="434" spans="1:4" ht="15.75" customHeight="1">
      <c r="A434" s="47"/>
      <c r="B434" s="78"/>
      <c r="C434" s="25"/>
      <c r="D434" s="47"/>
    </row>
    <row r="435" spans="1:4" ht="15.75" customHeight="1">
      <c r="A435" s="47"/>
      <c r="B435" s="78"/>
      <c r="C435" s="25"/>
      <c r="D435" s="47"/>
    </row>
    <row r="436" spans="1:4" ht="15.75" customHeight="1">
      <c r="A436" s="47"/>
      <c r="B436" s="78"/>
      <c r="C436" s="25"/>
      <c r="D436" s="47"/>
    </row>
    <row r="437" spans="1:4" ht="15.75" customHeight="1">
      <c r="A437" s="47"/>
      <c r="B437" s="78"/>
      <c r="C437" s="25"/>
      <c r="D437" s="47"/>
    </row>
    <row r="438" spans="1:4" ht="15.75" customHeight="1">
      <c r="A438" s="47"/>
      <c r="B438" s="78"/>
      <c r="C438" s="25"/>
      <c r="D438" s="47"/>
    </row>
    <row r="439" spans="1:4" ht="15.75" customHeight="1">
      <c r="A439" s="47"/>
      <c r="B439" s="78"/>
      <c r="C439" s="25"/>
      <c r="D439" s="47"/>
    </row>
    <row r="440" spans="1:4" ht="15.75" customHeight="1">
      <c r="A440" s="47"/>
      <c r="B440" s="78"/>
      <c r="C440" s="25"/>
      <c r="D440" s="47"/>
    </row>
    <row r="441" spans="1:4" ht="15.75" customHeight="1">
      <c r="A441" s="47"/>
      <c r="B441" s="78"/>
      <c r="C441" s="25"/>
      <c r="D441" s="47"/>
    </row>
    <row r="442" spans="1:4" ht="15.75" customHeight="1">
      <c r="A442" s="47"/>
      <c r="B442" s="78"/>
      <c r="C442" s="25"/>
      <c r="D442" s="47"/>
    </row>
    <row r="443" spans="1:4" ht="15.75" customHeight="1">
      <c r="A443" s="47"/>
      <c r="B443" s="78"/>
      <c r="C443" s="25"/>
      <c r="D443" s="47"/>
    </row>
    <row r="444" spans="1:4" ht="15.75" customHeight="1">
      <c r="A444" s="47"/>
      <c r="B444" s="78"/>
      <c r="C444" s="25"/>
      <c r="D444" s="47"/>
    </row>
    <row r="445" spans="1:4" ht="15.75" customHeight="1">
      <c r="A445" s="47"/>
      <c r="B445" s="78"/>
      <c r="C445" s="25"/>
      <c r="D445" s="47"/>
    </row>
    <row r="446" spans="1:4" ht="15.75" customHeight="1">
      <c r="A446" s="47"/>
      <c r="B446" s="78"/>
      <c r="C446" s="25"/>
      <c r="D446" s="47"/>
    </row>
    <row r="447" spans="1:4" ht="15.75" customHeight="1">
      <c r="A447" s="47"/>
      <c r="B447" s="78"/>
      <c r="C447" s="25"/>
      <c r="D447" s="47"/>
    </row>
    <row r="448" spans="1:4" ht="15.75" customHeight="1">
      <c r="A448" s="47"/>
      <c r="B448" s="78"/>
      <c r="C448" s="25"/>
      <c r="D448" s="47"/>
    </row>
    <row r="449" spans="1:4" ht="15.75" customHeight="1">
      <c r="A449" s="47"/>
      <c r="B449" s="78"/>
      <c r="C449" s="25"/>
      <c r="D449" s="47"/>
    </row>
    <row r="450" spans="1:4" ht="15.75" customHeight="1">
      <c r="A450" s="47"/>
      <c r="B450" s="78"/>
      <c r="C450" s="25"/>
      <c r="D450" s="47"/>
    </row>
    <row r="451" spans="1:4" ht="15.75" customHeight="1">
      <c r="A451" s="47"/>
      <c r="B451" s="78"/>
      <c r="C451" s="25"/>
      <c r="D451" s="47"/>
    </row>
    <row r="452" spans="1:4" ht="15.75" customHeight="1">
      <c r="A452" s="47"/>
      <c r="B452" s="78"/>
      <c r="C452" s="25"/>
      <c r="D452" s="47"/>
    </row>
    <row r="453" spans="1:4" ht="15.75" customHeight="1">
      <c r="A453" s="47"/>
      <c r="B453" s="78"/>
      <c r="C453" s="25"/>
      <c r="D453" s="47"/>
    </row>
    <row r="454" spans="1:4" ht="15.75" customHeight="1">
      <c r="A454" s="47"/>
      <c r="B454" s="78"/>
      <c r="C454" s="25"/>
      <c r="D454" s="47"/>
    </row>
    <row r="455" spans="1:4" ht="15.75" customHeight="1">
      <c r="A455" s="47"/>
      <c r="B455" s="78"/>
      <c r="C455" s="25"/>
      <c r="D455" s="47"/>
    </row>
    <row r="456" spans="1:4" ht="15.75" customHeight="1">
      <c r="A456" s="47"/>
      <c r="B456" s="78"/>
      <c r="C456" s="25"/>
      <c r="D456" s="47"/>
    </row>
    <row r="457" spans="1:4" ht="15.75" customHeight="1">
      <c r="A457" s="47"/>
      <c r="B457" s="78"/>
      <c r="C457" s="25"/>
      <c r="D457" s="47"/>
    </row>
    <row r="458" spans="1:4" ht="15.75" customHeight="1">
      <c r="A458" s="47"/>
      <c r="B458" s="78"/>
      <c r="C458" s="25"/>
      <c r="D458" s="47"/>
    </row>
    <row r="459" spans="1:4" ht="15.75" customHeight="1">
      <c r="A459" s="47"/>
      <c r="B459" s="78"/>
      <c r="C459" s="25"/>
      <c r="D459" s="47"/>
    </row>
    <row r="460" spans="1:4" ht="15.75" customHeight="1">
      <c r="A460" s="47"/>
      <c r="B460" s="78"/>
      <c r="C460" s="25"/>
      <c r="D460" s="47"/>
    </row>
    <row r="461" spans="1:4" ht="15.75" customHeight="1">
      <c r="A461" s="47"/>
      <c r="B461" s="78"/>
      <c r="C461" s="25"/>
      <c r="D461" s="47"/>
    </row>
    <row r="462" spans="1:4" ht="15.75" customHeight="1">
      <c r="A462" s="47"/>
      <c r="B462" s="78"/>
      <c r="C462" s="25"/>
      <c r="D462" s="47"/>
    </row>
    <row r="463" spans="1:4" ht="15.75" customHeight="1">
      <c r="A463" s="47"/>
      <c r="B463" s="78"/>
      <c r="C463" s="25"/>
      <c r="D463" s="47"/>
    </row>
    <row r="464" spans="1:4" ht="15.75" customHeight="1">
      <c r="A464" s="47"/>
      <c r="B464" s="78"/>
      <c r="C464" s="25"/>
      <c r="D464" s="47"/>
    </row>
    <row r="465" spans="1:4" ht="15.75" customHeight="1">
      <c r="A465" s="47"/>
      <c r="B465" s="78"/>
      <c r="C465" s="25"/>
      <c r="D465" s="47"/>
    </row>
    <row r="466" spans="1:4" ht="15.75" customHeight="1">
      <c r="A466" s="47"/>
      <c r="B466" s="78"/>
      <c r="C466" s="25"/>
      <c r="D466" s="47"/>
    </row>
    <row r="467" spans="1:4" ht="15.75" customHeight="1">
      <c r="A467" s="47"/>
      <c r="B467" s="78"/>
      <c r="C467" s="25"/>
      <c r="D467" s="47"/>
    </row>
    <row r="468" spans="1:4" ht="15.75" customHeight="1">
      <c r="A468" s="47"/>
      <c r="B468" s="78"/>
      <c r="C468" s="25"/>
      <c r="D468" s="47"/>
    </row>
    <row r="469" spans="1:4" ht="15.75" customHeight="1">
      <c r="A469" s="47"/>
      <c r="B469" s="78"/>
      <c r="C469" s="25"/>
      <c r="D469" s="47"/>
    </row>
    <row r="470" spans="1:4" ht="15.75" customHeight="1">
      <c r="A470" s="47"/>
      <c r="B470" s="78"/>
      <c r="C470" s="25"/>
      <c r="D470" s="47"/>
    </row>
    <row r="471" spans="1:4" ht="15.75" customHeight="1">
      <c r="A471" s="47"/>
      <c r="B471" s="78"/>
      <c r="C471" s="25"/>
      <c r="D471" s="47"/>
    </row>
    <row r="472" spans="1:4" ht="15.75" customHeight="1">
      <c r="A472" s="47"/>
      <c r="B472" s="78"/>
      <c r="C472" s="25"/>
      <c r="D472" s="47"/>
    </row>
    <row r="473" spans="1:4" ht="15.75" customHeight="1">
      <c r="A473" s="47"/>
      <c r="B473" s="78"/>
      <c r="C473" s="25"/>
      <c r="D473" s="47"/>
    </row>
    <row r="474" spans="1:4" ht="15.75" customHeight="1">
      <c r="A474" s="47"/>
      <c r="B474" s="78"/>
      <c r="C474" s="25"/>
      <c r="D474" s="47"/>
    </row>
    <row r="475" spans="1:4" ht="15.75" customHeight="1">
      <c r="A475" s="47"/>
      <c r="B475" s="78"/>
      <c r="C475" s="25"/>
      <c r="D475" s="47"/>
    </row>
    <row r="476" spans="1:4" ht="15.75" customHeight="1">
      <c r="A476" s="47"/>
      <c r="B476" s="78"/>
      <c r="C476" s="25"/>
      <c r="D476" s="47"/>
    </row>
    <row r="477" spans="1:4" ht="15.75" customHeight="1">
      <c r="A477" s="47"/>
      <c r="B477" s="78"/>
      <c r="C477" s="25"/>
      <c r="D477" s="47"/>
    </row>
    <row r="478" spans="1:4" ht="15.75" customHeight="1">
      <c r="A478" s="47"/>
      <c r="B478" s="78"/>
      <c r="C478" s="25"/>
      <c r="D478" s="47"/>
    </row>
    <row r="479" spans="1:4" ht="15.75" customHeight="1">
      <c r="A479" s="47"/>
      <c r="B479" s="78"/>
      <c r="C479" s="25"/>
      <c r="D479" s="47"/>
    </row>
    <row r="480" spans="1:4" ht="15.75" customHeight="1">
      <c r="A480" s="47"/>
      <c r="B480" s="78"/>
      <c r="C480" s="25"/>
      <c r="D480" s="47"/>
    </row>
    <row r="481" spans="1:4" ht="15.75" customHeight="1">
      <c r="A481" s="47"/>
      <c r="B481" s="78"/>
      <c r="C481" s="25"/>
      <c r="D481" s="47"/>
    </row>
    <row r="482" spans="1:4" ht="15.75" customHeight="1">
      <c r="A482" s="47"/>
      <c r="B482" s="78"/>
      <c r="C482" s="25"/>
      <c r="D482" s="47"/>
    </row>
    <row r="483" spans="1:4" ht="15.75" customHeight="1">
      <c r="A483" s="47"/>
      <c r="B483" s="78"/>
      <c r="C483" s="25"/>
      <c r="D483" s="47"/>
    </row>
    <row r="484" spans="1:4" ht="15.75" customHeight="1">
      <c r="A484" s="47"/>
      <c r="B484" s="78"/>
      <c r="C484" s="25"/>
      <c r="D484" s="47"/>
    </row>
    <row r="485" spans="1:4" ht="15.75" customHeight="1">
      <c r="A485" s="47"/>
      <c r="B485" s="78"/>
      <c r="C485" s="25"/>
      <c r="D485" s="47"/>
    </row>
    <row r="486" spans="1:4" ht="15.75" customHeight="1">
      <c r="A486" s="47"/>
      <c r="B486" s="78"/>
      <c r="C486" s="25"/>
      <c r="D486" s="47"/>
    </row>
    <row r="487" spans="1:4" ht="15.75" customHeight="1">
      <c r="A487" s="47"/>
      <c r="B487" s="78"/>
      <c r="C487" s="25"/>
      <c r="D487" s="47"/>
    </row>
    <row r="488" spans="1:4" ht="15.75" customHeight="1">
      <c r="A488" s="47"/>
      <c r="B488" s="78"/>
      <c r="C488" s="25"/>
      <c r="D488" s="47"/>
    </row>
    <row r="489" spans="1:4" ht="15.75" customHeight="1">
      <c r="A489" s="47"/>
      <c r="B489" s="78"/>
      <c r="C489" s="25"/>
      <c r="D489" s="47"/>
    </row>
    <row r="490" spans="1:4" ht="15.75" customHeight="1">
      <c r="A490" s="47"/>
      <c r="B490" s="78"/>
      <c r="C490" s="25"/>
      <c r="D490" s="47"/>
    </row>
    <row r="491" spans="1:4" ht="15.75" customHeight="1">
      <c r="A491" s="47"/>
      <c r="B491" s="78"/>
      <c r="C491" s="25"/>
      <c r="D491" s="47"/>
    </row>
    <row r="492" spans="1:4" ht="15.75" customHeight="1">
      <c r="A492" s="47"/>
      <c r="B492" s="78"/>
      <c r="C492" s="25"/>
      <c r="D492" s="47"/>
    </row>
    <row r="493" spans="1:4" ht="15.75" customHeight="1">
      <c r="A493" s="47"/>
      <c r="B493" s="78"/>
      <c r="C493" s="25"/>
      <c r="D493" s="47"/>
    </row>
    <row r="494" spans="1:4" ht="15.75" customHeight="1">
      <c r="A494" s="47"/>
      <c r="B494" s="78"/>
      <c r="C494" s="25"/>
      <c r="D494" s="47"/>
    </row>
    <row r="495" spans="1:4" ht="15.75" customHeight="1">
      <c r="A495" s="47"/>
      <c r="B495" s="78"/>
      <c r="C495" s="25"/>
      <c r="D495" s="47"/>
    </row>
    <row r="496" spans="1:4" ht="15.75" customHeight="1">
      <c r="A496" s="47"/>
      <c r="B496" s="78"/>
      <c r="C496" s="25"/>
      <c r="D496" s="47"/>
    </row>
    <row r="497" spans="1:4" ht="15.75" customHeight="1">
      <c r="A497" s="47"/>
      <c r="B497" s="78"/>
      <c r="C497" s="25"/>
      <c r="D497" s="47"/>
    </row>
    <row r="498" spans="1:4" ht="15.75" customHeight="1">
      <c r="A498" s="47"/>
      <c r="B498" s="78"/>
      <c r="C498" s="25"/>
      <c r="D498" s="47"/>
    </row>
    <row r="499" spans="1:4" ht="15.75" customHeight="1">
      <c r="A499" s="47"/>
      <c r="B499" s="78"/>
      <c r="C499" s="25"/>
      <c r="D499" s="47"/>
    </row>
    <row r="500" spans="1:4" ht="15.75" customHeight="1">
      <c r="A500" s="47"/>
      <c r="B500" s="78"/>
      <c r="C500" s="25"/>
      <c r="D500" s="47"/>
    </row>
    <row r="501" spans="1:4" ht="15.75" customHeight="1">
      <c r="A501" s="47"/>
      <c r="B501" s="78"/>
      <c r="C501" s="25"/>
      <c r="D501" s="47"/>
    </row>
    <row r="502" spans="1:4" ht="15.75" customHeight="1">
      <c r="A502" s="47"/>
      <c r="B502" s="78"/>
      <c r="C502" s="25"/>
      <c r="D502" s="47"/>
    </row>
    <row r="503" spans="1:4" ht="15.75" customHeight="1">
      <c r="A503" s="47"/>
      <c r="B503" s="78"/>
      <c r="C503" s="25"/>
      <c r="D503" s="47"/>
    </row>
    <row r="504" spans="1:4" ht="15.75" customHeight="1">
      <c r="A504" s="47"/>
      <c r="B504" s="78"/>
      <c r="C504" s="25"/>
      <c r="D504" s="47"/>
    </row>
    <row r="505" spans="1:4" ht="15.75" customHeight="1">
      <c r="A505" s="47"/>
      <c r="B505" s="78"/>
      <c r="C505" s="25"/>
      <c r="D505" s="47"/>
    </row>
    <row r="506" spans="1:4" ht="15.75" customHeight="1">
      <c r="A506" s="47"/>
      <c r="B506" s="78"/>
      <c r="C506" s="25"/>
      <c r="D506" s="47"/>
    </row>
    <row r="507" spans="1:4" ht="15.75" customHeight="1">
      <c r="A507" s="47"/>
      <c r="B507" s="78"/>
      <c r="C507" s="25"/>
      <c r="D507" s="47"/>
    </row>
    <row r="508" spans="1:4" ht="15.75" customHeight="1">
      <c r="A508" s="47"/>
      <c r="B508" s="78"/>
      <c r="C508" s="25"/>
      <c r="D508" s="47"/>
    </row>
    <row r="509" spans="1:4" ht="15.75" customHeight="1">
      <c r="A509" s="47"/>
      <c r="B509" s="78"/>
      <c r="C509" s="25"/>
      <c r="D509" s="47"/>
    </row>
    <row r="510" spans="1:4" ht="15.75" customHeight="1">
      <c r="A510" s="47"/>
      <c r="B510" s="78"/>
      <c r="C510" s="25"/>
      <c r="D510" s="47"/>
    </row>
    <row r="511" spans="1:4" ht="15.75" customHeight="1">
      <c r="A511" s="47"/>
      <c r="B511" s="78"/>
      <c r="C511" s="25"/>
      <c r="D511" s="47"/>
    </row>
    <row r="512" spans="1:4" ht="15.75" customHeight="1">
      <c r="A512" s="47"/>
      <c r="B512" s="78"/>
      <c r="C512" s="25"/>
      <c r="D512" s="47"/>
    </row>
    <row r="513" spans="1:4" ht="15.75" customHeight="1">
      <c r="A513" s="47"/>
      <c r="B513" s="78"/>
      <c r="C513" s="25"/>
      <c r="D513" s="47"/>
    </row>
    <row r="514" spans="1:4" ht="15.75" customHeight="1">
      <c r="A514" s="47"/>
      <c r="B514" s="78"/>
      <c r="C514" s="25"/>
      <c r="D514" s="47"/>
    </row>
    <row r="515" spans="1:4" ht="15.75" customHeight="1">
      <c r="A515" s="47"/>
      <c r="B515" s="78"/>
      <c r="C515" s="25"/>
      <c r="D515" s="47"/>
    </row>
    <row r="516" spans="1:4" ht="15.75" customHeight="1">
      <c r="A516" s="47"/>
      <c r="B516" s="78"/>
      <c r="C516" s="25"/>
      <c r="D516" s="47"/>
    </row>
    <row r="517" spans="1:4" ht="15.75" customHeight="1">
      <c r="A517" s="47"/>
      <c r="B517" s="78"/>
      <c r="C517" s="25"/>
      <c r="D517" s="47"/>
    </row>
    <row r="518" spans="1:4" ht="15.75" customHeight="1">
      <c r="A518" s="47"/>
      <c r="B518" s="78"/>
      <c r="C518" s="25"/>
      <c r="D518" s="47"/>
    </row>
    <row r="519" spans="1:4" ht="15.75" customHeight="1">
      <c r="A519" s="47"/>
      <c r="B519" s="78"/>
      <c r="C519" s="25"/>
      <c r="D519" s="47"/>
    </row>
    <row r="520" spans="1:4" ht="15.75" customHeight="1">
      <c r="A520" s="47"/>
      <c r="B520" s="78"/>
      <c r="C520" s="25"/>
      <c r="D520" s="47"/>
    </row>
    <row r="521" spans="1:4" ht="15.75" customHeight="1">
      <c r="A521" s="47"/>
      <c r="B521" s="78"/>
      <c r="C521" s="25"/>
      <c r="D521" s="47"/>
    </row>
    <row r="522" spans="1:4" ht="15.75" customHeight="1">
      <c r="A522" s="47"/>
      <c r="B522" s="78"/>
      <c r="C522" s="25"/>
      <c r="D522" s="47"/>
    </row>
    <row r="523" spans="1:4" ht="15.75" customHeight="1">
      <c r="A523" s="47"/>
      <c r="B523" s="78"/>
      <c r="C523" s="25"/>
      <c r="D523" s="47"/>
    </row>
    <row r="524" spans="1:4" ht="15.75" customHeight="1">
      <c r="A524" s="47"/>
      <c r="B524" s="78"/>
      <c r="C524" s="25"/>
      <c r="D524" s="47"/>
    </row>
    <row r="525" spans="1:4" ht="15.75" customHeight="1">
      <c r="A525" s="47"/>
      <c r="B525" s="78"/>
      <c r="C525" s="25"/>
      <c r="D525" s="47"/>
    </row>
    <row r="526" spans="1:4" ht="15.75" customHeight="1">
      <c r="A526" s="47"/>
      <c r="B526" s="78"/>
      <c r="C526" s="25"/>
      <c r="D526" s="47"/>
    </row>
    <row r="527" spans="1:4" ht="15.75" customHeight="1">
      <c r="A527" s="47"/>
      <c r="B527" s="78"/>
      <c r="C527" s="25"/>
      <c r="D527" s="47"/>
    </row>
    <row r="528" spans="1:4" ht="15.75" customHeight="1">
      <c r="A528" s="47"/>
      <c r="B528" s="78"/>
      <c r="C528" s="25"/>
      <c r="D528" s="47"/>
    </row>
    <row r="529" spans="1:4" ht="15.75" customHeight="1">
      <c r="A529" s="47"/>
      <c r="B529" s="78"/>
      <c r="C529" s="25"/>
      <c r="D529" s="47"/>
    </row>
    <row r="530" spans="1:4" ht="15.75" customHeight="1">
      <c r="A530" s="47"/>
      <c r="B530" s="78"/>
      <c r="C530" s="25"/>
      <c r="D530" s="47"/>
    </row>
    <row r="531" spans="1:4" ht="15.75" customHeight="1">
      <c r="A531" s="47"/>
      <c r="B531" s="78"/>
      <c r="C531" s="25"/>
      <c r="D531" s="47"/>
    </row>
    <row r="532" spans="1:4" ht="15.75" customHeight="1">
      <c r="A532" s="47"/>
      <c r="B532" s="78"/>
      <c r="C532" s="25"/>
      <c r="D532" s="47"/>
    </row>
    <row r="533" spans="1:4" ht="15.75" customHeight="1">
      <c r="A533" s="47"/>
      <c r="B533" s="78"/>
      <c r="C533" s="25"/>
      <c r="D533" s="47"/>
    </row>
    <row r="534" spans="1:4" ht="15.75" customHeight="1">
      <c r="A534" s="47"/>
      <c r="B534" s="78"/>
      <c r="C534" s="25"/>
      <c r="D534" s="47"/>
    </row>
    <row r="535" spans="1:4" ht="15.75" customHeight="1">
      <c r="A535" s="47"/>
      <c r="B535" s="78"/>
      <c r="C535" s="25"/>
      <c r="D535" s="47"/>
    </row>
    <row r="536" spans="1:4" ht="15.75" customHeight="1">
      <c r="A536" s="47"/>
      <c r="B536" s="78"/>
      <c r="C536" s="25"/>
      <c r="D536" s="47"/>
    </row>
    <row r="537" spans="1:4" ht="15.75" customHeight="1">
      <c r="A537" s="47"/>
      <c r="B537" s="78"/>
      <c r="C537" s="25"/>
      <c r="D537" s="47"/>
    </row>
    <row r="538" spans="1:4" ht="15.75" customHeight="1">
      <c r="A538" s="47"/>
      <c r="B538" s="78"/>
      <c r="C538" s="25"/>
      <c r="D538" s="47"/>
    </row>
    <row r="539" spans="1:4" ht="15.75" customHeight="1">
      <c r="A539" s="47"/>
      <c r="B539" s="78"/>
      <c r="C539" s="25"/>
      <c r="D539" s="47"/>
    </row>
    <row r="540" spans="1:4" ht="15.75" customHeight="1">
      <c r="A540" s="47"/>
      <c r="B540" s="78"/>
      <c r="C540" s="25"/>
      <c r="D540" s="47"/>
    </row>
    <row r="541" spans="1:4" ht="15.75" customHeight="1">
      <c r="A541" s="47"/>
      <c r="B541" s="78"/>
      <c r="C541" s="25"/>
      <c r="D541" s="47"/>
    </row>
    <row r="542" spans="1:4" ht="15.75" customHeight="1">
      <c r="A542" s="47"/>
      <c r="B542" s="78"/>
      <c r="C542" s="25"/>
      <c r="D542" s="47"/>
    </row>
    <row r="543" spans="1:4" ht="15.75" customHeight="1">
      <c r="A543" s="47"/>
      <c r="B543" s="78"/>
      <c r="C543" s="25"/>
      <c r="D543" s="47"/>
    </row>
    <row r="544" spans="1:4" ht="15.75" customHeight="1">
      <c r="A544" s="47"/>
      <c r="B544" s="78"/>
      <c r="C544" s="25"/>
      <c r="D544" s="47"/>
    </row>
    <row r="545" spans="1:4" ht="15.75" customHeight="1">
      <c r="A545" s="47"/>
      <c r="B545" s="78"/>
      <c r="C545" s="25"/>
      <c r="D545" s="47"/>
    </row>
    <row r="546" spans="1:4" ht="15.75" customHeight="1">
      <c r="A546" s="47"/>
      <c r="B546" s="78"/>
      <c r="C546" s="25"/>
      <c r="D546" s="47"/>
    </row>
    <row r="547" spans="1:4" ht="15.75" customHeight="1">
      <c r="A547" s="47"/>
      <c r="B547" s="78"/>
      <c r="C547" s="25"/>
      <c r="D547" s="47"/>
    </row>
    <row r="548" spans="1:4" ht="15.75" customHeight="1">
      <c r="A548" s="47"/>
      <c r="B548" s="78"/>
      <c r="C548" s="25"/>
      <c r="D548" s="47"/>
    </row>
    <row r="549" spans="1:4" ht="15.75" customHeight="1">
      <c r="A549" s="47"/>
      <c r="B549" s="78"/>
      <c r="C549" s="25"/>
      <c r="D549" s="47"/>
    </row>
    <row r="550" spans="1:4" ht="15.75" customHeight="1">
      <c r="A550" s="47"/>
      <c r="B550" s="78"/>
      <c r="C550" s="25"/>
      <c r="D550" s="47"/>
    </row>
    <row r="551" spans="1:4" ht="15.75" customHeight="1">
      <c r="A551" s="47"/>
      <c r="B551" s="78"/>
      <c r="C551" s="25"/>
      <c r="D551" s="47"/>
    </row>
    <row r="552" spans="1:4" ht="15.75" customHeight="1">
      <c r="A552" s="47"/>
      <c r="B552" s="78"/>
      <c r="C552" s="25"/>
      <c r="D552" s="47"/>
    </row>
    <row r="553" spans="1:4" ht="15.75" customHeight="1">
      <c r="A553" s="47"/>
      <c r="B553" s="78"/>
      <c r="C553" s="25"/>
      <c r="D553" s="47"/>
    </row>
    <row r="554" spans="1:4" ht="15.75" customHeight="1">
      <c r="A554" s="47"/>
      <c r="B554" s="78"/>
      <c r="C554" s="25"/>
      <c r="D554" s="47"/>
    </row>
    <row r="555" spans="1:4" ht="15.75" customHeight="1">
      <c r="A555" s="47"/>
      <c r="B555" s="78"/>
      <c r="C555" s="25"/>
      <c r="D555" s="47"/>
    </row>
    <row r="556" spans="1:4" ht="15.75" customHeight="1">
      <c r="A556" s="47"/>
      <c r="B556" s="78"/>
      <c r="C556" s="25"/>
      <c r="D556" s="47"/>
    </row>
    <row r="557" spans="1:4" ht="15.75" customHeight="1">
      <c r="A557" s="47"/>
      <c r="B557" s="78"/>
      <c r="C557" s="25"/>
      <c r="D557" s="47"/>
    </row>
    <row r="558" spans="1:4" ht="15.75" customHeight="1">
      <c r="A558" s="47"/>
      <c r="B558" s="78"/>
      <c r="C558" s="25"/>
      <c r="D558" s="47"/>
    </row>
    <row r="559" spans="1:4" ht="15.75" customHeight="1">
      <c r="A559" s="47"/>
      <c r="B559" s="78"/>
      <c r="C559" s="25"/>
      <c r="D559" s="47"/>
    </row>
    <row r="560" spans="1:4" ht="15.75" customHeight="1">
      <c r="A560" s="47"/>
      <c r="B560" s="78"/>
      <c r="C560" s="25"/>
      <c r="D560" s="47"/>
    </row>
    <row r="561" spans="1:4" ht="15.75" customHeight="1">
      <c r="A561" s="47"/>
      <c r="B561" s="78"/>
      <c r="C561" s="25"/>
      <c r="D561" s="47"/>
    </row>
    <row r="562" spans="1:4" ht="15.75" customHeight="1">
      <c r="A562" s="47"/>
      <c r="B562" s="78"/>
      <c r="C562" s="25"/>
      <c r="D562" s="47"/>
    </row>
    <row r="563" spans="1:4" ht="15.75" customHeight="1">
      <c r="A563" s="47"/>
      <c r="B563" s="78"/>
      <c r="C563" s="25"/>
      <c r="D563" s="47"/>
    </row>
    <row r="564" spans="1:4" ht="15.75" customHeight="1">
      <c r="A564" s="47"/>
      <c r="B564" s="78"/>
      <c r="C564" s="25"/>
      <c r="D564" s="47"/>
    </row>
    <row r="565" spans="1:4" ht="15.75" customHeight="1">
      <c r="A565" s="47"/>
      <c r="B565" s="78"/>
      <c r="C565" s="25"/>
      <c r="D565" s="47"/>
    </row>
    <row r="566" spans="1:4" ht="15.75" customHeight="1">
      <c r="A566" s="47"/>
      <c r="B566" s="78"/>
      <c r="C566" s="25"/>
      <c r="D566" s="47"/>
    </row>
    <row r="567" spans="1:4" ht="15.75" customHeight="1">
      <c r="A567" s="47"/>
      <c r="B567" s="78"/>
      <c r="C567" s="25"/>
      <c r="D567" s="47"/>
    </row>
    <row r="568" spans="1:4" ht="15.75" customHeight="1">
      <c r="A568" s="47"/>
      <c r="B568" s="78"/>
      <c r="C568" s="25"/>
      <c r="D568" s="47"/>
    </row>
    <row r="569" spans="1:4" ht="15.75" customHeight="1">
      <c r="A569" s="47"/>
      <c r="B569" s="78"/>
      <c r="C569" s="25"/>
      <c r="D569" s="47"/>
    </row>
    <row r="570" spans="1:4" ht="15.75" customHeight="1">
      <c r="A570" s="47"/>
      <c r="B570" s="78"/>
      <c r="C570" s="25"/>
      <c r="D570" s="47"/>
    </row>
    <row r="571" spans="1:4" ht="15.75" customHeight="1">
      <c r="A571" s="47"/>
      <c r="B571" s="78"/>
      <c r="C571" s="25"/>
      <c r="D571" s="47"/>
    </row>
    <row r="572" spans="1:4" ht="15.75" customHeight="1">
      <c r="A572" s="47"/>
      <c r="B572" s="78"/>
      <c r="C572" s="25"/>
      <c r="D572" s="47"/>
    </row>
    <row r="573" spans="1:4" ht="15.75" customHeight="1">
      <c r="A573" s="47"/>
      <c r="B573" s="78"/>
      <c r="C573" s="25"/>
      <c r="D573" s="47"/>
    </row>
    <row r="574" spans="1:4" ht="15.75" customHeight="1">
      <c r="A574" s="47"/>
      <c r="B574" s="78"/>
      <c r="C574" s="25"/>
      <c r="D574" s="47"/>
    </row>
    <row r="575" spans="1:4" ht="15.75" customHeight="1">
      <c r="A575" s="47"/>
      <c r="B575" s="78"/>
      <c r="C575" s="25"/>
      <c r="D575" s="47"/>
    </row>
    <row r="576" spans="1:4" ht="15.75" customHeight="1">
      <c r="A576" s="47"/>
      <c r="B576" s="78"/>
      <c r="C576" s="25"/>
      <c r="D576" s="47"/>
    </row>
    <row r="577" spans="1:4" ht="15.75" customHeight="1">
      <c r="A577" s="47"/>
      <c r="B577" s="78"/>
      <c r="C577" s="25"/>
      <c r="D577" s="47"/>
    </row>
    <row r="578" spans="1:4" ht="15.75" customHeight="1">
      <c r="A578" s="47"/>
      <c r="B578" s="78"/>
      <c r="C578" s="25"/>
      <c r="D578" s="47"/>
    </row>
    <row r="579" spans="1:4" ht="15.75" customHeight="1">
      <c r="A579" s="47"/>
      <c r="B579" s="78"/>
      <c r="C579" s="25"/>
      <c r="D579" s="47"/>
    </row>
    <row r="580" spans="1:4" ht="15.75" customHeight="1">
      <c r="A580" s="47"/>
      <c r="B580" s="78"/>
      <c r="C580" s="25"/>
      <c r="D580" s="47"/>
    </row>
    <row r="581" spans="1:4" ht="15.75" customHeight="1">
      <c r="A581" s="47"/>
      <c r="B581" s="78"/>
      <c r="C581" s="25"/>
      <c r="D581" s="47"/>
    </row>
    <row r="582" spans="1:4" ht="15.75" customHeight="1">
      <c r="A582" s="47"/>
      <c r="B582" s="78"/>
      <c r="C582" s="25"/>
      <c r="D582" s="47"/>
    </row>
    <row r="583" spans="1:4" ht="15.75" customHeight="1">
      <c r="A583" s="47"/>
      <c r="B583" s="78"/>
      <c r="C583" s="25"/>
      <c r="D583" s="47"/>
    </row>
    <row r="584" spans="1:4" ht="15.75" customHeight="1">
      <c r="A584" s="47"/>
      <c r="B584" s="78"/>
      <c r="C584" s="25"/>
      <c r="D584" s="47"/>
    </row>
    <row r="585" spans="1:4" ht="15.75" customHeight="1">
      <c r="A585" s="47"/>
      <c r="B585" s="78"/>
      <c r="C585" s="25"/>
      <c r="D585" s="47"/>
    </row>
    <row r="586" spans="1:4" ht="15.75" customHeight="1">
      <c r="A586" s="47"/>
      <c r="B586" s="78"/>
      <c r="C586" s="25"/>
      <c r="D586" s="47"/>
    </row>
    <row r="587" spans="1:4" ht="15.75" customHeight="1">
      <c r="A587" s="47"/>
      <c r="B587" s="78"/>
      <c r="C587" s="25"/>
      <c r="D587" s="47"/>
    </row>
    <row r="588" spans="1:4" ht="15.75" customHeight="1">
      <c r="A588" s="47"/>
      <c r="B588" s="78"/>
      <c r="C588" s="25"/>
      <c r="D588" s="47"/>
    </row>
    <row r="589" spans="1:4" ht="15.75" customHeight="1">
      <c r="A589" s="47"/>
      <c r="B589" s="78"/>
      <c r="C589" s="25"/>
      <c r="D589" s="47"/>
    </row>
    <row r="590" spans="1:4" ht="15.75" customHeight="1">
      <c r="A590" s="47"/>
      <c r="B590" s="78"/>
      <c r="C590" s="25"/>
      <c r="D590" s="47"/>
    </row>
    <row r="591" spans="1:4" ht="15.75" customHeight="1">
      <c r="A591" s="47"/>
      <c r="B591" s="78"/>
      <c r="C591" s="25"/>
      <c r="D591" s="47"/>
    </row>
    <row r="592" spans="1:4" ht="15.75" customHeight="1">
      <c r="A592" s="47"/>
      <c r="B592" s="78"/>
      <c r="C592" s="25"/>
      <c r="D592" s="47"/>
    </row>
    <row r="593" spans="1:4" ht="15.75" customHeight="1">
      <c r="A593" s="47"/>
      <c r="B593" s="78"/>
      <c r="C593" s="25"/>
      <c r="D593" s="47"/>
    </row>
    <row r="594" spans="1:4" ht="15.75" customHeight="1">
      <c r="A594" s="47"/>
      <c r="B594" s="78"/>
      <c r="C594" s="25"/>
      <c r="D594" s="47"/>
    </row>
    <row r="595" spans="1:4" ht="15.75" customHeight="1">
      <c r="A595" s="47"/>
      <c r="B595" s="78"/>
      <c r="C595" s="25"/>
      <c r="D595" s="47"/>
    </row>
    <row r="596" spans="1:4" ht="15.75" customHeight="1">
      <c r="A596" s="47"/>
      <c r="B596" s="78"/>
      <c r="C596" s="25"/>
      <c r="D596" s="47"/>
    </row>
    <row r="597" spans="1:4" ht="15.75" customHeight="1">
      <c r="A597" s="47"/>
      <c r="B597" s="78"/>
      <c r="C597" s="25"/>
      <c r="D597" s="47"/>
    </row>
    <row r="598" spans="1:4" ht="15.75" customHeight="1">
      <c r="A598" s="47"/>
      <c r="B598" s="78"/>
      <c r="C598" s="25"/>
      <c r="D598" s="47"/>
    </row>
    <row r="599" spans="1:4" ht="15.75" customHeight="1">
      <c r="A599" s="47"/>
      <c r="B599" s="78"/>
      <c r="C599" s="25"/>
      <c r="D599" s="47"/>
    </row>
    <row r="600" spans="1:4" ht="15.75" customHeight="1">
      <c r="A600" s="47"/>
      <c r="B600" s="78"/>
      <c r="C600" s="25"/>
      <c r="D600" s="47"/>
    </row>
    <row r="601" spans="1:4" ht="15.75" customHeight="1">
      <c r="A601" s="47"/>
      <c r="B601" s="78"/>
      <c r="C601" s="25"/>
      <c r="D601" s="47"/>
    </row>
    <row r="602" spans="1:4" ht="15.75" customHeight="1">
      <c r="A602" s="47"/>
      <c r="B602" s="78"/>
      <c r="C602" s="25"/>
      <c r="D602" s="47"/>
    </row>
    <row r="603" spans="1:4" ht="15.75" customHeight="1">
      <c r="A603" s="47"/>
      <c r="B603" s="78"/>
      <c r="C603" s="25"/>
      <c r="D603" s="47"/>
    </row>
    <row r="604" spans="1:4" ht="15.75" customHeight="1">
      <c r="A604" s="47"/>
      <c r="B604" s="78"/>
      <c r="C604" s="25"/>
      <c r="D604" s="47"/>
    </row>
    <row r="605" spans="1:4" ht="15.75" customHeight="1">
      <c r="A605" s="47"/>
      <c r="B605" s="78"/>
      <c r="C605" s="25"/>
      <c r="D605" s="47"/>
    </row>
    <row r="606" spans="1:4" ht="15.75" customHeight="1">
      <c r="A606" s="47"/>
      <c r="B606" s="78"/>
      <c r="C606" s="25"/>
      <c r="D606" s="47"/>
    </row>
    <row r="607" spans="1:4" ht="15.75" customHeight="1">
      <c r="A607" s="47"/>
      <c r="B607" s="78"/>
      <c r="C607" s="25"/>
      <c r="D607" s="47"/>
    </row>
    <row r="608" spans="1:4" ht="15.75" customHeight="1">
      <c r="A608" s="47"/>
      <c r="B608" s="78"/>
      <c r="C608" s="25"/>
      <c r="D608" s="47"/>
    </row>
    <row r="609" spans="1:4" ht="15.75" customHeight="1">
      <c r="A609" s="47"/>
      <c r="B609" s="78"/>
      <c r="C609" s="25"/>
      <c r="D609" s="47"/>
    </row>
    <row r="610" spans="1:4" ht="15.75" customHeight="1">
      <c r="A610" s="47"/>
      <c r="B610" s="78"/>
      <c r="C610" s="25"/>
      <c r="D610" s="47"/>
    </row>
    <row r="611" spans="1:4" ht="15.75" customHeight="1">
      <c r="A611" s="47"/>
      <c r="B611" s="78"/>
      <c r="C611" s="25"/>
      <c r="D611" s="47"/>
    </row>
    <row r="612" spans="1:4" ht="15.75" customHeight="1">
      <c r="A612" s="47"/>
      <c r="B612" s="78"/>
      <c r="C612" s="25"/>
      <c r="D612" s="47"/>
    </row>
    <row r="613" spans="1:4" ht="15.75" customHeight="1">
      <c r="A613" s="47"/>
      <c r="B613" s="78"/>
      <c r="C613" s="25"/>
      <c r="D613" s="47"/>
    </row>
    <row r="614" spans="1:4" ht="15.75" customHeight="1">
      <c r="A614" s="47"/>
      <c r="B614" s="78"/>
      <c r="C614" s="25"/>
      <c r="D614" s="47"/>
    </row>
    <row r="615" spans="1:4" ht="15.75" customHeight="1">
      <c r="A615" s="47"/>
      <c r="B615" s="78"/>
      <c r="C615" s="25"/>
      <c r="D615" s="47"/>
    </row>
    <row r="616" spans="1:4" ht="15.75" customHeight="1">
      <c r="A616" s="47"/>
      <c r="B616" s="78"/>
      <c r="C616" s="25"/>
      <c r="D616" s="47"/>
    </row>
    <row r="617" spans="1:4" ht="15.75" customHeight="1">
      <c r="A617" s="47"/>
      <c r="B617" s="78"/>
      <c r="C617" s="25"/>
      <c r="D617" s="47"/>
    </row>
    <row r="618" spans="1:4" ht="15.75" customHeight="1">
      <c r="A618" s="47"/>
      <c r="B618" s="78"/>
      <c r="C618" s="25"/>
      <c r="D618" s="47"/>
    </row>
    <row r="619" spans="1:4" ht="15.75" customHeight="1">
      <c r="A619" s="47"/>
      <c r="B619" s="78"/>
      <c r="C619" s="25"/>
      <c r="D619" s="47"/>
    </row>
    <row r="620" spans="1:4" ht="15.75" customHeight="1">
      <c r="A620" s="47"/>
      <c r="B620" s="78"/>
      <c r="C620" s="25"/>
      <c r="D620" s="47"/>
    </row>
    <row r="621" spans="1:4" ht="15.75" customHeight="1">
      <c r="A621" s="47"/>
      <c r="B621" s="78"/>
      <c r="C621" s="25"/>
      <c r="D621" s="47"/>
    </row>
    <row r="622" spans="1:4" ht="15.75" customHeight="1">
      <c r="A622" s="47"/>
      <c r="B622" s="78"/>
      <c r="C622" s="25"/>
      <c r="D622" s="47"/>
    </row>
    <row r="623" spans="1:4" ht="15.75" customHeight="1">
      <c r="A623" s="47"/>
      <c r="B623" s="78"/>
      <c r="C623" s="25"/>
      <c r="D623" s="47"/>
    </row>
    <row r="624" spans="1:4" ht="15.75" customHeight="1">
      <c r="A624" s="47"/>
      <c r="B624" s="78"/>
      <c r="C624" s="25"/>
      <c r="D624" s="47"/>
    </row>
    <row r="625" spans="1:4" ht="15.75" customHeight="1">
      <c r="A625" s="47"/>
      <c r="B625" s="78"/>
      <c r="C625" s="25"/>
      <c r="D625" s="47"/>
    </row>
    <row r="626" spans="1:4" ht="15.75" customHeight="1">
      <c r="A626" s="47"/>
      <c r="B626" s="78"/>
      <c r="C626" s="25"/>
      <c r="D626" s="47"/>
    </row>
    <row r="627" spans="1:4" ht="15.75" customHeight="1">
      <c r="A627" s="47"/>
      <c r="B627" s="78"/>
      <c r="C627" s="25"/>
      <c r="D627" s="47"/>
    </row>
    <row r="628" spans="1:4" ht="15.75" customHeight="1">
      <c r="A628" s="47"/>
      <c r="B628" s="78"/>
      <c r="C628" s="25"/>
      <c r="D628" s="47"/>
    </row>
    <row r="629" spans="1:4" ht="15.75" customHeight="1">
      <c r="A629" s="47"/>
      <c r="B629" s="78"/>
      <c r="C629" s="25"/>
      <c r="D629" s="47"/>
    </row>
    <row r="630" spans="1:4" ht="15.75" customHeight="1">
      <c r="A630" s="47"/>
      <c r="B630" s="78"/>
      <c r="C630" s="25"/>
      <c r="D630" s="47"/>
    </row>
    <row r="631" spans="1:4" ht="15.75" customHeight="1">
      <c r="A631" s="47"/>
      <c r="B631" s="78"/>
      <c r="C631" s="25"/>
      <c r="D631" s="47"/>
    </row>
    <row r="632" spans="1:4" ht="15.75" customHeight="1">
      <c r="A632" s="47"/>
      <c r="B632" s="78"/>
      <c r="C632" s="25"/>
      <c r="D632" s="47"/>
    </row>
    <row r="633" spans="1:4" ht="15.75" customHeight="1">
      <c r="A633" s="47"/>
      <c r="B633" s="78"/>
      <c r="C633" s="25"/>
      <c r="D633" s="47"/>
    </row>
    <row r="634" spans="1:4" ht="15.75" customHeight="1">
      <c r="A634" s="47"/>
      <c r="B634" s="78"/>
      <c r="C634" s="25"/>
      <c r="D634" s="47"/>
    </row>
    <row r="635" spans="1:4" ht="15.75" customHeight="1">
      <c r="A635" s="47"/>
      <c r="B635" s="78"/>
      <c r="C635" s="25"/>
      <c r="D635" s="47"/>
    </row>
    <row r="636" spans="1:4" ht="15.75" customHeight="1">
      <c r="A636" s="47"/>
      <c r="B636" s="78"/>
      <c r="C636" s="25"/>
      <c r="D636" s="47"/>
    </row>
    <row r="637" spans="1:4" ht="15.75" customHeight="1">
      <c r="A637" s="47"/>
      <c r="B637" s="78"/>
      <c r="C637" s="25"/>
      <c r="D637" s="47"/>
    </row>
    <row r="638" spans="1:4" ht="15.75" customHeight="1">
      <c r="A638" s="47"/>
      <c r="B638" s="78"/>
      <c r="C638" s="25"/>
      <c r="D638" s="47"/>
    </row>
    <row r="639" spans="1:4" ht="15.75" customHeight="1">
      <c r="A639" s="47"/>
      <c r="B639" s="78"/>
      <c r="C639" s="25"/>
      <c r="D639" s="47"/>
    </row>
    <row r="640" spans="1:4" ht="15.75" customHeight="1">
      <c r="A640" s="47"/>
      <c r="B640" s="78"/>
      <c r="C640" s="25"/>
      <c r="D640" s="47"/>
    </row>
    <row r="641" spans="1:4" ht="15.75" customHeight="1">
      <c r="A641" s="47"/>
      <c r="B641" s="78"/>
      <c r="C641" s="25"/>
      <c r="D641" s="47"/>
    </row>
    <row r="642" spans="1:4" ht="15.75" customHeight="1">
      <c r="A642" s="47"/>
      <c r="B642" s="78"/>
      <c r="C642" s="25"/>
      <c r="D642" s="47"/>
    </row>
    <row r="643" spans="1:4" ht="15.75" customHeight="1">
      <c r="A643" s="47"/>
      <c r="B643" s="78"/>
      <c r="C643" s="25"/>
      <c r="D643" s="47"/>
    </row>
    <row r="644" spans="1:4" ht="15.75" customHeight="1">
      <c r="A644" s="47"/>
      <c r="B644" s="78"/>
      <c r="C644" s="25"/>
      <c r="D644" s="47"/>
    </row>
    <row r="645" spans="1:4" ht="15.75" customHeight="1">
      <c r="A645" s="47"/>
      <c r="B645" s="78"/>
      <c r="C645" s="25"/>
      <c r="D645" s="47"/>
    </row>
    <row r="646" spans="1:4" ht="15.75" customHeight="1">
      <c r="A646" s="47"/>
      <c r="B646" s="78"/>
      <c r="C646" s="25"/>
      <c r="D646" s="47"/>
    </row>
    <row r="647" spans="1:4" ht="15.75" customHeight="1">
      <c r="A647" s="47"/>
      <c r="B647" s="78"/>
      <c r="C647" s="25"/>
      <c r="D647" s="47"/>
    </row>
    <row r="648" spans="1:4" ht="15.75" customHeight="1">
      <c r="A648" s="47"/>
      <c r="B648" s="78"/>
      <c r="C648" s="25"/>
      <c r="D648" s="47"/>
    </row>
    <row r="649" spans="1:4" ht="15.75" customHeight="1">
      <c r="A649" s="47"/>
      <c r="B649" s="78"/>
      <c r="C649" s="25"/>
      <c r="D649" s="47"/>
    </row>
    <row r="650" spans="1:4" ht="15.75" customHeight="1">
      <c r="A650" s="47"/>
      <c r="B650" s="78"/>
      <c r="C650" s="25"/>
      <c r="D650" s="47"/>
    </row>
    <row r="651" spans="1:4" ht="15.75" customHeight="1">
      <c r="A651" s="47"/>
      <c r="B651" s="78"/>
      <c r="C651" s="25"/>
      <c r="D651" s="47"/>
    </row>
    <row r="652" spans="1:4" ht="15.75" customHeight="1">
      <c r="A652" s="47"/>
      <c r="B652" s="78"/>
      <c r="C652" s="25"/>
      <c r="D652" s="47"/>
    </row>
    <row r="653" spans="1:4" ht="15.75" customHeight="1">
      <c r="A653" s="47"/>
      <c r="B653" s="78"/>
      <c r="C653" s="25"/>
      <c r="D653" s="47"/>
    </row>
    <row r="654" spans="1:4" ht="15.75" customHeight="1">
      <c r="A654" s="47"/>
      <c r="B654" s="78"/>
      <c r="C654" s="25"/>
      <c r="D654" s="47"/>
    </row>
    <row r="655" spans="1:4" ht="15.75" customHeight="1">
      <c r="A655" s="47"/>
      <c r="B655" s="78"/>
      <c r="C655" s="25"/>
      <c r="D655" s="47"/>
    </row>
    <row r="656" spans="1:4" ht="15.75" customHeight="1">
      <c r="A656" s="47"/>
      <c r="B656" s="78"/>
      <c r="C656" s="25"/>
      <c r="D656" s="47"/>
    </row>
    <row r="657" spans="1:4" ht="15.75" customHeight="1">
      <c r="A657" s="47"/>
      <c r="B657" s="78"/>
      <c r="C657" s="25"/>
      <c r="D657" s="47"/>
    </row>
    <row r="658" spans="1:4" ht="15.75" customHeight="1">
      <c r="A658" s="47"/>
      <c r="B658" s="78"/>
      <c r="C658" s="25"/>
      <c r="D658" s="47"/>
    </row>
    <row r="659" spans="1:4" ht="15.75" customHeight="1">
      <c r="A659" s="47"/>
      <c r="B659" s="78"/>
      <c r="C659" s="25"/>
      <c r="D659" s="47"/>
    </row>
    <row r="660" spans="1:4" ht="15.75" customHeight="1">
      <c r="A660" s="47"/>
      <c r="B660" s="78"/>
      <c r="C660" s="25"/>
      <c r="D660" s="47"/>
    </row>
    <row r="661" spans="1:4" ht="15.75" customHeight="1">
      <c r="A661" s="47"/>
      <c r="B661" s="78"/>
      <c r="C661" s="25"/>
      <c r="D661" s="47"/>
    </row>
    <row r="662" spans="1:4" ht="15.75" customHeight="1">
      <c r="A662" s="47"/>
      <c r="B662" s="78"/>
      <c r="C662" s="25"/>
      <c r="D662" s="47"/>
    </row>
    <row r="663" spans="1:4" ht="15.75" customHeight="1">
      <c r="A663" s="47"/>
      <c r="B663" s="78"/>
      <c r="C663" s="25"/>
      <c r="D663" s="47"/>
    </row>
    <row r="664" spans="1:4" ht="15.75" customHeight="1">
      <c r="A664" s="47"/>
      <c r="B664" s="78"/>
      <c r="C664" s="25"/>
      <c r="D664" s="47"/>
    </row>
    <row r="665" spans="1:4" ht="15.75" customHeight="1">
      <c r="A665" s="47"/>
      <c r="B665" s="78"/>
      <c r="C665" s="25"/>
      <c r="D665" s="47"/>
    </row>
    <row r="666" spans="1:4" ht="15.75" customHeight="1">
      <c r="A666" s="47"/>
      <c r="B666" s="78"/>
      <c r="C666" s="25"/>
      <c r="D666" s="47"/>
    </row>
    <row r="667" spans="1:4" ht="15.75" customHeight="1">
      <c r="A667" s="47"/>
      <c r="B667" s="78"/>
      <c r="C667" s="25"/>
      <c r="D667" s="47"/>
    </row>
    <row r="668" spans="1:4" ht="15.75" customHeight="1">
      <c r="A668" s="47"/>
      <c r="B668" s="78"/>
      <c r="C668" s="25"/>
      <c r="D668" s="47"/>
    </row>
    <row r="669" spans="1:4" ht="15.75" customHeight="1">
      <c r="A669" s="47"/>
      <c r="B669" s="78"/>
      <c r="C669" s="25"/>
      <c r="D669" s="47"/>
    </row>
    <row r="670" spans="1:4" ht="15.75" customHeight="1">
      <c r="A670" s="47"/>
      <c r="B670" s="78"/>
      <c r="C670" s="25"/>
      <c r="D670" s="47"/>
    </row>
    <row r="671" spans="1:4" ht="15.75" customHeight="1">
      <c r="A671" s="47"/>
      <c r="B671" s="78"/>
      <c r="C671" s="25"/>
      <c r="D671" s="47"/>
    </row>
    <row r="672" spans="1:4" ht="15.75" customHeight="1">
      <c r="A672" s="47"/>
      <c r="B672" s="78"/>
      <c r="C672" s="25"/>
      <c r="D672" s="47"/>
    </row>
    <row r="673" spans="1:4" ht="15.75" customHeight="1">
      <c r="A673" s="47"/>
      <c r="B673" s="78"/>
      <c r="C673" s="25"/>
      <c r="D673" s="47"/>
    </row>
    <row r="674" spans="1:4" ht="15.75" customHeight="1">
      <c r="A674" s="47"/>
      <c r="B674" s="78"/>
      <c r="C674" s="25"/>
      <c r="D674" s="47"/>
    </row>
    <row r="675" spans="1:4" ht="15.75" customHeight="1">
      <c r="A675" s="47"/>
      <c r="B675" s="78"/>
      <c r="C675" s="25"/>
      <c r="D675" s="47"/>
    </row>
    <row r="676" spans="1:4" ht="15.75" customHeight="1">
      <c r="A676" s="47"/>
      <c r="B676" s="78"/>
      <c r="C676" s="25"/>
      <c r="D676" s="47"/>
    </row>
    <row r="677" spans="1:4" ht="15.75" customHeight="1">
      <c r="A677" s="47"/>
      <c r="B677" s="78"/>
      <c r="C677" s="25"/>
      <c r="D677" s="47"/>
    </row>
    <row r="678" spans="1:4" ht="15.75" customHeight="1">
      <c r="A678" s="47"/>
      <c r="B678" s="78"/>
      <c r="C678" s="25"/>
      <c r="D678" s="47"/>
    </row>
    <row r="679" spans="1:4" ht="15.75" customHeight="1">
      <c r="A679" s="47"/>
      <c r="B679" s="78"/>
      <c r="C679" s="25"/>
      <c r="D679" s="47"/>
    </row>
    <row r="680" spans="1:4" ht="15.75" customHeight="1">
      <c r="A680" s="47"/>
      <c r="B680" s="78"/>
      <c r="C680" s="25"/>
      <c r="D680" s="47"/>
    </row>
    <row r="681" spans="1:4" ht="15.75" customHeight="1">
      <c r="A681" s="47"/>
      <c r="B681" s="78"/>
      <c r="C681" s="25"/>
      <c r="D681" s="47"/>
    </row>
    <row r="682" spans="1:4" ht="15.75" customHeight="1">
      <c r="A682" s="47"/>
      <c r="B682" s="78"/>
      <c r="C682" s="25"/>
      <c r="D682" s="47"/>
    </row>
    <row r="683" spans="1:4" ht="15.75" customHeight="1">
      <c r="A683" s="47"/>
      <c r="B683" s="78"/>
      <c r="C683" s="25"/>
      <c r="D683" s="47"/>
    </row>
    <row r="684" spans="1:4" ht="15.75" customHeight="1">
      <c r="A684" s="47"/>
      <c r="B684" s="78"/>
      <c r="C684" s="25"/>
      <c r="D684" s="47"/>
    </row>
    <row r="685" spans="1:4" ht="15.75" customHeight="1">
      <c r="A685" s="47"/>
      <c r="B685" s="78"/>
      <c r="C685" s="25"/>
      <c r="D685" s="47"/>
    </row>
    <row r="686" spans="1:4" ht="15.75" customHeight="1">
      <c r="A686" s="47"/>
      <c r="B686" s="78"/>
      <c r="C686" s="25"/>
      <c r="D686" s="47"/>
    </row>
    <row r="687" spans="1:4" ht="15.75" customHeight="1">
      <c r="A687" s="47"/>
      <c r="B687" s="78"/>
      <c r="C687" s="25"/>
      <c r="D687" s="47"/>
    </row>
    <row r="688" spans="1:4" ht="15.75" customHeight="1">
      <c r="A688" s="47"/>
      <c r="B688" s="78"/>
      <c r="C688" s="25"/>
      <c r="D688" s="47"/>
    </row>
    <row r="689" spans="1:4" ht="15.75" customHeight="1">
      <c r="A689" s="47"/>
      <c r="B689" s="78"/>
      <c r="C689" s="25"/>
      <c r="D689" s="47"/>
    </row>
    <row r="690" spans="1:4" ht="15.75" customHeight="1">
      <c r="A690" s="47"/>
      <c r="B690" s="78"/>
      <c r="C690" s="25"/>
      <c r="D690" s="47"/>
    </row>
    <row r="691" spans="1:4" ht="15.75" customHeight="1">
      <c r="A691" s="47"/>
      <c r="B691" s="78"/>
      <c r="C691" s="25"/>
      <c r="D691" s="47"/>
    </row>
    <row r="692" spans="1:4" ht="15.75" customHeight="1">
      <c r="A692" s="47"/>
      <c r="B692" s="78"/>
      <c r="C692" s="25"/>
      <c r="D692" s="47"/>
    </row>
    <row r="693" spans="1:4" ht="15.75" customHeight="1">
      <c r="A693" s="47"/>
      <c r="B693" s="78"/>
      <c r="C693" s="25"/>
      <c r="D693" s="47"/>
    </row>
    <row r="694" spans="1:4" ht="15.75" customHeight="1">
      <c r="A694" s="47"/>
      <c r="B694" s="78"/>
      <c r="C694" s="25"/>
      <c r="D694" s="47"/>
    </row>
    <row r="695" spans="1:4" ht="15.75" customHeight="1">
      <c r="A695" s="47"/>
      <c r="B695" s="78"/>
      <c r="C695" s="25"/>
      <c r="D695" s="47"/>
    </row>
    <row r="696" spans="1:4" ht="15.75" customHeight="1">
      <c r="A696" s="47"/>
      <c r="B696" s="78"/>
      <c r="C696" s="25"/>
      <c r="D696" s="47"/>
    </row>
    <row r="697" spans="1:4" ht="15.75" customHeight="1">
      <c r="A697" s="47"/>
      <c r="B697" s="78"/>
      <c r="C697" s="25"/>
      <c r="D697" s="47"/>
    </row>
    <row r="698" spans="1:4" ht="15.75" customHeight="1">
      <c r="A698" s="47"/>
      <c r="B698" s="78"/>
      <c r="C698" s="25"/>
      <c r="D698" s="47"/>
    </row>
    <row r="699" spans="1:4" ht="15.75" customHeight="1">
      <c r="A699" s="47"/>
      <c r="B699" s="78"/>
      <c r="C699" s="25"/>
      <c r="D699" s="47"/>
    </row>
    <row r="700" spans="1:4" ht="15.75" customHeight="1">
      <c r="A700" s="47"/>
      <c r="B700" s="78"/>
      <c r="C700" s="25"/>
      <c r="D700" s="47"/>
    </row>
    <row r="701" spans="1:4" ht="15.75" customHeight="1">
      <c r="A701" s="47"/>
      <c r="B701" s="78"/>
      <c r="C701" s="25"/>
      <c r="D701" s="47"/>
    </row>
    <row r="702" spans="1:4" ht="15.75" customHeight="1">
      <c r="A702" s="47"/>
      <c r="B702" s="78"/>
      <c r="C702" s="25"/>
      <c r="D702" s="47"/>
    </row>
    <row r="703" spans="1:4" ht="15.75" customHeight="1">
      <c r="A703" s="47"/>
      <c r="B703" s="78"/>
      <c r="C703" s="25"/>
      <c r="D703" s="47"/>
    </row>
    <row r="704" spans="1:4" ht="15.75" customHeight="1">
      <c r="A704" s="47"/>
      <c r="B704" s="78"/>
      <c r="C704" s="25"/>
      <c r="D704" s="47"/>
    </row>
    <row r="705" spans="1:4" ht="15.75" customHeight="1">
      <c r="A705" s="47"/>
      <c r="B705" s="78"/>
      <c r="C705" s="25"/>
      <c r="D705" s="47"/>
    </row>
    <row r="706" spans="1:4" ht="15.75" customHeight="1">
      <c r="A706" s="47"/>
      <c r="B706" s="78"/>
      <c r="C706" s="25"/>
      <c r="D706" s="47"/>
    </row>
    <row r="707" spans="1:4" ht="15.75" customHeight="1">
      <c r="A707" s="47"/>
      <c r="B707" s="78"/>
      <c r="C707" s="25"/>
      <c r="D707" s="47"/>
    </row>
    <row r="708" spans="1:4" ht="15.75" customHeight="1">
      <c r="A708" s="47"/>
      <c r="B708" s="78"/>
      <c r="C708" s="25"/>
      <c r="D708" s="47"/>
    </row>
    <row r="709" spans="1:4" ht="15.75" customHeight="1">
      <c r="A709" s="47"/>
      <c r="B709" s="78"/>
      <c r="C709" s="25"/>
      <c r="D709" s="47"/>
    </row>
    <row r="710" spans="1:4" ht="15.75" customHeight="1">
      <c r="A710" s="47"/>
      <c r="B710" s="78"/>
      <c r="C710" s="25"/>
      <c r="D710" s="47"/>
    </row>
    <row r="711" spans="1:4" ht="15.75" customHeight="1">
      <c r="A711" s="47"/>
      <c r="B711" s="78"/>
      <c r="C711" s="25"/>
      <c r="D711" s="47"/>
    </row>
    <row r="712" spans="1:4" ht="15.75" customHeight="1">
      <c r="A712" s="47"/>
      <c r="B712" s="78"/>
      <c r="C712" s="25"/>
      <c r="D712" s="47"/>
    </row>
    <row r="713" spans="1:4" ht="15.75" customHeight="1">
      <c r="A713" s="47"/>
      <c r="B713" s="78"/>
      <c r="C713" s="25"/>
      <c r="D713" s="47"/>
    </row>
    <row r="714" spans="1:4" ht="15.75" customHeight="1">
      <c r="A714" s="47"/>
      <c r="B714" s="78"/>
      <c r="C714" s="25"/>
      <c r="D714" s="47"/>
    </row>
    <row r="715" spans="1:4" ht="15.75" customHeight="1">
      <c r="A715" s="47"/>
      <c r="B715" s="78"/>
      <c r="C715" s="25"/>
      <c r="D715" s="47"/>
    </row>
    <row r="716" spans="1:4" ht="15.75" customHeight="1">
      <c r="A716" s="47"/>
      <c r="B716" s="78"/>
      <c r="C716" s="25"/>
      <c r="D716" s="47"/>
    </row>
    <row r="717" spans="1:4" ht="15.75" customHeight="1">
      <c r="A717" s="47"/>
      <c r="B717" s="78"/>
      <c r="C717" s="25"/>
      <c r="D717" s="47"/>
    </row>
    <row r="718" spans="1:4" ht="15.75" customHeight="1">
      <c r="A718" s="47"/>
      <c r="B718" s="78"/>
      <c r="C718" s="25"/>
      <c r="D718" s="47"/>
    </row>
    <row r="719" spans="1:4" ht="15.75" customHeight="1">
      <c r="A719" s="47"/>
      <c r="B719" s="78"/>
      <c r="C719" s="25"/>
      <c r="D719" s="47"/>
    </row>
    <row r="720" spans="1:4" ht="15.75" customHeight="1">
      <c r="A720" s="47"/>
      <c r="B720" s="78"/>
      <c r="C720" s="25"/>
      <c r="D720" s="47"/>
    </row>
    <row r="721" spans="1:4" ht="15.75" customHeight="1">
      <c r="A721" s="47"/>
      <c r="B721" s="78"/>
      <c r="C721" s="25"/>
      <c r="D721" s="47"/>
    </row>
    <row r="722" spans="1:4" ht="15.75" customHeight="1">
      <c r="A722" s="47"/>
      <c r="B722" s="78"/>
      <c r="C722" s="25"/>
      <c r="D722" s="47"/>
    </row>
    <row r="723" spans="1:4" ht="15.75" customHeight="1">
      <c r="A723" s="47"/>
      <c r="B723" s="78"/>
      <c r="C723" s="25"/>
      <c r="D723" s="47"/>
    </row>
    <row r="724" spans="1:4" ht="15.75" customHeight="1">
      <c r="A724" s="47"/>
      <c r="B724" s="78"/>
      <c r="C724" s="25"/>
      <c r="D724" s="47"/>
    </row>
    <row r="725" spans="1:4" ht="15.75" customHeight="1">
      <c r="A725" s="47"/>
      <c r="B725" s="78"/>
      <c r="C725" s="25"/>
      <c r="D725" s="47"/>
    </row>
    <row r="726" spans="1:4" ht="15.75" customHeight="1">
      <c r="A726" s="47"/>
      <c r="B726" s="78"/>
      <c r="C726" s="25"/>
      <c r="D726" s="47"/>
    </row>
    <row r="727" spans="1:4" ht="15.75" customHeight="1">
      <c r="A727" s="47"/>
      <c r="B727" s="78"/>
      <c r="C727" s="25"/>
      <c r="D727" s="47"/>
    </row>
    <row r="728" spans="1:4" ht="15.75" customHeight="1">
      <c r="A728" s="47"/>
      <c r="B728" s="78"/>
      <c r="C728" s="25"/>
      <c r="D728" s="47"/>
    </row>
    <row r="729" spans="1:4" ht="15.75" customHeight="1">
      <c r="A729" s="47"/>
      <c r="B729" s="78"/>
      <c r="C729" s="25"/>
      <c r="D729" s="47"/>
    </row>
    <row r="730" spans="1:4" ht="15.75" customHeight="1">
      <c r="A730" s="47"/>
      <c r="B730" s="78"/>
      <c r="C730" s="25"/>
      <c r="D730" s="47"/>
    </row>
    <row r="731" spans="1:4" ht="15.75" customHeight="1">
      <c r="A731" s="47"/>
      <c r="B731" s="78"/>
      <c r="C731" s="25"/>
      <c r="D731" s="47"/>
    </row>
    <row r="732" spans="1:4" ht="15.75" customHeight="1">
      <c r="A732" s="47"/>
      <c r="B732" s="78"/>
      <c r="C732" s="25"/>
      <c r="D732" s="47"/>
    </row>
    <row r="733" spans="1:4" ht="15.75" customHeight="1">
      <c r="A733" s="47"/>
      <c r="B733" s="78"/>
      <c r="C733" s="25"/>
      <c r="D733" s="47"/>
    </row>
    <row r="734" spans="1:4" ht="15.75" customHeight="1">
      <c r="A734" s="47"/>
      <c r="B734" s="78"/>
      <c r="C734" s="25"/>
      <c r="D734" s="47"/>
    </row>
    <row r="735" spans="1:4" ht="15.75" customHeight="1">
      <c r="A735" s="47"/>
      <c r="B735" s="78"/>
      <c r="C735" s="25"/>
      <c r="D735" s="47"/>
    </row>
    <row r="736" spans="1:4" ht="15.75" customHeight="1">
      <c r="A736" s="47"/>
      <c r="B736" s="78"/>
      <c r="C736" s="25"/>
      <c r="D736" s="47"/>
    </row>
    <row r="737" spans="1:4" ht="15.75" customHeight="1">
      <c r="A737" s="47"/>
      <c r="B737" s="78"/>
      <c r="C737" s="25"/>
      <c r="D737" s="47"/>
    </row>
    <row r="738" spans="1:4" ht="15.75" customHeight="1">
      <c r="A738" s="47"/>
      <c r="B738" s="78"/>
      <c r="C738" s="25"/>
      <c r="D738" s="47"/>
    </row>
    <row r="739" spans="1:4" ht="15.75" customHeight="1">
      <c r="A739" s="47"/>
      <c r="B739" s="78"/>
      <c r="C739" s="25"/>
      <c r="D739" s="47"/>
    </row>
    <row r="740" spans="1:4" ht="15.75" customHeight="1">
      <c r="A740" s="47"/>
      <c r="B740" s="78"/>
      <c r="C740" s="25"/>
      <c r="D740" s="47"/>
    </row>
    <row r="741" spans="1:4" ht="15.75" customHeight="1">
      <c r="A741" s="47"/>
      <c r="B741" s="78"/>
      <c r="C741" s="25"/>
      <c r="D741" s="47"/>
    </row>
    <row r="742" spans="1:4" ht="15.75" customHeight="1">
      <c r="A742" s="47"/>
      <c r="B742" s="78"/>
      <c r="C742" s="25"/>
      <c r="D742" s="47"/>
    </row>
    <row r="743" spans="1:4" ht="15.75" customHeight="1">
      <c r="A743" s="47"/>
      <c r="B743" s="78"/>
      <c r="C743" s="25"/>
      <c r="D743" s="47"/>
    </row>
    <row r="744" spans="1:4" ht="15.75" customHeight="1">
      <c r="A744" s="47"/>
      <c r="B744" s="78"/>
      <c r="C744" s="25"/>
      <c r="D744" s="47"/>
    </row>
    <row r="745" spans="1:4" ht="15.75" customHeight="1">
      <c r="A745" s="47"/>
      <c r="B745" s="78"/>
      <c r="C745" s="25"/>
      <c r="D745" s="47"/>
    </row>
    <row r="746" spans="1:4" ht="15.75" customHeight="1">
      <c r="A746" s="47"/>
      <c r="B746" s="78"/>
      <c r="C746" s="25"/>
      <c r="D746" s="47"/>
    </row>
    <row r="747" spans="1:4" ht="15.75" customHeight="1">
      <c r="A747" s="47"/>
      <c r="B747" s="78"/>
      <c r="C747" s="25"/>
      <c r="D747" s="47"/>
    </row>
    <row r="748" spans="1:4" ht="15.75" customHeight="1">
      <c r="A748" s="47"/>
      <c r="B748" s="78"/>
      <c r="C748" s="25"/>
      <c r="D748" s="47"/>
    </row>
    <row r="749" spans="1:4" ht="15.75" customHeight="1">
      <c r="A749" s="47"/>
      <c r="B749" s="78"/>
      <c r="C749" s="25"/>
      <c r="D749" s="47"/>
    </row>
    <row r="750" spans="1:4" ht="15.75" customHeight="1">
      <c r="A750" s="47"/>
      <c r="B750" s="78"/>
      <c r="C750" s="25"/>
      <c r="D750" s="47"/>
    </row>
    <row r="751" spans="1:4" ht="15.75" customHeight="1">
      <c r="A751" s="47"/>
      <c r="B751" s="78"/>
      <c r="C751" s="25"/>
      <c r="D751" s="47"/>
    </row>
    <row r="752" spans="1:4" ht="15.75" customHeight="1">
      <c r="A752" s="47"/>
      <c r="B752" s="78"/>
      <c r="C752" s="25"/>
      <c r="D752" s="47"/>
    </row>
    <row r="753" spans="1:4" ht="15.75" customHeight="1">
      <c r="A753" s="47"/>
      <c r="B753" s="78"/>
      <c r="C753" s="25"/>
      <c r="D753" s="47"/>
    </row>
    <row r="754" spans="1:4" ht="15.75" customHeight="1">
      <c r="A754" s="47"/>
      <c r="B754" s="78"/>
      <c r="C754" s="25"/>
      <c r="D754" s="47"/>
    </row>
    <row r="755" spans="1:4" ht="15.75" customHeight="1">
      <c r="A755" s="47"/>
      <c r="B755" s="78"/>
      <c r="C755" s="25"/>
      <c r="D755" s="47"/>
    </row>
    <row r="756" spans="1:4" ht="15.75" customHeight="1">
      <c r="A756" s="47"/>
      <c r="B756" s="78"/>
      <c r="C756" s="25"/>
      <c r="D756" s="47"/>
    </row>
    <row r="757" spans="1:4" ht="15.75" customHeight="1">
      <c r="A757" s="47"/>
      <c r="B757" s="78"/>
      <c r="C757" s="25"/>
      <c r="D757" s="47"/>
    </row>
    <row r="758" spans="1:4" ht="15.75" customHeight="1">
      <c r="A758" s="47"/>
      <c r="B758" s="78"/>
      <c r="C758" s="25"/>
      <c r="D758" s="47"/>
    </row>
    <row r="759" spans="1:4" ht="15.75" customHeight="1">
      <c r="A759" s="47"/>
      <c r="B759" s="78"/>
      <c r="C759" s="25"/>
      <c r="D759" s="47"/>
    </row>
    <row r="760" spans="1:4" ht="15.75" customHeight="1">
      <c r="A760" s="47"/>
      <c r="B760" s="78"/>
      <c r="C760" s="25"/>
      <c r="D760" s="47"/>
    </row>
    <row r="761" spans="1:4" ht="15.75" customHeight="1">
      <c r="A761" s="47"/>
      <c r="B761" s="78"/>
      <c r="C761" s="25"/>
      <c r="D761" s="47"/>
    </row>
    <row r="762" spans="1:4" ht="15.75" customHeight="1">
      <c r="A762" s="47"/>
      <c r="B762" s="78"/>
      <c r="C762" s="25"/>
      <c r="D762" s="47"/>
    </row>
    <row r="763" spans="1:4" ht="15.75" customHeight="1">
      <c r="A763" s="47"/>
      <c r="B763" s="78"/>
      <c r="C763" s="25"/>
      <c r="D763" s="47"/>
    </row>
    <row r="764" spans="1:4" ht="15.75" customHeight="1">
      <c r="A764" s="47"/>
      <c r="B764" s="78"/>
      <c r="C764" s="25"/>
      <c r="D764" s="47"/>
    </row>
    <row r="765" spans="1:4" ht="15.75" customHeight="1">
      <c r="A765" s="47"/>
      <c r="B765" s="78"/>
      <c r="C765" s="25"/>
      <c r="D765" s="47"/>
    </row>
    <row r="766" spans="1:4" ht="15.75" customHeight="1">
      <c r="A766" s="47"/>
      <c r="B766" s="78"/>
      <c r="C766" s="25"/>
      <c r="D766" s="47"/>
    </row>
    <row r="767" spans="1:4" ht="15.75" customHeight="1">
      <c r="A767" s="47"/>
      <c r="B767" s="78"/>
      <c r="C767" s="25"/>
      <c r="D767" s="47"/>
    </row>
    <row r="768" spans="1:4" ht="15.75" customHeight="1">
      <c r="A768" s="47"/>
      <c r="B768" s="78"/>
      <c r="C768" s="25"/>
      <c r="D768" s="47"/>
    </row>
    <row r="769" spans="1:4" ht="15.75" customHeight="1">
      <c r="A769" s="47"/>
      <c r="B769" s="78"/>
      <c r="C769" s="25"/>
      <c r="D769" s="47"/>
    </row>
    <row r="770" spans="1:4" ht="15.75" customHeight="1">
      <c r="A770" s="47"/>
      <c r="B770" s="78"/>
      <c r="C770" s="25"/>
      <c r="D770" s="47"/>
    </row>
    <row r="771" spans="1:4" ht="15.75" customHeight="1">
      <c r="A771" s="47"/>
      <c r="B771" s="78"/>
      <c r="C771" s="25"/>
      <c r="D771" s="47"/>
    </row>
    <row r="772" spans="1:4" ht="15.75" customHeight="1">
      <c r="A772" s="47"/>
      <c r="B772" s="78"/>
      <c r="C772" s="25"/>
      <c r="D772" s="47"/>
    </row>
    <row r="773" spans="1:4" ht="15.75" customHeight="1">
      <c r="A773" s="47"/>
      <c r="B773" s="78"/>
      <c r="C773" s="25"/>
      <c r="D773" s="47"/>
    </row>
    <row r="774" spans="1:4" ht="15.75" customHeight="1">
      <c r="A774" s="47"/>
      <c r="B774" s="78"/>
      <c r="C774" s="25"/>
      <c r="D774" s="47"/>
    </row>
    <row r="775" spans="1:4" ht="15.75" customHeight="1">
      <c r="A775" s="47"/>
      <c r="B775" s="78"/>
      <c r="C775" s="25"/>
      <c r="D775" s="47"/>
    </row>
    <row r="776" spans="1:4" ht="15.75" customHeight="1">
      <c r="A776" s="47"/>
      <c r="B776" s="78"/>
      <c r="C776" s="25"/>
      <c r="D776" s="47"/>
    </row>
    <row r="777" spans="1:4" ht="15.75" customHeight="1">
      <c r="A777" s="47"/>
      <c r="B777" s="78"/>
      <c r="C777" s="25"/>
      <c r="D777" s="47"/>
    </row>
    <row r="778" spans="1:4" ht="15.75" customHeight="1">
      <c r="A778" s="47"/>
      <c r="B778" s="78"/>
      <c r="C778" s="25"/>
      <c r="D778" s="47"/>
    </row>
    <row r="779" spans="1:4" ht="15.75" customHeight="1">
      <c r="A779" s="47"/>
      <c r="B779" s="78"/>
      <c r="C779" s="25"/>
      <c r="D779" s="47"/>
    </row>
    <row r="780" spans="1:4" ht="15.75" customHeight="1">
      <c r="A780" s="47"/>
      <c r="B780" s="78"/>
      <c r="C780" s="25"/>
      <c r="D780" s="47"/>
    </row>
    <row r="781" spans="1:4" ht="15.75" customHeight="1">
      <c r="A781" s="47"/>
      <c r="B781" s="78"/>
      <c r="C781" s="25"/>
      <c r="D781" s="47"/>
    </row>
    <row r="782" spans="1:4" ht="15.75" customHeight="1">
      <c r="A782" s="47"/>
      <c r="B782" s="78"/>
      <c r="C782" s="25"/>
      <c r="D782" s="47"/>
    </row>
    <row r="783" spans="1:4" ht="15.75" customHeight="1">
      <c r="A783" s="47"/>
      <c r="B783" s="78"/>
      <c r="C783" s="25"/>
      <c r="D783" s="47"/>
    </row>
    <row r="784" spans="1:4" ht="15.75" customHeight="1">
      <c r="A784" s="47"/>
      <c r="B784" s="78"/>
      <c r="C784" s="25"/>
      <c r="D784" s="47"/>
    </row>
    <row r="785" spans="1:4" ht="15.75" customHeight="1">
      <c r="A785" s="47"/>
      <c r="B785" s="78"/>
      <c r="C785" s="25"/>
      <c r="D785" s="47"/>
    </row>
    <row r="786" spans="1:4" ht="15.75" customHeight="1">
      <c r="A786" s="47"/>
      <c r="B786" s="78"/>
      <c r="C786" s="25"/>
      <c r="D786" s="47"/>
    </row>
    <row r="787" spans="1:4" ht="15.75" customHeight="1">
      <c r="A787" s="47"/>
      <c r="B787" s="78"/>
      <c r="C787" s="25"/>
      <c r="D787" s="47"/>
    </row>
    <row r="788" spans="1:4" ht="15.75" customHeight="1">
      <c r="A788" s="47"/>
      <c r="B788" s="78"/>
      <c r="C788" s="25"/>
      <c r="D788" s="47"/>
    </row>
    <row r="789" spans="1:4" ht="15.75" customHeight="1">
      <c r="A789" s="47"/>
      <c r="B789" s="78"/>
      <c r="C789" s="25"/>
      <c r="D789" s="47"/>
    </row>
    <row r="790" spans="1:4" ht="15.75" customHeight="1">
      <c r="A790" s="47"/>
      <c r="B790" s="78"/>
      <c r="C790" s="25"/>
      <c r="D790" s="47"/>
    </row>
    <row r="791" spans="1:4" ht="15.75" customHeight="1">
      <c r="A791" s="47"/>
      <c r="B791" s="78"/>
      <c r="C791" s="25"/>
      <c r="D791" s="47"/>
    </row>
    <row r="792" spans="1:4" ht="15.75" customHeight="1">
      <c r="A792" s="47"/>
      <c r="B792" s="78"/>
      <c r="C792" s="25"/>
      <c r="D792" s="47"/>
    </row>
    <row r="793" spans="1:4" ht="15.75" customHeight="1">
      <c r="A793" s="47"/>
      <c r="B793" s="78"/>
      <c r="C793" s="25"/>
      <c r="D793" s="47"/>
    </row>
    <row r="794" spans="1:4" ht="15.75" customHeight="1">
      <c r="A794" s="47"/>
      <c r="B794" s="78"/>
      <c r="C794" s="25"/>
      <c r="D794" s="47"/>
    </row>
    <row r="795" spans="1:4" ht="15.75" customHeight="1">
      <c r="A795" s="47"/>
      <c r="B795" s="78"/>
      <c r="C795" s="25"/>
      <c r="D795" s="47"/>
    </row>
    <row r="796" spans="1:4" ht="15.75" customHeight="1">
      <c r="A796" s="47"/>
      <c r="B796" s="78"/>
      <c r="C796" s="25"/>
      <c r="D796" s="47"/>
    </row>
    <row r="797" spans="1:4" ht="15.75" customHeight="1">
      <c r="A797" s="47"/>
      <c r="B797" s="78"/>
      <c r="C797" s="25"/>
      <c r="D797" s="47"/>
    </row>
    <row r="798" spans="1:4" ht="15.75" customHeight="1">
      <c r="A798" s="47"/>
      <c r="B798" s="78"/>
      <c r="C798" s="25"/>
      <c r="D798" s="47"/>
    </row>
    <row r="799" spans="1:4" ht="15.75" customHeight="1">
      <c r="A799" s="47"/>
      <c r="B799" s="78"/>
      <c r="C799" s="25"/>
      <c r="D799" s="47"/>
    </row>
    <row r="800" spans="1:4" ht="15.75" customHeight="1">
      <c r="A800" s="47"/>
      <c r="B800" s="78"/>
      <c r="C800" s="25"/>
      <c r="D800" s="47"/>
    </row>
    <row r="801" spans="1:4" ht="15.75" customHeight="1">
      <c r="A801" s="47"/>
      <c r="B801" s="78"/>
      <c r="C801" s="25"/>
      <c r="D801" s="47"/>
    </row>
    <row r="802" spans="1:4" ht="15.75" customHeight="1">
      <c r="A802" s="47"/>
      <c r="B802" s="78"/>
      <c r="C802" s="25"/>
      <c r="D802" s="47"/>
    </row>
    <row r="803" spans="1:4" ht="15.75" customHeight="1">
      <c r="A803" s="47"/>
      <c r="B803" s="78"/>
      <c r="C803" s="25"/>
      <c r="D803" s="47"/>
    </row>
    <row r="804" spans="1:4" ht="15.75" customHeight="1">
      <c r="A804" s="47"/>
      <c r="B804" s="78"/>
      <c r="C804" s="25"/>
      <c r="D804" s="47"/>
    </row>
    <row r="805" spans="1:4" ht="15.75" customHeight="1">
      <c r="A805" s="47"/>
      <c r="B805" s="78"/>
      <c r="C805" s="25"/>
      <c r="D805" s="47"/>
    </row>
    <row r="806" spans="1:4" ht="15.75" customHeight="1">
      <c r="A806" s="47"/>
      <c r="B806" s="78"/>
      <c r="C806" s="25"/>
      <c r="D806" s="47"/>
    </row>
    <row r="807" spans="1:4" ht="15.75" customHeight="1">
      <c r="A807" s="47"/>
      <c r="B807" s="78"/>
      <c r="C807" s="25"/>
      <c r="D807" s="47"/>
    </row>
    <row r="808" spans="1:4" ht="15.75" customHeight="1">
      <c r="A808" s="47"/>
      <c r="B808" s="78"/>
      <c r="C808" s="25"/>
      <c r="D808" s="47"/>
    </row>
    <row r="809" spans="1:4" ht="15.75" customHeight="1">
      <c r="A809" s="47"/>
      <c r="B809" s="78"/>
      <c r="C809" s="25"/>
      <c r="D809" s="47"/>
    </row>
    <row r="810" spans="1:4" ht="15.75" customHeight="1">
      <c r="A810" s="47"/>
      <c r="B810" s="78"/>
      <c r="C810" s="25"/>
      <c r="D810" s="47"/>
    </row>
    <row r="811" spans="1:4" ht="15.75" customHeight="1">
      <c r="A811" s="47"/>
      <c r="B811" s="78"/>
      <c r="C811" s="25"/>
      <c r="D811" s="47"/>
    </row>
    <row r="812" spans="1:4" ht="15.75" customHeight="1">
      <c r="A812" s="47"/>
      <c r="B812" s="78"/>
      <c r="C812" s="25"/>
      <c r="D812" s="47"/>
    </row>
    <row r="813" spans="1:4" ht="15.75" customHeight="1">
      <c r="A813" s="47"/>
      <c r="B813" s="78"/>
      <c r="C813" s="25"/>
      <c r="D813" s="47"/>
    </row>
    <row r="814" spans="1:4" ht="15.75" customHeight="1">
      <c r="A814" s="47"/>
      <c r="B814" s="78"/>
      <c r="C814" s="25"/>
      <c r="D814" s="47"/>
    </row>
    <row r="815" spans="1:4" ht="15.75" customHeight="1">
      <c r="A815" s="47"/>
      <c r="B815" s="78"/>
      <c r="C815" s="25"/>
      <c r="D815" s="47"/>
    </row>
    <row r="816" spans="1:4" ht="15.75" customHeight="1">
      <c r="A816" s="47"/>
      <c r="B816" s="78"/>
      <c r="C816" s="25"/>
      <c r="D816" s="47"/>
    </row>
    <row r="817" spans="1:4" ht="15.75" customHeight="1">
      <c r="A817" s="47"/>
      <c r="B817" s="78"/>
      <c r="C817" s="25"/>
      <c r="D817" s="47"/>
    </row>
    <row r="818" spans="1:4" ht="15.75" customHeight="1">
      <c r="A818" s="47"/>
      <c r="B818" s="78"/>
      <c r="C818" s="25"/>
      <c r="D818" s="47"/>
    </row>
    <row r="819" spans="1:4" ht="15.75" customHeight="1">
      <c r="A819" s="47"/>
      <c r="B819" s="78"/>
      <c r="C819" s="25"/>
      <c r="D819" s="47"/>
    </row>
    <row r="820" spans="1:4" ht="15.75" customHeight="1">
      <c r="A820" s="47"/>
      <c r="B820" s="78"/>
      <c r="C820" s="25"/>
      <c r="D820" s="47"/>
    </row>
    <row r="821" spans="1:4" ht="15.75" customHeight="1">
      <c r="A821" s="47"/>
      <c r="B821" s="78"/>
      <c r="C821" s="25"/>
      <c r="D821" s="47"/>
    </row>
    <row r="822" spans="1:4" ht="15.75" customHeight="1">
      <c r="A822" s="47"/>
      <c r="B822" s="78"/>
      <c r="C822" s="25"/>
      <c r="D822" s="47"/>
    </row>
    <row r="823" spans="1:4" ht="15.75" customHeight="1">
      <c r="A823" s="47"/>
      <c r="B823" s="78"/>
      <c r="C823" s="25"/>
      <c r="D823" s="47"/>
    </row>
    <row r="824" spans="1:4" ht="15.75" customHeight="1">
      <c r="A824" s="47"/>
      <c r="B824" s="78"/>
      <c r="C824" s="25"/>
      <c r="D824" s="47"/>
    </row>
    <row r="825" spans="1:4" ht="15.75" customHeight="1">
      <c r="A825" s="47"/>
      <c r="B825" s="78"/>
      <c r="C825" s="25"/>
      <c r="D825" s="47"/>
    </row>
    <row r="826" spans="1:4" ht="15.75" customHeight="1">
      <c r="A826" s="47"/>
      <c r="B826" s="78"/>
      <c r="C826" s="25"/>
      <c r="D826" s="47"/>
    </row>
    <row r="827" spans="1:4" ht="15.75" customHeight="1">
      <c r="A827" s="47"/>
      <c r="B827" s="78"/>
      <c r="C827" s="25"/>
      <c r="D827" s="47"/>
    </row>
    <row r="828" spans="1:4" ht="15.75" customHeight="1">
      <c r="A828" s="47"/>
      <c r="B828" s="78"/>
      <c r="C828" s="25"/>
      <c r="D828" s="47"/>
    </row>
    <row r="829" spans="1:4" ht="15.75" customHeight="1">
      <c r="A829" s="47"/>
      <c r="B829" s="78"/>
      <c r="C829" s="25"/>
      <c r="D829" s="47"/>
    </row>
    <row r="830" spans="1:4" ht="15.75" customHeight="1">
      <c r="A830" s="47"/>
      <c r="B830" s="78"/>
      <c r="C830" s="25"/>
      <c r="D830" s="47"/>
    </row>
    <row r="831" spans="1:4" ht="15.75" customHeight="1">
      <c r="A831" s="47"/>
      <c r="B831" s="78"/>
      <c r="C831" s="25"/>
      <c r="D831" s="47"/>
    </row>
    <row r="832" spans="1:4" ht="15.75" customHeight="1">
      <c r="A832" s="47"/>
      <c r="B832" s="78"/>
      <c r="C832" s="25"/>
      <c r="D832" s="47"/>
    </row>
    <row r="833" spans="1:4" ht="15.75" customHeight="1">
      <c r="A833" s="47"/>
      <c r="B833" s="78"/>
      <c r="C833" s="25"/>
      <c r="D833" s="47"/>
    </row>
    <row r="834" spans="1:4" ht="15.75" customHeight="1">
      <c r="A834" s="47"/>
      <c r="B834" s="78"/>
      <c r="C834" s="25"/>
      <c r="D834" s="47"/>
    </row>
    <row r="835" spans="1:4" ht="15.75" customHeight="1">
      <c r="A835" s="47"/>
      <c r="B835" s="78"/>
      <c r="C835" s="25"/>
      <c r="D835" s="47"/>
    </row>
    <row r="836" spans="1:4" ht="15.75" customHeight="1">
      <c r="A836" s="47"/>
      <c r="B836" s="78"/>
      <c r="C836" s="25"/>
      <c r="D836" s="47"/>
    </row>
    <row r="837" spans="1:4" ht="15.75" customHeight="1">
      <c r="A837" s="47"/>
      <c r="B837" s="78"/>
      <c r="C837" s="25"/>
      <c r="D837" s="47"/>
    </row>
    <row r="838" spans="1:4" ht="15.75" customHeight="1">
      <c r="A838" s="47"/>
      <c r="B838" s="78"/>
      <c r="C838" s="25"/>
      <c r="D838" s="47"/>
    </row>
    <row r="839" spans="1:4" ht="15.75" customHeight="1">
      <c r="A839" s="47"/>
      <c r="B839" s="78"/>
      <c r="C839" s="25"/>
      <c r="D839" s="47"/>
    </row>
    <row r="840" spans="1:4" ht="15.75" customHeight="1">
      <c r="A840" s="47"/>
      <c r="B840" s="78"/>
      <c r="C840" s="25"/>
      <c r="D840" s="47"/>
    </row>
    <row r="841" spans="1:4" ht="15.75" customHeight="1">
      <c r="A841" s="47"/>
      <c r="B841" s="78"/>
      <c r="C841" s="25"/>
      <c r="D841" s="47"/>
    </row>
    <row r="842" spans="1:4" ht="15.75" customHeight="1">
      <c r="A842" s="47"/>
      <c r="B842" s="78"/>
      <c r="C842" s="25"/>
      <c r="D842" s="47"/>
    </row>
    <row r="843" spans="1:4" ht="15.75" customHeight="1">
      <c r="A843" s="47"/>
      <c r="B843" s="78"/>
      <c r="C843" s="25"/>
      <c r="D843" s="47"/>
    </row>
    <row r="844" spans="1:4" ht="15.75" customHeight="1">
      <c r="A844" s="47"/>
      <c r="B844" s="78"/>
      <c r="C844" s="25"/>
      <c r="D844" s="47"/>
    </row>
    <row r="845" spans="1:4" ht="15.75" customHeight="1">
      <c r="A845" s="47"/>
      <c r="B845" s="78"/>
      <c r="C845" s="25"/>
      <c r="D845" s="47"/>
    </row>
    <row r="846" spans="1:4" ht="15.75" customHeight="1">
      <c r="A846" s="47"/>
      <c r="B846" s="78"/>
      <c r="C846" s="25"/>
      <c r="D846" s="47"/>
    </row>
    <row r="847" spans="1:4" ht="15.75" customHeight="1">
      <c r="A847" s="47"/>
      <c r="B847" s="78"/>
      <c r="C847" s="25"/>
      <c r="D847" s="47"/>
    </row>
    <row r="848" spans="1:4" ht="15.75" customHeight="1">
      <c r="A848" s="47"/>
      <c r="B848" s="78"/>
      <c r="C848" s="25"/>
      <c r="D848" s="47"/>
    </row>
    <row r="849" spans="1:4" ht="15.75" customHeight="1">
      <c r="A849" s="47"/>
      <c r="B849" s="78"/>
      <c r="C849" s="25"/>
      <c r="D849" s="47"/>
    </row>
    <row r="850" spans="1:4" ht="15.75" customHeight="1">
      <c r="A850" s="47"/>
      <c r="B850" s="78"/>
      <c r="C850" s="25"/>
      <c r="D850" s="47"/>
    </row>
    <row r="851" spans="1:4" ht="15.75" customHeight="1">
      <c r="A851" s="47"/>
      <c r="B851" s="78"/>
      <c r="C851" s="25"/>
      <c r="D851" s="47"/>
    </row>
    <row r="852" spans="1:4" ht="15.75" customHeight="1">
      <c r="A852" s="47"/>
      <c r="B852" s="78"/>
      <c r="C852" s="25"/>
      <c r="D852" s="47"/>
    </row>
    <row r="853" spans="1:4" ht="15.75" customHeight="1">
      <c r="A853" s="47"/>
      <c r="B853" s="78"/>
      <c r="C853" s="25"/>
      <c r="D853" s="47"/>
    </row>
    <row r="854" spans="1:4" ht="15.75" customHeight="1">
      <c r="A854" s="47"/>
      <c r="B854" s="78"/>
      <c r="C854" s="25"/>
      <c r="D854" s="47"/>
    </row>
    <row r="855" spans="1:4" ht="15.75" customHeight="1">
      <c r="A855" s="47"/>
      <c r="B855" s="78"/>
      <c r="C855" s="25"/>
      <c r="D855" s="47"/>
    </row>
    <row r="856" spans="1:4" ht="15.75" customHeight="1">
      <c r="A856" s="47"/>
      <c r="B856" s="78"/>
      <c r="C856" s="25"/>
      <c r="D856" s="47"/>
    </row>
    <row r="857" spans="1:4" ht="15.75" customHeight="1">
      <c r="A857" s="47"/>
      <c r="B857" s="78"/>
      <c r="C857" s="25"/>
      <c r="D857" s="47"/>
    </row>
    <row r="858" spans="1:4" ht="15.75" customHeight="1">
      <c r="A858" s="47"/>
      <c r="B858" s="78"/>
      <c r="C858" s="25"/>
      <c r="D858" s="47"/>
    </row>
    <row r="859" spans="1:4" ht="15.75" customHeight="1">
      <c r="A859" s="47"/>
      <c r="B859" s="78"/>
      <c r="C859" s="25"/>
      <c r="D859" s="47"/>
    </row>
    <row r="860" spans="1:4" ht="15.75" customHeight="1">
      <c r="A860" s="47"/>
      <c r="B860" s="78"/>
      <c r="C860" s="25"/>
      <c r="D860" s="47"/>
    </row>
    <row r="861" spans="1:4" ht="15.75" customHeight="1">
      <c r="A861" s="47"/>
      <c r="B861" s="78"/>
      <c r="C861" s="25"/>
      <c r="D861" s="47"/>
    </row>
    <row r="862" spans="1:4" ht="15.75" customHeight="1">
      <c r="A862" s="47"/>
      <c r="B862" s="78"/>
      <c r="C862" s="25"/>
      <c r="D862" s="47"/>
    </row>
    <row r="863" spans="1:4" ht="15.75" customHeight="1">
      <c r="A863" s="47"/>
      <c r="B863" s="78"/>
      <c r="C863" s="25"/>
      <c r="D863" s="47"/>
    </row>
    <row r="864" spans="1:4" ht="15.75" customHeight="1">
      <c r="A864" s="47"/>
      <c r="B864" s="78"/>
      <c r="C864" s="25"/>
      <c r="D864" s="47"/>
    </row>
    <row r="865" spans="1:4" ht="15.75" customHeight="1">
      <c r="A865" s="47"/>
      <c r="B865" s="78"/>
      <c r="C865" s="25"/>
      <c r="D865" s="47"/>
    </row>
    <row r="866" spans="1:4" ht="15.75" customHeight="1">
      <c r="A866" s="47"/>
      <c r="B866" s="78"/>
      <c r="C866" s="25"/>
      <c r="D866" s="47"/>
    </row>
    <row r="867" spans="1:4" ht="15.75" customHeight="1">
      <c r="A867" s="47"/>
      <c r="B867" s="78"/>
      <c r="C867" s="25"/>
      <c r="D867" s="47"/>
    </row>
    <row r="868" spans="1:4" ht="15.75" customHeight="1">
      <c r="A868" s="47"/>
      <c r="B868" s="78"/>
      <c r="C868" s="25"/>
      <c r="D868" s="47"/>
    </row>
    <row r="869" spans="1:4" ht="15.75" customHeight="1">
      <c r="A869" s="47"/>
      <c r="B869" s="78"/>
      <c r="C869" s="25"/>
      <c r="D869" s="47"/>
    </row>
    <row r="870" spans="1:4" ht="15.75" customHeight="1">
      <c r="A870" s="47"/>
      <c r="B870" s="78"/>
      <c r="C870" s="25"/>
      <c r="D870" s="47"/>
    </row>
    <row r="871" spans="1:4" ht="15.75" customHeight="1">
      <c r="A871" s="47"/>
      <c r="B871" s="78"/>
      <c r="C871" s="25"/>
      <c r="D871" s="47"/>
    </row>
    <row r="872" spans="1:4" ht="15.75" customHeight="1">
      <c r="A872" s="47"/>
      <c r="B872" s="78"/>
      <c r="C872" s="25"/>
      <c r="D872" s="47"/>
    </row>
    <row r="873" spans="1:4" ht="15.75" customHeight="1">
      <c r="A873" s="47"/>
      <c r="B873" s="78"/>
      <c r="C873" s="25"/>
      <c r="D873" s="47"/>
    </row>
    <row r="874" spans="1:4" ht="15.75" customHeight="1">
      <c r="A874" s="47"/>
      <c r="B874" s="78"/>
      <c r="C874" s="25"/>
      <c r="D874" s="47"/>
    </row>
    <row r="875" spans="1:4" ht="15.75" customHeight="1">
      <c r="A875" s="47"/>
      <c r="B875" s="78"/>
      <c r="C875" s="25"/>
      <c r="D875" s="47"/>
    </row>
    <row r="876" spans="1:4" ht="15.75" customHeight="1">
      <c r="A876" s="47"/>
      <c r="B876" s="78"/>
      <c r="C876" s="25"/>
      <c r="D876" s="47"/>
    </row>
    <row r="877" spans="1:4" ht="15.75" customHeight="1">
      <c r="A877" s="47"/>
      <c r="B877" s="78"/>
      <c r="C877" s="25"/>
      <c r="D877" s="47"/>
    </row>
    <row r="878" spans="1:4" ht="15.75" customHeight="1">
      <c r="A878" s="47"/>
      <c r="B878" s="78"/>
      <c r="C878" s="25"/>
      <c r="D878" s="47"/>
    </row>
    <row r="879" spans="1:4" ht="15.75" customHeight="1">
      <c r="A879" s="47"/>
      <c r="B879" s="78"/>
      <c r="C879" s="25"/>
      <c r="D879" s="47"/>
    </row>
    <row r="880" spans="1:4" ht="15.75" customHeight="1">
      <c r="A880" s="47"/>
      <c r="B880" s="78"/>
      <c r="C880" s="25"/>
      <c r="D880" s="47"/>
    </row>
    <row r="881" spans="1:4" ht="15.75" customHeight="1">
      <c r="A881" s="47"/>
      <c r="B881" s="78"/>
      <c r="C881" s="25"/>
      <c r="D881" s="47"/>
    </row>
    <row r="882" spans="1:4" ht="15.75" customHeight="1">
      <c r="A882" s="47"/>
      <c r="B882" s="78"/>
      <c r="C882" s="25"/>
      <c r="D882" s="47"/>
    </row>
    <row r="883" spans="1:4" ht="15.75" customHeight="1">
      <c r="A883" s="47"/>
      <c r="B883" s="78"/>
      <c r="C883" s="25"/>
      <c r="D883" s="47"/>
    </row>
    <row r="884" spans="1:4" ht="15.75" customHeight="1">
      <c r="A884" s="47"/>
      <c r="B884" s="78"/>
      <c r="C884" s="25"/>
      <c r="D884" s="47"/>
    </row>
    <row r="885" spans="1:4" ht="15.75" customHeight="1">
      <c r="A885" s="47"/>
      <c r="B885" s="78"/>
      <c r="C885" s="25"/>
      <c r="D885" s="47"/>
    </row>
    <row r="886" spans="1:4" ht="15.75" customHeight="1">
      <c r="A886" s="47"/>
      <c r="B886" s="78"/>
      <c r="C886" s="25"/>
      <c r="D886" s="47"/>
    </row>
    <row r="887" spans="1:4" ht="15.75" customHeight="1">
      <c r="A887" s="47"/>
      <c r="B887" s="78"/>
      <c r="C887" s="25"/>
      <c r="D887" s="47"/>
    </row>
    <row r="888" spans="1:4" ht="15.75" customHeight="1">
      <c r="A888" s="47"/>
      <c r="B888" s="78"/>
      <c r="C888" s="25"/>
      <c r="D888" s="47"/>
    </row>
    <row r="889" spans="1:4" ht="15.75" customHeight="1">
      <c r="A889" s="47"/>
      <c r="B889" s="78"/>
      <c r="C889" s="25"/>
      <c r="D889" s="47"/>
    </row>
    <row r="890" spans="1:4" ht="15.75" customHeight="1">
      <c r="A890" s="47"/>
      <c r="B890" s="78"/>
      <c r="C890" s="25"/>
      <c r="D890" s="47"/>
    </row>
    <row r="891" spans="1:4" ht="15.75" customHeight="1">
      <c r="A891" s="47"/>
      <c r="B891" s="78"/>
      <c r="C891" s="25"/>
      <c r="D891" s="47"/>
    </row>
    <row r="892" spans="1:4" ht="15.75" customHeight="1">
      <c r="A892" s="47"/>
      <c r="B892" s="78"/>
      <c r="C892" s="25"/>
      <c r="D892" s="47"/>
    </row>
    <row r="893" spans="1:4" ht="15.75" customHeight="1">
      <c r="A893" s="47"/>
      <c r="B893" s="78"/>
      <c r="C893" s="25"/>
      <c r="D893" s="47"/>
    </row>
    <row r="894" spans="1:4" ht="15.75" customHeight="1">
      <c r="A894" s="47"/>
      <c r="B894" s="78"/>
      <c r="C894" s="25"/>
      <c r="D894" s="47"/>
    </row>
    <row r="895" spans="1:4" ht="15.75" customHeight="1">
      <c r="A895" s="47"/>
      <c r="B895" s="78"/>
      <c r="C895" s="25"/>
      <c r="D895" s="47"/>
    </row>
    <row r="896" spans="1:4" ht="15.75" customHeight="1">
      <c r="A896" s="47"/>
      <c r="B896" s="78"/>
      <c r="C896" s="25"/>
      <c r="D896" s="47"/>
    </row>
    <row r="897" spans="1:4" ht="15.75" customHeight="1">
      <c r="A897" s="47"/>
      <c r="B897" s="78"/>
      <c r="C897" s="25"/>
      <c r="D897" s="47"/>
    </row>
    <row r="898" spans="1:4" ht="15.75" customHeight="1">
      <c r="A898" s="47"/>
      <c r="B898" s="78"/>
      <c r="C898" s="25"/>
      <c r="D898" s="47"/>
    </row>
    <row r="899" spans="1:4" ht="15.75" customHeight="1">
      <c r="A899" s="47"/>
      <c r="B899" s="78"/>
      <c r="C899" s="25"/>
      <c r="D899" s="47"/>
    </row>
    <row r="900" spans="1:4" ht="15.75" customHeight="1">
      <c r="A900" s="47"/>
      <c r="B900" s="78"/>
      <c r="C900" s="25"/>
      <c r="D900" s="47"/>
    </row>
    <row r="901" spans="1:4" ht="15.75" customHeight="1">
      <c r="A901" s="47"/>
      <c r="B901" s="78"/>
      <c r="C901" s="25"/>
      <c r="D901" s="47"/>
    </row>
    <row r="902" spans="1:4" ht="15.75" customHeight="1">
      <c r="A902" s="47"/>
      <c r="B902" s="78"/>
      <c r="C902" s="25"/>
      <c r="D902" s="47"/>
    </row>
    <row r="903" spans="1:4" ht="15.75" customHeight="1">
      <c r="A903" s="47"/>
      <c r="B903" s="78"/>
      <c r="C903" s="25"/>
      <c r="D903" s="47"/>
    </row>
    <row r="904" spans="1:4" ht="15.75" customHeight="1">
      <c r="A904" s="47"/>
      <c r="B904" s="78"/>
      <c r="C904" s="25"/>
      <c r="D904" s="47"/>
    </row>
    <row r="905" spans="1:4" ht="15.75" customHeight="1">
      <c r="A905" s="47"/>
      <c r="B905" s="78"/>
      <c r="C905" s="25"/>
      <c r="D905" s="47"/>
    </row>
    <row r="906" spans="1:4" ht="15.75" customHeight="1">
      <c r="A906" s="47"/>
      <c r="B906" s="78"/>
      <c r="C906" s="25"/>
      <c r="D906" s="47"/>
    </row>
    <row r="907" spans="1:4" ht="15.75" customHeight="1">
      <c r="A907" s="47"/>
      <c r="B907" s="78"/>
      <c r="C907" s="25"/>
      <c r="D907" s="47"/>
    </row>
    <row r="908" spans="1:4" ht="15.75" customHeight="1">
      <c r="A908" s="47"/>
      <c r="B908" s="78"/>
      <c r="C908" s="25"/>
      <c r="D908" s="47"/>
    </row>
    <row r="909" spans="1:4" ht="15.75" customHeight="1">
      <c r="A909" s="47"/>
      <c r="B909" s="78"/>
      <c r="C909" s="25"/>
      <c r="D909" s="47"/>
    </row>
    <row r="910" spans="1:4" ht="15.75" customHeight="1">
      <c r="A910" s="47"/>
      <c r="B910" s="78"/>
      <c r="C910" s="25"/>
      <c r="D910" s="47"/>
    </row>
    <row r="911" spans="1:4" ht="15.75" customHeight="1">
      <c r="A911" s="47"/>
      <c r="B911" s="78"/>
      <c r="C911" s="25"/>
      <c r="D911" s="47"/>
    </row>
    <row r="912" spans="1:4" ht="15.75" customHeight="1">
      <c r="A912" s="47"/>
      <c r="B912" s="78"/>
      <c r="C912" s="25"/>
      <c r="D912" s="47"/>
    </row>
    <row r="913" spans="1:4" ht="15.75" customHeight="1">
      <c r="A913" s="47"/>
      <c r="B913" s="78"/>
      <c r="C913" s="25"/>
      <c r="D913" s="47"/>
    </row>
    <row r="914" spans="1:4" ht="15.75" customHeight="1">
      <c r="A914" s="47"/>
      <c r="B914" s="78"/>
      <c r="C914" s="25"/>
      <c r="D914" s="47"/>
    </row>
    <row r="915" spans="1:4" ht="15.75" customHeight="1">
      <c r="A915" s="47"/>
      <c r="B915" s="78"/>
      <c r="C915" s="25"/>
      <c r="D915" s="47"/>
    </row>
    <row r="916" spans="1:4" ht="15.75" customHeight="1">
      <c r="A916" s="47"/>
      <c r="B916" s="78"/>
      <c r="C916" s="25"/>
      <c r="D916" s="47"/>
    </row>
    <row r="917" spans="1:4" ht="15.75" customHeight="1">
      <c r="A917" s="47"/>
      <c r="B917" s="78"/>
      <c r="C917" s="25"/>
      <c r="D917" s="47"/>
    </row>
    <row r="918" spans="1:4" ht="15.75" customHeight="1">
      <c r="A918" s="47"/>
      <c r="B918" s="78"/>
      <c r="C918" s="25"/>
      <c r="D918" s="47"/>
    </row>
    <row r="919" spans="1:4" ht="15.75" customHeight="1">
      <c r="A919" s="47"/>
      <c r="B919" s="78"/>
      <c r="C919" s="25"/>
      <c r="D919" s="47"/>
    </row>
    <row r="920" spans="1:4" ht="15.75" customHeight="1">
      <c r="A920" s="47"/>
      <c r="B920" s="78"/>
      <c r="C920" s="25"/>
      <c r="D920" s="47"/>
    </row>
    <row r="921" spans="1:4" ht="15.75" customHeight="1">
      <c r="A921" s="47"/>
      <c r="B921" s="78"/>
      <c r="C921" s="25"/>
      <c r="D921" s="47"/>
    </row>
    <row r="922" spans="1:4" ht="15.75" customHeight="1">
      <c r="A922" s="47"/>
      <c r="B922" s="78"/>
      <c r="C922" s="25"/>
      <c r="D922" s="47"/>
    </row>
    <row r="923" spans="1:4" ht="15.75" customHeight="1">
      <c r="A923" s="47"/>
      <c r="B923" s="78"/>
      <c r="C923" s="25"/>
      <c r="D923" s="47"/>
    </row>
    <row r="924" spans="1:4" ht="15.75" customHeight="1">
      <c r="A924" s="47"/>
      <c r="B924" s="78"/>
      <c r="C924" s="25"/>
      <c r="D924" s="47"/>
    </row>
    <row r="925" spans="1:4" ht="15.75" customHeight="1">
      <c r="A925" s="47"/>
      <c r="B925" s="78"/>
      <c r="C925" s="25"/>
      <c r="D925" s="47"/>
    </row>
    <row r="926" spans="1:4" ht="15.75" customHeight="1">
      <c r="A926" s="47"/>
      <c r="B926" s="78"/>
      <c r="C926" s="25"/>
      <c r="D926" s="47"/>
    </row>
    <row r="927" spans="1:4" ht="15.75" customHeight="1">
      <c r="A927" s="47"/>
      <c r="B927" s="78"/>
      <c r="C927" s="25"/>
      <c r="D927" s="47"/>
    </row>
    <row r="928" spans="1:4" ht="15.75" customHeight="1">
      <c r="A928" s="47"/>
      <c r="B928" s="78"/>
      <c r="C928" s="25"/>
      <c r="D928" s="47"/>
    </row>
    <row r="929" spans="1:4" ht="15.75" customHeight="1">
      <c r="A929" s="47"/>
      <c r="B929" s="78"/>
      <c r="C929" s="25"/>
      <c r="D929" s="47"/>
    </row>
    <row r="930" spans="1:4" ht="15.75" customHeight="1">
      <c r="A930" s="47"/>
      <c r="B930" s="78"/>
      <c r="C930" s="25"/>
      <c r="D930" s="47"/>
    </row>
    <row r="931" spans="1:4" ht="15.75" customHeight="1">
      <c r="A931" s="47"/>
      <c r="B931" s="78"/>
      <c r="C931" s="25"/>
      <c r="D931" s="47"/>
    </row>
    <row r="932" spans="1:4" ht="15.75" customHeight="1">
      <c r="A932" s="47"/>
      <c r="B932" s="78"/>
      <c r="C932" s="25"/>
      <c r="D932" s="47"/>
    </row>
    <row r="933" spans="1:4" ht="15.75" customHeight="1">
      <c r="A933" s="47"/>
      <c r="B933" s="78"/>
      <c r="C933" s="25"/>
      <c r="D933" s="47"/>
    </row>
    <row r="934" spans="1:4" ht="15.75" customHeight="1">
      <c r="A934" s="47"/>
      <c r="B934" s="78"/>
      <c r="C934" s="25"/>
      <c r="D934" s="47"/>
    </row>
    <row r="935" spans="1:4" ht="15.75" customHeight="1">
      <c r="A935" s="47"/>
      <c r="B935" s="78"/>
      <c r="C935" s="25"/>
      <c r="D935" s="47"/>
    </row>
    <row r="936" spans="1:4" ht="15.75" customHeight="1">
      <c r="A936" s="47"/>
      <c r="B936" s="78"/>
      <c r="C936" s="25"/>
      <c r="D936" s="47"/>
    </row>
    <row r="937" spans="1:4" ht="15.75" customHeight="1">
      <c r="A937" s="47"/>
      <c r="B937" s="78"/>
      <c r="C937" s="25"/>
      <c r="D937" s="47"/>
    </row>
    <row r="938" spans="1:4" ht="15.75" customHeight="1">
      <c r="A938" s="47"/>
      <c r="B938" s="78"/>
      <c r="C938" s="25"/>
      <c r="D938" s="47"/>
    </row>
    <row r="939" spans="1:4" ht="15.75" customHeight="1">
      <c r="A939" s="47"/>
      <c r="B939" s="78"/>
      <c r="C939" s="25"/>
      <c r="D939" s="47"/>
    </row>
    <row r="940" spans="1:4" ht="15.75" customHeight="1">
      <c r="A940" s="47"/>
      <c r="B940" s="78"/>
      <c r="C940" s="25"/>
      <c r="D940" s="47"/>
    </row>
    <row r="941" spans="1:4" ht="15.75" customHeight="1">
      <c r="A941" s="47"/>
      <c r="B941" s="78"/>
      <c r="C941" s="25"/>
      <c r="D941" s="47"/>
    </row>
    <row r="942" spans="1:4" ht="15.75" customHeight="1">
      <c r="A942" s="47"/>
      <c r="B942" s="78"/>
      <c r="C942" s="25"/>
      <c r="D942" s="47"/>
    </row>
    <row r="943" spans="1:4" ht="15.75" customHeight="1">
      <c r="A943" s="47"/>
      <c r="B943" s="78"/>
      <c r="C943" s="25"/>
      <c r="D943" s="47"/>
    </row>
    <row r="944" spans="1:4" ht="15.75" customHeight="1">
      <c r="A944" s="47"/>
      <c r="B944" s="78"/>
      <c r="C944" s="25"/>
      <c r="D944" s="47"/>
    </row>
    <row r="945" spans="1:4" ht="15.75" customHeight="1">
      <c r="A945" s="47"/>
      <c r="B945" s="78"/>
      <c r="C945" s="25"/>
      <c r="D945" s="47"/>
    </row>
    <row r="946" spans="1:4" ht="15.75" customHeight="1">
      <c r="A946" s="47"/>
      <c r="B946" s="78"/>
      <c r="C946" s="25"/>
      <c r="D946" s="47"/>
    </row>
    <row r="947" spans="1:4" ht="15.75" customHeight="1">
      <c r="A947" s="47"/>
      <c r="B947" s="78"/>
      <c r="C947" s="25"/>
      <c r="D947" s="47"/>
    </row>
    <row r="948" spans="1:4" ht="15.75" customHeight="1">
      <c r="A948" s="47"/>
      <c r="B948" s="78"/>
      <c r="C948" s="25"/>
      <c r="D948" s="47"/>
    </row>
    <row r="949" spans="1:4" ht="15.75" customHeight="1">
      <c r="A949" s="47"/>
      <c r="B949" s="78"/>
      <c r="C949" s="25"/>
      <c r="D949" s="47"/>
    </row>
    <row r="950" spans="1:4" ht="15.75" customHeight="1">
      <c r="A950" s="47"/>
      <c r="B950" s="78"/>
      <c r="C950" s="25"/>
      <c r="D950" s="47"/>
    </row>
    <row r="951" spans="1:4" ht="15.75" customHeight="1">
      <c r="A951" s="47"/>
      <c r="B951" s="78"/>
      <c r="C951" s="25"/>
      <c r="D951" s="47"/>
    </row>
    <row r="952" spans="1:4" ht="15.75" customHeight="1">
      <c r="A952" s="47"/>
      <c r="B952" s="78"/>
      <c r="C952" s="25"/>
      <c r="D952" s="47"/>
    </row>
    <row r="953" spans="1:4" ht="15.75" customHeight="1">
      <c r="A953" s="47"/>
      <c r="B953" s="78"/>
      <c r="C953" s="25"/>
      <c r="D953" s="47"/>
    </row>
    <row r="954" spans="1:4" ht="15.75" customHeight="1">
      <c r="A954" s="47"/>
      <c r="B954" s="78"/>
      <c r="C954" s="25"/>
      <c r="D954" s="47"/>
    </row>
    <row r="955" spans="1:4" ht="15.75" customHeight="1">
      <c r="A955" s="47"/>
      <c r="B955" s="78"/>
      <c r="C955" s="25"/>
      <c r="D955" s="47"/>
    </row>
    <row r="956" spans="1:4" ht="15.75" customHeight="1">
      <c r="A956" s="47"/>
      <c r="B956" s="78"/>
      <c r="C956" s="25"/>
      <c r="D956" s="47"/>
    </row>
    <row r="957" spans="1:4" ht="15.75" customHeight="1">
      <c r="A957" s="47"/>
      <c r="B957" s="78"/>
      <c r="C957" s="25"/>
      <c r="D957" s="47"/>
    </row>
    <row r="958" spans="1:4" ht="15.75" customHeight="1">
      <c r="A958" s="47"/>
      <c r="B958" s="78"/>
      <c r="C958" s="25"/>
      <c r="D958" s="47"/>
    </row>
    <row r="959" spans="1:4" ht="15.75" customHeight="1">
      <c r="A959" s="47"/>
      <c r="B959" s="78"/>
      <c r="C959" s="25"/>
      <c r="D959" s="47"/>
    </row>
    <row r="960" spans="1:4" ht="15.75" customHeight="1">
      <c r="A960" s="47"/>
      <c r="B960" s="78"/>
      <c r="C960" s="25"/>
      <c r="D960" s="47"/>
    </row>
    <row r="961" spans="1:4" ht="15.75" customHeight="1">
      <c r="A961" s="47"/>
      <c r="B961" s="78"/>
      <c r="C961" s="25"/>
      <c r="D961" s="47"/>
    </row>
    <row r="962" spans="1:4" ht="15.75" customHeight="1">
      <c r="A962" s="47"/>
      <c r="B962" s="78"/>
      <c r="C962" s="25"/>
      <c r="D962" s="47"/>
    </row>
    <row r="963" spans="1:4" ht="15.75" customHeight="1">
      <c r="A963" s="47"/>
      <c r="B963" s="78"/>
      <c r="C963" s="25"/>
      <c r="D963" s="47"/>
    </row>
    <row r="964" spans="1:4" ht="15.75" customHeight="1">
      <c r="A964" s="47"/>
      <c r="B964" s="78"/>
      <c r="C964" s="25"/>
      <c r="D964" s="47"/>
    </row>
    <row r="965" spans="1:4" ht="15.75" customHeight="1">
      <c r="A965" s="47"/>
      <c r="B965" s="78"/>
      <c r="C965" s="25"/>
      <c r="D965" s="47"/>
    </row>
    <row r="966" spans="1:4" ht="15.75" customHeight="1">
      <c r="A966" s="47"/>
      <c r="B966" s="78"/>
      <c r="C966" s="25"/>
      <c r="D966" s="47"/>
    </row>
    <row r="967" spans="1:4" ht="15.75" customHeight="1">
      <c r="A967" s="47"/>
      <c r="B967" s="78"/>
      <c r="C967" s="25"/>
      <c r="D967" s="47"/>
    </row>
    <row r="968" spans="1:4" ht="15.75" customHeight="1">
      <c r="A968" s="47"/>
      <c r="B968" s="78"/>
      <c r="C968" s="25"/>
      <c r="D968" s="47"/>
    </row>
    <row r="969" spans="1:4" ht="15.75" customHeight="1">
      <c r="A969" s="47"/>
      <c r="B969" s="78"/>
      <c r="C969" s="25"/>
      <c r="D969" s="47"/>
    </row>
    <row r="970" spans="1:4" ht="15.75" customHeight="1">
      <c r="A970" s="47"/>
      <c r="B970" s="78"/>
      <c r="C970" s="25"/>
      <c r="D970" s="47"/>
    </row>
    <row r="971" spans="1:4" ht="15.75" customHeight="1">
      <c r="A971" s="47"/>
      <c r="B971" s="78"/>
      <c r="C971" s="25"/>
      <c r="D971" s="47"/>
    </row>
    <row r="972" spans="1:4" ht="15.75" customHeight="1">
      <c r="A972" s="47"/>
      <c r="B972" s="78"/>
      <c r="C972" s="25"/>
      <c r="D972" s="47"/>
    </row>
    <row r="973" spans="1:4" ht="15.75" customHeight="1">
      <c r="A973" s="47"/>
      <c r="B973" s="78"/>
      <c r="C973" s="25"/>
      <c r="D973" s="47"/>
    </row>
    <row r="974" spans="1:4" ht="15.75" customHeight="1">
      <c r="A974" s="47"/>
      <c r="B974" s="78"/>
      <c r="C974" s="25"/>
      <c r="D974" s="47"/>
    </row>
    <row r="975" spans="1:4" ht="15.75" customHeight="1">
      <c r="A975" s="47"/>
      <c r="B975" s="78"/>
      <c r="C975" s="25"/>
      <c r="D975" s="47"/>
    </row>
    <row r="976" spans="1:4" ht="15.75" customHeight="1">
      <c r="A976" s="47"/>
      <c r="B976" s="78"/>
      <c r="C976" s="25"/>
      <c r="D976" s="47"/>
    </row>
    <row r="977" spans="1:4" ht="15.75" customHeight="1">
      <c r="A977" s="47"/>
      <c r="B977" s="78"/>
      <c r="C977" s="25"/>
      <c r="D977" s="47"/>
    </row>
    <row r="978" spans="1:4" ht="15.75" customHeight="1">
      <c r="A978" s="47"/>
      <c r="B978" s="78"/>
      <c r="C978" s="25"/>
      <c r="D978" s="47"/>
    </row>
    <row r="979" spans="1:4" ht="15.75" customHeight="1">
      <c r="A979" s="47"/>
      <c r="B979" s="78"/>
      <c r="C979" s="25"/>
      <c r="D979" s="47"/>
    </row>
    <row r="980" spans="1:4" ht="15.75" customHeight="1">
      <c r="A980" s="47"/>
      <c r="B980" s="78"/>
      <c r="C980" s="25"/>
      <c r="D980" s="47"/>
    </row>
    <row r="981" spans="1:4" ht="15.75" customHeight="1">
      <c r="A981" s="47"/>
      <c r="B981" s="78"/>
      <c r="C981" s="25"/>
      <c r="D981" s="47"/>
    </row>
    <row r="982" spans="1:4" ht="15.75" customHeight="1">
      <c r="A982" s="47"/>
      <c r="B982" s="78"/>
      <c r="C982" s="25"/>
      <c r="D982" s="47"/>
    </row>
    <row r="983" spans="1:4" ht="15.75" customHeight="1">
      <c r="A983" s="47"/>
      <c r="B983" s="78"/>
      <c r="C983" s="25"/>
      <c r="D983" s="47"/>
    </row>
    <row r="984" spans="1:4" ht="15.75" customHeight="1">
      <c r="A984" s="47"/>
      <c r="B984" s="78"/>
      <c r="C984" s="25"/>
      <c r="D984" s="47"/>
    </row>
    <row r="985" spans="1:4" ht="15.75" customHeight="1">
      <c r="A985" s="47"/>
      <c r="B985" s="78"/>
      <c r="C985" s="25"/>
      <c r="D985" s="47"/>
    </row>
    <row r="986" spans="1:4" ht="15.75" customHeight="1">
      <c r="A986" s="47"/>
      <c r="B986" s="78"/>
      <c r="C986" s="25"/>
      <c r="D986" s="47"/>
    </row>
    <row r="987" spans="1:4" ht="15.75" customHeight="1">
      <c r="A987" s="47"/>
      <c r="B987" s="78"/>
      <c r="C987" s="25"/>
      <c r="D987" s="47"/>
    </row>
    <row r="988" spans="1:4" ht="15.75" customHeight="1">
      <c r="A988" s="47"/>
      <c r="B988" s="78"/>
      <c r="C988" s="25"/>
      <c r="D988" s="47"/>
    </row>
    <row r="989" spans="1:4" ht="15.75" customHeight="1">
      <c r="A989" s="47"/>
      <c r="B989" s="78"/>
      <c r="C989" s="25"/>
      <c r="D989" s="47"/>
    </row>
    <row r="990" spans="1:4" ht="15.75" customHeight="1">
      <c r="A990" s="47"/>
      <c r="B990" s="78"/>
      <c r="C990" s="25"/>
      <c r="D990" s="47"/>
    </row>
    <row r="991" spans="1:4" ht="15.75" customHeight="1">
      <c r="A991" s="47"/>
      <c r="B991" s="78"/>
      <c r="C991" s="25"/>
      <c r="D991" s="47"/>
    </row>
    <row r="992" spans="1:4" ht="15.75" customHeight="1">
      <c r="A992" s="47"/>
      <c r="B992" s="78"/>
      <c r="C992" s="25"/>
      <c r="D992" s="47"/>
    </row>
    <row r="993" spans="1:4" ht="15.75" customHeight="1">
      <c r="A993" s="47"/>
      <c r="B993" s="78"/>
      <c r="C993" s="25"/>
      <c r="D993" s="47"/>
    </row>
    <row r="994" spans="1:4" ht="15.75" customHeight="1">
      <c r="A994" s="47"/>
      <c r="B994" s="78"/>
      <c r="C994" s="25"/>
      <c r="D994" s="47"/>
    </row>
    <row r="995" spans="1:4" ht="15.75" customHeight="1">
      <c r="A995" s="47"/>
      <c r="B995" s="78"/>
      <c r="C995" s="25"/>
      <c r="D995" s="47"/>
    </row>
    <row r="996" spans="1:4" ht="15.75" customHeight="1">
      <c r="A996" s="47"/>
      <c r="B996" s="78"/>
      <c r="C996" s="25"/>
      <c r="D996" s="47"/>
    </row>
    <row r="997" spans="1:4" ht="15.75" customHeight="1">
      <c r="A997" s="47"/>
      <c r="B997" s="78"/>
      <c r="C997" s="25"/>
      <c r="D997" s="47"/>
    </row>
    <row r="998" spans="1:4" ht="15.75" customHeight="1">
      <c r="A998" s="47"/>
      <c r="B998" s="78"/>
      <c r="C998" s="25"/>
      <c r="D998" s="47"/>
    </row>
    <row r="999" spans="1:4" ht="15.75" customHeight="1">
      <c r="A999" s="47"/>
      <c r="B999" s="78"/>
      <c r="C999" s="25"/>
      <c r="D999" s="47"/>
    </row>
    <row r="1000" spans="1:4" ht="15.75" customHeight="1">
      <c r="A1000" s="47"/>
      <c r="B1000" s="78"/>
      <c r="C1000" s="25"/>
      <c r="D1000" s="47"/>
    </row>
    <row r="1001" spans="1:4" ht="15.75" customHeight="1">
      <c r="A1001" s="47"/>
      <c r="B1001" s="78"/>
      <c r="C1001" s="25"/>
      <c r="D1001" s="47"/>
    </row>
    <row r="1002" spans="1:4" ht="15.75" customHeight="1">
      <c r="A1002" s="47"/>
      <c r="B1002" s="78"/>
      <c r="C1002" s="25"/>
      <c r="D1002" s="47"/>
    </row>
  </sheetData>
  <mergeCells count="3">
    <mergeCell ref="A5:D5"/>
    <mergeCell ref="B1:C4"/>
    <mergeCell ref="D1:D4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8B7B4FECB09143A2C002D6B05E793E" ma:contentTypeVersion="13" ma:contentTypeDescription="Crear nuevo documento." ma:contentTypeScope="" ma:versionID="01fdd06bd2812a29d10878d3099a062f">
  <xsd:schema xmlns:xsd="http://www.w3.org/2001/XMLSchema" xmlns:xs="http://www.w3.org/2001/XMLSchema" xmlns:p="http://schemas.microsoft.com/office/2006/metadata/properties" xmlns:ns2="758012fc-d695-4a09-ae76-4a976ef93abb" xmlns:ns3="14ea9874-d2de-4bb8-909a-973ed4b159c8" targetNamespace="http://schemas.microsoft.com/office/2006/metadata/properties" ma:root="true" ma:fieldsID="48e8916cb8c97a39d928eece4c1d4034" ns2:_="" ns3:_="">
    <xsd:import namespace="758012fc-d695-4a09-ae76-4a976ef93abb"/>
    <xsd:import namespace="14ea9874-d2de-4bb8-909a-973ed4b159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8012fc-d695-4a09-ae76-4a976ef93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89c57be4-1049-4ec1-a7fd-f83b6c8fe4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ea9874-d2de-4bb8-909a-973ed4b159c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8505b42-3297-4901-a3d1-badbe6b9273f}" ma:internalName="TaxCatchAll" ma:showField="CatchAllData" ma:web="14ea9874-d2de-4bb8-909a-973ed4b159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352DE5-CDCE-480E-8944-FCAF34DDEC36}"/>
</file>

<file path=customXml/itemProps2.xml><?xml version="1.0" encoding="utf-8"?>
<ds:datastoreItem xmlns:ds="http://schemas.openxmlformats.org/officeDocument/2006/customXml" ds:itemID="{ECBDC125-3B6E-4B3D-90B9-BEA3516B9F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LA MIEL</vt:lpstr>
      <vt:lpstr>PRESUPUETO HIGUERON</vt:lpstr>
      <vt:lpstr>APU</vt:lpstr>
      <vt:lpstr>Costos_Administracion</vt:lpstr>
      <vt:lpstr>Subproductos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</dc:creator>
  <cp:lastModifiedBy>MI EQUIPO</cp:lastModifiedBy>
  <dcterms:created xsi:type="dcterms:W3CDTF">2024-07-19T20:15:02Z</dcterms:created>
  <dcterms:modified xsi:type="dcterms:W3CDTF">2024-09-18T21:16:09Z</dcterms:modified>
</cp:coreProperties>
</file>