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 IPCC\PISOS Y SILLAS TAM\PUBLICAR\"/>
    </mc:Choice>
  </mc:AlternateContent>
  <xr:revisionPtr revIDLastSave="0" documentId="8_{78A52D98-D028-4313-8497-266A7EDE5C21}" xr6:coauthVersionLast="40" xr6:coauthVersionMax="40" xr10:uidLastSave="{00000000-0000-0000-0000-000000000000}"/>
  <bookViews>
    <workbookView xWindow="0" yWindow="0" windowWidth="20490" windowHeight="7125" xr2:uid="{703C3314-260A-5545-BE37-61FF1C7DE3A0}"/>
  </bookViews>
  <sheets>
    <sheet name="Estudio de Mercado" sheetId="1" r:id="rId1"/>
  </sheets>
  <definedNames>
    <definedName name="_xlnm.Print_Area" localSheetId="0">'Estudio de Mercado'!$A$1:$J$29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5" i="1" l="1"/>
  <c r="I24" i="1"/>
  <c r="I23" i="1"/>
  <c r="I21" i="1"/>
  <c r="I20" i="1"/>
  <c r="I19" i="1"/>
  <c r="I18" i="1"/>
  <c r="H21" i="1"/>
  <c r="H20" i="1"/>
  <c r="H19" i="1"/>
  <c r="H18" i="1"/>
  <c r="H16" i="1"/>
  <c r="F21" i="1"/>
  <c r="F20" i="1"/>
  <c r="F19" i="1"/>
  <c r="F18" i="1"/>
  <c r="F16" i="1"/>
  <c r="I16" i="1"/>
  <c r="J16" i="1" l="1"/>
  <c r="J21" i="1"/>
  <c r="J19" i="1"/>
  <c r="J20" i="1"/>
  <c r="J18" i="1"/>
  <c r="H22" i="1"/>
  <c r="F22" i="1"/>
  <c r="J22" i="1" l="1"/>
  <c r="J23" i="1"/>
  <c r="J25" i="1"/>
  <c r="J26" i="1" s="1"/>
  <c r="J24" i="1"/>
  <c r="F23" i="1"/>
  <c r="F25" i="1"/>
  <c r="F24" i="1"/>
  <c r="H23" i="1"/>
  <c r="H25" i="1"/>
  <c r="H26" i="1" s="1"/>
  <c r="H24" i="1"/>
  <c r="J27" i="1" l="1"/>
  <c r="H27" i="1"/>
  <c r="F26" i="1"/>
  <c r="F27" i="1" s="1"/>
</calcChain>
</file>

<file path=xl/sharedStrings.xml><?xml version="1.0" encoding="utf-8"?>
<sst xmlns="http://schemas.openxmlformats.org/spreadsheetml/2006/main" count="48" uniqueCount="41">
  <si>
    <t>ESTUDIO DE MERCADO</t>
  </si>
  <si>
    <t>PAA:</t>
  </si>
  <si>
    <t>ITEM</t>
  </si>
  <si>
    <t>DESCRIPCIÓN</t>
  </si>
  <si>
    <t>UNIDAD DE MEDIDAD</t>
  </si>
  <si>
    <t>CANTIDAD</t>
  </si>
  <si>
    <t>VALOR UNITARIO</t>
  </si>
  <si>
    <t>VALOR TOTAL</t>
  </si>
  <si>
    <t>PROMEDIO</t>
  </si>
  <si>
    <t>Mantenimiento Sillas de palco</t>
  </si>
  <si>
    <t>UN</t>
  </si>
  <si>
    <t>M2</t>
  </si>
  <si>
    <t>Demolición o desmonte de pisos</t>
  </si>
  <si>
    <t>Pisos de escenas laterales y retroescena</t>
  </si>
  <si>
    <t>Pisos de escenario y proscenio</t>
  </si>
  <si>
    <t>Acabado superficial de piso</t>
  </si>
  <si>
    <t>SUBTOTAL:</t>
  </si>
  <si>
    <t>Administración:</t>
  </si>
  <si>
    <t>Imprevistos:</t>
  </si>
  <si>
    <t>Utilidad:</t>
  </si>
  <si>
    <t>IVA Sobre Utilidad:</t>
  </si>
  <si>
    <t>TOTAL:</t>
  </si>
  <si>
    <t>DIVISIÓN ADMINISTRATIVA Y FINANCIERA</t>
  </si>
  <si>
    <t>DEPENDENCIA:</t>
  </si>
  <si>
    <t>FECHA:</t>
  </si>
  <si>
    <t>OBJETO:</t>
  </si>
  <si>
    <t>PLAZO REQUERIDO:</t>
  </si>
  <si>
    <t>LUGAR DE EJECUCIÓN:</t>
  </si>
  <si>
    <t>SEPTIEMBRE DE 2024</t>
  </si>
  <si>
    <t>CONTRATAR EL SERVICIO DE MANTENIMIENTO DE PISOS Y SILLAS DEL TEATRO ADOLFO MEJIA</t>
  </si>
  <si>
    <t>TRES (3) MESES</t>
  </si>
  <si>
    <t>CARTAGENA DE INDIAS D. T. y C.</t>
  </si>
  <si>
    <t>Silletería para auditorios o estadios o usos especiales</t>
  </si>
  <si>
    <t>Servicio de mantenimiento y reparación de instalaciones</t>
  </si>
  <si>
    <t>DESCRIPCIÓN:</t>
  </si>
  <si>
    <t>Contratar el mantenimiento de infraestructura del Teatro Adolfo Mejia</t>
  </si>
  <si>
    <t>CODIGO UNSPSC:</t>
  </si>
  <si>
    <r>
      <t xml:space="preserve">De conformidad con la información relacionada, se proyecta que el valor estimado para cubrir con la necesidad descrita es de DOSCIENTOS SETENTA Y DOS MILLONES QUINIENTOS NOVENTA Y TRES MIL TRECIENTOS VEINTINUEVE PESOS Y VEITIOCHO CENTAVOS </t>
    </r>
    <r>
      <rPr>
        <b/>
        <sz val="12"/>
        <color theme="1"/>
        <rFont val="Arial Unicode MS"/>
        <family val="2"/>
      </rPr>
      <t>($272.593.329,28)</t>
    </r>
  </si>
  <si>
    <t>COTIZACIÓN No. 2
CARPINTERÍA DE ALBA</t>
  </si>
  <si>
    <t>Servicio de instalación y acabados de pisos</t>
  </si>
  <si>
    <t>COTIZACIÓN No. 1
COMPLETEMENTO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</si>
</sst>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</numFmts>
  <fonts count="5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 Unicode MS"/>
      <family val="2"/>
    </font>
    <font>
      <b/>
      <sz val="12"/>
      <color theme="1"/>
      <name val="Arial Unicode MS"/>
      <family val="2"/>
    </font>
    <font>
      <b/>
      <sz val="14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75">
    <xf numFmtId="0" fontId="0" fillId="0" borderId="0" xfId="0"/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44" fontId="2" fillId="0" borderId="0" xfId="0" applyNumberFormat="1" applyFont="1" applyAlignment="1">
      <alignment vertical="center"/>
    </xf>
    <xf numFmtId="9" fontId="2" fillId="0" borderId="0" xfId="0" applyNumberFormat="1" applyFont="1" applyAlignment="1">
      <alignment vertical="center"/>
    </xf>
    <xf numFmtId="0" fontId="2" fillId="0" borderId="4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10" xfId="0" applyFont="1" applyBorder="1" applyAlignment="1">
      <alignment horizontal="right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2" fillId="0" borderId="18" xfId="0" applyFont="1" applyBorder="1" applyAlignment="1">
      <alignment horizontal="right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24" xfId="0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3" fillId="0" borderId="3" xfId="0" applyFont="1" applyBorder="1" applyAlignment="1">
      <alignment horizontal="right" vertical="center"/>
    </xf>
    <xf numFmtId="0" fontId="2" fillId="0" borderId="25" xfId="0" applyFont="1" applyBorder="1" applyAlignment="1">
      <alignment vertical="center"/>
    </xf>
    <xf numFmtId="0" fontId="2" fillId="0" borderId="26" xfId="0" applyFont="1" applyBorder="1" applyAlignment="1">
      <alignment vertical="center"/>
    </xf>
    <xf numFmtId="0" fontId="2" fillId="0" borderId="27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44" fontId="3" fillId="0" borderId="3" xfId="0" applyNumberFormat="1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4" fontId="2" fillId="0" borderId="10" xfId="0" applyNumberFormat="1" applyFont="1" applyBorder="1" applyAlignment="1">
      <alignment vertical="center"/>
    </xf>
    <xf numFmtId="44" fontId="2" fillId="0" borderId="12" xfId="0" applyNumberFormat="1" applyFont="1" applyBorder="1" applyAlignment="1">
      <alignment vertical="center"/>
    </xf>
    <xf numFmtId="44" fontId="2" fillId="0" borderId="7" xfId="0" applyNumberFormat="1" applyFont="1" applyBorder="1" applyAlignment="1">
      <alignment vertical="center"/>
    </xf>
    <xf numFmtId="44" fontId="2" fillId="0" borderId="9" xfId="0" applyNumberFormat="1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44" fontId="2" fillId="0" borderId="16" xfId="0" applyNumberFormat="1" applyFont="1" applyBorder="1" applyAlignment="1">
      <alignment vertical="center"/>
    </xf>
    <xf numFmtId="44" fontId="2" fillId="0" borderId="18" xfId="0" applyNumberFormat="1" applyFont="1" applyBorder="1" applyAlignment="1">
      <alignment vertical="center"/>
    </xf>
    <xf numFmtId="9" fontId="2" fillId="0" borderId="4" xfId="0" applyNumberFormat="1" applyFont="1" applyBorder="1" applyAlignment="1">
      <alignment horizontal="right" vertical="center"/>
    </xf>
    <xf numFmtId="44" fontId="2" fillId="0" borderId="6" xfId="0" applyNumberFormat="1" applyFont="1" applyBorder="1" applyAlignment="1">
      <alignment vertical="center"/>
    </xf>
    <xf numFmtId="9" fontId="2" fillId="0" borderId="10" xfId="0" applyNumberFormat="1" applyFont="1" applyBorder="1" applyAlignment="1">
      <alignment horizontal="right" vertical="center"/>
    </xf>
    <xf numFmtId="9" fontId="2" fillId="0" borderId="7" xfId="0" applyNumberFormat="1" applyFont="1" applyBorder="1" applyAlignment="1">
      <alignment horizontal="right" vertical="center"/>
    </xf>
    <xf numFmtId="41" fontId="2" fillId="0" borderId="0" xfId="1" applyFont="1" applyAlignment="1">
      <alignment vertical="center"/>
    </xf>
    <xf numFmtId="43" fontId="2" fillId="0" borderId="0" xfId="0" applyNumberFormat="1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2" fillId="0" borderId="11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8444A-5A21-E447-A9C4-0F63AD0DF20D}">
  <sheetPr>
    <pageSetUpPr fitToPage="1"/>
  </sheetPr>
  <dimension ref="A1:M39"/>
  <sheetViews>
    <sheetView showGridLines="0" tabSelected="1" topLeftCell="B4" zoomScale="68" zoomScaleNormal="68" zoomScaleSheetLayoutView="100" workbookViewId="0">
      <selection activeCell="B4" sqref="B4:J4"/>
    </sheetView>
  </sheetViews>
  <sheetFormatPr baseColWidth="10" defaultColWidth="10.875" defaultRowHeight="15"/>
  <cols>
    <col min="1" max="1" width="29" style="2" customWidth="1"/>
    <col min="2" max="2" width="49.125" style="2" customWidth="1"/>
    <col min="3" max="3" width="26.625" style="2" customWidth="1"/>
    <col min="4" max="4" width="17.875" style="2" customWidth="1"/>
    <col min="5" max="10" width="23" style="2" customWidth="1"/>
    <col min="11" max="11" width="20" style="2" customWidth="1"/>
    <col min="12" max="12" width="25.375" style="2" customWidth="1"/>
    <col min="13" max="13" width="22.375" style="2" customWidth="1"/>
    <col min="14" max="14" width="27.375" style="2" customWidth="1"/>
    <col min="15" max="16384" width="10.875" style="2"/>
  </cols>
  <sheetData>
    <row r="1" spans="1:10" ht="15.75" thickBot="1"/>
    <row r="2" spans="1:10" ht="29.1" customHeight="1" thickBot="1">
      <c r="A2" s="66" t="s">
        <v>0</v>
      </c>
      <c r="B2" s="67"/>
      <c r="C2" s="67"/>
      <c r="D2" s="67"/>
      <c r="E2" s="67"/>
      <c r="F2" s="67"/>
      <c r="G2" s="67"/>
      <c r="H2" s="67"/>
      <c r="I2" s="67"/>
      <c r="J2" s="68"/>
    </row>
    <row r="3" spans="1:10">
      <c r="A3" s="5" t="s">
        <v>23</v>
      </c>
      <c r="B3" s="69" t="s">
        <v>22</v>
      </c>
      <c r="C3" s="69"/>
      <c r="D3" s="69"/>
      <c r="E3" s="69"/>
      <c r="F3" s="69"/>
      <c r="G3" s="69"/>
      <c r="H3" s="69"/>
      <c r="I3" s="69"/>
      <c r="J3" s="70"/>
    </row>
    <row r="4" spans="1:10" ht="15.75" thickBot="1">
      <c r="A4" s="6" t="s">
        <v>24</v>
      </c>
      <c r="B4" s="71" t="s">
        <v>28</v>
      </c>
      <c r="C4" s="71"/>
      <c r="D4" s="71"/>
      <c r="E4" s="71"/>
      <c r="F4" s="71"/>
      <c r="G4" s="71"/>
      <c r="H4" s="71"/>
      <c r="I4" s="71"/>
      <c r="J4" s="72"/>
    </row>
    <row r="5" spans="1:10" ht="15.75" thickBot="1">
      <c r="A5" s="1"/>
    </row>
    <row r="6" spans="1:10">
      <c r="A6" s="5" t="s">
        <v>25</v>
      </c>
      <c r="B6" s="69" t="s">
        <v>29</v>
      </c>
      <c r="C6" s="69"/>
      <c r="D6" s="69"/>
      <c r="E6" s="69"/>
      <c r="F6" s="69"/>
      <c r="G6" s="69"/>
      <c r="H6" s="69"/>
      <c r="I6" s="69"/>
      <c r="J6" s="70"/>
    </row>
    <row r="7" spans="1:10">
      <c r="A7" s="7" t="s">
        <v>26</v>
      </c>
      <c r="B7" s="73" t="s">
        <v>30</v>
      </c>
      <c r="C7" s="73"/>
      <c r="D7" s="73"/>
      <c r="E7" s="73"/>
      <c r="F7" s="73"/>
      <c r="G7" s="73"/>
      <c r="H7" s="73"/>
      <c r="I7" s="73"/>
      <c r="J7" s="74"/>
    </row>
    <row r="8" spans="1:10">
      <c r="A8" s="7" t="s">
        <v>27</v>
      </c>
      <c r="B8" s="73" t="s">
        <v>31</v>
      </c>
      <c r="C8" s="73"/>
      <c r="D8" s="73"/>
      <c r="E8" s="73"/>
      <c r="F8" s="73"/>
      <c r="G8" s="73"/>
      <c r="H8" s="73"/>
      <c r="I8" s="73"/>
      <c r="J8" s="74"/>
    </row>
    <row r="9" spans="1:10">
      <c r="A9" s="56" t="s">
        <v>1</v>
      </c>
      <c r="B9" s="60" t="s">
        <v>36</v>
      </c>
      <c r="C9" s="8">
        <v>56112100</v>
      </c>
      <c r="D9" s="73" t="s">
        <v>32</v>
      </c>
      <c r="E9" s="73"/>
      <c r="F9" s="73"/>
      <c r="G9" s="73"/>
      <c r="H9" s="73"/>
      <c r="I9" s="73"/>
      <c r="J9" s="74"/>
    </row>
    <row r="10" spans="1:10">
      <c r="A10" s="56"/>
      <c r="B10" s="60"/>
      <c r="C10" s="8">
        <v>72102900</v>
      </c>
      <c r="D10" s="73" t="s">
        <v>33</v>
      </c>
      <c r="E10" s="73"/>
      <c r="F10" s="73"/>
      <c r="G10" s="73"/>
      <c r="H10" s="73"/>
      <c r="I10" s="73"/>
      <c r="J10" s="74"/>
    </row>
    <row r="11" spans="1:10">
      <c r="A11" s="56"/>
      <c r="B11" s="60"/>
      <c r="C11" s="8">
        <v>72152500</v>
      </c>
      <c r="D11" s="73" t="s">
        <v>39</v>
      </c>
      <c r="E11" s="73"/>
      <c r="F11" s="73"/>
      <c r="G11" s="73"/>
      <c r="H11" s="73"/>
      <c r="I11" s="73"/>
      <c r="J11" s="74"/>
    </row>
    <row r="12" spans="1:10">
      <c r="A12" s="56"/>
      <c r="B12" s="60" t="s">
        <v>34</v>
      </c>
      <c r="C12" s="62" t="s">
        <v>35</v>
      </c>
      <c r="D12" s="62"/>
      <c r="E12" s="62"/>
      <c r="F12" s="62"/>
      <c r="G12" s="62"/>
      <c r="H12" s="62"/>
      <c r="I12" s="62"/>
      <c r="J12" s="63"/>
    </row>
    <row r="13" spans="1:10" ht="15.75" thickBot="1">
      <c r="A13" s="57"/>
      <c r="B13" s="61"/>
      <c r="C13" s="64"/>
      <c r="D13" s="64"/>
      <c r="E13" s="64"/>
      <c r="F13" s="64"/>
      <c r="G13" s="64"/>
      <c r="H13" s="64"/>
      <c r="I13" s="64"/>
      <c r="J13" s="65"/>
    </row>
    <row r="14" spans="1:10" ht="47.1" customHeight="1" thickBot="1">
      <c r="A14" s="10"/>
      <c r="B14" s="11"/>
      <c r="C14" s="11"/>
      <c r="D14" s="12"/>
      <c r="E14" s="58" t="s">
        <v>40</v>
      </c>
      <c r="F14" s="59"/>
      <c r="G14" s="58" t="s">
        <v>38</v>
      </c>
      <c r="H14" s="59"/>
      <c r="I14" s="58" t="s">
        <v>8</v>
      </c>
      <c r="J14" s="59"/>
    </row>
    <row r="15" spans="1:10" ht="15.75">
      <c r="A15" s="13" t="s">
        <v>2</v>
      </c>
      <c r="B15" s="14" t="s">
        <v>3</v>
      </c>
      <c r="C15" s="14" t="s">
        <v>4</v>
      </c>
      <c r="D15" s="15" t="s">
        <v>5</v>
      </c>
      <c r="E15" s="36" t="s">
        <v>6</v>
      </c>
      <c r="F15" s="37" t="s">
        <v>7</v>
      </c>
      <c r="G15" s="36" t="s">
        <v>6</v>
      </c>
      <c r="H15" s="37" t="s">
        <v>7</v>
      </c>
      <c r="I15" s="36" t="s">
        <v>6</v>
      </c>
      <c r="J15" s="37" t="s">
        <v>7</v>
      </c>
    </row>
    <row r="16" spans="1:10">
      <c r="A16" s="16">
        <v>1</v>
      </c>
      <c r="B16" s="17" t="s">
        <v>9</v>
      </c>
      <c r="C16" s="8" t="s">
        <v>10</v>
      </c>
      <c r="D16" s="9">
        <v>117</v>
      </c>
      <c r="E16" s="38">
        <v>230461</v>
      </c>
      <c r="F16" s="39">
        <f>E16*$D16</f>
        <v>26963937</v>
      </c>
      <c r="G16" s="38">
        <v>286000</v>
      </c>
      <c r="H16" s="39">
        <f>G16*$D16</f>
        <v>33462000</v>
      </c>
      <c r="I16" s="38">
        <f>AVERAGE(E16,G16)</f>
        <v>258230.5</v>
      </c>
      <c r="J16" s="39">
        <f>I16*$D16</f>
        <v>30212968.5</v>
      </c>
    </row>
    <row r="17" spans="1:13">
      <c r="A17" s="16">
        <v>2</v>
      </c>
      <c r="B17" s="42"/>
      <c r="C17" s="43"/>
      <c r="D17" s="44"/>
      <c r="E17" s="45"/>
      <c r="F17" s="46"/>
      <c r="G17" s="45"/>
      <c r="H17" s="46"/>
      <c r="I17" s="45"/>
      <c r="J17" s="46"/>
    </row>
    <row r="18" spans="1:13">
      <c r="A18" s="16">
        <v>2.1</v>
      </c>
      <c r="B18" s="17" t="s">
        <v>12</v>
      </c>
      <c r="C18" s="8" t="s">
        <v>11</v>
      </c>
      <c r="D18" s="9">
        <v>180</v>
      </c>
      <c r="E18" s="38">
        <v>8000</v>
      </c>
      <c r="F18" s="39">
        <f t="shared" ref="F18:H21" si="0">E18*$D18</f>
        <v>1440000</v>
      </c>
      <c r="G18" s="38">
        <v>25000</v>
      </c>
      <c r="H18" s="39">
        <f t="shared" si="0"/>
        <v>4500000</v>
      </c>
      <c r="I18" s="38">
        <f t="shared" ref="I18:I21" si="1">AVERAGE(E18,G18)</f>
        <v>16500</v>
      </c>
      <c r="J18" s="39">
        <f t="shared" ref="J18" si="2">I18*$D18</f>
        <v>2970000</v>
      </c>
    </row>
    <row r="19" spans="1:13">
      <c r="A19" s="16">
        <v>2.2000000000000002</v>
      </c>
      <c r="B19" s="17" t="s">
        <v>13</v>
      </c>
      <c r="C19" s="8" t="s">
        <v>11</v>
      </c>
      <c r="D19" s="9">
        <v>60</v>
      </c>
      <c r="E19" s="38">
        <v>758250</v>
      </c>
      <c r="F19" s="39">
        <f t="shared" si="0"/>
        <v>45495000</v>
      </c>
      <c r="G19" s="38">
        <v>663350</v>
      </c>
      <c r="H19" s="39">
        <f t="shared" si="0"/>
        <v>39801000</v>
      </c>
      <c r="I19" s="38">
        <f t="shared" si="1"/>
        <v>710800</v>
      </c>
      <c r="J19" s="39">
        <f t="shared" ref="J19" si="3">I19*$D19</f>
        <v>42648000</v>
      </c>
      <c r="K19" s="3"/>
    </row>
    <row r="20" spans="1:13">
      <c r="A20" s="16">
        <v>2.2999999999999998</v>
      </c>
      <c r="B20" s="17" t="s">
        <v>14</v>
      </c>
      <c r="C20" s="8" t="s">
        <v>11</v>
      </c>
      <c r="D20" s="9">
        <v>120</v>
      </c>
      <c r="E20" s="38">
        <v>872500</v>
      </c>
      <c r="F20" s="39">
        <f t="shared" si="0"/>
        <v>104700000</v>
      </c>
      <c r="G20" s="38">
        <v>812500</v>
      </c>
      <c r="H20" s="39">
        <f t="shared" si="0"/>
        <v>97500000</v>
      </c>
      <c r="I20" s="38">
        <f t="shared" si="1"/>
        <v>842500</v>
      </c>
      <c r="J20" s="39">
        <f t="shared" ref="J20" si="4">I20*$D20</f>
        <v>101100000</v>
      </c>
      <c r="K20" s="3"/>
    </row>
    <row r="21" spans="1:13" ht="15.75" thickBot="1">
      <c r="A21" s="21">
        <v>2.4</v>
      </c>
      <c r="B21" s="22" t="s">
        <v>15</v>
      </c>
      <c r="C21" s="23" t="s">
        <v>11</v>
      </c>
      <c r="D21" s="24">
        <v>340</v>
      </c>
      <c r="E21" s="40">
        <v>90250</v>
      </c>
      <c r="F21" s="41">
        <f t="shared" si="0"/>
        <v>30685000</v>
      </c>
      <c r="G21" s="40">
        <v>195000</v>
      </c>
      <c r="H21" s="41">
        <f t="shared" si="0"/>
        <v>66300000</v>
      </c>
      <c r="I21" s="40">
        <f t="shared" si="1"/>
        <v>142625</v>
      </c>
      <c r="J21" s="41">
        <f t="shared" ref="J21" si="5">I21*$D21</f>
        <v>48492500</v>
      </c>
    </row>
    <row r="22" spans="1:13" ht="16.5" thickBot="1">
      <c r="A22" s="28"/>
      <c r="B22" s="29"/>
      <c r="C22" s="29"/>
      <c r="D22" s="30" t="s">
        <v>16</v>
      </c>
      <c r="E22" s="34"/>
      <c r="F22" s="35">
        <f>SUM(F16:F21)</f>
        <v>209283937</v>
      </c>
      <c r="G22" s="34"/>
      <c r="H22" s="35">
        <f>SUM(H16:H21)</f>
        <v>241563000</v>
      </c>
      <c r="I22" s="34"/>
      <c r="J22" s="35">
        <f>SUM(J16:J21)</f>
        <v>225423468.5</v>
      </c>
    </row>
    <row r="23" spans="1:13">
      <c r="A23" s="25"/>
      <c r="B23" s="26"/>
      <c r="C23" s="26"/>
      <c r="D23" s="27" t="s">
        <v>17</v>
      </c>
      <c r="E23" s="47">
        <v>0.05</v>
      </c>
      <c r="F23" s="48">
        <f>F22*E23</f>
        <v>10464196.850000001</v>
      </c>
      <c r="G23" s="47">
        <v>0.08</v>
      </c>
      <c r="H23" s="48">
        <f>H22*G23</f>
        <v>19325040</v>
      </c>
      <c r="I23" s="47">
        <f>AVERAGE(E23,G23)</f>
        <v>6.5000000000000002E-2</v>
      </c>
      <c r="J23" s="48">
        <f>J22*I23</f>
        <v>14652525.452500001</v>
      </c>
    </row>
    <row r="24" spans="1:13">
      <c r="A24" s="18"/>
      <c r="B24" s="19"/>
      <c r="C24" s="19"/>
      <c r="D24" s="20" t="s">
        <v>18</v>
      </c>
      <c r="E24" s="49">
        <v>0.05</v>
      </c>
      <c r="F24" s="39">
        <f>F22*E24</f>
        <v>10464196.850000001</v>
      </c>
      <c r="G24" s="49">
        <v>0.06</v>
      </c>
      <c r="H24" s="39">
        <f>H22*G24</f>
        <v>14493780</v>
      </c>
      <c r="I24" s="49">
        <f t="shared" ref="I24:I25" si="6">AVERAGE(E24,G24)</f>
        <v>5.5E-2</v>
      </c>
      <c r="J24" s="39">
        <f>J22*I24</f>
        <v>12398290.7675</v>
      </c>
    </row>
    <row r="25" spans="1:13">
      <c r="A25" s="18"/>
      <c r="B25" s="19"/>
      <c r="C25" s="19"/>
      <c r="D25" s="20" t="s">
        <v>19</v>
      </c>
      <c r="E25" s="49">
        <v>0.1</v>
      </c>
      <c r="F25" s="39">
        <f>F22*E25</f>
        <v>20928393.700000003</v>
      </c>
      <c r="G25" s="49">
        <v>0.05</v>
      </c>
      <c r="H25" s="39">
        <f>H22*G25</f>
        <v>12078150</v>
      </c>
      <c r="I25" s="49">
        <f t="shared" si="6"/>
        <v>7.5000000000000011E-2</v>
      </c>
      <c r="J25" s="39">
        <f>J22*I25</f>
        <v>16906760.137500003</v>
      </c>
    </row>
    <row r="26" spans="1:13" ht="15.75" thickBot="1">
      <c r="A26" s="31"/>
      <c r="B26" s="32"/>
      <c r="C26" s="32"/>
      <c r="D26" s="33" t="s">
        <v>20</v>
      </c>
      <c r="E26" s="50">
        <v>0.19</v>
      </c>
      <c r="F26" s="41">
        <f t="shared" ref="F26" si="7">F25*E26</f>
        <v>3976394.8030000008</v>
      </c>
      <c r="G26" s="50">
        <v>0.19</v>
      </c>
      <c r="H26" s="41">
        <f>H25*G26</f>
        <v>2294848.5</v>
      </c>
      <c r="I26" s="50">
        <v>0.19</v>
      </c>
      <c r="J26" s="41">
        <f>J25*I26</f>
        <v>3212284.4261250007</v>
      </c>
    </row>
    <row r="27" spans="1:13" ht="16.5" thickBot="1">
      <c r="A27" s="28"/>
      <c r="B27" s="29"/>
      <c r="C27" s="29"/>
      <c r="D27" s="30" t="s">
        <v>21</v>
      </c>
      <c r="E27" s="34"/>
      <c r="F27" s="35">
        <f>SUM(F22:F26)</f>
        <v>255117119.20299998</v>
      </c>
      <c r="G27" s="34"/>
      <c r="H27" s="35">
        <f>SUM(H22:H26)</f>
        <v>289754818.5</v>
      </c>
      <c r="I27" s="34"/>
      <c r="J27" s="35">
        <f>SUM(J22:J26)</f>
        <v>272593329.28362501</v>
      </c>
      <c r="L27" s="51"/>
      <c r="M27" s="52"/>
    </row>
    <row r="28" spans="1:13" ht="15.75" thickBot="1"/>
    <row r="29" spans="1:13" ht="45.95" customHeight="1" thickBot="1">
      <c r="A29" s="53" t="s">
        <v>37</v>
      </c>
      <c r="B29" s="54"/>
      <c r="C29" s="54"/>
      <c r="D29" s="54"/>
      <c r="E29" s="54"/>
      <c r="F29" s="54"/>
      <c r="G29" s="54"/>
      <c r="H29" s="54"/>
      <c r="I29" s="54"/>
      <c r="J29" s="55"/>
    </row>
    <row r="30" spans="1:13">
      <c r="I30" s="4"/>
      <c r="J30" s="3"/>
    </row>
    <row r="31" spans="1:13">
      <c r="I31" s="1"/>
      <c r="J31" s="3"/>
    </row>
    <row r="34" spans="5:7">
      <c r="E34" s="3"/>
      <c r="G34" s="51"/>
    </row>
    <row r="35" spans="5:7">
      <c r="E35" s="3"/>
      <c r="G35" s="51"/>
    </row>
    <row r="36" spans="5:7">
      <c r="E36" s="3"/>
    </row>
    <row r="37" spans="5:7">
      <c r="E37" s="3"/>
    </row>
    <row r="38" spans="5:7">
      <c r="E38" s="3"/>
    </row>
    <row r="39" spans="5:7">
      <c r="E39" s="3"/>
    </row>
  </sheetData>
  <mergeCells count="17">
    <mergeCell ref="B8:J8"/>
    <mergeCell ref="B9:B11"/>
    <mergeCell ref="D9:J9"/>
    <mergeCell ref="D10:J10"/>
    <mergeCell ref="D11:J11"/>
    <mergeCell ref="A2:J2"/>
    <mergeCell ref="B3:J3"/>
    <mergeCell ref="B6:J6"/>
    <mergeCell ref="B4:J4"/>
    <mergeCell ref="B7:J7"/>
    <mergeCell ref="A29:J29"/>
    <mergeCell ref="A9:A13"/>
    <mergeCell ref="I14:J14"/>
    <mergeCell ref="G14:H14"/>
    <mergeCell ref="E14:F14"/>
    <mergeCell ref="B12:B13"/>
    <mergeCell ref="C12:J13"/>
  </mergeCells>
  <pageMargins left="0.7" right="0.7" top="0.75" bottom="0.75" header="0.3" footer="0.3"/>
  <pageSetup scale="44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Estudio de Mercado</vt:lpstr>
      <vt:lpstr>'Estudio de Mercado'!Área_de_impresión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Jesus Puello</dc:creator>
  <cp:lastModifiedBy>USER</cp:lastModifiedBy>
  <dcterms:created xsi:type="dcterms:W3CDTF">2024-09-19T22:29:41Z</dcterms:created>
  <dcterms:modified xsi:type="dcterms:W3CDTF">2024-09-30T17:42:34Z</dcterms:modified>
</cp:coreProperties>
</file>