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JURIDICA ETCAR\JURIDICA 2024\PROCESOS\CONCURSO DE MÉRITOS\CM-005-2024 ESTUDIOS HORNOS SECTOR 4\"/>
    </mc:Choice>
  </mc:AlternateContent>
  <xr:revisionPtr revIDLastSave="0" documentId="13_ncr:1_{435E293E-ACE6-4E44-BD0F-1B39E2B24011}" xr6:coauthVersionLast="47" xr6:coauthVersionMax="47" xr10:uidLastSave="{00000000-0000-0000-0000-000000000000}"/>
  <bookViews>
    <workbookView xWindow="-120" yWindow="-120" windowWidth="29040" windowHeight="15720" activeTab="1" xr2:uid="{72709BC4-1BD4-4A73-BCF9-8477CE4CF4AA}"/>
  </bookViews>
  <sheets>
    <sheet name="EM" sheetId="1" r:id="rId1"/>
    <sheet name="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K29" i="1"/>
  <c r="K30" i="1" s="1"/>
  <c r="K6" i="1"/>
  <c r="K7" i="1"/>
  <c r="K9" i="1"/>
  <c r="K10" i="1"/>
  <c r="K12" i="1"/>
  <c r="K13" i="1"/>
  <c r="K14" i="1"/>
  <c r="K16" i="1"/>
  <c r="K17" i="1"/>
  <c r="K19" i="1"/>
  <c r="K20" i="1"/>
  <c r="K22" i="1"/>
  <c r="K23" i="1"/>
  <c r="K25" i="1"/>
  <c r="K26" i="1"/>
  <c r="K27" i="1"/>
  <c r="K28" i="1"/>
  <c r="K5" i="1"/>
  <c r="J6" i="1"/>
  <c r="J7" i="1"/>
  <c r="J9" i="1"/>
  <c r="J10" i="1"/>
  <c r="J12" i="1"/>
  <c r="J13" i="1"/>
  <c r="J14" i="1"/>
  <c r="J16" i="1"/>
  <c r="J17" i="1"/>
  <c r="J19" i="1"/>
  <c r="J20" i="1"/>
  <c r="J22" i="1"/>
  <c r="J23" i="1"/>
  <c r="J25" i="1"/>
  <c r="J26" i="1"/>
  <c r="J27" i="1"/>
  <c r="J28" i="1"/>
  <c r="J5" i="1"/>
  <c r="I29" i="1"/>
  <c r="I30" i="1" s="1"/>
  <c r="I31" i="1" s="1"/>
  <c r="I6" i="1"/>
  <c r="I7" i="1"/>
  <c r="I9" i="1"/>
  <c r="I10" i="1"/>
  <c r="I12" i="1"/>
  <c r="I13" i="1"/>
  <c r="I14" i="1"/>
  <c r="I16" i="1"/>
  <c r="I17" i="1"/>
  <c r="I19" i="1"/>
  <c r="I20" i="1"/>
  <c r="I22" i="1"/>
  <c r="I23" i="1"/>
  <c r="I25" i="1"/>
  <c r="I26" i="1"/>
  <c r="I27" i="1"/>
  <c r="I28" i="1"/>
  <c r="I5" i="1"/>
  <c r="G6" i="1"/>
  <c r="G7" i="1"/>
  <c r="G9" i="1"/>
  <c r="G10" i="1"/>
  <c r="G12" i="1"/>
  <c r="G13" i="1"/>
  <c r="G14" i="1"/>
  <c r="G16" i="1"/>
  <c r="G17" i="1"/>
  <c r="G19" i="1"/>
  <c r="G20" i="1"/>
  <c r="G22" i="1"/>
  <c r="G23" i="1"/>
  <c r="G25" i="1"/>
  <c r="G26" i="1"/>
  <c r="G27" i="1"/>
  <c r="G28" i="1"/>
  <c r="G5" i="1"/>
  <c r="K31" i="1" l="1"/>
  <c r="G30" i="1"/>
  <c r="G31" i="1" s="1"/>
</calcChain>
</file>

<file path=xl/sharedStrings.xml><?xml version="1.0" encoding="utf-8"?>
<sst xmlns="http://schemas.openxmlformats.org/spreadsheetml/2006/main" count="161" uniqueCount="66">
  <si>
    <t>UND</t>
  </si>
  <si>
    <t>CANT</t>
  </si>
  <si>
    <t>1.0</t>
  </si>
  <si>
    <t>2.0</t>
  </si>
  <si>
    <t>3.0</t>
  </si>
  <si>
    <t>4.0</t>
  </si>
  <si>
    <t>Conclusiones y diagnóstico estado de conservación de inmuebles</t>
  </si>
  <si>
    <t>Levantamiento arquitectónico de inmuebles</t>
  </si>
  <si>
    <t>GLOBAL</t>
  </si>
  <si>
    <t>unidad</t>
  </si>
  <si>
    <t>Planos de calificación y diagnóstico de Conjunto Tejar de San Bernabé (Aljibe, Pozo y Horno). Isla de Tierra Bomba</t>
  </si>
  <si>
    <t>Planos de calificación y diagnóstico de salida túnel de la mina. Sector litoral. Bocachica. Isla de Tierra Bomba</t>
  </si>
  <si>
    <t>1.1</t>
  </si>
  <si>
    <t>1.2</t>
  </si>
  <si>
    <t>1.3</t>
  </si>
  <si>
    <t>2.1</t>
  </si>
  <si>
    <t>2.2</t>
  </si>
  <si>
    <t>3.1</t>
  </si>
  <si>
    <t>3.2</t>
  </si>
  <si>
    <t>3.3</t>
  </si>
  <si>
    <t>4.1</t>
  </si>
  <si>
    <t>4.2</t>
  </si>
  <si>
    <t>Registro fotográfico digital por cada bien inmueble</t>
  </si>
  <si>
    <t>Diseño y diligenciamiento de fichas de patologías con estado de conservación de Conjunto Tejar de San Bernabé (Aljibe, Pozo y Horno). Isla de Tierra Bomba</t>
  </si>
  <si>
    <t>Registro fotográfico digital detallado del estado de conservación de cada bien inmueble.</t>
  </si>
  <si>
    <t>Elaboración de informe final con conclusiones y diagnóstico del estado de conservación Conjunto Tejar de San Bernabé (Aljibe, Pozo y Horno). Isla de Tierra Bomba</t>
  </si>
  <si>
    <t>Elaboración de informe final con conclusiones y diagnóstico estado de conservación salida túnel de la mina. Sector litoral. Bocachica. Isla de Tierra Bomba</t>
  </si>
  <si>
    <t>Planos de calificación y diagnóstico de inmuebles</t>
  </si>
  <si>
    <t>Fichas de patologías de inmuebles: lesiones mecánicas, físicas y químicas</t>
  </si>
  <si>
    <t>Diseño y diligenciamiento de fichas de patologías de salida túnel de la mina. Sector litoral. Bocachica. Isla de Tierra Bomba</t>
  </si>
  <si>
    <t>ACTIVIDAD</t>
  </si>
  <si>
    <t>5.0</t>
  </si>
  <si>
    <t>Proyecto de Intervención</t>
  </si>
  <si>
    <t>Elaboración de proyecto de intervención Conjunto Tejar de San Bernabé (Aljibe, Pozo y Horno). Isla de Tierra Bomba</t>
  </si>
  <si>
    <t>Elaboración de proyecto de intervención  salida túnel de la mina. Sector litoral. Bocachica. Isla de Tierra Bomba</t>
  </si>
  <si>
    <t>5.1</t>
  </si>
  <si>
    <t>5.2</t>
  </si>
  <si>
    <t>6.0</t>
  </si>
  <si>
    <t>6.1</t>
  </si>
  <si>
    <t>6.2</t>
  </si>
  <si>
    <t>7.0</t>
  </si>
  <si>
    <t xml:space="preserve">Presupuesto de obra + APUS + Especificaciones técnicas + Cronograma </t>
  </si>
  <si>
    <t>Levantamiento arquitectónico y topográfico de salida túnel de la mina. Sector litoral. Bocachica. Isla de Tierra Bomba</t>
  </si>
  <si>
    <t>Elaboración de presupuesto de obra, especificaciones técnicas, memorias de cantidades, APUS y cronograma de actividades proyecto de intervención Conjunto Tejar de San Bernabé (Aljibe, Pozo y Horno). Isla de Tierra Bomba.</t>
  </si>
  <si>
    <t>Elaboración de presupuesto de obra, especificaciones técnicas, memorias de cantidades, APUS y cronograma de actividades proyecto de intervención  salida túnel de la mina. Sector litoral. Bocachica. Isla de Tierra Bomba.</t>
  </si>
  <si>
    <t>7.1.1</t>
  </si>
  <si>
    <t>7.1.2</t>
  </si>
  <si>
    <t>7.1.3</t>
  </si>
  <si>
    <t>7.1.4</t>
  </si>
  <si>
    <t>Memoria descriptiva de proyecto de intervención Conjunto Tejar de San Bernabé (Aljibe, Pozo y Horno) y salida túnel de la mina. Sector litoral. Bocachica.</t>
  </si>
  <si>
    <t>Reseña Histórica de los Inmuebles Conjunto Tejar de San Bernabé (Aljibe, Pozo y Horno) y salida túnel de la mina. Sector litoral. Bocachica.</t>
  </si>
  <si>
    <t>Investigación tipológica de los Inmuebles Conjunto Tejar de San Bernabé (Aljibe, Pozo y Horno) y salida túnel de la mina. Sector litoral. Bocachica.</t>
  </si>
  <si>
    <t>Estudio técnico de humedades del Inmueble Conjunto Tejar de San Bernabé (Aljibe, Pozo y Horno).</t>
  </si>
  <si>
    <t>Documentos técnicos  anexos</t>
  </si>
  <si>
    <t>Levantamiento arquitectónico y topográfico (Incluye batimetría) de Conjunto Tejar de San Bernabé (Aljibe, Pozo y Horno). Isla de Tierra Bomba</t>
  </si>
  <si>
    <t>TOTAL</t>
  </si>
  <si>
    <t>SUB TOTAL</t>
  </si>
  <si>
    <t>IVA 19%</t>
  </si>
  <si>
    <t>VALOR UINITARIO</t>
  </si>
  <si>
    <t>VALOR PARCIAL</t>
  </si>
  <si>
    <t>MEDIA VALOR UINITARIO</t>
  </si>
  <si>
    <t>MEDIA VALOR PARCIAL</t>
  </si>
  <si>
    <t>ESTUDIO DE MERCADO</t>
  </si>
  <si>
    <t>MEDIA</t>
  </si>
  <si>
    <t>AMALFIS TERAN MEJIA</t>
  </si>
  <si>
    <t>A&amp;G ARQUITECTOS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</si>
</sst>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0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0" xfId="1" applyFont="1"/>
    <xf numFmtId="0" fontId="4" fillId="2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44" fontId="0" fillId="0" borderId="10" xfId="1" applyFont="1" applyBorder="1"/>
    <xf numFmtId="0" fontId="1" fillId="0" borderId="11" xfId="0" applyFont="1" applyBorder="1" applyAlignment="1">
      <alignment horizontal="center" vertical="center"/>
    </xf>
    <xf numFmtId="44" fontId="0" fillId="0" borderId="12" xfId="1" applyFont="1" applyBorder="1"/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4" fontId="0" fillId="0" borderId="16" xfId="1" applyFont="1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0" fillId="0" borderId="19" xfId="0" applyBorder="1"/>
    <xf numFmtId="0" fontId="3" fillId="0" borderId="20" xfId="0" applyFont="1" applyBorder="1" applyAlignment="1">
      <alignment horizontal="left" vertical="center" wrapText="1"/>
    </xf>
    <xf numFmtId="0" fontId="0" fillId="0" borderId="17" xfId="0" applyBorder="1"/>
    <xf numFmtId="0" fontId="0" fillId="0" borderId="21" xfId="0" applyBorder="1"/>
    <xf numFmtId="0" fontId="0" fillId="0" borderId="22" xfId="0" applyBorder="1"/>
    <xf numFmtId="0" fontId="3" fillId="0" borderId="23" xfId="0" applyFont="1" applyBorder="1" applyAlignment="1">
      <alignment horizontal="left" vertical="center" wrapText="1"/>
    </xf>
    <xf numFmtId="0" fontId="0" fillId="0" borderId="24" xfId="0" applyBorder="1"/>
    <xf numFmtId="44" fontId="0" fillId="2" borderId="10" xfId="1" applyFont="1" applyFill="1" applyBorder="1"/>
    <xf numFmtId="44" fontId="0" fillId="0" borderId="19" xfId="1" applyFont="1" applyBorder="1"/>
    <xf numFmtId="44" fontId="0" fillId="0" borderId="25" xfId="1" applyFont="1" applyBorder="1"/>
    <xf numFmtId="44" fontId="0" fillId="2" borderId="7" xfId="1" applyFont="1" applyFill="1" applyBorder="1"/>
    <xf numFmtId="44" fontId="0" fillId="0" borderId="11" xfId="1" applyFont="1" applyBorder="1"/>
    <xf numFmtId="44" fontId="0" fillId="0" borderId="13" xfId="1" applyFont="1" applyBorder="1"/>
    <xf numFmtId="44" fontId="0" fillId="2" borderId="26" xfId="1" applyFont="1" applyFill="1" applyBorder="1"/>
    <xf numFmtId="44" fontId="0" fillId="2" borderId="27" xfId="1" applyFont="1" applyFill="1" applyBorder="1"/>
    <xf numFmtId="44" fontId="0" fillId="0" borderId="28" xfId="1" applyFont="1" applyBorder="1"/>
    <xf numFmtId="44" fontId="0" fillId="0" borderId="29" xfId="1" applyFont="1" applyBorder="1"/>
    <xf numFmtId="44" fontId="0" fillId="0" borderId="7" xfId="1" applyFont="1" applyBorder="1"/>
    <xf numFmtId="44" fontId="0" fillId="2" borderId="19" xfId="1" applyFont="1" applyFill="1" applyBorder="1"/>
    <xf numFmtId="44" fontId="0" fillId="0" borderId="19" xfId="1" applyFont="1" applyBorder="1" applyAlignment="1">
      <alignment wrapText="1"/>
    </xf>
    <xf numFmtId="44" fontId="0" fillId="0" borderId="25" xfId="1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44" fontId="7" fillId="0" borderId="30" xfId="1" applyFont="1" applyBorder="1" applyAlignment="1">
      <alignment horizontal="center"/>
    </xf>
    <xf numFmtId="44" fontId="7" fillId="0" borderId="32" xfId="1" applyFont="1" applyBorder="1" applyAlignment="1">
      <alignment horizontal="center"/>
    </xf>
    <xf numFmtId="44" fontId="7" fillId="0" borderId="31" xfId="1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0" fillId="0" borderId="11" xfId="1" applyFont="1" applyBorder="1" applyAlignment="1">
      <alignment wrapText="1"/>
    </xf>
    <xf numFmtId="44" fontId="0" fillId="0" borderId="12" xfId="1" applyFont="1" applyBorder="1" applyAlignment="1">
      <alignment wrapText="1"/>
    </xf>
    <xf numFmtId="0" fontId="0" fillId="0" borderId="0" xfId="0" applyAlignment="1">
      <alignment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0" borderId="13" xfId="1" applyFont="1" applyBorder="1" applyAlignment="1">
      <alignment wrapText="1"/>
    </xf>
    <xf numFmtId="44" fontId="0" fillId="0" borderId="16" xfId="1" applyFont="1" applyBorder="1" applyAlignment="1">
      <alignment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4" fontId="0" fillId="2" borderId="7" xfId="1" applyFont="1" applyFill="1" applyBorder="1" applyAlignment="1">
      <alignment wrapText="1"/>
    </xf>
    <xf numFmtId="44" fontId="0" fillId="2" borderId="10" xfId="1" applyFont="1" applyFill="1" applyBorder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4" fontId="0" fillId="2" borderId="26" xfId="1" applyFont="1" applyFill="1" applyBorder="1" applyAlignment="1">
      <alignment wrapText="1"/>
    </xf>
    <xf numFmtId="44" fontId="0" fillId="2" borderId="27" xfId="1" applyFont="1" applyFill="1" applyBorder="1" applyAlignment="1">
      <alignment wrapText="1"/>
    </xf>
    <xf numFmtId="0" fontId="1" fillId="0" borderId="2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4" fontId="0" fillId="0" borderId="28" xfId="1" applyFont="1" applyBorder="1" applyAlignment="1">
      <alignment wrapText="1"/>
    </xf>
    <xf numFmtId="44" fontId="0" fillId="0" borderId="29" xfId="1" applyFont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2" borderId="34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 wrapText="1"/>
    </xf>
    <xf numFmtId="0" fontId="3" fillId="0" borderId="25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5" xfId="0" applyFont="1" applyBorder="1" applyAlignment="1">
      <alignment horizontal="right" vertical="center" wrapText="1"/>
    </xf>
    <xf numFmtId="0" fontId="3" fillId="0" borderId="24" xfId="0" applyFont="1" applyBorder="1" applyAlignment="1">
      <alignment horizontal="right" vertical="center" wrapText="1"/>
    </xf>
    <xf numFmtId="0" fontId="3" fillId="0" borderId="36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B686-A8F1-4E00-B425-FDD650DD0EC4}">
  <dimension ref="B1:L31"/>
  <sheetViews>
    <sheetView topLeftCell="A13" zoomScale="80" zoomScaleNormal="80" workbookViewId="0">
      <selection activeCell="B2" sqref="B2:G31"/>
    </sheetView>
  </sheetViews>
  <sheetFormatPr baseColWidth="10" defaultRowHeight="15" x14ac:dyDescent="0.25"/>
  <cols>
    <col min="1" max="1" width="3.85546875" customWidth="1"/>
    <col min="2" max="2" width="5" customWidth="1"/>
    <col min="3" max="3" width="60.85546875" customWidth="1"/>
    <col min="4" max="4" width="8.28515625" customWidth="1"/>
    <col min="5" max="5" width="6.5703125" customWidth="1"/>
    <col min="6" max="6" width="16.42578125" style="6" bestFit="1" customWidth="1"/>
    <col min="7" max="7" width="17.7109375" style="6" bestFit="1" customWidth="1"/>
    <col min="8" max="8" width="16.42578125" style="6" bestFit="1" customWidth="1"/>
    <col min="9" max="9" width="24.28515625" style="6" customWidth="1"/>
    <col min="10" max="10" width="16.42578125" style="6" bestFit="1" customWidth="1"/>
    <col min="11" max="11" width="17.7109375" style="6" bestFit="1" customWidth="1"/>
    <col min="12" max="12" width="11.42578125" style="6"/>
  </cols>
  <sheetData>
    <row r="1" spans="2:11" ht="15.75" thickBot="1" x14ac:dyDescent="0.3"/>
    <row r="2" spans="2:11" ht="15.75" thickBot="1" x14ac:dyDescent="0.3">
      <c r="B2" s="59" t="s">
        <v>62</v>
      </c>
      <c r="C2" s="60"/>
      <c r="D2" s="60"/>
      <c r="E2" s="61"/>
      <c r="F2" s="56" t="s">
        <v>65</v>
      </c>
      <c r="G2" s="58"/>
      <c r="H2" s="56" t="s">
        <v>64</v>
      </c>
      <c r="I2" s="57"/>
      <c r="J2" s="56" t="s">
        <v>63</v>
      </c>
      <c r="K2" s="57"/>
    </row>
    <row r="3" spans="2:11" ht="28.5" customHeight="1" thickBot="1" x14ac:dyDescent="0.3">
      <c r="B3" s="53"/>
      <c r="C3" s="51" t="s">
        <v>30</v>
      </c>
      <c r="D3" s="51" t="s">
        <v>0</v>
      </c>
      <c r="E3" s="52" t="s">
        <v>1</v>
      </c>
      <c r="F3" s="38" t="s">
        <v>58</v>
      </c>
      <c r="G3" s="39" t="s">
        <v>59</v>
      </c>
      <c r="H3" s="38" t="s">
        <v>58</v>
      </c>
      <c r="I3" s="39" t="s">
        <v>59</v>
      </c>
      <c r="J3" s="49" t="s">
        <v>60</v>
      </c>
      <c r="K3" s="50" t="s">
        <v>61</v>
      </c>
    </row>
    <row r="4" spans="2:11" ht="24.75" customHeight="1" x14ac:dyDescent="0.25">
      <c r="B4" s="10" t="s">
        <v>2</v>
      </c>
      <c r="C4" s="11" t="s">
        <v>7</v>
      </c>
      <c r="D4" s="12"/>
      <c r="E4" s="13"/>
      <c r="F4" s="40"/>
      <c r="G4" s="37"/>
      <c r="H4" s="40"/>
      <c r="I4" s="37"/>
      <c r="J4" s="40"/>
      <c r="K4" s="37"/>
    </row>
    <row r="5" spans="2:11" ht="43.5" customHeight="1" x14ac:dyDescent="0.25">
      <c r="B5" s="15" t="s">
        <v>12</v>
      </c>
      <c r="C5" s="1" t="s">
        <v>54</v>
      </c>
      <c r="D5" s="2" t="s">
        <v>9</v>
      </c>
      <c r="E5" s="4">
        <v>1</v>
      </c>
      <c r="F5" s="41">
        <v>7661875</v>
      </c>
      <c r="G5" s="16">
        <f>E5*F5</f>
        <v>7661875</v>
      </c>
      <c r="H5" s="41">
        <v>4597125</v>
      </c>
      <c r="I5" s="16">
        <f>E5*H5</f>
        <v>4597125</v>
      </c>
      <c r="J5" s="41">
        <f>AVERAGE(F5,H5)</f>
        <v>6129500</v>
      </c>
      <c r="K5" s="16">
        <f>E5*J5</f>
        <v>6129500</v>
      </c>
    </row>
    <row r="6" spans="2:11" ht="30.75" customHeight="1" x14ac:dyDescent="0.25">
      <c r="B6" s="15" t="s">
        <v>13</v>
      </c>
      <c r="C6" s="1" t="s">
        <v>42</v>
      </c>
      <c r="D6" s="2" t="s">
        <v>9</v>
      </c>
      <c r="E6" s="4">
        <v>1</v>
      </c>
      <c r="F6" s="41">
        <v>6129500</v>
      </c>
      <c r="G6" s="16">
        <f t="shared" ref="G6:G28" si="0">E6*F6</f>
        <v>6129500</v>
      </c>
      <c r="H6" s="41">
        <v>3064750</v>
      </c>
      <c r="I6" s="16">
        <f t="shared" ref="I6:I28" si="1">E6*H6</f>
        <v>3064750</v>
      </c>
      <c r="J6" s="41">
        <f t="shared" ref="J6:J28" si="2">AVERAGE(F6,H6)</f>
        <v>4597125</v>
      </c>
      <c r="K6" s="16">
        <f t="shared" ref="K6:K28" si="3">E6*J6</f>
        <v>4597125</v>
      </c>
    </row>
    <row r="7" spans="2:11" ht="30" customHeight="1" thickBot="1" x14ac:dyDescent="0.3">
      <c r="B7" s="17" t="s">
        <v>14</v>
      </c>
      <c r="C7" s="18" t="s">
        <v>22</v>
      </c>
      <c r="D7" s="19" t="s">
        <v>8</v>
      </c>
      <c r="E7" s="20">
        <v>1</v>
      </c>
      <c r="F7" s="42">
        <v>4095000</v>
      </c>
      <c r="G7" s="21">
        <f t="shared" si="0"/>
        <v>4095000</v>
      </c>
      <c r="H7" s="42">
        <v>1170000</v>
      </c>
      <c r="I7" s="21">
        <f t="shared" si="1"/>
        <v>1170000</v>
      </c>
      <c r="J7" s="42">
        <f t="shared" si="2"/>
        <v>2632500</v>
      </c>
      <c r="K7" s="21">
        <f t="shared" si="3"/>
        <v>2632500</v>
      </c>
    </row>
    <row r="8" spans="2:11" ht="27.75" customHeight="1" x14ac:dyDescent="0.25">
      <c r="B8" s="10" t="s">
        <v>3</v>
      </c>
      <c r="C8" s="11" t="s">
        <v>27</v>
      </c>
      <c r="D8" s="22"/>
      <c r="E8" s="23"/>
      <c r="F8" s="40"/>
      <c r="G8" s="37"/>
      <c r="H8" s="48"/>
      <c r="I8" s="37"/>
      <c r="J8" s="40"/>
      <c r="K8" s="37"/>
    </row>
    <row r="9" spans="2:11" ht="28.5" customHeight="1" x14ac:dyDescent="0.25">
      <c r="B9" s="15" t="s">
        <v>15</v>
      </c>
      <c r="C9" s="1" t="s">
        <v>10</v>
      </c>
      <c r="D9" s="2" t="s">
        <v>9</v>
      </c>
      <c r="E9" s="4">
        <v>1</v>
      </c>
      <c r="F9" s="41">
        <v>4025000</v>
      </c>
      <c r="G9" s="16">
        <f t="shared" si="0"/>
        <v>4025000</v>
      </c>
      <c r="H9" s="41">
        <v>4186000</v>
      </c>
      <c r="I9" s="16">
        <f t="shared" si="1"/>
        <v>4186000</v>
      </c>
      <c r="J9" s="41">
        <f t="shared" si="2"/>
        <v>4105500</v>
      </c>
      <c r="K9" s="16">
        <f t="shared" si="3"/>
        <v>4105500</v>
      </c>
    </row>
    <row r="10" spans="2:11" ht="30.75" customHeight="1" thickBot="1" x14ac:dyDescent="0.3">
      <c r="B10" s="17" t="s">
        <v>16</v>
      </c>
      <c r="C10" s="18" t="s">
        <v>11</v>
      </c>
      <c r="D10" s="19" t="s">
        <v>9</v>
      </c>
      <c r="E10" s="24">
        <v>1</v>
      </c>
      <c r="F10" s="42">
        <v>3776025</v>
      </c>
      <c r="G10" s="21">
        <f t="shared" si="0"/>
        <v>3776025</v>
      </c>
      <c r="H10" s="42">
        <v>3927066</v>
      </c>
      <c r="I10" s="21">
        <f t="shared" si="1"/>
        <v>3927066</v>
      </c>
      <c r="J10" s="42">
        <f t="shared" si="2"/>
        <v>3851545.5</v>
      </c>
      <c r="K10" s="21">
        <f t="shared" si="3"/>
        <v>3851545.5</v>
      </c>
    </row>
    <row r="11" spans="2:11" ht="27" customHeight="1" x14ac:dyDescent="0.25">
      <c r="B11" s="54" t="s">
        <v>4</v>
      </c>
      <c r="C11" s="7" t="s">
        <v>28</v>
      </c>
      <c r="D11" s="8"/>
      <c r="E11" s="9"/>
      <c r="F11" s="43"/>
      <c r="G11" s="44"/>
      <c r="H11" s="43"/>
      <c r="I11" s="44"/>
      <c r="J11" s="43"/>
      <c r="K11" s="44"/>
    </row>
    <row r="12" spans="2:11" ht="44.25" customHeight="1" x14ac:dyDescent="0.25">
      <c r="B12" s="15" t="s">
        <v>17</v>
      </c>
      <c r="C12" s="1" t="s">
        <v>23</v>
      </c>
      <c r="D12" s="2" t="s">
        <v>9</v>
      </c>
      <c r="E12" s="4">
        <v>1</v>
      </c>
      <c r="F12" s="41">
        <v>5318333</v>
      </c>
      <c r="G12" s="16">
        <f t="shared" si="0"/>
        <v>5318333</v>
      </c>
      <c r="H12" s="41">
        <v>3988749.98</v>
      </c>
      <c r="I12" s="16">
        <f t="shared" si="1"/>
        <v>3988749.98</v>
      </c>
      <c r="J12" s="41">
        <f t="shared" si="2"/>
        <v>4653541.49</v>
      </c>
      <c r="K12" s="16">
        <f t="shared" si="3"/>
        <v>4653541.49</v>
      </c>
    </row>
    <row r="13" spans="2:11" ht="30" customHeight="1" x14ac:dyDescent="0.25">
      <c r="B13" s="15" t="s">
        <v>18</v>
      </c>
      <c r="C13" s="1" t="s">
        <v>29</v>
      </c>
      <c r="D13" s="2" t="s">
        <v>9</v>
      </c>
      <c r="E13" s="4">
        <v>1</v>
      </c>
      <c r="F13" s="41">
        <v>3988749.98</v>
      </c>
      <c r="G13" s="16">
        <f t="shared" si="0"/>
        <v>3988749.98</v>
      </c>
      <c r="H13" s="41">
        <v>3722833.31</v>
      </c>
      <c r="I13" s="16">
        <f t="shared" si="1"/>
        <v>3722833.31</v>
      </c>
      <c r="J13" s="41">
        <f t="shared" si="2"/>
        <v>3855791.645</v>
      </c>
      <c r="K13" s="16">
        <f t="shared" si="3"/>
        <v>3855791.645</v>
      </c>
    </row>
    <row r="14" spans="2:11" ht="30.75" customHeight="1" thickBot="1" x14ac:dyDescent="0.3">
      <c r="B14" s="55" t="s">
        <v>19</v>
      </c>
      <c r="C14" s="26" t="s">
        <v>24</v>
      </c>
      <c r="D14" s="25" t="s">
        <v>8</v>
      </c>
      <c r="E14" s="27">
        <v>1</v>
      </c>
      <c r="F14" s="45">
        <v>4680000</v>
      </c>
      <c r="G14" s="46">
        <f t="shared" si="0"/>
        <v>4680000</v>
      </c>
      <c r="H14" s="45">
        <v>4914000</v>
      </c>
      <c r="I14" s="46">
        <f t="shared" si="1"/>
        <v>4914000</v>
      </c>
      <c r="J14" s="45">
        <f t="shared" si="2"/>
        <v>4797000</v>
      </c>
      <c r="K14" s="46">
        <f t="shared" si="3"/>
        <v>4797000</v>
      </c>
    </row>
    <row r="15" spans="2:11" ht="23.25" customHeight="1" x14ac:dyDescent="0.25">
      <c r="B15" s="10" t="s">
        <v>5</v>
      </c>
      <c r="C15" s="11" t="s">
        <v>6</v>
      </c>
      <c r="D15" s="22"/>
      <c r="E15" s="23"/>
      <c r="F15" s="40"/>
      <c r="G15" s="37"/>
      <c r="H15" s="40"/>
      <c r="I15" s="37"/>
      <c r="J15" s="40"/>
      <c r="K15" s="37"/>
    </row>
    <row r="16" spans="2:11" ht="41.25" customHeight="1" x14ac:dyDescent="0.25">
      <c r="B16" s="15" t="s">
        <v>20</v>
      </c>
      <c r="C16" s="1" t="s">
        <v>25</v>
      </c>
      <c r="D16" s="2" t="s">
        <v>8</v>
      </c>
      <c r="E16" s="5">
        <v>1</v>
      </c>
      <c r="F16" s="41">
        <v>3557942.48</v>
      </c>
      <c r="G16" s="16">
        <f t="shared" si="0"/>
        <v>3557942.48</v>
      </c>
      <c r="H16" s="41">
        <v>3557942.48</v>
      </c>
      <c r="I16" s="16">
        <f t="shared" si="1"/>
        <v>3557942.48</v>
      </c>
      <c r="J16" s="41">
        <f t="shared" si="2"/>
        <v>3557942.48</v>
      </c>
      <c r="K16" s="16">
        <f t="shared" si="3"/>
        <v>3557942.48</v>
      </c>
    </row>
    <row r="17" spans="2:11" ht="40.5" customHeight="1" thickBot="1" x14ac:dyDescent="0.3">
      <c r="B17" s="17" t="s">
        <v>21</v>
      </c>
      <c r="C17" s="18" t="s">
        <v>26</v>
      </c>
      <c r="D17" s="19" t="s">
        <v>8</v>
      </c>
      <c r="E17" s="20">
        <v>1</v>
      </c>
      <c r="F17" s="42">
        <v>2846353.98</v>
      </c>
      <c r="G17" s="21">
        <f t="shared" si="0"/>
        <v>2846353.98</v>
      </c>
      <c r="H17" s="42">
        <v>2846353.98</v>
      </c>
      <c r="I17" s="21">
        <f t="shared" si="1"/>
        <v>2846353.98</v>
      </c>
      <c r="J17" s="42">
        <f t="shared" si="2"/>
        <v>2846353.98</v>
      </c>
      <c r="K17" s="21">
        <f t="shared" si="3"/>
        <v>2846353.98</v>
      </c>
    </row>
    <row r="18" spans="2:11" x14ac:dyDescent="0.25">
      <c r="B18" s="10" t="s">
        <v>31</v>
      </c>
      <c r="C18" s="11" t="s">
        <v>32</v>
      </c>
      <c r="D18" s="22"/>
      <c r="E18" s="23"/>
      <c r="F18" s="40"/>
      <c r="G18" s="37"/>
      <c r="H18" s="40"/>
      <c r="I18" s="37"/>
      <c r="J18" s="40"/>
      <c r="K18" s="37"/>
    </row>
    <row r="19" spans="2:11" ht="39.75" customHeight="1" x14ac:dyDescent="0.25">
      <c r="B19" s="15" t="s">
        <v>35</v>
      </c>
      <c r="C19" s="1" t="s">
        <v>33</v>
      </c>
      <c r="D19" s="2" t="s">
        <v>8</v>
      </c>
      <c r="E19" s="5">
        <v>1</v>
      </c>
      <c r="F19" s="41">
        <v>65032500</v>
      </c>
      <c r="G19" s="16">
        <f t="shared" si="0"/>
        <v>65032500</v>
      </c>
      <c r="H19" s="41">
        <v>74002500</v>
      </c>
      <c r="I19" s="16">
        <f t="shared" si="1"/>
        <v>74002500</v>
      </c>
      <c r="J19" s="41">
        <f t="shared" si="2"/>
        <v>69517500</v>
      </c>
      <c r="K19" s="16">
        <f t="shared" si="3"/>
        <v>69517500</v>
      </c>
    </row>
    <row r="20" spans="2:11" ht="37.5" customHeight="1" thickBot="1" x14ac:dyDescent="0.3">
      <c r="B20" s="17" t="s">
        <v>36</v>
      </c>
      <c r="C20" s="18" t="s">
        <v>34</v>
      </c>
      <c r="D20" s="19" t="s">
        <v>8</v>
      </c>
      <c r="E20" s="20">
        <v>1</v>
      </c>
      <c r="F20" s="42">
        <v>60547500</v>
      </c>
      <c r="G20" s="21">
        <f t="shared" si="0"/>
        <v>60547500</v>
      </c>
      <c r="H20" s="42">
        <v>69517500</v>
      </c>
      <c r="I20" s="21">
        <f t="shared" si="1"/>
        <v>69517500</v>
      </c>
      <c r="J20" s="42">
        <f t="shared" si="2"/>
        <v>65032500</v>
      </c>
      <c r="K20" s="21">
        <f t="shared" si="3"/>
        <v>65032500</v>
      </c>
    </row>
    <row r="21" spans="2:11" x14ac:dyDescent="0.25">
      <c r="B21" s="10" t="s">
        <v>37</v>
      </c>
      <c r="C21" s="11" t="s">
        <v>41</v>
      </c>
      <c r="D21" s="22"/>
      <c r="E21" s="23"/>
      <c r="F21" s="40"/>
      <c r="G21" s="37"/>
      <c r="H21" s="40"/>
      <c r="I21" s="37"/>
      <c r="J21" s="40"/>
      <c r="K21" s="37"/>
    </row>
    <row r="22" spans="2:11" ht="63" customHeight="1" x14ac:dyDescent="0.25">
      <c r="B22" s="15" t="s">
        <v>38</v>
      </c>
      <c r="C22" s="1" t="s">
        <v>43</v>
      </c>
      <c r="D22" s="2" t="s">
        <v>8</v>
      </c>
      <c r="E22" s="5">
        <v>1</v>
      </c>
      <c r="F22" s="41">
        <v>7375500</v>
      </c>
      <c r="G22" s="16">
        <f t="shared" si="0"/>
        <v>7375500</v>
      </c>
      <c r="H22" s="41">
        <v>4097500</v>
      </c>
      <c r="I22" s="16">
        <f t="shared" si="1"/>
        <v>4097500</v>
      </c>
      <c r="J22" s="41">
        <f t="shared" si="2"/>
        <v>5736500</v>
      </c>
      <c r="K22" s="16">
        <f t="shared" si="3"/>
        <v>5736500</v>
      </c>
    </row>
    <row r="23" spans="2:11" ht="62.25" customHeight="1" thickBot="1" x14ac:dyDescent="0.3">
      <c r="B23" s="17" t="s">
        <v>39</v>
      </c>
      <c r="C23" s="18" t="s">
        <v>44</v>
      </c>
      <c r="D23" s="19" t="s">
        <v>8</v>
      </c>
      <c r="E23" s="20">
        <v>1</v>
      </c>
      <c r="F23" s="42">
        <v>6965750</v>
      </c>
      <c r="G23" s="21">
        <f t="shared" si="0"/>
        <v>6965750</v>
      </c>
      <c r="H23" s="42">
        <v>4917000</v>
      </c>
      <c r="I23" s="21">
        <f t="shared" si="1"/>
        <v>4917000</v>
      </c>
      <c r="J23" s="42">
        <f t="shared" si="2"/>
        <v>5941375</v>
      </c>
      <c r="K23" s="21">
        <f t="shared" si="3"/>
        <v>5941375</v>
      </c>
    </row>
    <row r="24" spans="2:11" ht="28.5" customHeight="1" x14ac:dyDescent="0.25">
      <c r="B24" s="10" t="s">
        <v>40</v>
      </c>
      <c r="C24" s="11" t="s">
        <v>53</v>
      </c>
      <c r="D24" s="12"/>
      <c r="E24" s="13"/>
      <c r="F24" s="40"/>
      <c r="G24" s="37"/>
      <c r="H24" s="40"/>
      <c r="I24" s="37"/>
      <c r="J24" s="40"/>
      <c r="K24" s="37"/>
    </row>
    <row r="25" spans="2:11" ht="48.75" customHeight="1" x14ac:dyDescent="0.25">
      <c r="B25" s="28" t="s">
        <v>45</v>
      </c>
      <c r="C25" s="1" t="s">
        <v>49</v>
      </c>
      <c r="D25" s="2" t="s">
        <v>8</v>
      </c>
      <c r="E25" s="5">
        <v>1</v>
      </c>
      <c r="F25" s="41">
        <v>2622724.5</v>
      </c>
      <c r="G25" s="16">
        <f t="shared" si="0"/>
        <v>2622724.5</v>
      </c>
      <c r="H25" s="41">
        <v>2861154</v>
      </c>
      <c r="I25" s="16">
        <f t="shared" si="1"/>
        <v>2861154</v>
      </c>
      <c r="J25" s="41">
        <f t="shared" si="2"/>
        <v>2741939.25</v>
      </c>
      <c r="K25" s="16">
        <f t="shared" si="3"/>
        <v>2741939.25</v>
      </c>
    </row>
    <row r="26" spans="2:11" ht="39" customHeight="1" x14ac:dyDescent="0.25">
      <c r="B26" s="28" t="s">
        <v>46</v>
      </c>
      <c r="C26" s="1" t="s">
        <v>50</v>
      </c>
      <c r="D26" s="2" t="s">
        <v>8</v>
      </c>
      <c r="E26" s="5">
        <v>1</v>
      </c>
      <c r="F26" s="41">
        <v>3487500</v>
      </c>
      <c r="G26" s="16">
        <f t="shared" si="0"/>
        <v>3487500</v>
      </c>
      <c r="H26" s="41">
        <v>3487500</v>
      </c>
      <c r="I26" s="16">
        <f t="shared" si="1"/>
        <v>3487500</v>
      </c>
      <c r="J26" s="41">
        <f t="shared" si="2"/>
        <v>3487500</v>
      </c>
      <c r="K26" s="16">
        <f t="shared" si="3"/>
        <v>3487500</v>
      </c>
    </row>
    <row r="27" spans="2:11" ht="44.25" customHeight="1" x14ac:dyDescent="0.25">
      <c r="B27" s="28" t="s">
        <v>47</v>
      </c>
      <c r="C27" s="1" t="s">
        <v>51</v>
      </c>
      <c r="D27" s="2" t="s">
        <v>8</v>
      </c>
      <c r="E27" s="5">
        <v>1</v>
      </c>
      <c r="F27" s="41">
        <v>1892500.13</v>
      </c>
      <c r="G27" s="16">
        <f t="shared" si="0"/>
        <v>1892500.13</v>
      </c>
      <c r="H27" s="41">
        <v>1968200.13</v>
      </c>
      <c r="I27" s="16">
        <f t="shared" si="1"/>
        <v>1968200.13</v>
      </c>
      <c r="J27" s="41">
        <f t="shared" si="2"/>
        <v>1930350.13</v>
      </c>
      <c r="K27" s="16">
        <f t="shared" si="3"/>
        <v>1930350.13</v>
      </c>
    </row>
    <row r="28" spans="2:11" ht="36" customHeight="1" thickBot="1" x14ac:dyDescent="0.3">
      <c r="B28" s="29" t="s">
        <v>48</v>
      </c>
      <c r="C28" s="18" t="s">
        <v>52</v>
      </c>
      <c r="D28" s="19" t="s">
        <v>8</v>
      </c>
      <c r="E28" s="20">
        <v>1</v>
      </c>
      <c r="F28" s="42">
        <v>4243500</v>
      </c>
      <c r="G28" s="21">
        <f t="shared" si="0"/>
        <v>4243500</v>
      </c>
      <c r="H28" s="42">
        <v>5092200</v>
      </c>
      <c r="I28" s="21">
        <f t="shared" si="1"/>
        <v>5092200</v>
      </c>
      <c r="J28" s="42">
        <f t="shared" si="2"/>
        <v>4667850</v>
      </c>
      <c r="K28" s="21">
        <f t="shared" si="3"/>
        <v>4667850</v>
      </c>
    </row>
    <row r="29" spans="2:11" x14ac:dyDescent="0.25">
      <c r="B29" s="30"/>
      <c r="C29" s="31" t="s">
        <v>56</v>
      </c>
      <c r="D29" s="32"/>
      <c r="E29" s="32"/>
      <c r="F29" s="47"/>
      <c r="G29" s="14">
        <f>SUM(G4:G28)</f>
        <v>198246254.06999999</v>
      </c>
      <c r="H29" s="47"/>
      <c r="I29" s="14">
        <f>SUM(I4:I28)</f>
        <v>201918374.88</v>
      </c>
      <c r="J29" s="47"/>
      <c r="K29" s="14">
        <f>SUM(K4:K28)</f>
        <v>200082314.47499999</v>
      </c>
    </row>
    <row r="30" spans="2:11" x14ac:dyDescent="0.25">
      <c r="B30" s="33"/>
      <c r="C30" s="3" t="s">
        <v>57</v>
      </c>
      <c r="F30" s="41"/>
      <c r="G30" s="16">
        <f>G29*0.19</f>
        <v>37666788.2733</v>
      </c>
      <c r="H30" s="41"/>
      <c r="I30" s="16">
        <f>I29*0.19</f>
        <v>38364491.227200001</v>
      </c>
      <c r="J30" s="41"/>
      <c r="K30" s="16">
        <f>K29*0.19</f>
        <v>38015639.750249997</v>
      </c>
    </row>
    <row r="31" spans="2:11" ht="15.75" thickBot="1" x14ac:dyDescent="0.3">
      <c r="B31" s="34"/>
      <c r="C31" s="35" t="s">
        <v>55</v>
      </c>
      <c r="D31" s="36"/>
      <c r="E31" s="36"/>
      <c r="F31" s="42"/>
      <c r="G31" s="21">
        <f>G29+G30</f>
        <v>235913042.34329998</v>
      </c>
      <c r="H31" s="42"/>
      <c r="I31" s="21">
        <f>I29+I30</f>
        <v>240282866.1072</v>
      </c>
      <c r="J31" s="42"/>
      <c r="K31" s="21">
        <f>K29+K30</f>
        <v>238097954.22525001</v>
      </c>
    </row>
  </sheetData>
  <mergeCells count="4">
    <mergeCell ref="J2:K2"/>
    <mergeCell ref="F2:G2"/>
    <mergeCell ref="H2:I2"/>
    <mergeCell ref="B2:E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ADB4D-2EE4-4271-9BCC-6ACBE6B8C849}">
  <dimension ref="A1:F30"/>
  <sheetViews>
    <sheetView tabSelected="1" topLeftCell="A22" workbookViewId="0">
      <selection activeCell="N23" sqref="N23"/>
    </sheetView>
  </sheetViews>
  <sheetFormatPr baseColWidth="10" defaultRowHeight="15" x14ac:dyDescent="0.25"/>
  <cols>
    <col min="2" max="2" width="27.42578125" customWidth="1"/>
    <col min="3" max="3" width="20.5703125" customWidth="1"/>
    <col min="5" max="5" width="18.28515625" customWidth="1"/>
    <col min="6" max="6" width="22.42578125" customWidth="1"/>
  </cols>
  <sheetData>
    <row r="1" spans="1:6" ht="15.75" thickBot="1" x14ac:dyDescent="0.3">
      <c r="A1" s="59" t="s">
        <v>62</v>
      </c>
      <c r="B1" s="60"/>
      <c r="C1" s="60"/>
      <c r="D1" s="60"/>
      <c r="E1" s="60"/>
      <c r="F1" s="60"/>
    </row>
    <row r="2" spans="1:6" ht="15.75" thickBot="1" x14ac:dyDescent="0.3">
      <c r="A2" s="96"/>
      <c r="B2" s="97" t="s">
        <v>30</v>
      </c>
      <c r="C2" s="97" t="s">
        <v>0</v>
      </c>
      <c r="D2" s="98" t="s">
        <v>1</v>
      </c>
      <c r="E2" s="97" t="s">
        <v>58</v>
      </c>
      <c r="F2" s="97" t="s">
        <v>59</v>
      </c>
    </row>
    <row r="3" spans="1:6" x14ac:dyDescent="0.25">
      <c r="A3" s="10" t="s">
        <v>2</v>
      </c>
      <c r="B3" s="11" t="s">
        <v>7</v>
      </c>
      <c r="C3" s="12"/>
      <c r="D3" s="13"/>
      <c r="E3" s="40"/>
      <c r="F3" s="37"/>
    </row>
    <row r="4" spans="1:6" s="67" customFormat="1" ht="89.25" x14ac:dyDescent="0.25">
      <c r="A4" s="62" t="s">
        <v>12</v>
      </c>
      <c r="B4" s="1" t="s">
        <v>54</v>
      </c>
      <c r="C4" s="63" t="s">
        <v>9</v>
      </c>
      <c r="D4" s="64">
        <v>1</v>
      </c>
      <c r="E4" s="65"/>
      <c r="F4" s="66"/>
    </row>
    <row r="5" spans="1:6" s="67" customFormat="1" ht="76.5" x14ac:dyDescent="0.25">
      <c r="A5" s="62" t="s">
        <v>13</v>
      </c>
      <c r="B5" s="1" t="s">
        <v>42</v>
      </c>
      <c r="C5" s="63" t="s">
        <v>9</v>
      </c>
      <c r="D5" s="64">
        <v>1</v>
      </c>
      <c r="E5" s="65"/>
      <c r="F5" s="66"/>
    </row>
    <row r="6" spans="1:6" s="67" customFormat="1" ht="26.25" thickBot="1" x14ac:dyDescent="0.3">
      <c r="A6" s="68" t="s">
        <v>14</v>
      </c>
      <c r="B6" s="18" t="s">
        <v>22</v>
      </c>
      <c r="C6" s="69" t="s">
        <v>8</v>
      </c>
      <c r="D6" s="70">
        <v>1</v>
      </c>
      <c r="E6" s="71"/>
      <c r="F6" s="72"/>
    </row>
    <row r="7" spans="1:6" s="67" customFormat="1" ht="25.5" x14ac:dyDescent="0.25">
      <c r="A7" s="73" t="s">
        <v>3</v>
      </c>
      <c r="B7" s="74" t="s">
        <v>27</v>
      </c>
      <c r="C7" s="75"/>
      <c r="D7" s="76"/>
      <c r="E7" s="77"/>
      <c r="F7" s="78"/>
    </row>
    <row r="8" spans="1:6" s="67" customFormat="1" ht="63.75" x14ac:dyDescent="0.25">
      <c r="A8" s="62" t="s">
        <v>15</v>
      </c>
      <c r="B8" s="1" t="s">
        <v>10</v>
      </c>
      <c r="C8" s="63" t="s">
        <v>9</v>
      </c>
      <c r="D8" s="64">
        <v>1</v>
      </c>
      <c r="E8" s="65"/>
      <c r="F8" s="66"/>
    </row>
    <row r="9" spans="1:6" s="67" customFormat="1" ht="64.5" thickBot="1" x14ac:dyDescent="0.3">
      <c r="A9" s="68" t="s">
        <v>16</v>
      </c>
      <c r="B9" s="18" t="s">
        <v>11</v>
      </c>
      <c r="C9" s="69" t="s">
        <v>9</v>
      </c>
      <c r="D9" s="79">
        <v>1</v>
      </c>
      <c r="E9" s="71"/>
      <c r="F9" s="72"/>
    </row>
    <row r="10" spans="1:6" s="67" customFormat="1" ht="38.25" x14ac:dyDescent="0.25">
      <c r="A10" s="80" t="s">
        <v>4</v>
      </c>
      <c r="B10" s="81" t="s">
        <v>28</v>
      </c>
      <c r="C10" s="82"/>
      <c r="D10" s="83"/>
      <c r="E10" s="84"/>
      <c r="F10" s="85"/>
    </row>
    <row r="11" spans="1:6" s="67" customFormat="1" ht="89.25" x14ac:dyDescent="0.25">
      <c r="A11" s="62" t="s">
        <v>17</v>
      </c>
      <c r="B11" s="1" t="s">
        <v>23</v>
      </c>
      <c r="C11" s="63" t="s">
        <v>9</v>
      </c>
      <c r="D11" s="64">
        <v>1</v>
      </c>
      <c r="E11" s="65"/>
      <c r="F11" s="66"/>
    </row>
    <row r="12" spans="1:6" s="67" customFormat="1" ht="63.75" x14ac:dyDescent="0.25">
      <c r="A12" s="62" t="s">
        <v>18</v>
      </c>
      <c r="B12" s="1" t="s">
        <v>29</v>
      </c>
      <c r="C12" s="63" t="s">
        <v>9</v>
      </c>
      <c r="D12" s="64">
        <v>1</v>
      </c>
      <c r="E12" s="65"/>
      <c r="F12" s="66"/>
    </row>
    <row r="13" spans="1:6" s="67" customFormat="1" ht="51.75" thickBot="1" x14ac:dyDescent="0.3">
      <c r="A13" s="86" t="s">
        <v>19</v>
      </c>
      <c r="B13" s="26" t="s">
        <v>24</v>
      </c>
      <c r="C13" s="87" t="s">
        <v>8</v>
      </c>
      <c r="D13" s="88">
        <v>1</v>
      </c>
      <c r="E13" s="89"/>
      <c r="F13" s="90"/>
    </row>
    <row r="14" spans="1:6" s="67" customFormat="1" ht="38.25" x14ac:dyDescent="0.25">
      <c r="A14" s="73" t="s">
        <v>5</v>
      </c>
      <c r="B14" s="74" t="s">
        <v>6</v>
      </c>
      <c r="C14" s="75"/>
      <c r="D14" s="76"/>
      <c r="E14" s="77"/>
      <c r="F14" s="78"/>
    </row>
    <row r="15" spans="1:6" s="67" customFormat="1" ht="89.25" x14ac:dyDescent="0.25">
      <c r="A15" s="62" t="s">
        <v>20</v>
      </c>
      <c r="B15" s="1" t="s">
        <v>25</v>
      </c>
      <c r="C15" s="63" t="s">
        <v>8</v>
      </c>
      <c r="D15" s="91">
        <v>1</v>
      </c>
      <c r="E15" s="65"/>
      <c r="F15" s="66"/>
    </row>
    <row r="16" spans="1:6" s="67" customFormat="1" ht="90" thickBot="1" x14ac:dyDescent="0.3">
      <c r="A16" s="68" t="s">
        <v>21</v>
      </c>
      <c r="B16" s="18" t="s">
        <v>26</v>
      </c>
      <c r="C16" s="69" t="s">
        <v>8</v>
      </c>
      <c r="D16" s="70">
        <v>1</v>
      </c>
      <c r="E16" s="71"/>
      <c r="F16" s="72"/>
    </row>
    <row r="17" spans="1:6" s="67" customFormat="1" x14ac:dyDescent="0.25">
      <c r="A17" s="73" t="s">
        <v>31</v>
      </c>
      <c r="B17" s="74" t="s">
        <v>32</v>
      </c>
      <c r="C17" s="75"/>
      <c r="D17" s="76"/>
      <c r="E17" s="77"/>
      <c r="F17" s="78"/>
    </row>
    <row r="18" spans="1:6" s="67" customFormat="1" ht="63.75" x14ac:dyDescent="0.25">
      <c r="A18" s="62" t="s">
        <v>35</v>
      </c>
      <c r="B18" s="1" t="s">
        <v>33</v>
      </c>
      <c r="C18" s="63" t="s">
        <v>8</v>
      </c>
      <c r="D18" s="91">
        <v>1</v>
      </c>
      <c r="E18" s="65"/>
      <c r="F18" s="66"/>
    </row>
    <row r="19" spans="1:6" s="67" customFormat="1" ht="64.5" thickBot="1" x14ac:dyDescent="0.3">
      <c r="A19" s="68" t="s">
        <v>36</v>
      </c>
      <c r="B19" s="18" t="s">
        <v>34</v>
      </c>
      <c r="C19" s="69" t="s">
        <v>8</v>
      </c>
      <c r="D19" s="70">
        <v>1</v>
      </c>
      <c r="E19" s="71"/>
      <c r="F19" s="72"/>
    </row>
    <row r="20" spans="1:6" s="67" customFormat="1" ht="38.25" x14ac:dyDescent="0.25">
      <c r="A20" s="73" t="s">
        <v>37</v>
      </c>
      <c r="B20" s="74" t="s">
        <v>41</v>
      </c>
      <c r="C20" s="75"/>
      <c r="D20" s="76"/>
      <c r="E20" s="77"/>
      <c r="F20" s="78"/>
    </row>
    <row r="21" spans="1:6" s="67" customFormat="1" ht="127.5" x14ac:dyDescent="0.25">
      <c r="A21" s="62" t="s">
        <v>38</v>
      </c>
      <c r="B21" s="1" t="s">
        <v>43</v>
      </c>
      <c r="C21" s="63" t="s">
        <v>8</v>
      </c>
      <c r="D21" s="91">
        <v>1</v>
      </c>
      <c r="E21" s="65"/>
      <c r="F21" s="66"/>
    </row>
    <row r="22" spans="1:6" s="67" customFormat="1" ht="115.5" thickBot="1" x14ac:dyDescent="0.3">
      <c r="A22" s="68" t="s">
        <v>39</v>
      </c>
      <c r="B22" s="18" t="s">
        <v>44</v>
      </c>
      <c r="C22" s="69" t="s">
        <v>8</v>
      </c>
      <c r="D22" s="70">
        <v>1</v>
      </c>
      <c r="E22" s="71"/>
      <c r="F22" s="72"/>
    </row>
    <row r="23" spans="1:6" s="67" customFormat="1" ht="25.5" x14ac:dyDescent="0.25">
      <c r="A23" s="73" t="s">
        <v>40</v>
      </c>
      <c r="B23" s="74" t="s">
        <v>53</v>
      </c>
      <c r="C23" s="92"/>
      <c r="D23" s="93"/>
      <c r="E23" s="77"/>
      <c r="F23" s="78"/>
    </row>
    <row r="24" spans="1:6" s="67" customFormat="1" ht="89.25" x14ac:dyDescent="0.25">
      <c r="A24" s="94" t="s">
        <v>45</v>
      </c>
      <c r="B24" s="1" t="s">
        <v>49</v>
      </c>
      <c r="C24" s="63" t="s">
        <v>8</v>
      </c>
      <c r="D24" s="91">
        <v>1</v>
      </c>
      <c r="E24" s="65"/>
      <c r="F24" s="66"/>
    </row>
    <row r="25" spans="1:6" s="67" customFormat="1" ht="76.5" x14ac:dyDescent="0.25">
      <c r="A25" s="94" t="s">
        <v>46</v>
      </c>
      <c r="B25" s="1" t="s">
        <v>50</v>
      </c>
      <c r="C25" s="63" t="s">
        <v>8</v>
      </c>
      <c r="D25" s="91">
        <v>1</v>
      </c>
      <c r="E25" s="65"/>
      <c r="F25" s="66"/>
    </row>
    <row r="26" spans="1:6" s="67" customFormat="1" ht="76.5" x14ac:dyDescent="0.25">
      <c r="A26" s="94" t="s">
        <v>47</v>
      </c>
      <c r="B26" s="1" t="s">
        <v>51</v>
      </c>
      <c r="C26" s="63" t="s">
        <v>8</v>
      </c>
      <c r="D26" s="91">
        <v>1</v>
      </c>
      <c r="E26" s="65"/>
      <c r="F26" s="66"/>
    </row>
    <row r="27" spans="1:6" s="67" customFormat="1" ht="64.5" thickBot="1" x14ac:dyDescent="0.3">
      <c r="A27" s="95" t="s">
        <v>48</v>
      </c>
      <c r="B27" s="18" t="s">
        <v>52</v>
      </c>
      <c r="C27" s="69" t="s">
        <v>8</v>
      </c>
      <c r="D27" s="70">
        <v>1</v>
      </c>
      <c r="E27" s="71"/>
      <c r="F27" s="72"/>
    </row>
    <row r="28" spans="1:6" x14ac:dyDescent="0.25">
      <c r="A28" s="105" t="s">
        <v>56</v>
      </c>
      <c r="B28" s="99"/>
      <c r="C28" s="99"/>
      <c r="D28" s="100"/>
      <c r="E28" s="47"/>
      <c r="F28" s="14"/>
    </row>
    <row r="29" spans="1:6" x14ac:dyDescent="0.25">
      <c r="A29" s="106" t="s">
        <v>57</v>
      </c>
      <c r="B29" s="101"/>
      <c r="C29" s="101"/>
      <c r="D29" s="102"/>
      <c r="E29" s="41"/>
      <c r="F29" s="16"/>
    </row>
    <row r="30" spans="1:6" ht="15.75" thickBot="1" x14ac:dyDescent="0.3">
      <c r="A30" s="107" t="s">
        <v>55</v>
      </c>
      <c r="B30" s="103"/>
      <c r="C30" s="103"/>
      <c r="D30" s="104"/>
      <c r="E30" s="42"/>
      <c r="F30" s="21"/>
    </row>
  </sheetData>
  <mergeCells count="4">
    <mergeCell ref="A1:F1"/>
    <mergeCell ref="A28:D28"/>
    <mergeCell ref="A29:D29"/>
    <mergeCell ref="A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</vt:lpstr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juridica1</cp:lastModifiedBy>
  <cp:lastPrinted>2024-03-27T15:28:41Z</cp:lastPrinted>
  <dcterms:created xsi:type="dcterms:W3CDTF">2024-03-26T16:42:22Z</dcterms:created>
  <dcterms:modified xsi:type="dcterms:W3CDTF">2024-10-17T20:38:59Z</dcterms:modified>
</cp:coreProperties>
</file>