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defaultThemeVersion="124226"/>
  <mc:AlternateContent xmlns:mc="http://schemas.openxmlformats.org/markup-compatibility/2006">
    <mc:Choice Requires="x15">
      <x15ac:absPath xmlns:x15ac="http://schemas.microsoft.com/office/spreadsheetml/2010/11/ac" url="C:\Users\regio\Documents\LICITACIONES-PRECOTIZACIONES 2023\LICITACIONES SUCONEL\LICITACIONES PRESENTADAS 2024\OCTUBRE\SENA BOYACA MC-RB-CDAA-026-2024\DOCUMENTOS PROCESO\"/>
    </mc:Choice>
  </mc:AlternateContent>
  <xr:revisionPtr revIDLastSave="0" documentId="13_ncr:1_{E9F9F559-78AF-479E-9978-42E8D5E6FD77}" xr6:coauthVersionLast="47" xr6:coauthVersionMax="47" xr10:uidLastSave="{00000000-0000-0000-0000-000000000000}"/>
  <bookViews>
    <workbookView xWindow="-110" yWindow="-110" windowWidth="19420" windowHeight="10300" xr2:uid="{00000000-000D-0000-FFFF-FFFF00000000}"/>
  </bookViews>
  <sheets>
    <sheet name="Estudio de Mercado" sheetId="5" r:id="rId1"/>
    <sheet name="LOCATIVAS" sheetId="4" state="hidden" r:id="rId2"/>
  </sheets>
  <definedNames>
    <definedName name="_xlnm.Print_Area" localSheetId="0">'Estudio de Mercado'!$A$1:$I$24</definedName>
    <definedName name="_xlnm.Print_Titles" localSheetId="0">'Estudio de Mercado'!$5:$6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 i="5" l="1"/>
  <c r="H14" i="5" s="1"/>
  <c r="I14" i="5" s="1"/>
  <c r="G13" i="5"/>
  <c r="H13" i="5" s="1"/>
  <c r="I13" i="5" s="1"/>
  <c r="G10" i="5"/>
  <c r="H10" i="5" s="1"/>
  <c r="I10" i="5" s="1"/>
  <c r="G8" i="5"/>
  <c r="H8" i="5" s="1"/>
  <c r="I8" i="5" s="1"/>
  <c r="G7" i="5"/>
  <c r="H7" i="5" s="1"/>
  <c r="I7" i="5" s="1"/>
  <c r="G6" i="4" l="1"/>
  <c r="G7" i="4"/>
  <c r="G8" i="4"/>
  <c r="G9" i="4"/>
  <c r="G10" i="4"/>
  <c r="G11" i="4"/>
  <c r="G12" i="4"/>
  <c r="F15" i="4"/>
  <c r="F16" i="4" s="1"/>
  <c r="G14" i="4"/>
  <c r="G15" i="4" s="1"/>
  <c r="G16" i="4" l="1"/>
  <c r="I16" i="5" l="1"/>
</calcChain>
</file>

<file path=xl/sharedStrings.xml><?xml version="1.0" encoding="utf-8"?>
<sst xmlns="http://schemas.openxmlformats.org/spreadsheetml/2006/main" count="76" uniqueCount="66">
  <si>
    <t>REGIONAL BOYACÁ</t>
  </si>
  <si>
    <t>ITEM</t>
  </si>
  <si>
    <t>ELEMENTO</t>
  </si>
  <si>
    <t>DESCRIPCIÓN</t>
  </si>
  <si>
    <t>UNIDAD</t>
  </si>
  <si>
    <t>CANTIDAD</t>
  </si>
  <si>
    <t>IVA 19%</t>
  </si>
  <si>
    <t xml:space="preserve">VALOR TOTAL </t>
  </si>
  <si>
    <t>COTIZACION</t>
  </si>
  <si>
    <t>Ítem</t>
  </si>
  <si>
    <t>DESCRIPCION TECNICA</t>
  </si>
  <si>
    <t>UNIDAD DE MEDIDA</t>
  </si>
  <si>
    <t>VALOR UNITARIO</t>
  </si>
  <si>
    <t>VALOR TOTAL</t>
  </si>
  <si>
    <t>PUERTAS</t>
  </si>
  <si>
    <r>
      <rPr>
        <b/>
        <sz val="9"/>
        <color indexed="8"/>
        <rFont val="Arial"/>
        <family val="2"/>
      </rPr>
      <t xml:space="preserve">Mantenimiento correctivo: </t>
    </r>
    <r>
      <rPr>
        <sz val="9"/>
        <color indexed="8"/>
        <rFont val="Arial"/>
        <family val="2"/>
      </rPr>
      <t xml:space="preserve">Limpiar,  pulir, preparar superficie y aplicar anticorrosivo alquidico y dar terminado con esmalte blanco T1 los marcos y las puertas de la planta. </t>
    </r>
  </si>
  <si>
    <t xml:space="preserve">UNID  </t>
  </si>
  <si>
    <t>MANTENIMIENTO
PISO DE LA PLANTA
AGROINDUSTRIAL</t>
  </si>
  <si>
    <t>MANTENIMIENTO CORRECTIVO: Preparación del piso con equipo mecanico  utilizando piedra diamantada especial para el piso de planta de alimentos la cual se debe pasar hasta obtener el perfil de anclaje que permita la correcta  aplicación de pintura epoxica libre de solventes obteniendo un piso polimérico con base en resina epóxica de baja viscosidad, libre de solventes con alta resistencia quimica y mecánica asegurando la aplicación de sistema a dos capas. En color gris similar al actual, señalización de las áreas de ubicación de los equipos con pintura epoxica amarilla con lineas de 10 centimetros sobre las diferentes áreas de proceso, empaque, recepción de materia prima y conservación. Este proceso se debe realizar cada 5 años</t>
  </si>
  <si>
    <t>M2</t>
  </si>
  <si>
    <t>se requiere una experiencia certificada de este trabajo en plantas agroindustriales</t>
  </si>
  <si>
    <t>LIMPIEZA GENERAL
DEL TECHO Y
CABLEADO</t>
  </si>
  <si>
    <t xml:space="preserve">Mantenimiento preventivo limpieza aseptica de la estructura del techo y sus partes de la planta agroindustrial especificamente el área de proceso, recepción de materia prima, el área de conservación y las respectivas
ofcinas, incluyendo el cableado por donde van las lineas de agua , gas, vapor y frio. </t>
  </si>
  <si>
    <t>A las personas encargadas de la ejecución del trabajo se les solicita certificado  retie  actualizados, ademas presentar el plan de trabajo, plan de rescate, permisos y demas documentos requeridos de acuerdo a las normas legales vigentes.</t>
  </si>
  <si>
    <t>LIMPIEZA DE LOS
TABLEROS
ELECTRICOS</t>
  </si>
  <si>
    <t xml:space="preserve">Mantenimiento preventivo, limpieza de los tableros electricos y cableado en general, para garantizar el estado aseptico de la planta. </t>
  </si>
  <si>
    <t>UNID</t>
  </si>
  <si>
    <t>LIMPIEZA TUBERIA DE DESAGUE CON EQUIPO VACTOR</t>
  </si>
  <si>
    <t>Limpieza de la tuberia de desagüe de la planta agroindustrial 17 puntos, con equipo vactor por sistema de arrastre y posterior desinfeccion.
Limpieza de las 3 cajas de desagüe con equipo Vactor por sistema de arrastre y posterior desinfeccion</t>
  </si>
  <si>
    <t>dia</t>
  </si>
  <si>
    <t>certificacion de experiencia contractual de trabajos similares en áreas agroindustriales</t>
  </si>
  <si>
    <t xml:space="preserve">CAMBIO DE TUBERIA DE SISTEMA DE ALIMENTACIÓN Y RETORNO DE  FRIO </t>
  </si>
  <si>
    <t>Cambio de la tuberia metalica de 2 pulgadas galvanizada con sus respectivos accesorios</t>
  </si>
  <si>
    <t>MTS</t>
  </si>
  <si>
    <t>REPARACION Y PINTURA DE LAS CULATAS QUE SE ENCUENTRAN CON FISURAS</t>
  </si>
  <si>
    <t>Mantenimiento preventivo, reparación y pintura a la estructura y mamposteria de las culatas que tienen fisuras, se deben pintar con pintura epoxica igual a la existente.</t>
  </si>
  <si>
    <t>Gbl</t>
  </si>
  <si>
    <t>Se debe anexar hoja de vida de los trabajadores con certificacion de curso en altura y andamiero, además la experiencia en la aplicación de pintura epoxica</t>
  </si>
  <si>
    <r>
      <rPr>
        <b/>
        <sz val="9"/>
        <color indexed="8"/>
        <rFont val="Calibri"/>
        <family val="2"/>
      </rPr>
      <t>NOTA</t>
    </r>
    <r>
      <rPr>
        <sz val="9"/>
        <color indexed="8"/>
        <rFont val="Calibri"/>
        <family val="2"/>
      </rPr>
      <t xml:space="preserve">: Para la ejecución de los trabajos en alturas (alturas iguales o superiores a 1.50 Mt) se debe tener en cuenta la resolución 1409 de 20012, todos los requisitos alli enunciados como son: La empresa debe contar con supervisor de seguridad (quien debe ser tecnologo con licencia vigente para firmar los permisos de obra, debe tener el curso avanzado de trabajo en alturas vigente y la certificación de coordinador de alturas) Los trabajadores deben tener el curso avanzado de trabajo en alturas vigente, debe haber un rescatista certificado y con experiencia para la ejecución del trabajo a realizar además del equipo de rescate que pueda requerir para la actividad, si en la ejecución de la actividad se requiere uso de andamios, este debe estar certificado, realizar el check list de los elementos que lo componen, por lo menos uno de los trabajadores debe ser andamiero y se debe cumplir con todo el protocolo para tal actividad. Debe estar definido el plan de emergencia, el plan de rescate y los permisos de trabajo correspondientes a la actividad. En general se debe acatar y cumplir la resolución 02413 del 22 de mayi de 1979 del ministerio de trabajo y seguridad social por el cual se dicta el reglamento de higiene y seguridad para la  industria de la construccion y la norma RETIE  para los trabajos de instalaciones eléctricas con formatos, permisos de obra y plan de emergencia y de rescate correspondiente a las actividades eléctricas </t>
    </r>
  </si>
  <si>
    <t xml:space="preserve">SUB TOTAL PROPUESTA </t>
  </si>
  <si>
    <t>VALOR TOTAL PRECOTIZACION</t>
  </si>
  <si>
    <t>Jaime Antonio Reinosa Barrios</t>
  </si>
  <si>
    <t>Cel. 3188896992</t>
  </si>
  <si>
    <t>Factor Empresarial S.A.S.</t>
  </si>
  <si>
    <t>Nit. 826.003.530-2</t>
  </si>
  <si>
    <t>VALOR UNITARIO SIN IVA</t>
  </si>
  <si>
    <t>OBJETO. 15_9110_607__Contratar la compra de equipos para la formación en los programas de Biotecnología, Robótica y STEAM en el marco de la ejecución del proyecto SENNOVA SGPS- "Tecnoacadaemia Itinerante Boyacá” en el Centro de Desarrollo Agropecuario y Agroindustrial CEDEAGRO”</t>
  </si>
  <si>
    <t xml:space="preserve">CORTADORA LASER </t>
  </si>
  <si>
    <t>ESCANER 3D</t>
  </si>
  <si>
    <t xml:space="preserve">Modo de escaneo: Escaneo de luz estructurada. 
- Distancia del punto: 0.1 mm – 3mm.
- Fuente de luz: Luz estructurada infrarroja VCSEL.
 - Distancia de trabajo: Distancia laser efectiva: 160 mm – 1400 mm
                                         Distancia de trabajo optima: 400 mm.
- Profundidad de campo: 160 mm – 1400 mm.
- Campo de visión máximo: 434 mm* 379 mm (bajo de distancia optima).
- Velocidad de escaneo: 980.000 puntos/s hasta 14 FPS
- Modos de alineación: Alineación de características hibrida, texturas, marcadores y globales.
- Seguridad: Seguro para los ojos.
- Escaneo de textura: Si.
- Escaneo al aire libre: Si.
- Interfaz: USB 2.0 o superior.
- Formatos de salida:  OBJ, STL, CAPA, P3, 3MF.
- Tamaño del escáner: 220 mm*46 mm* 55 mm.
- Tamaño del estuche de transporte: 245 mm* 245 mm* 90 mm.
- Peso corporal del escáner: 500 kg.
- Rango de temperatura de funcionamiento: 0-40°C.
- Rango de humedad de funcionamiento: 10-90%.
- Certificaciones: CE, FCC, ROHS, WEEE, KC.
- Configuración recomendada: SO: WIN 10/11, 64 bits, tarjeta gráfica: NVIDIA, GTX1060, memoria de video: &gt;6GB, Procesador I7 – 11800H, Memoria &gt; 32GB.
- Configuración básica de la computadora:  SO: WIN 10, 64 bits, tarjeta gráfica: NVIDIA, GTX1050, memoria de video: &gt;4GB, Procesador I7 – 7700H, Memoria &gt; 16GB.
Características / beneficios: - Variedad de aplicaciones:  Admite múltiples salidas de formato de datos
- Datos de alta calidad:
Recopila datos de nubes de puntos de alta densidad de formato rápido y sencillo con una distancia de punto hasta 0.1 mm.
- Alta fidelidad de color:  Benefíciese la cámara a color RGB integrada. Datos 3d con colores auténticos.
- Tecnología de mejora orientada a los detalles: La tecnología de mejora orientada de detalles incorporada optimiza la nube de puntos para una adquisición de datos completo.
- Experiencia de usuario optimizada: Suave y rápido, velocidad de escaneo de hasta 14 FPS; Rendimiento de seguridad inteligente; Alineación automática; Algoritmo inteligente.
- Escaneo exterior estable: Equipado con tres proyectores infrarrojos VCSEL. Dos cámaras de profundidad y estéreo y una cámara RGB. Proporciona una distancia de trabajo flexible para objetos pequeños y grandes.
- Cómodo para los ojos, cabello fácil de escanear: No hay luz del proyector durante el proceso de escaneo. Cómodo y seguro para los ojos.
</t>
  </si>
  <si>
    <t>ESTACIÓN CINTA TRANSPORTADORA</t>
  </si>
  <si>
    <t xml:space="preserve">El transporte de piezas de una estación de fabricación a la siguiente es una tarea importante de la producción. Para ello a menudo hay que hacer uso de sistemas de transporte sin conductor, carretillas elevadoras o cintas transportadoras especiales. La cinta transportadora de MecLab® hace posible una simulación realista del transporte industrial de piezas. El motor de accionamiento puede funcionar hacia delante y hacia atrás; los detectores pueden reconocer piezas y diferenciarlas entre sí. El electroimán elevador separa o clasifica las piezas en el plano inclinado.
Objetivos didácticos técnicos
• Control de motores a corriente continua
• Detectores inductivos
• Sensores ópticos
• Conmutación por relés
• Circuitos inversores de polos
• Programación PLC
• Control con operaciones lógicas
• Montaje y cableado 
Suministro
• Módulo transportador con motor de corriente continua
• Electroimán elevador como dispositivo de paro/derivación
• Distribuidor multipolo
• Detector inductivo
• Sensor óptico (sensor de barrera)
• Placa perfilada de aluminio
• Juego de herramientas
• Piezas
•  Systainer
• Bandejas
• Software y documentos para la descarga
Cinta transportadora con accionamiento mediante motorreductor de corriente continua de 24 V con detector inductivo, sensor de barrera y dispositivo de paro/derivación con
accionamiento eléctrico; todas las conexiones eléctricas son enchufables. Completamente montado en panel de prácticas perfilado de aluminio, planchas de acero inoxidable. FluidSIM es acoplable mecánicamente con las estaciones almacén apilador y manipulación. Se suministra en una caja de material sintético apilable y estable. La estación se controla con un software de simulación y mando que viene incluido en el suministro. Para ello es necesario un interface entre el PC y la estación, suministrable como accesorio.
Partes de la estación:
• Módulo transportador con motorreductor de corriente continua, incluyendo un relé de circuito inversor de polos, cable de conexión con conector M8 de 3 polos, funcionamiento hacia delante y hacia atrás, seleccionable también mediante pulsador, banda de 61 mm de altura, 42 mm de anchura y 298 mm de longitud, 13
agujeros laterales de 4,2 mm de diámetro, a una distancia de 16 mm con respecto a la fijación de detectores y actuadores
• Electroimán elevador como dispositivo de paro o derivación incluyendo cable de conexión con conector M8 de 3 polos
• Distribuidor multipolo con 12 posiciones de enchufe, conector M8 de 3 polos y conector SubD15
• Detector inductivo incluyendo cable de conexión con conector M8 de 3 polos, elementos de fijación para montaje en las estaciones cinta transportadora, almacén apilador y manipulación
• Sensor óptico (sensor de barrera) con conector M8 de 3 polos y elementos de fijación para montaje en las estaciones cinta transportadora, almacén apilador y manipulación
• Panel de prácticas perfilado de aluminio de 298 mm x 200 mm x 20 mm, distancia de ranura de 20 mm
• Plano inclinado con 5 agujeros laterales con un diámetro de 4,2 mm, a una distancia de 16 mm con respecto a la fijación de detectores y actuadores
• Juego de herramientas compuesto por destornillador, llave para tuercas hexagonales y llave fija
• Juego de tornillos
• Conector de cables
• Etiquetas autoadhesivas 5 zócalos negros, 5 zócalos plateados, de 40 mm de diámetro y 25 mm de altura, como piezas
• Caja de material sintético estable y apilable, dimensiones: 176 x 375 x 274 mm
• Bandeja, adecuada para la caja de material sintético
</t>
  </si>
  <si>
    <t xml:space="preserve">BRAZO ROBÓTICO MAGICIAN LITE  </t>
  </si>
  <si>
    <t>Brazo multifuncional con el cual puedes programar rutinas de control y puedes hacer expansiones de hardware para maximizar las funciones del brazo y la creatividad de los estudiantes.
Características 
Grado de libertad: 4 ejes
Carga máxima: 250g
Alcance máximo: 340 mm
Repetibilidad: ± 0,2 mm
Voltaje: 100V a 240 V
Frecuencia de voltaje : 50/60 Hz
Entrada de alimentación: 12V
Corriente : 5A
Temperatura Ambiente de trabajo : 5 ° C ～ 45 ° C
Potencia maxima:60W
Comunicación Puerto: serial virtual USB / puerto serial
Software DobotStudio / DobotBlock
Peso 2,4 kg
Brazo trasero / antebrazo 150 mm
Tamaño base 146 mm × 146 mm
Entrada de alimentación: 12V ～ 5V
12 interfaces de expansión garantizan la máxima apertura y compatibilidad.</t>
  </si>
  <si>
    <t>MULTIMETRO DIGITAL</t>
  </si>
  <si>
    <t>VALOR UNITARIO CON IVA</t>
  </si>
  <si>
    <t>Potencia de láser: 22w
-Voltaje de entrada 100 - 240 V AC 50-60Hz
 -Voltaje de salida 24V DC 9A 
-Innovaciones - Grabado a color en metales - Asistencia de aire integrada - Triple sistema de monitoreo (aire, fuego, lente) - Viga de luz ajustable (modo normal- modo preciso) - Cobertor: protege la vista del usuario, previene que el humo se disipe en el lugar de uso. - Tiene compartimento para desechos de los cortes - Incluye láser de 1.6W específicamente diseñado para grabar más detalles. Bonificación. - kit rotativo - Sistema de purificación de aire - listones de aluminio, tubo de escape, asistencia de aire integrada, debe incluir el siguiente accesorio compatible con el equipo: purificador de humo.
-Materiales Grabado: cartulina, madera, bambú, cuero, acrílico, tela, acero cepillado, aluminio anodizado, metales pintados, fieltro Corte: tablón de madera, fieltro, bambú, cuero, acrílico, tela, acero cepillado.
-Área de trabajo 400 x 415 mm alto 150 mm
-Compatibilidad de software LigthBurn, LaserGRBL
-Formatos: SVG, PNG, DX, TIF, BMP, PDF. NG 
-Sistema operativo: Mac, Windows  
-Seguridad: filtra el 90% de los rayos UV -no es necesario usar gafas de protección.
-Protecciones - switch de limite bidireccional - diseño de bloqueo de seguridad por medio de una llave - Botón de emergencia - Con un giroscopio la máquina detiene el trabajo en caso de accidentes. en casos de inclinación, volcamiento o descensos. por medio de un zumbido. - protege los ojos por medio de un cobertor de la luz deslumbrante del láser.
-Estándares de seguridad FDA
Garantia 1 año</t>
  </si>
  <si>
    <t xml:space="preserve">Multímetro digital MY-68 autorango semiprofesional, protector, amplia pantalla, 1000V,10A, continuidad resistencia, transistores, pantalla LCD, llave selectora de medición, protector antiácidas, soporte para fácil lectura, punta para medición de temperatura (termopar), puntas para medición de corriente, voltaje, resistencia, etc.
Información Técnica:
•	VOLTAJE: El voltaje es el impulso o fuerza que necesita un aparato o carga eléctrica para que pueda fluir por el conductor (cable) de un circuito eléctrico cerrado.
•	CORRIENTE: Es el flujo de cargas eléctricas o electrones a través de un conductor o circuito cerrado.
•	RESISTENCIA: Oposición o barrera al paso de la corriente o cargas eléctricas. 
•	CAPACITANCIA: Capacidad de un cuerpo o dispositivo para almacenar cargas eléctricas. 
•	FRECUENCIA: El número de veces que puede suceder un evento o señal en forma de onda.
•	PRUEBA DE DIODOS: Esta opción nos permite saber si el diodo está en buenas condiciones para su uso. 
Características / beneficios: 
•	 Medición de Voltaje (C.A. y C.D.) 
•	Medición de Corriente en (C.A. y C.D.).
•	Medición de resistencia (Ohms Ω).
•	Prueba de diodos. 
•	Prueba de transistores (PNP, NPN).
•	Prueba de señal lógica (1, 0). 
•	Continuidad audible. 
•	Capacitancia. 
•	Frecuencia. 
•	Temperatura. 
•	Lectura máxima de tres dígitos en pantalla.
•	Ideal para estudiantes, técnicos e ingenieros que practican y estudian electrónica. 
•	Fácil de usar por su perilla selectora de medición y pantalla LCD para visualizar la medición.
•	Pantalla abatible para una mejor lectura.
•	PRUEBAS DE TRANSISTORES: Esta opción nos permite saber si el transistor está en buenas condiciones y la configuración de sus patitas o pines (base, emisor, colector) (PNP, NPN). 
•	BOTON DE SEÑAL LOGICA: Esta opción nos permite verificar si es un pulso alto (1) (5V) o un pulso bajo (0) (0V), en electrónica digital. 
•	CONTINUIDAD AUDIBLE: Esta opción nos permite saber si el conductor o cable se encuentra en buen estado para su uso en estado de conductor. 
•	TEMPERATURA: Esta opción nos permite saber la temperatura de los productos electrónicos, eléctricos. 
•	LCD: Pantalla para visualizar las mediciones hasta 3 ½ dígitos. 
•	ESPICIFCACIONES DE RANGOS DE MEDICION 
•	Voltaje directo (DCV), rango de medición 200mV, 2, 20, 200 volts. 
•	Voltaje alterno (ACV), rango de medición 20, 200, 750 volts. - Corriente directo (DCA), rango de medición 20μ, 20m, 200m 20 amperes. 
•	Corriente alterno (ACA), rango de medición 200m, 20 amperes. 
•	Resistencia (Ohms), rango de medición 200, 2k, 20k, 200k, 2M, 20M, 200M Ω. 
•	Capacitancia (farad), rango de medición 20μ, 2μ, 200n, 20n, 2n faradios. 
•	Frecuencia (Hertz), rango de medición 2k, 20k Hz. 
</t>
  </si>
  <si>
    <t>PROPUESTA ECONOMICA</t>
  </si>
  <si>
    <t>ANEXO 15 PROPUESTA ECONOMICA VALORES UNITARIOS</t>
  </si>
  <si>
    <t>TOTAL PROPUESTA ECONOMICA</t>
  </si>
  <si>
    <t xml:space="preserve">CENTRO DE DESARROLLO AGROPECUARIO Y AGROINDUSTRIAL                  </t>
  </si>
  <si>
    <t>Atentamente,</t>
  </si>
  <si>
    <t>Jorge Grisales Giraldo</t>
  </si>
  <si>
    <t xml:space="preserve">Representante Legal </t>
  </si>
  <si>
    <t xml:space="preserve">                          SERVICIO NACIONAL DE APRENDIZAJE - SENA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</si>
</sst>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3" formatCode="_-* #,##0.00_-;\-* #,##0.00_-;_-* &quot;-&quot;??_-;_-@_-"/>
    <numFmt numFmtId="164" formatCode="_(* #,##0_);_(* \(#,##0\);_(* &quot;-&quot;_);_(@_)"/>
    <numFmt numFmtId="165" formatCode="_(* #,##0.00_);_(* \(#,##0.00\);_(* &quot;-&quot;??_);_(@_)"/>
    <numFmt numFmtId="166" formatCode="_(&quot;$&quot;\ * #,##0.00_);_(&quot;$&quot;\ * \(#,##0.00\);_(&quot;$&quot;\ * &quot;-&quot;??_);_(@_)"/>
    <numFmt numFmtId="167" formatCode="_(* #,##0_);_(* \(#,##0\);_(* &quot;-&quot;??_);_(@_)"/>
    <numFmt numFmtId="168" formatCode="_-&quot;$&quot;* #,##0_-;\-&quot;$&quot;* #,##0_-;_-&quot;$&quot;* &quot;-&quot;??_-;_-@_-"/>
    <numFmt numFmtId="169" formatCode="&quot;$&quot;#,##0"/>
    <numFmt numFmtId="170" formatCode="_-[$$-240A]\ * #,##0_-;\-[$$-240A]\ * #,##0_-;_-[$$-240A]\ * &quot;-&quot;??_-;_-@_-"/>
  </numFmts>
  <fonts count="36" x14ac:knownFonts="1">
    <font>
      <sz val="11"/>
      <color theme="1"/>
      <name val="Calibri"/>
      <family val="2"/>
      <scheme val="minor"/>
    </font>
    <font>
      <sz val="10"/>
      <name val="Arial"/>
      <family val="2"/>
    </font>
    <font>
      <sz val="8"/>
      <name val="Arial"/>
      <family val="2"/>
    </font>
    <font>
      <b/>
      <sz val="10"/>
      <name val="Arial"/>
      <family val="2"/>
    </font>
    <font>
      <sz val="9"/>
      <name val="Arial"/>
      <family val="2"/>
    </font>
    <font>
      <sz val="9"/>
      <color indexed="8"/>
      <name val="Arial"/>
      <family val="2"/>
    </font>
    <font>
      <b/>
      <sz val="9"/>
      <color indexed="8"/>
      <name val="Arial"/>
      <family val="2"/>
    </font>
    <font>
      <sz val="9"/>
      <color indexed="8"/>
      <name val="Calibri"/>
      <family val="2"/>
    </font>
    <font>
      <b/>
      <sz val="9"/>
      <color indexed="8"/>
      <name val="Calibri"/>
      <family val="2"/>
    </font>
    <font>
      <sz val="8"/>
      <name val="Calibri"/>
      <family val="2"/>
    </font>
    <font>
      <sz val="11"/>
      <color theme="1"/>
      <name val="Calibri"/>
      <family val="2"/>
      <scheme val="minor"/>
    </font>
    <font>
      <sz val="8"/>
      <color theme="1"/>
      <name val="Calibri"/>
      <family val="2"/>
      <scheme val="minor"/>
    </font>
    <font>
      <b/>
      <sz val="8"/>
      <name val="Calibri"/>
      <family val="2"/>
      <scheme val="minor"/>
    </font>
    <font>
      <sz val="8"/>
      <color theme="1"/>
      <name val="Arial"/>
      <family val="2"/>
    </font>
    <font>
      <b/>
      <sz val="10"/>
      <name val="Calibri"/>
      <family val="2"/>
      <scheme val="minor"/>
    </font>
    <font>
      <b/>
      <sz val="10"/>
      <color theme="1"/>
      <name val="Arial"/>
      <family val="2"/>
    </font>
    <font>
      <sz val="9"/>
      <color theme="1"/>
      <name val="Arial"/>
      <family val="2"/>
    </font>
    <font>
      <sz val="12"/>
      <color theme="1"/>
      <name val="Arial"/>
      <family val="2"/>
    </font>
    <font>
      <b/>
      <sz val="11"/>
      <color theme="1"/>
      <name val="Arial"/>
      <family val="2"/>
    </font>
    <font>
      <sz val="10"/>
      <color theme="1"/>
      <name val="Arial"/>
      <family val="2"/>
    </font>
    <font>
      <sz val="18"/>
      <color theme="1"/>
      <name val="Calibri"/>
      <family val="2"/>
      <scheme val="minor"/>
    </font>
    <font>
      <sz val="18"/>
      <name val="Calibri"/>
      <family val="2"/>
      <scheme val="minor"/>
    </font>
    <font>
      <b/>
      <sz val="18"/>
      <name val="Calibri"/>
      <family val="2"/>
      <scheme val="minor"/>
    </font>
    <font>
      <b/>
      <sz val="16"/>
      <color theme="1"/>
      <name val="Calibri"/>
      <family val="2"/>
    </font>
    <font>
      <sz val="16"/>
      <color theme="1"/>
      <name val="Calibri"/>
      <family val="2"/>
      <scheme val="minor"/>
    </font>
    <font>
      <b/>
      <sz val="8"/>
      <color theme="1"/>
      <name val="Calibri"/>
      <family val="2"/>
      <scheme val="minor"/>
    </font>
    <font>
      <sz val="20"/>
      <color theme="1"/>
      <name val="Calibri"/>
      <family val="2"/>
      <scheme val="minor"/>
    </font>
    <font>
      <b/>
      <sz val="10"/>
      <color rgb="FF000000"/>
      <name val="Arial"/>
      <family val="2"/>
    </font>
    <font>
      <sz val="11"/>
      <color rgb="FFFF0000"/>
      <name val="Calibri"/>
      <family val="2"/>
      <scheme val="minor"/>
    </font>
    <font>
      <sz val="11"/>
      <color rgb="FF000000"/>
      <name val="Calibri"/>
      <family val="2"/>
      <scheme val="minor"/>
    </font>
    <font>
      <sz val="18"/>
      <color rgb="FFFF0000"/>
      <name val="Calibri"/>
      <family val="2"/>
      <scheme val="minor"/>
    </font>
    <font>
      <b/>
      <sz val="16"/>
      <name val="Calibri"/>
      <family val="2"/>
      <scheme val="minor"/>
    </font>
    <font>
      <sz val="18"/>
      <color theme="0"/>
      <name val="Calibri"/>
      <family val="2"/>
      <scheme val="minor"/>
    </font>
    <font>
      <sz val="14"/>
      <color rgb="FFFF0000"/>
      <name val="Calibri"/>
      <family val="2"/>
      <scheme val="minor"/>
    </font>
    <font>
      <b/>
      <sz val="11"/>
      <name val="Arial"/>
      <family val="2"/>
    </font>
    <font>
      <b/>
      <sz val="12"/>
      <name val="Arial"/>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5" tint="0.7999816888943144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style="medium">
        <color indexed="64"/>
      </left>
      <right/>
      <top/>
      <bottom style="thin">
        <color indexed="64"/>
      </bottom>
      <diagonal/>
    </border>
    <border>
      <left/>
      <right/>
      <top/>
      <bottom style="double">
        <color rgb="FFFF800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4">
    <xf numFmtId="0" fontId="0" fillId="0" borderId="0"/>
    <xf numFmtId="165" fontId="10" fillId="0" borderId="0" applyFont="0" applyFill="0" applyBorder="0" applyAlignment="0" applyProtection="0"/>
    <xf numFmtId="164" fontId="10" fillId="0" borderId="0" applyFont="0" applyFill="0" applyBorder="0" applyAlignment="0" applyProtection="0"/>
    <xf numFmtId="166" fontId="10" fillId="0" borderId="0" applyFont="0" applyFill="0" applyBorder="0" applyAlignment="0" applyProtection="0"/>
    <xf numFmtId="0" fontId="1" fillId="0" borderId="0"/>
    <xf numFmtId="42" fontId="10" fillId="0" borderId="0" applyFont="0" applyFill="0" applyBorder="0" applyAlignment="0" applyProtection="0"/>
    <xf numFmtId="43" fontId="10" fillId="0" borderId="0" applyFont="0" applyFill="0" applyBorder="0" applyAlignment="0" applyProtection="0"/>
    <xf numFmtId="0" fontId="29" fillId="0" borderId="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0" fontId="28" fillId="0" borderId="14" applyNumberFormat="0" applyFill="0" applyAlignment="0" applyProtection="0"/>
    <xf numFmtId="43" fontId="10"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10"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cellStyleXfs>
  <cellXfs count="101">
    <xf numFmtId="0" fontId="0" fillId="0" borderId="0" xfId="0"/>
    <xf numFmtId="0" fontId="11" fillId="0" borderId="1" xfId="0" applyFont="1" applyBorder="1" applyAlignment="1">
      <alignment horizontal="center" vertical="center"/>
    </xf>
    <xf numFmtId="168" fontId="11" fillId="0" borderId="1" xfId="0" applyNumberFormat="1" applyFont="1" applyBorder="1"/>
    <xf numFmtId="167" fontId="11" fillId="0" borderId="1" xfId="1" applyNumberFormat="1" applyFont="1" applyBorder="1"/>
    <xf numFmtId="0" fontId="11" fillId="0" borderId="1" xfId="0" applyFont="1" applyBorder="1" applyAlignment="1">
      <alignment horizontal="center" vertical="center" wrapText="1"/>
    </xf>
    <xf numFmtId="0" fontId="12" fillId="0" borderId="1" xfId="4"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4" applyFont="1" applyBorder="1" applyAlignment="1">
      <alignment horizontal="center" vertical="center" wrapText="1"/>
    </xf>
    <xf numFmtId="0" fontId="3" fillId="2" borderId="0" xfId="0" applyFont="1" applyFill="1" applyAlignment="1">
      <alignment vertical="center"/>
    </xf>
    <xf numFmtId="0" fontId="15"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3" borderId="0" xfId="0" applyFont="1" applyFill="1" applyAlignment="1">
      <alignment wrapText="1"/>
    </xf>
    <xf numFmtId="0" fontId="16" fillId="0" borderId="1" xfId="0" applyFont="1" applyBorder="1" applyAlignment="1">
      <alignment vertical="center" wrapText="1"/>
    </xf>
    <xf numFmtId="0" fontId="4" fillId="0" borderId="1" xfId="0" applyFont="1" applyBorder="1" applyAlignment="1">
      <alignment vertical="center" wrapText="1"/>
    </xf>
    <xf numFmtId="0" fontId="1" fillId="4" borderId="0" xfId="0" applyFont="1" applyFill="1" applyAlignment="1">
      <alignment vertical="center" wrapText="1"/>
    </xf>
    <xf numFmtId="164" fontId="10" fillId="0" borderId="1" xfId="2" applyFont="1" applyBorder="1" applyAlignment="1">
      <alignment vertical="center"/>
    </xf>
    <xf numFmtId="0" fontId="1" fillId="5" borderId="0" xfId="0" applyFont="1" applyFill="1" applyAlignment="1">
      <alignment vertical="center" wrapText="1"/>
    </xf>
    <xf numFmtId="0" fontId="0" fillId="6" borderId="0" xfId="0" applyFill="1" applyAlignment="1">
      <alignment vertical="center" wrapText="1"/>
    </xf>
    <xf numFmtId="0" fontId="1" fillId="6" borderId="0" xfId="0" applyFont="1" applyFill="1" applyAlignment="1">
      <alignment vertical="center" wrapText="1"/>
    </xf>
    <xf numFmtId="0" fontId="17" fillId="0" borderId="0" xfId="0" applyFont="1" applyAlignment="1">
      <alignment vertical="center"/>
    </xf>
    <xf numFmtId="0" fontId="18" fillId="0" borderId="0" xfId="0" applyFont="1" applyAlignment="1">
      <alignment horizontal="left" vertical="center"/>
    </xf>
    <xf numFmtId="0" fontId="0" fillId="0" borderId="0" xfId="0" applyAlignment="1">
      <alignment horizontal="left"/>
    </xf>
    <xf numFmtId="0" fontId="19" fillId="0" borderId="0" xfId="0" applyFont="1" applyAlignment="1">
      <alignment horizontal="left" vertical="center"/>
    </xf>
    <xf numFmtId="0" fontId="20" fillId="0" borderId="0" xfId="0" applyFont="1"/>
    <xf numFmtId="0" fontId="21" fillId="0" borderId="0" xfId="0" applyFont="1"/>
    <xf numFmtId="166" fontId="20" fillId="0" borderId="0" xfId="3" applyFont="1"/>
    <xf numFmtId="169" fontId="20" fillId="0" borderId="0" xfId="0" applyNumberFormat="1" applyFont="1"/>
    <xf numFmtId="0" fontId="23" fillId="0" borderId="13" xfId="0" applyFont="1" applyBorder="1" applyAlignment="1">
      <alignment horizontal="center" vertical="center" wrapText="1"/>
    </xf>
    <xf numFmtId="0" fontId="24" fillId="0" borderId="12" xfId="0" applyFont="1" applyBorder="1" applyAlignment="1">
      <alignment horizontal="center" vertical="center" wrapText="1"/>
    </xf>
    <xf numFmtId="0" fontId="27"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7" xfId="0" applyFont="1" applyBorder="1" applyAlignment="1">
      <alignment vertical="center" wrapText="1"/>
    </xf>
    <xf numFmtId="0" fontId="30" fillId="0" borderId="0" xfId="0" applyFont="1"/>
    <xf numFmtId="0" fontId="27" fillId="3" borderId="21" xfId="0" applyFont="1" applyFill="1" applyBorder="1" applyAlignment="1">
      <alignment horizontal="center" vertical="center" wrapText="1"/>
    </xf>
    <xf numFmtId="170" fontId="24" fillId="0" borderId="16" xfId="3" applyNumberFormat="1" applyFont="1" applyBorder="1" applyAlignment="1">
      <alignment horizontal="center" vertical="center" wrapText="1"/>
    </xf>
    <xf numFmtId="170" fontId="24" fillId="0" borderId="9" xfId="0" applyNumberFormat="1" applyFont="1" applyBorder="1" applyAlignment="1">
      <alignment horizontal="center" vertical="center" wrapText="1"/>
    </xf>
    <xf numFmtId="170" fontId="24" fillId="0" borderId="19" xfId="0" applyNumberFormat="1" applyFont="1" applyBorder="1" applyAlignment="1">
      <alignment horizontal="center" vertical="center" wrapText="1"/>
    </xf>
    <xf numFmtId="170" fontId="24" fillId="0" borderId="22" xfId="0" applyNumberFormat="1" applyFont="1" applyBorder="1" applyAlignment="1">
      <alignment horizontal="center" vertical="center" wrapText="1"/>
    </xf>
    <xf numFmtId="170" fontId="24" fillId="0" borderId="1" xfId="0" applyNumberFormat="1" applyFont="1" applyBorder="1" applyAlignment="1">
      <alignment horizontal="center" vertical="center" wrapText="1"/>
    </xf>
    <xf numFmtId="170" fontId="24" fillId="0" borderId="7" xfId="0" applyNumberFormat="1" applyFont="1" applyBorder="1" applyAlignment="1">
      <alignment horizontal="center" vertical="center" wrapText="1"/>
    </xf>
    <xf numFmtId="0" fontId="32" fillId="3" borderId="0" xfId="0" applyFont="1" applyFill="1"/>
    <xf numFmtId="0" fontId="22" fillId="0" borderId="0" xfId="0" applyFont="1" applyAlignment="1">
      <alignment horizontal="center" vertical="center"/>
    </xf>
    <xf numFmtId="170" fontId="31" fillId="0" borderId="0" xfId="0" applyNumberFormat="1" applyFont="1" applyAlignment="1">
      <alignment horizontal="center" vertical="center"/>
    </xf>
    <xf numFmtId="0" fontId="33" fillId="0" borderId="0" xfId="0" applyFont="1" applyAlignment="1">
      <alignment vertical="center"/>
    </xf>
    <xf numFmtId="0" fontId="32" fillId="0" borderId="0" xfId="0" applyFont="1"/>
    <xf numFmtId="0" fontId="18" fillId="7" borderId="4" xfId="0" applyFont="1" applyFill="1" applyBorder="1" applyAlignment="1">
      <alignment horizontal="center" vertical="center" wrapText="1"/>
    </xf>
    <xf numFmtId="0" fontId="18" fillId="7" borderId="2" xfId="0" applyFont="1" applyFill="1" applyBorder="1" applyAlignment="1">
      <alignment horizontal="center" vertical="center" wrapText="1"/>
    </xf>
    <xf numFmtId="0" fontId="18" fillId="7" borderId="5" xfId="0" applyFont="1" applyFill="1" applyBorder="1" applyAlignment="1">
      <alignment horizontal="center" vertical="center" wrapText="1"/>
    </xf>
    <xf numFmtId="0" fontId="34" fillId="7" borderId="30" xfId="4" applyFont="1" applyFill="1" applyBorder="1" applyAlignment="1">
      <alignment horizontal="center" vertical="center" wrapText="1"/>
    </xf>
    <xf numFmtId="0" fontId="34" fillId="7" borderId="11" xfId="4" applyFont="1" applyFill="1" applyBorder="1" applyAlignment="1">
      <alignment horizontal="center" vertical="center" wrapText="1"/>
    </xf>
    <xf numFmtId="0" fontId="34" fillId="7" borderId="31" xfId="4" applyFont="1" applyFill="1" applyBorder="1" applyAlignment="1">
      <alignment horizontal="center" vertical="center" wrapText="1"/>
    </xf>
    <xf numFmtId="0" fontId="23" fillId="0" borderId="22" xfId="0" applyFont="1" applyBorder="1" applyAlignment="1">
      <alignment horizontal="center" vertical="center" wrapText="1"/>
    </xf>
    <xf numFmtId="0" fontId="18" fillId="7" borderId="2" xfId="0" applyFont="1" applyFill="1" applyBorder="1" applyAlignment="1">
      <alignment vertical="center" wrapText="1"/>
    </xf>
    <xf numFmtId="0" fontId="1" fillId="0" borderId="1" xfId="4" applyBorder="1" applyAlignment="1">
      <alignment vertical="top" wrapText="1"/>
    </xf>
    <xf numFmtId="0" fontId="1" fillId="0" borderId="6" xfId="4" applyBorder="1" applyAlignment="1">
      <alignment vertical="top" wrapText="1"/>
    </xf>
    <xf numFmtId="0" fontId="22" fillId="0" borderId="0" xfId="0" applyFont="1" applyAlignment="1">
      <alignment vertical="center"/>
    </xf>
    <xf numFmtId="170" fontId="31" fillId="8" borderId="30" xfId="0" applyNumberFormat="1" applyFont="1" applyFill="1" applyBorder="1" applyAlignment="1">
      <alignment horizontal="center" vertical="center"/>
    </xf>
    <xf numFmtId="170" fontId="24" fillId="0" borderId="1" xfId="0" applyNumberFormat="1" applyFont="1" applyBorder="1" applyAlignment="1">
      <alignment horizontal="center" vertical="center" wrapText="1"/>
    </xf>
    <xf numFmtId="170" fontId="24" fillId="0" borderId="7" xfId="0" applyNumberFormat="1" applyFont="1" applyBorder="1" applyAlignment="1">
      <alignment horizontal="center" vertical="center" wrapText="1"/>
    </xf>
    <xf numFmtId="170" fontId="24" fillId="0" borderId="22" xfId="0" applyNumberFormat="1" applyFont="1" applyBorder="1" applyAlignment="1">
      <alignment horizontal="center" vertical="center" wrapText="1"/>
    </xf>
    <xf numFmtId="0" fontId="24" fillId="0" borderId="1" xfId="0" applyFont="1" applyBorder="1" applyAlignment="1">
      <alignment horizontal="center" vertical="center" wrapText="1"/>
    </xf>
    <xf numFmtId="0" fontId="24" fillId="0" borderId="7"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 xfId="0" applyFont="1" applyBorder="1" applyAlignment="1">
      <alignment horizontal="center" vertical="center" wrapText="1"/>
    </xf>
    <xf numFmtId="0" fontId="24" fillId="0" borderId="25" xfId="0" applyFont="1" applyBorder="1" applyAlignment="1">
      <alignment horizontal="center" vertical="center" wrapText="1"/>
    </xf>
    <xf numFmtId="0" fontId="27" fillId="0" borderId="1" xfId="0" applyFont="1" applyBorder="1" applyAlignment="1">
      <alignment horizontal="center" vertical="center" wrapText="1"/>
    </xf>
    <xf numFmtId="0" fontId="1" fillId="0" borderId="1" xfId="4" applyBorder="1" applyAlignment="1">
      <alignment vertical="top" wrapText="1"/>
    </xf>
    <xf numFmtId="0" fontId="27" fillId="0" borderId="18" xfId="0" applyFont="1" applyBorder="1" applyAlignment="1">
      <alignment horizontal="center" vertical="center" wrapText="1"/>
    </xf>
    <xf numFmtId="0" fontId="27" fillId="0" borderId="19" xfId="0" applyFont="1" applyBorder="1" applyAlignment="1">
      <alignment horizontal="center" vertical="center" wrapText="1"/>
    </xf>
    <xf numFmtId="0" fontId="0" fillId="0" borderId="9" xfId="4" applyFont="1" applyBorder="1" applyAlignment="1">
      <alignment vertical="top" wrapText="1"/>
    </xf>
    <xf numFmtId="0" fontId="0" fillId="0" borderId="1" xfId="4" applyFont="1" applyBorder="1" applyAlignment="1">
      <alignment vertical="top"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13" xfId="0" applyFont="1" applyBorder="1" applyAlignment="1">
      <alignment horizontal="center" vertical="center" wrapText="1"/>
    </xf>
    <xf numFmtId="0" fontId="35" fillId="2" borderId="0" xfId="0" applyFont="1" applyFill="1" applyAlignment="1">
      <alignment horizontal="center" vertical="center"/>
    </xf>
    <xf numFmtId="0" fontId="35" fillId="2" borderId="0" xfId="0" applyFont="1" applyFill="1" applyAlignment="1">
      <alignment horizontal="center"/>
    </xf>
    <xf numFmtId="0" fontId="18" fillId="7" borderId="10" xfId="0" applyFont="1" applyFill="1" applyBorder="1" applyAlignment="1">
      <alignment horizontal="justify" vertical="center" wrapText="1"/>
    </xf>
    <xf numFmtId="0" fontId="18" fillId="7" borderId="3" xfId="0" applyFont="1" applyFill="1" applyBorder="1" applyAlignment="1">
      <alignment horizontal="justify" vertical="center" wrapText="1"/>
    </xf>
    <xf numFmtId="0" fontId="18" fillId="7" borderId="29" xfId="0" applyFont="1" applyFill="1" applyBorder="1" applyAlignment="1">
      <alignment horizontal="center" vertical="center" wrapText="1"/>
    </xf>
    <xf numFmtId="0" fontId="18" fillId="7" borderId="27" xfId="0" applyFont="1" applyFill="1" applyBorder="1" applyAlignment="1">
      <alignment horizontal="center" vertical="center" wrapText="1"/>
    </xf>
    <xf numFmtId="0" fontId="18" fillId="7" borderId="28" xfId="0" applyFont="1" applyFill="1" applyBorder="1" applyAlignment="1">
      <alignment horizontal="center" vertical="center" wrapText="1"/>
    </xf>
    <xf numFmtId="0" fontId="22" fillId="8" borderId="4" xfId="0" applyFont="1" applyFill="1" applyBorder="1" applyAlignment="1">
      <alignment horizontal="right" vertical="center"/>
    </xf>
    <xf numFmtId="0" fontId="22" fillId="8" borderId="5" xfId="0" applyFont="1" applyFill="1" applyBorder="1" applyAlignment="1">
      <alignment horizontal="right" vertical="center"/>
    </xf>
    <xf numFmtId="0" fontId="22" fillId="8" borderId="32" xfId="0" applyFont="1" applyFill="1" applyBorder="1" applyAlignment="1">
      <alignment horizontal="right" vertical="center"/>
    </xf>
    <xf numFmtId="0" fontId="24" fillId="0" borderId="17" xfId="0" applyFont="1" applyBorder="1" applyAlignment="1">
      <alignment horizontal="center" vertical="center" wrapText="1"/>
    </xf>
    <xf numFmtId="0" fontId="24" fillId="0" borderId="26" xfId="0" applyFont="1" applyBorder="1" applyAlignment="1">
      <alignment horizontal="center" vertical="center" wrapText="1"/>
    </xf>
    <xf numFmtId="0" fontId="27" fillId="0" borderId="17" xfId="0" applyFont="1" applyBorder="1" applyAlignment="1">
      <alignment horizontal="center" vertical="center" wrapText="1"/>
    </xf>
    <xf numFmtId="0" fontId="23" fillId="0" borderId="15" xfId="0" applyFont="1" applyBorder="1" applyAlignment="1">
      <alignment horizontal="center" vertical="center" wrapText="1"/>
    </xf>
    <xf numFmtId="0" fontId="11" fillId="0" borderId="7" xfId="0" applyFont="1" applyBorder="1" applyAlignment="1">
      <alignment horizontal="right"/>
    </xf>
    <xf numFmtId="0" fontId="11" fillId="0" borderId="8" xfId="0" applyFont="1" applyBorder="1" applyAlignment="1">
      <alignment horizontal="right"/>
    </xf>
    <xf numFmtId="0" fontId="11" fillId="0" borderId="6" xfId="0" applyFont="1" applyBorder="1" applyAlignment="1">
      <alignment horizontal="right"/>
    </xf>
    <xf numFmtId="0" fontId="25" fillId="0" borderId="7" xfId="0" applyFont="1" applyBorder="1" applyAlignment="1">
      <alignment horizontal="right"/>
    </xf>
    <xf numFmtId="0" fontId="25" fillId="0" borderId="8" xfId="0" applyFont="1" applyBorder="1" applyAlignment="1">
      <alignment horizontal="right"/>
    </xf>
    <xf numFmtId="0" fontId="25" fillId="0" borderId="6" xfId="0" applyFont="1" applyBorder="1" applyAlignment="1">
      <alignment horizontal="right"/>
    </xf>
    <xf numFmtId="0" fontId="7" fillId="0" borderId="7" xfId="0" applyFont="1" applyBorder="1" applyAlignment="1">
      <alignment horizontal="left" vertical="center" wrapText="1"/>
    </xf>
    <xf numFmtId="0" fontId="11" fillId="0" borderId="8" xfId="0" applyFont="1" applyBorder="1" applyAlignment="1">
      <alignment horizontal="left" vertical="center" wrapText="1"/>
    </xf>
    <xf numFmtId="0" fontId="11" fillId="0" borderId="6" xfId="0" applyFont="1" applyBorder="1" applyAlignment="1">
      <alignment horizontal="left" vertical="center" wrapText="1"/>
    </xf>
    <xf numFmtId="0" fontId="26" fillId="0" borderId="0" xfId="0" applyFont="1" applyAlignment="1">
      <alignment horizontal="center"/>
    </xf>
  </cellXfs>
  <cellStyles count="24">
    <cellStyle name="Celda vinculada 2" xfId="13" xr:uid="{1E59CE1B-4E23-41EA-A9ED-3ACBBC1261AC}"/>
    <cellStyle name="Millares" xfId="1" builtinId="3"/>
    <cellStyle name="Millares [0]" xfId="2" builtinId="6"/>
    <cellStyle name="Millares 10" xfId="17" xr:uid="{494EF223-1014-4438-81CF-F050FB66C8E2}"/>
    <cellStyle name="Millares 11" xfId="18" xr:uid="{1FB8A680-2917-4323-9333-05756E860021}"/>
    <cellStyle name="Millares 12" xfId="19" xr:uid="{659B40EE-B3E7-4F0E-B73F-92002D9D6BFA}"/>
    <cellStyle name="Millares 13" xfId="20" xr:uid="{105FF9C3-73B9-4269-85AF-F7F784228EAC}"/>
    <cellStyle name="Millares 14" xfId="21" xr:uid="{CB79F921-AFBF-44CA-A19B-5604597C689F}"/>
    <cellStyle name="Millares 15" xfId="22" xr:uid="{C371292A-AFF9-4BC9-A215-6D4E93FAB2EC}"/>
    <cellStyle name="Millares 16" xfId="23" xr:uid="{36BB4A61-200C-400B-85A8-AE86E798AA34}"/>
    <cellStyle name="Millares 17" xfId="6" xr:uid="{4FE5E0ED-5DF9-47EE-B98D-0572B7CF1B0A}"/>
    <cellStyle name="Millares 2" xfId="8" xr:uid="{007B893F-A1A1-4203-B8E6-A7C2F72F8635}"/>
    <cellStyle name="Millares 3" xfId="9" xr:uid="{E762EE25-7579-4E1E-81E9-1B33B1F991F7}"/>
    <cellStyle name="Millares 4" xfId="10" xr:uid="{55489823-6F03-4C13-9BF9-72A47EF2924D}"/>
    <cellStyle name="Millares 5" xfId="11" xr:uid="{3AEFFA1B-0E6B-439B-AB21-1EEA605D1F9A}"/>
    <cellStyle name="Millares 6" xfId="12" xr:uid="{3A27693C-6A7B-4ACA-889C-3092EFDF5361}"/>
    <cellStyle name="Millares 7" xfId="14" xr:uid="{A8410A61-6471-487F-A552-CDE08E7EB408}"/>
    <cellStyle name="Millares 8" xfId="15" xr:uid="{65FD7B01-5D03-46DA-9DA3-58A47B098471}"/>
    <cellStyle name="Millares 9" xfId="16" xr:uid="{5E755696-2EBC-4819-995F-75D3FDACDA11}"/>
    <cellStyle name="Moneda" xfId="3" builtinId="4"/>
    <cellStyle name="Moneda [0] 2" xfId="5" xr:uid="{27F12F18-3078-417C-A91A-5E9191F16390}"/>
    <cellStyle name="Normal" xfId="0" builtinId="0"/>
    <cellStyle name="Normal 2" xfId="4" xr:uid="{00000000-0005-0000-0000-000004000000}"/>
    <cellStyle name="Normal 2 2" xfId="7" xr:uid="{B3F1FA11-C134-4DB3-9812-2AC4BBBBBC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134155</xdr:colOff>
      <xdr:row>19</xdr:row>
      <xdr:rowOff>89437</xdr:rowOff>
    </xdr:from>
    <xdr:to>
      <xdr:col>2</xdr:col>
      <xdr:colOff>1386268</xdr:colOff>
      <xdr:row>21</xdr:row>
      <xdr:rowOff>232490</xdr:rowOff>
    </xdr:to>
    <xdr:pic>
      <xdr:nvPicPr>
        <xdr:cNvPr id="2" name="Imagen 1">
          <a:extLst>
            <a:ext uri="{FF2B5EF4-FFF2-40B4-BE49-F238E27FC236}">
              <a16:creationId xmlns:a16="http://schemas.microsoft.com/office/drawing/2014/main" id="{59E76BFF-E1E9-4AA4-A8FC-E03B9897024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9648" y="42840141"/>
          <a:ext cx="1252113" cy="7333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xdr:colOff>
      <xdr:row>0</xdr:row>
      <xdr:rowOff>0</xdr:rowOff>
    </xdr:from>
    <xdr:to>
      <xdr:col>6</xdr:col>
      <xdr:colOff>1076325</xdr:colOff>
      <xdr:row>3</xdr:row>
      <xdr:rowOff>171450</xdr:rowOff>
    </xdr:to>
    <xdr:pic>
      <xdr:nvPicPr>
        <xdr:cNvPr id="2210" name="1 Imagen">
          <a:extLst>
            <a:ext uri="{FF2B5EF4-FFF2-40B4-BE49-F238E27FC236}">
              <a16:creationId xmlns:a16="http://schemas.microsoft.com/office/drawing/2014/main" id="{147B821E-46BD-1C07-BA58-BA04C0CA8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72400" y="0"/>
          <a:ext cx="190500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N24"/>
  <sheetViews>
    <sheetView tabSelected="1" view="pageBreakPreview" topLeftCell="A8" zoomScale="69" zoomScaleNormal="100" zoomScaleSheetLayoutView="69" workbookViewId="0">
      <selection activeCell="J8" sqref="J8"/>
    </sheetView>
  </sheetViews>
  <sheetFormatPr baseColWidth="10" defaultColWidth="11.453125" defaultRowHeight="23.5" x14ac:dyDescent="0.55000000000000004"/>
  <cols>
    <col min="1" max="1" width="8.7265625" style="23" customWidth="1"/>
    <col min="2" max="2" width="19.7265625" style="24" customWidth="1"/>
    <col min="3" max="3" width="81.453125" style="24" customWidth="1"/>
    <col min="4" max="4" width="14.1796875" style="24" customWidth="1"/>
    <col min="5" max="5" width="20.26953125" style="23" customWidth="1"/>
    <col min="6" max="6" width="20.54296875" style="23" customWidth="1"/>
    <col min="7" max="7" width="18.1796875" style="23" customWidth="1"/>
    <col min="8" max="8" width="20.1796875" style="23" customWidth="1"/>
    <col min="9" max="9" width="21.54296875" style="23" customWidth="1"/>
    <col min="10" max="10" width="11.453125" style="23"/>
    <col min="11" max="11" width="27" style="23" customWidth="1"/>
    <col min="12" max="12" width="11.453125" style="23"/>
    <col min="13" max="13" width="15.54296875" style="23" bestFit="1" customWidth="1"/>
    <col min="14" max="14" width="16.7265625" style="23" bestFit="1" customWidth="1"/>
    <col min="15" max="15" width="15.54296875" style="23" bestFit="1" customWidth="1"/>
    <col min="16" max="16384" width="11.453125" style="23"/>
  </cols>
  <sheetData>
    <row r="1" spans="1:14" x14ac:dyDescent="0.55000000000000004">
      <c r="A1" s="77" t="s">
        <v>65</v>
      </c>
      <c r="B1" s="77"/>
      <c r="C1" s="77"/>
      <c r="D1" s="77"/>
      <c r="E1" s="77"/>
      <c r="F1" s="77"/>
      <c r="G1" s="77"/>
      <c r="H1" s="77"/>
      <c r="I1" s="77"/>
    </row>
    <row r="2" spans="1:14" x14ac:dyDescent="0.55000000000000004">
      <c r="A2" s="78" t="s">
        <v>0</v>
      </c>
      <c r="B2" s="78"/>
      <c r="C2" s="78"/>
      <c r="D2" s="78"/>
      <c r="E2" s="78"/>
      <c r="F2" s="78"/>
      <c r="G2" s="78"/>
      <c r="H2" s="78"/>
      <c r="I2" s="78"/>
    </row>
    <row r="3" spans="1:14" x14ac:dyDescent="0.55000000000000004">
      <c r="A3" s="78" t="s">
        <v>61</v>
      </c>
      <c r="B3" s="78"/>
      <c r="C3" s="78"/>
      <c r="D3" s="78"/>
      <c r="E3" s="78"/>
      <c r="F3" s="78"/>
      <c r="G3" s="78"/>
      <c r="H3" s="78"/>
      <c r="I3" s="78"/>
    </row>
    <row r="4" spans="1:14" ht="24" thickBot="1" x14ac:dyDescent="0.6">
      <c r="A4" s="78" t="s">
        <v>59</v>
      </c>
      <c r="B4" s="78"/>
      <c r="C4" s="78"/>
      <c r="D4" s="78"/>
      <c r="E4" s="78"/>
      <c r="F4" s="78"/>
      <c r="G4" s="78"/>
      <c r="H4" s="78"/>
      <c r="I4" s="78"/>
    </row>
    <row r="5" spans="1:14" ht="78.75" customHeight="1" thickBot="1" x14ac:dyDescent="0.6">
      <c r="A5" s="79" t="s">
        <v>46</v>
      </c>
      <c r="B5" s="80"/>
      <c r="C5" s="80"/>
      <c r="D5" s="80"/>
      <c r="E5" s="80"/>
      <c r="F5" s="81" t="s">
        <v>58</v>
      </c>
      <c r="G5" s="82"/>
      <c r="H5" s="82"/>
      <c r="I5" s="83"/>
      <c r="N5" s="25"/>
    </row>
    <row r="6" spans="1:14" ht="104.25" customHeight="1" thickBot="1" x14ac:dyDescent="0.6">
      <c r="A6" s="46" t="s">
        <v>1</v>
      </c>
      <c r="B6" s="47" t="s">
        <v>2</v>
      </c>
      <c r="C6" s="53" t="s">
        <v>3</v>
      </c>
      <c r="D6" s="48" t="s">
        <v>11</v>
      </c>
      <c r="E6" s="46" t="s">
        <v>5</v>
      </c>
      <c r="F6" s="49" t="s">
        <v>45</v>
      </c>
      <c r="G6" s="50" t="s">
        <v>6</v>
      </c>
      <c r="H6" s="50" t="s">
        <v>55</v>
      </c>
      <c r="I6" s="51" t="s">
        <v>7</v>
      </c>
      <c r="M6" s="25"/>
    </row>
    <row r="7" spans="1:14" ht="326.25" customHeight="1" x14ac:dyDescent="0.55000000000000004">
      <c r="A7" s="27">
        <v>1</v>
      </c>
      <c r="B7" s="34" t="s">
        <v>47</v>
      </c>
      <c r="C7" s="54" t="s">
        <v>56</v>
      </c>
      <c r="D7" s="28" t="s">
        <v>4</v>
      </c>
      <c r="E7" s="30">
        <v>1</v>
      </c>
      <c r="F7" s="35">
        <v>6500000</v>
      </c>
      <c r="G7" s="36">
        <f>F7*0.19</f>
        <v>1235000</v>
      </c>
      <c r="H7" s="36">
        <f>F7+G7</f>
        <v>7735000</v>
      </c>
      <c r="I7" s="37">
        <f>E7*H7</f>
        <v>7735000</v>
      </c>
      <c r="M7" s="26"/>
    </row>
    <row r="8" spans="1:14" ht="333.75" customHeight="1" x14ac:dyDescent="0.55000000000000004">
      <c r="A8" s="65">
        <v>2</v>
      </c>
      <c r="B8" s="67" t="s">
        <v>48</v>
      </c>
      <c r="C8" s="68" t="s">
        <v>49</v>
      </c>
      <c r="D8" s="62" t="s">
        <v>4</v>
      </c>
      <c r="E8" s="66">
        <v>1</v>
      </c>
      <c r="F8" s="60">
        <v>5400000</v>
      </c>
      <c r="G8" s="58">
        <f>F8*0.19</f>
        <v>1026000</v>
      </c>
      <c r="H8" s="58">
        <f>F8+G8</f>
        <v>6426000</v>
      </c>
      <c r="I8" s="59">
        <f>E8*H8</f>
        <v>6426000</v>
      </c>
      <c r="M8" s="26"/>
    </row>
    <row r="9" spans="1:14" ht="272.25" customHeight="1" x14ac:dyDescent="0.55000000000000004">
      <c r="A9" s="65"/>
      <c r="B9" s="67"/>
      <c r="C9" s="68"/>
      <c r="D9" s="62"/>
      <c r="E9" s="66"/>
      <c r="F9" s="60"/>
      <c r="G9" s="61"/>
      <c r="H9" s="61"/>
      <c r="I9" s="62"/>
      <c r="M9" s="26"/>
    </row>
    <row r="10" spans="1:14" ht="409.5" customHeight="1" x14ac:dyDescent="0.55000000000000004">
      <c r="A10" s="63">
        <v>3</v>
      </c>
      <c r="B10" s="69" t="s">
        <v>50</v>
      </c>
      <c r="C10" s="71" t="s">
        <v>51</v>
      </c>
      <c r="D10" s="73" t="s">
        <v>4</v>
      </c>
      <c r="E10" s="75">
        <v>1</v>
      </c>
      <c r="F10" s="60">
        <v>13800000</v>
      </c>
      <c r="G10" s="58">
        <f>F10*0.19</f>
        <v>2622000</v>
      </c>
      <c r="H10" s="58">
        <f>F10+G10</f>
        <v>16422000</v>
      </c>
      <c r="I10" s="59">
        <f>E10*H10</f>
        <v>16422000</v>
      </c>
      <c r="M10" s="26"/>
    </row>
    <row r="11" spans="1:14" ht="335.25" customHeight="1" x14ac:dyDescent="0.55000000000000004">
      <c r="A11" s="63"/>
      <c r="B11" s="69"/>
      <c r="C11" s="72"/>
      <c r="D11" s="73"/>
      <c r="E11" s="75"/>
      <c r="F11" s="60"/>
      <c r="G11" s="58"/>
      <c r="H11" s="58"/>
      <c r="I11" s="59"/>
      <c r="M11" s="26"/>
    </row>
    <row r="12" spans="1:14" ht="409.5" customHeight="1" x14ac:dyDescent="0.55000000000000004">
      <c r="A12" s="64"/>
      <c r="B12" s="70"/>
      <c r="C12" s="72"/>
      <c r="D12" s="74"/>
      <c r="E12" s="76"/>
      <c r="F12" s="60"/>
      <c r="G12" s="58"/>
      <c r="H12" s="58"/>
      <c r="I12" s="59"/>
      <c r="M12" s="26"/>
    </row>
    <row r="13" spans="1:14" ht="294" customHeight="1" x14ac:dyDescent="0.55000000000000004">
      <c r="A13" s="52">
        <v>4</v>
      </c>
      <c r="B13" s="29" t="s">
        <v>52</v>
      </c>
      <c r="C13" s="55" t="s">
        <v>53</v>
      </c>
      <c r="D13" s="32" t="s">
        <v>4</v>
      </c>
      <c r="E13" s="31">
        <v>2</v>
      </c>
      <c r="F13" s="38">
        <v>5000000</v>
      </c>
      <c r="G13" s="39">
        <f>F13*0.19</f>
        <v>950000</v>
      </c>
      <c r="H13" s="39">
        <f>F13+G13</f>
        <v>5950000</v>
      </c>
      <c r="I13" s="40">
        <f>E13*H13</f>
        <v>11900000</v>
      </c>
      <c r="M13" s="26"/>
    </row>
    <row r="14" spans="1:14" ht="378" customHeight="1" x14ac:dyDescent="0.55000000000000004">
      <c r="A14" s="90">
        <v>5</v>
      </c>
      <c r="B14" s="89" t="s">
        <v>54</v>
      </c>
      <c r="C14" s="68" t="s">
        <v>57</v>
      </c>
      <c r="D14" s="87" t="s">
        <v>4</v>
      </c>
      <c r="E14" s="88">
        <v>3</v>
      </c>
      <c r="F14" s="60">
        <v>280000</v>
      </c>
      <c r="G14" s="58">
        <f>F14*0.19</f>
        <v>53200</v>
      </c>
      <c r="H14" s="58">
        <f>F14+G14</f>
        <v>333200</v>
      </c>
      <c r="I14" s="59">
        <f>E14*H14</f>
        <v>999600</v>
      </c>
      <c r="M14" s="26"/>
    </row>
    <row r="15" spans="1:14" ht="231.75" customHeight="1" thickBot="1" x14ac:dyDescent="0.6">
      <c r="A15" s="64"/>
      <c r="B15" s="70"/>
      <c r="C15" s="68"/>
      <c r="D15" s="74"/>
      <c r="E15" s="76"/>
      <c r="F15" s="60"/>
      <c r="G15" s="58"/>
      <c r="H15" s="58"/>
      <c r="I15" s="59"/>
      <c r="M15" s="26"/>
    </row>
    <row r="16" spans="1:14" ht="27.75" customHeight="1" thickBot="1" x14ac:dyDescent="0.6">
      <c r="A16" s="84" t="s">
        <v>60</v>
      </c>
      <c r="B16" s="85"/>
      <c r="C16" s="85"/>
      <c r="D16" s="85"/>
      <c r="E16" s="85"/>
      <c r="F16" s="85"/>
      <c r="G16" s="85"/>
      <c r="H16" s="86"/>
      <c r="I16" s="57">
        <f>SUM(I7:I15)</f>
        <v>43482600</v>
      </c>
    </row>
    <row r="17" spans="1:9" ht="27.75" customHeight="1" x14ac:dyDescent="0.55000000000000004">
      <c r="A17" s="42"/>
      <c r="B17" s="42"/>
      <c r="C17" s="56"/>
      <c r="D17" s="42"/>
      <c r="E17" s="42"/>
      <c r="F17" s="43"/>
      <c r="G17" s="43"/>
      <c r="H17" s="43"/>
      <c r="I17" s="43"/>
    </row>
    <row r="18" spans="1:9" x14ac:dyDescent="0.55000000000000004">
      <c r="A18" s="45"/>
      <c r="B18" s="44"/>
      <c r="C18" s="24" t="s">
        <v>62</v>
      </c>
    </row>
    <row r="19" spans="1:9" x14ac:dyDescent="0.55000000000000004">
      <c r="A19" s="41">
        <v>0.19</v>
      </c>
      <c r="B19" s="33"/>
      <c r="C19" s="33"/>
    </row>
    <row r="20" spans="1:9" x14ac:dyDescent="0.55000000000000004">
      <c r="A20" s="41"/>
      <c r="B20" s="33"/>
      <c r="C20" s="33"/>
    </row>
    <row r="21" spans="1:9" x14ac:dyDescent="0.55000000000000004">
      <c r="A21" s="41"/>
      <c r="B21" s="33"/>
      <c r="C21" s="33"/>
    </row>
    <row r="22" spans="1:9" x14ac:dyDescent="0.55000000000000004">
      <c r="A22" s="41"/>
      <c r="B22" s="33"/>
      <c r="C22" s="24" t="s">
        <v>63</v>
      </c>
    </row>
    <row r="23" spans="1:9" x14ac:dyDescent="0.55000000000000004">
      <c r="A23" s="41"/>
      <c r="B23" s="33"/>
      <c r="C23" s="24" t="s">
        <v>64</v>
      </c>
    </row>
    <row r="24" spans="1:9" x14ac:dyDescent="0.55000000000000004">
      <c r="A24" s="45"/>
      <c r="B24" s="33"/>
      <c r="C24" s="33"/>
    </row>
  </sheetData>
  <mergeCells count="34">
    <mergeCell ref="A16:H16"/>
    <mergeCell ref="I14:I15"/>
    <mergeCell ref="D14:D15"/>
    <mergeCell ref="E14:E15"/>
    <mergeCell ref="B14:B15"/>
    <mergeCell ref="C14:C15"/>
    <mergeCell ref="G14:G15"/>
    <mergeCell ref="A14:A15"/>
    <mergeCell ref="F14:F15"/>
    <mergeCell ref="A1:I1"/>
    <mergeCell ref="A2:I2"/>
    <mergeCell ref="A3:I3"/>
    <mergeCell ref="A4:I4"/>
    <mergeCell ref="A5:E5"/>
    <mergeCell ref="F5:I5"/>
    <mergeCell ref="A10:A12"/>
    <mergeCell ref="A8:A9"/>
    <mergeCell ref="D8:D9"/>
    <mergeCell ref="E8:E9"/>
    <mergeCell ref="B8:B9"/>
    <mergeCell ref="C8:C9"/>
    <mergeCell ref="B10:B12"/>
    <mergeCell ref="C10:C12"/>
    <mergeCell ref="D10:D12"/>
    <mergeCell ref="E10:E12"/>
    <mergeCell ref="H10:H12"/>
    <mergeCell ref="I10:I12"/>
    <mergeCell ref="H14:H15"/>
    <mergeCell ref="F8:F9"/>
    <mergeCell ref="G8:G9"/>
    <mergeCell ref="H8:H9"/>
    <mergeCell ref="I8:I9"/>
    <mergeCell ref="F10:F12"/>
    <mergeCell ref="G10:G12"/>
  </mergeCells>
  <phoneticPr fontId="9" type="noConversion"/>
  <printOptions horizontalCentered="1"/>
  <pageMargins left="1.2736614173228347" right="0.70866141732283472" top="0.74803149606299213" bottom="0.74803149606299213" header="0.31496062992125984" footer="0.31496062992125984"/>
  <pageSetup paperSize="9" scale="1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I23"/>
  <sheetViews>
    <sheetView zoomScaleNormal="100" workbookViewId="0">
      <selection activeCell="A2" sqref="A2:E2"/>
    </sheetView>
  </sheetViews>
  <sheetFormatPr baseColWidth="10" defaultColWidth="11.453125" defaultRowHeight="14.5" x14ac:dyDescent="0.35"/>
  <cols>
    <col min="1" max="1" width="7" customWidth="1"/>
    <col min="2" max="2" width="36.453125" customWidth="1"/>
    <col min="3" max="3" width="48.453125" customWidth="1"/>
    <col min="4" max="4" width="13.1796875" customWidth="1"/>
    <col min="6" max="6" width="12.54296875" bestFit="1" customWidth="1"/>
    <col min="7" max="7" width="16.453125" customWidth="1"/>
    <col min="8" max="8" width="1.453125" customWidth="1"/>
    <col min="9" max="9" width="25.453125" customWidth="1"/>
  </cols>
  <sheetData>
    <row r="1" spans="1:9" ht="23.25" customHeight="1" x14ac:dyDescent="0.35"/>
    <row r="2" spans="1:9" ht="23.25" customHeight="1" x14ac:dyDescent="0.6">
      <c r="A2" s="100" t="s">
        <v>8</v>
      </c>
      <c r="B2" s="100"/>
      <c r="C2" s="100"/>
      <c r="D2" s="100"/>
      <c r="E2" s="100"/>
    </row>
    <row r="3" spans="1:9" ht="23.25" customHeight="1" x14ac:dyDescent="0.35"/>
    <row r="5" spans="1:9" ht="23.25" customHeight="1" x14ac:dyDescent="0.35">
      <c r="A5" s="5" t="s">
        <v>9</v>
      </c>
      <c r="B5" s="7" t="s">
        <v>2</v>
      </c>
      <c r="C5" s="5" t="s">
        <v>10</v>
      </c>
      <c r="D5" s="5" t="s">
        <v>11</v>
      </c>
      <c r="E5" s="5" t="s">
        <v>5</v>
      </c>
      <c r="F5" s="5" t="s">
        <v>12</v>
      </c>
      <c r="G5" s="5" t="s">
        <v>13</v>
      </c>
      <c r="I5" s="8"/>
    </row>
    <row r="6" spans="1:9" ht="34.5" x14ac:dyDescent="0.35">
      <c r="A6" s="6">
        <v>1</v>
      </c>
      <c r="B6" s="9" t="s">
        <v>14</v>
      </c>
      <c r="C6" s="10" t="s">
        <v>15</v>
      </c>
      <c r="D6" s="6" t="s">
        <v>16</v>
      </c>
      <c r="E6" s="1">
        <v>5</v>
      </c>
      <c r="F6" s="15">
        <v>300000</v>
      </c>
      <c r="G6" s="15">
        <f>+F6*E6</f>
        <v>1500000</v>
      </c>
      <c r="I6" s="11"/>
    </row>
    <row r="7" spans="1:9" ht="149.5" x14ac:dyDescent="0.35">
      <c r="A7" s="4">
        <v>2</v>
      </c>
      <c r="B7" s="9" t="s">
        <v>17</v>
      </c>
      <c r="C7" s="12" t="s">
        <v>18</v>
      </c>
      <c r="D7" s="4" t="s">
        <v>19</v>
      </c>
      <c r="E7" s="1">
        <v>464</v>
      </c>
      <c r="F7" s="15">
        <v>56000</v>
      </c>
      <c r="G7" s="15">
        <f t="shared" ref="G7:G12" si="0">+F7*E7</f>
        <v>25984000</v>
      </c>
      <c r="I7" s="16" t="s">
        <v>20</v>
      </c>
    </row>
    <row r="8" spans="1:9" ht="102.75" customHeight="1" x14ac:dyDescent="0.35">
      <c r="A8" s="4">
        <v>3</v>
      </c>
      <c r="B8" s="9" t="s">
        <v>21</v>
      </c>
      <c r="C8" s="13" t="s">
        <v>22</v>
      </c>
      <c r="D8" s="4" t="s">
        <v>19</v>
      </c>
      <c r="E8" s="1">
        <v>464</v>
      </c>
      <c r="F8" s="15">
        <v>7500</v>
      </c>
      <c r="G8" s="15">
        <f t="shared" si="0"/>
        <v>3480000</v>
      </c>
      <c r="I8" s="14" t="s">
        <v>23</v>
      </c>
    </row>
    <row r="9" spans="1:9" ht="167.25" customHeight="1" x14ac:dyDescent="0.35">
      <c r="A9" s="4">
        <v>4</v>
      </c>
      <c r="B9" s="9" t="s">
        <v>24</v>
      </c>
      <c r="C9" s="12" t="s">
        <v>25</v>
      </c>
      <c r="D9" s="4" t="s">
        <v>26</v>
      </c>
      <c r="E9" s="1">
        <v>5</v>
      </c>
      <c r="F9" s="15">
        <v>270000</v>
      </c>
      <c r="G9" s="15">
        <f t="shared" si="0"/>
        <v>1350000</v>
      </c>
      <c r="I9" s="17" t="s">
        <v>23</v>
      </c>
    </row>
    <row r="10" spans="1:9" ht="69" x14ac:dyDescent="0.35">
      <c r="A10" s="4">
        <v>5</v>
      </c>
      <c r="B10" s="9" t="s">
        <v>27</v>
      </c>
      <c r="C10" s="12" t="s">
        <v>28</v>
      </c>
      <c r="D10" s="4" t="s">
        <v>29</v>
      </c>
      <c r="E10" s="1">
        <v>2</v>
      </c>
      <c r="F10" s="15">
        <v>4650000</v>
      </c>
      <c r="G10" s="15">
        <f t="shared" si="0"/>
        <v>9300000</v>
      </c>
      <c r="I10" s="18" t="s">
        <v>30</v>
      </c>
    </row>
    <row r="11" spans="1:9" ht="26" x14ac:dyDescent="0.35">
      <c r="A11" s="4">
        <v>6</v>
      </c>
      <c r="B11" s="9" t="s">
        <v>31</v>
      </c>
      <c r="C11" s="12" t="s">
        <v>32</v>
      </c>
      <c r="D11" s="4" t="s">
        <v>33</v>
      </c>
      <c r="E11" s="1">
        <v>70</v>
      </c>
      <c r="F11" s="15">
        <v>150000</v>
      </c>
      <c r="G11" s="15">
        <f t="shared" si="0"/>
        <v>10500000</v>
      </c>
      <c r="I11" s="17"/>
    </row>
    <row r="12" spans="1:9" ht="75" x14ac:dyDescent="0.35">
      <c r="A12" s="4">
        <v>7</v>
      </c>
      <c r="B12" s="9" t="s">
        <v>34</v>
      </c>
      <c r="C12" s="12" t="s">
        <v>35</v>
      </c>
      <c r="D12" s="4" t="s">
        <v>36</v>
      </c>
      <c r="E12" s="1">
        <v>1</v>
      </c>
      <c r="F12" s="15">
        <v>2400000</v>
      </c>
      <c r="G12" s="15">
        <f t="shared" si="0"/>
        <v>2400000</v>
      </c>
      <c r="I12" s="18" t="s">
        <v>37</v>
      </c>
    </row>
    <row r="13" spans="1:9" ht="160.5" customHeight="1" x14ac:dyDescent="0.35">
      <c r="A13" s="97" t="s">
        <v>38</v>
      </c>
      <c r="B13" s="98"/>
      <c r="C13" s="99"/>
      <c r="D13" s="4"/>
      <c r="E13" s="1"/>
      <c r="F13" s="15"/>
      <c r="G13" s="15"/>
    </row>
    <row r="14" spans="1:9" x14ac:dyDescent="0.35">
      <c r="A14" s="91" t="s">
        <v>39</v>
      </c>
      <c r="B14" s="92"/>
      <c r="C14" s="92"/>
      <c r="D14" s="92"/>
      <c r="E14" s="92"/>
      <c r="F14" s="93"/>
      <c r="G14" s="2">
        <f>SUM(G6:G13)</f>
        <v>54514000</v>
      </c>
    </row>
    <row r="15" spans="1:9" x14ac:dyDescent="0.35">
      <c r="A15" s="91" t="s">
        <v>6</v>
      </c>
      <c r="B15" s="92"/>
      <c r="C15" s="92"/>
      <c r="D15" s="92"/>
      <c r="E15" s="92"/>
      <c r="F15" s="93">
        <f>+F14*0.19</f>
        <v>0</v>
      </c>
      <c r="G15" s="3">
        <f>+G14*0.19</f>
        <v>10357660</v>
      </c>
    </row>
    <row r="16" spans="1:9" x14ac:dyDescent="0.35">
      <c r="A16" s="94" t="s">
        <v>40</v>
      </c>
      <c r="B16" s="95"/>
      <c r="C16" s="95"/>
      <c r="D16" s="95"/>
      <c r="E16" s="95"/>
      <c r="F16" s="96">
        <f>+F14+F15</f>
        <v>0</v>
      </c>
      <c r="G16" s="2">
        <f>+G14+G15</f>
        <v>64871660</v>
      </c>
    </row>
    <row r="20" spans="1:2" x14ac:dyDescent="0.35">
      <c r="A20" s="20" t="s">
        <v>41</v>
      </c>
      <c r="B20" s="21"/>
    </row>
    <row r="21" spans="1:2" x14ac:dyDescent="0.35">
      <c r="A21" s="20" t="s">
        <v>42</v>
      </c>
      <c r="B21" s="21"/>
    </row>
    <row r="22" spans="1:2" ht="15.5" x14ac:dyDescent="0.35">
      <c r="A22" s="19" t="s">
        <v>43</v>
      </c>
    </row>
    <row r="23" spans="1:2" x14ac:dyDescent="0.35">
      <c r="A23" s="22" t="s">
        <v>44</v>
      </c>
      <c r="B23" s="21"/>
    </row>
  </sheetData>
  <mergeCells count="5">
    <mergeCell ref="A14:F14"/>
    <mergeCell ref="A15:F15"/>
    <mergeCell ref="A16:F16"/>
    <mergeCell ref="A13:C13"/>
    <mergeCell ref="A2:E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Estudio de Mercado</vt:lpstr>
      <vt:lpstr>LOCATIVAS</vt:lpstr>
      <vt:lpstr>'Estudio de Mercado'!Área_de_impresión</vt:lpstr>
      <vt:lpstr>'Estudio de Mercado'!Títulos_a_imprimir</vt:lpstr>
    </vt:vector>
  </TitlesOfParts>
  <Manager/>
  <Company>Luffi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Luffi</dc:creator>
  <cp:keywords/>
  <dc:description/>
  <cp:lastModifiedBy>Licitaciones Suconel S.A.</cp:lastModifiedBy>
  <cp:revision/>
  <cp:lastPrinted>2024-09-03T17:41:53Z</cp:lastPrinted>
  <dcterms:created xsi:type="dcterms:W3CDTF">2017-06-29T03:12:47Z</dcterms:created>
  <dcterms:modified xsi:type="dcterms:W3CDTF">2024-10-15T15:27:56Z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2023-09-05T16:49:44Z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d0fbbaa6-1005-448a-8dfa-7dd5e9cd426a</vt:lpwstr>
  </property>
  <property fmtid="{D5CDD505-2E9C-101B-9397-08002B2CF9AE}" pid="8" name="MSIP_Label_1299739c-ad3d-4908-806e-4d91151a6e13_ContentBits">
    <vt:lpwstr>0</vt:lpwstr>
  </property>
</Properties>
</file>