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sus\Documents\GOBERNACIÓN 2024\CENTROS DE VIDA\4. FUNDACIÓN\INFORMACION PRE CONTRACTUAL\RADICAR EN CONTRATACIÓN\"/>
    </mc:Choice>
  </mc:AlternateContent>
  <xr:revisionPtr revIDLastSave="0" documentId="13_ncr:1_{7E7FE783-F321-4225-BE19-29970B21978E}" xr6:coauthVersionLast="47" xr6:coauthVersionMax="47" xr10:uidLastSave="{00000000-0000-0000-0000-000000000000}"/>
  <bookViews>
    <workbookView xWindow="-108" yWindow="-108" windowWidth="23256" windowHeight="12456" xr2:uid="{00000000-000D-0000-FFFF-FFFF00000000}"/>
  </bookViews>
  <sheets>
    <sheet name="FORMULARIO OFERTA ECONÓMICA" sheetId="3" r:id="rId1"/>
  </sheets>
  <definedNames>
    <definedName name="_xlnm.Print_Area" localSheetId="0">'FORMULARIO OFERTA ECONÓMICA'!$B$1:$J$387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80" i="3" l="1"/>
  <c r="J373" i="3"/>
  <c r="J372" i="3"/>
  <c r="J370" i="3"/>
  <c r="J369" i="3"/>
  <c r="J368" i="3"/>
  <c r="J367" i="3"/>
  <c r="J366" i="3"/>
  <c r="J365" i="3"/>
  <c r="J364" i="3"/>
  <c r="J362" i="3"/>
  <c r="J360" i="3"/>
  <c r="J358" i="3"/>
  <c r="J356" i="3"/>
  <c r="J354" i="3"/>
  <c r="J352" i="3"/>
  <c r="J350" i="3"/>
  <c r="J349" i="3"/>
  <c r="J348" i="3"/>
  <c r="J343" i="3"/>
  <c r="J342" i="3"/>
  <c r="J341" i="3"/>
  <c r="J340" i="3"/>
  <c r="J339" i="3"/>
  <c r="J338" i="3"/>
  <c r="J337" i="3"/>
  <c r="J336" i="3"/>
  <c r="J335" i="3"/>
  <c r="J334" i="3"/>
  <c r="J333" i="3"/>
  <c r="J332" i="3"/>
  <c r="J331" i="3"/>
  <c r="J330" i="3"/>
  <c r="J329" i="3"/>
  <c r="J328" i="3"/>
  <c r="J327" i="3"/>
  <c r="J326" i="3"/>
  <c r="J322" i="3"/>
  <c r="J321" i="3"/>
  <c r="J320" i="3"/>
  <c r="J319" i="3"/>
  <c r="J314" i="3"/>
  <c r="J313" i="3"/>
  <c r="J312" i="3"/>
  <c r="J311" i="3"/>
  <c r="J310" i="3"/>
  <c r="J304" i="3"/>
  <c r="J305" i="3" s="1"/>
  <c r="J300" i="3"/>
  <c r="J299" i="3"/>
  <c r="J298" i="3"/>
  <c r="J285" i="3"/>
  <c r="J284" i="3"/>
  <c r="J283" i="3"/>
  <c r="J282" i="3"/>
  <c r="J281" i="3"/>
  <c r="J277" i="3"/>
  <c r="J276" i="3"/>
  <c r="J275" i="3"/>
  <c r="J274" i="3"/>
  <c r="J273" i="3"/>
  <c r="J272" i="3"/>
  <c r="J271" i="3"/>
  <c r="J270" i="3"/>
  <c r="J269" i="3"/>
  <c r="J268" i="3"/>
  <c r="J267" i="3"/>
  <c r="J263" i="3"/>
  <c r="J262" i="3"/>
  <c r="J261" i="3"/>
  <c r="J260" i="3"/>
  <c r="J259" i="3"/>
  <c r="J258" i="3"/>
  <c r="J257" i="3"/>
  <c r="J256" i="3"/>
  <c r="J255" i="3"/>
  <c r="J254" i="3"/>
  <c r="J250" i="3"/>
  <c r="J249" i="3"/>
  <c r="J248" i="3"/>
  <c r="J246" i="3"/>
  <c r="J245" i="3"/>
  <c r="J244" i="3"/>
  <c r="J242" i="3"/>
  <c r="J241" i="3"/>
  <c r="J240" i="3"/>
  <c r="J239" i="3"/>
  <c r="J238" i="3"/>
  <c r="J237" i="3"/>
  <c r="J232" i="3"/>
  <c r="J231" i="3"/>
  <c r="J230" i="3"/>
  <c r="J226" i="3"/>
  <c r="J225" i="3"/>
  <c r="J224" i="3"/>
  <c r="J217" i="3"/>
  <c r="J216" i="3"/>
  <c r="J215" i="3"/>
  <c r="J214" i="3"/>
  <c r="J213" i="3"/>
  <c r="J211" i="3"/>
  <c r="J210" i="3"/>
  <c r="J209" i="3"/>
  <c r="J208" i="3"/>
  <c r="J207" i="3"/>
  <c r="J206" i="3"/>
  <c r="J205" i="3"/>
  <c r="J204" i="3"/>
  <c r="J203" i="3"/>
  <c r="J202" i="3"/>
  <c r="J201" i="3"/>
  <c r="J200" i="3"/>
  <c r="J198" i="3"/>
  <c r="J197" i="3"/>
  <c r="J196" i="3"/>
  <c r="J195" i="3"/>
  <c r="J194" i="3"/>
  <c r="J193" i="3"/>
  <c r="J192" i="3"/>
  <c r="J191" i="3"/>
  <c r="J189" i="3"/>
  <c r="J188" i="3"/>
  <c r="J187" i="3"/>
  <c r="J186" i="3"/>
  <c r="J185" i="3"/>
  <c r="J183" i="3"/>
  <c r="J182" i="3"/>
  <c r="J181" i="3"/>
  <c r="J180" i="3"/>
  <c r="J179" i="3"/>
  <c r="J178" i="3"/>
  <c r="J177" i="3"/>
  <c r="J176" i="3"/>
  <c r="J175" i="3"/>
  <c r="J174" i="3"/>
  <c r="J173" i="3"/>
  <c r="J172" i="3"/>
  <c r="J171" i="3"/>
  <c r="J170" i="3"/>
  <c r="J169" i="3"/>
  <c r="J168" i="3"/>
  <c r="J167" i="3"/>
  <c r="J166" i="3"/>
  <c r="J165" i="3"/>
  <c r="J164" i="3"/>
  <c r="J163" i="3"/>
  <c r="J162" i="3"/>
  <c r="J161" i="3"/>
  <c r="J159" i="3"/>
  <c r="J158" i="3"/>
  <c r="J157" i="3"/>
  <c r="J156" i="3"/>
  <c r="J155" i="3"/>
  <c r="J153" i="3"/>
  <c r="J152" i="3"/>
  <c r="J151" i="3"/>
  <c r="J150" i="3"/>
  <c r="J149" i="3"/>
  <c r="J148" i="3"/>
  <c r="J147" i="3"/>
  <c r="J146" i="3"/>
  <c r="J145" i="3"/>
  <c r="J144" i="3"/>
  <c r="J143" i="3"/>
  <c r="J142" i="3"/>
  <c r="J141" i="3"/>
  <c r="J140" i="3"/>
  <c r="J139" i="3"/>
  <c r="J138" i="3"/>
  <c r="J137" i="3"/>
  <c r="J136" i="3"/>
  <c r="J135" i="3"/>
  <c r="J134" i="3"/>
  <c r="J133" i="3"/>
  <c r="J132" i="3"/>
  <c r="J130" i="3"/>
  <c r="J129" i="3"/>
  <c r="J128" i="3"/>
  <c r="J127" i="3"/>
  <c r="J126" i="3"/>
  <c r="J121" i="3"/>
  <c r="J119" i="3"/>
  <c r="J117" i="3"/>
  <c r="J116" i="3"/>
  <c r="J115" i="3"/>
  <c r="J113" i="3"/>
  <c r="J112" i="3"/>
  <c r="J111" i="3"/>
  <c r="J110" i="3"/>
  <c r="J109" i="3"/>
  <c r="J108" i="3"/>
  <c r="J107" i="3"/>
  <c r="J106" i="3"/>
  <c r="J105" i="3"/>
  <c r="J104" i="3"/>
  <c r="J103" i="3"/>
  <c r="J102" i="3"/>
  <c r="J100" i="3"/>
  <c r="J99" i="3"/>
  <c r="J98" i="3"/>
  <c r="J97" i="3"/>
  <c r="J96" i="3"/>
  <c r="J95" i="3"/>
  <c r="J92" i="3"/>
  <c r="J91" i="3"/>
  <c r="J90" i="3"/>
  <c r="J89" i="3"/>
  <c r="J88" i="3"/>
  <c r="J86" i="3"/>
  <c r="J85" i="3"/>
  <c r="J77" i="3"/>
  <c r="J76" i="3"/>
  <c r="J75" i="3"/>
  <c r="J73" i="3"/>
  <c r="J72" i="3"/>
  <c r="J71" i="3"/>
  <c r="J70" i="3"/>
  <c r="J69" i="3"/>
  <c r="J68" i="3"/>
  <c r="J63" i="3"/>
  <c r="J61" i="3"/>
  <c r="J60" i="3"/>
  <c r="J59" i="3"/>
  <c r="J57" i="3"/>
  <c r="J55" i="3"/>
  <c r="J53" i="3"/>
  <c r="J51" i="3"/>
  <c r="J50" i="3"/>
  <c r="J49" i="3"/>
  <c r="J48" i="3"/>
  <c r="J46" i="3"/>
  <c r="J45" i="3"/>
  <c r="J44" i="3"/>
  <c r="J43" i="3"/>
  <c r="J38" i="3"/>
  <c r="J36" i="3"/>
  <c r="J34" i="3"/>
  <c r="J32" i="3"/>
  <c r="J30" i="3"/>
  <c r="J20" i="3"/>
  <c r="J278" i="3" l="1"/>
  <c r="J301" i="3"/>
  <c r="J323" i="3"/>
  <c r="J16" i="3"/>
  <c r="J26" i="3"/>
  <c r="J344" i="3"/>
  <c r="J233" i="3"/>
  <c r="J78" i="3"/>
  <c r="J374" i="3"/>
  <c r="J315" i="3"/>
  <c r="J286" i="3"/>
  <c r="J264" i="3"/>
  <c r="J251" i="3"/>
  <c r="J227" i="3"/>
  <c r="J218" i="3"/>
  <c r="J122" i="3"/>
  <c r="J64" i="3"/>
  <c r="J39" i="3"/>
  <c r="J307" i="3" l="1"/>
  <c r="J80" i="3"/>
  <c r="J220" i="3"/>
  <c r="J376" i="3" l="1"/>
  <c r="J378" i="3" s="1"/>
  <c r="J381" i="3" l="1"/>
  <c r="J382" i="3" s="1"/>
</calcChain>
</file>

<file path=xl/sharedStrings.xml><?xml version="1.0" encoding="utf-8"?>
<sst xmlns="http://schemas.openxmlformats.org/spreadsheetml/2006/main" count="937" uniqueCount="696">
  <si>
    <t>DESCRIPCION</t>
  </si>
  <si>
    <t>UND</t>
  </si>
  <si>
    <t xml:space="preserve">1.OBRA NEGRA    </t>
  </si>
  <si>
    <t>1.1</t>
  </si>
  <si>
    <t>PRELIMINARES</t>
  </si>
  <si>
    <t>1.1.1</t>
  </si>
  <si>
    <t>Localización trazado y replanteo general.</t>
  </si>
  <si>
    <t>M2</t>
  </si>
  <si>
    <t>1.1.2</t>
  </si>
  <si>
    <t>Campamento Provisional para oficina y bodega (20M2).</t>
  </si>
  <si>
    <t>UN</t>
  </si>
  <si>
    <t>1.1.3</t>
  </si>
  <si>
    <t xml:space="preserve">Instalaciones Provisionales hidro-sanitarias longitud 30 m </t>
  </si>
  <si>
    <t>1.1.4</t>
  </si>
  <si>
    <t xml:space="preserve">Instalaciones Provisionales electricas longitud 50 m </t>
  </si>
  <si>
    <t>1.1.5</t>
  </si>
  <si>
    <t xml:space="preserve">Cerramientos provisional en lamina metalica h=2.13 m.   </t>
  </si>
  <si>
    <t>ML</t>
  </si>
  <si>
    <t>1.1.6</t>
  </si>
  <si>
    <t>Comisión de topografía.</t>
  </si>
  <si>
    <t>HR</t>
  </si>
  <si>
    <t>SUBTOTAL PRELIMINARES</t>
  </si>
  <si>
    <t>1.2</t>
  </si>
  <si>
    <t>ADECUACIONES - DESMONTE Y DEMOLICIONES</t>
  </si>
  <si>
    <t>1.2.1</t>
  </si>
  <si>
    <t>ADECUACIONES</t>
  </si>
  <si>
    <t>1.2.1.1</t>
  </si>
  <si>
    <t>Limpieza y descapote e = 0,20 m a máquina</t>
  </si>
  <si>
    <t>M3</t>
  </si>
  <si>
    <t>SUBTOTAL ADECUACIONES - DESMONTE Y DEMOLICIONES</t>
  </si>
  <si>
    <t>1.3</t>
  </si>
  <si>
    <t>EXCAVACIONES</t>
  </si>
  <si>
    <t>1.3.1</t>
  </si>
  <si>
    <t>EXCAVACION MANUAL</t>
  </si>
  <si>
    <t>Retiro, cargue, transporte de material sobrante distancia máxima 1 km.</t>
  </si>
  <si>
    <t>Excavación a máquina</t>
  </si>
  <si>
    <t>SUBTOTAL EXCAVACIONES</t>
  </si>
  <si>
    <t>1.4</t>
  </si>
  <si>
    <t>EXPLANACIONES - RELLENOS, BASES Y SUB-BASES</t>
  </si>
  <si>
    <t>1.4.1</t>
  </si>
  <si>
    <t>MEJORAMIENTO DE TERRENO</t>
  </si>
  <si>
    <t>1.4.1.1</t>
  </si>
  <si>
    <t xml:space="preserve">Conformación y compactacion de la Sub-rasante. </t>
  </si>
  <si>
    <t>1.4.2</t>
  </si>
  <si>
    <t>BASES GRANULARES - BG</t>
  </si>
  <si>
    <t>1.4.2.1</t>
  </si>
  <si>
    <t xml:space="preserve">Base granular mejorada BG-2 de Invias </t>
  </si>
  <si>
    <t>1.4.3</t>
  </si>
  <si>
    <t>RELLENOS</t>
  </si>
  <si>
    <t>1.4.3.1</t>
  </si>
  <si>
    <t>Relleno en material seleccionado de acuerdo a EETT</t>
  </si>
  <si>
    <t>1.4.4</t>
  </si>
  <si>
    <t>1.4.4.1</t>
  </si>
  <si>
    <t>1.4.5</t>
  </si>
  <si>
    <t>GEOTEXTILES DE PROTECCION</t>
  </si>
  <si>
    <t>1.4.5.1</t>
  </si>
  <si>
    <t>1.5</t>
  </si>
  <si>
    <t>ESTRUCTURAS EN CONCRETO DE LA EDIFICACION</t>
  </si>
  <si>
    <t>1.5.1</t>
  </si>
  <si>
    <t>CIMIENTOS</t>
  </si>
  <si>
    <t>1.5.1.1</t>
  </si>
  <si>
    <t>1.5.1.2</t>
  </si>
  <si>
    <t>1.5.1.3</t>
  </si>
  <si>
    <t xml:space="preserve">Zapatas en concreto premezclado de 28 MPa </t>
  </si>
  <si>
    <t>1.5.2</t>
  </si>
  <si>
    <t>ELEMENTOS ESTRUCTURALES</t>
  </si>
  <si>
    <t>1.5.2.2</t>
  </si>
  <si>
    <t>1.5.3</t>
  </si>
  <si>
    <t>CUBIERTA</t>
  </si>
  <si>
    <t>1.5.3.1</t>
  </si>
  <si>
    <t>Losa maciza de cubierta en concreto premezclado de 28 MPa e=0,15 m</t>
  </si>
  <si>
    <t>1.5.4</t>
  </si>
  <si>
    <t>ACERO DE REFUERZO 420 MPa</t>
  </si>
  <si>
    <t>1.5.4.1</t>
  </si>
  <si>
    <t>KG</t>
  </si>
  <si>
    <t>1.5.5</t>
  </si>
  <si>
    <t>ESPEJO DE AGUA</t>
  </si>
  <si>
    <t>1.5.5.1</t>
  </si>
  <si>
    <t>Placa de contrapiso en concreto de 21MPa e = 0,09 m incluye solado en concreto 14 MPa e = 0,05 m</t>
  </si>
  <si>
    <t>1.5.6</t>
  </si>
  <si>
    <t>LOSAS</t>
  </si>
  <si>
    <t>1.5.6.1</t>
  </si>
  <si>
    <t>1.5.6.2</t>
  </si>
  <si>
    <t>1.5.6.3</t>
  </si>
  <si>
    <t>1.5.7</t>
  </si>
  <si>
    <t>ACERO DE REFUERZO</t>
  </si>
  <si>
    <t>1.5.7.1</t>
  </si>
  <si>
    <t>Acero de refuerzo PDR-60.  para losas en concreto</t>
  </si>
  <si>
    <t>SUBTOTALESTRUCTURAS EN CONCRETO DE LA EDIFICACION</t>
  </si>
  <si>
    <t>1.6</t>
  </si>
  <si>
    <t>CUBIERTA METALICA EN TUBERIA ESTRUCTURAL</t>
  </si>
  <si>
    <t>1.6.1</t>
  </si>
  <si>
    <t>CIMENTACION</t>
  </si>
  <si>
    <t>1.6.1.1</t>
  </si>
  <si>
    <t>Excavación para zapatas corridas</t>
  </si>
  <si>
    <t>1.6.1.2</t>
  </si>
  <si>
    <t>Solado para zapatas en concreto de 14 MPa</t>
  </si>
  <si>
    <t>1.6.1.3</t>
  </si>
  <si>
    <t xml:space="preserve">Zapata corrida en concreto en obra 28 MPa </t>
  </si>
  <si>
    <t>1.6.1.4</t>
  </si>
  <si>
    <t xml:space="preserve">Pedestal corrido en concreto en 28 MPa </t>
  </si>
  <si>
    <t>1.6.1.5</t>
  </si>
  <si>
    <t>Acero de refuerzo 420 MPa de zapata corrida y pedestal</t>
  </si>
  <si>
    <t>1.6.1.6</t>
  </si>
  <si>
    <t>Concreto ciclópeo (60% piedra ciclópea + 40% concreto f´c = 21 MPa e = 0,35 m</t>
  </si>
  <si>
    <t>1.6.2</t>
  </si>
  <si>
    <t>ESTRUCTURA METALICA</t>
  </si>
  <si>
    <t>1.6.2.1</t>
  </si>
  <si>
    <t>SUBTOTAL CUBIERTA METALICA EN TUBERIA ESTRUCTURAL</t>
  </si>
  <si>
    <t xml:space="preserve"> COSTO TOTAL OBRA NEGRA</t>
  </si>
  <si>
    <t>2.1</t>
  </si>
  <si>
    <t xml:space="preserve">RED ELECTRICA </t>
  </si>
  <si>
    <t>2.1.1</t>
  </si>
  <si>
    <t>RED MEDIA TENSION</t>
  </si>
  <si>
    <t>2.1.1.1</t>
  </si>
  <si>
    <t>Armado simple para protección del transformador, 13.2 Kv</t>
  </si>
  <si>
    <t>2.1.2</t>
  </si>
  <si>
    <t>SUBESTACION Y/O ALIMENTACION PRINCIPAL</t>
  </si>
  <si>
    <t>2.1.2.1</t>
  </si>
  <si>
    <t>Subestacion en POSTE de 75KVA 3 fases 13200/220-127V incluye protecciones de sobretensión y sobrecorriente</t>
  </si>
  <si>
    <t>2.1.2.2</t>
  </si>
  <si>
    <t>GL</t>
  </si>
  <si>
    <t>2.1.2.3</t>
  </si>
  <si>
    <t>2.1.2.4</t>
  </si>
  <si>
    <t>2.1.3</t>
  </si>
  <si>
    <t>TABLERO GENERAL Y TABLEROS PARCIALES</t>
  </si>
  <si>
    <t>2.1.3.1</t>
  </si>
  <si>
    <t>2.1.3.2</t>
  </si>
  <si>
    <t>2.1.3.3</t>
  </si>
  <si>
    <t>2.1.3.4</t>
  </si>
  <si>
    <t>2.1.3.5</t>
  </si>
  <si>
    <t>2.1.3.6</t>
  </si>
  <si>
    <t>2.1.4</t>
  </si>
  <si>
    <t>2.1.4.1</t>
  </si>
  <si>
    <t>2.1.4.2</t>
  </si>
  <si>
    <t>2.1.5</t>
  </si>
  <si>
    <t>2.1.6</t>
  </si>
  <si>
    <t>SALIDAS ELECTRICAS DE USO GENERAL</t>
  </si>
  <si>
    <t>2.1.6.1</t>
  </si>
  <si>
    <t>Suministro e instalación de salida para interruptores sencillos en tuberia pvc 1/2" y alambre nº 12 AWG (F-N-T). Incluye accesorios de fijación y conectores de resorte.</t>
  </si>
  <si>
    <t>Suministro e instalación de salida para interruptores dobles en tuberia pvc 1/2" y alambre nº 12 AWG (F-N-T). Incluye accesorios de fijación y conectores de resorte.</t>
  </si>
  <si>
    <t>Suministro e instalación de salida para interruptores triples en tuberia pvc 1/2" y alambre nº 12 AWG (F-N-T). Incluye accesorios de fijación y conectores de resorte.</t>
  </si>
  <si>
    <t>Suministro e instalación de salida para tomacorriente uso general en tuberia pvc 1/2" y alambre nº 12 AWG (F-N-T). Incluye accesorios de fijación y conectores de resorte.</t>
  </si>
  <si>
    <t>Suministro e instalación de salida para tomacorriente GFCI uso general en tuberia pvc 1/2" y alambre nº 12 AWG (F-N-T). Incluye accesorios de fijación y conectores de resorte.</t>
  </si>
  <si>
    <t>Suministro e instalación de salida para tomacorriente regulada en tuberia pvc 1/2" y alambre nº 12 AWG (F-N-T). Incluye accesorios de fijación y conectores de resorte.</t>
  </si>
  <si>
    <t>Suministro e instalacion de salida para aire acondicionado 1/1,5 Ton en tuberia EMT 1/2" y alambre 2 nº 12 AWG (F-F) + 1 Nº 14 (T). Incluye accesorios de fijacion. Lprom: 25 mts</t>
  </si>
  <si>
    <t>2.1.7</t>
  </si>
  <si>
    <t>LUMINARIAS</t>
  </si>
  <si>
    <t>2.1.7.1</t>
  </si>
  <si>
    <t>COMUNICACIONES</t>
  </si>
  <si>
    <t>Suministro e instalación de UPS 4KVA 2 FASES, NEUTRO Y TIERRA 120-240V</t>
  </si>
  <si>
    <t>SISTEMA DE PUESTA A TIERRA</t>
  </si>
  <si>
    <t xml:space="preserve">SUBTOTAL RED ELECTRICA Y ALUMBRADO PUBLICO  </t>
  </si>
  <si>
    <t>2.2</t>
  </si>
  <si>
    <t>RED EVACUACION DE AGUAS RESIDUALES</t>
  </si>
  <si>
    <t>2.2.1</t>
  </si>
  <si>
    <t>PRELIMINARES Y EXCAVACIONES</t>
  </si>
  <si>
    <t>2.2.1.1</t>
  </si>
  <si>
    <t>Localización y Replanteo para tubería aguas residuales</t>
  </si>
  <si>
    <t>2.2.1.2</t>
  </si>
  <si>
    <t>Excavación manual material común para tubería aguas residuales</t>
  </si>
  <si>
    <t>2.2.1.4</t>
  </si>
  <si>
    <t>Relleno Material de la misma excavación compactado con apisonador tipo canguro tubería aguas residuales</t>
  </si>
  <si>
    <t>2.2.1.5</t>
  </si>
  <si>
    <t>Relleno Material seleccionado compactado con apisonador tipo canguro para tubería aguas residuales</t>
  </si>
  <si>
    <t>2.2.2</t>
  </si>
  <si>
    <t>TUBERIA Y ACCESORIOS</t>
  </si>
  <si>
    <t>2.2.2.1</t>
  </si>
  <si>
    <t>Suministro Transporte e Instalación de Tubería sanitaria novafort de 6 "</t>
  </si>
  <si>
    <t>2.2.2.2</t>
  </si>
  <si>
    <t>Suministro Transporte e Instalación de Tubería sanitaria novafort 4"</t>
  </si>
  <si>
    <t>2.2.2.3</t>
  </si>
  <si>
    <t>Suministro Transporte e Instalación de Tubería sanitaria  PVC 2" ventilación</t>
  </si>
  <si>
    <t>2.2.2.4</t>
  </si>
  <si>
    <t>Construcción de cajillas de inspección y registro en concreto reforzado de (0,5x0,5 interno impermeabilizada h=0,7), con espesor de pared 0,1m.</t>
  </si>
  <si>
    <t xml:space="preserve">UN </t>
  </si>
  <si>
    <t>2.2.2.5</t>
  </si>
  <si>
    <t>Suministro Transporte e Instalación de codo 45° 4"</t>
  </si>
  <si>
    <t>2.2.2.6</t>
  </si>
  <si>
    <t>Suministro Transporte e Instalación de yee 4" x 2"</t>
  </si>
  <si>
    <t>2.2.2.7</t>
  </si>
  <si>
    <t>Suministro Transporte e Instalación de yee 4"</t>
  </si>
  <si>
    <t>2.2.2.8</t>
  </si>
  <si>
    <t>Suministro Transporte e Instalación de yee 2"</t>
  </si>
  <si>
    <t>2.2.2.9</t>
  </si>
  <si>
    <t xml:space="preserve">Suministro Transporte e Instalación de sifon 2" incluye rejilla metálica </t>
  </si>
  <si>
    <t>2.2.2.10</t>
  </si>
  <si>
    <t>Puntos Sanitarios inodoro 4"</t>
  </si>
  <si>
    <t>2.2.2.11</t>
  </si>
  <si>
    <t>Puntos Sanitarios orinal 2"</t>
  </si>
  <si>
    <t>2.2.2.12</t>
  </si>
  <si>
    <t>Puntos Sanitarios lavamanos 2"</t>
  </si>
  <si>
    <t>2.2.2.13</t>
  </si>
  <si>
    <t>Puntos Sanitarios lavaplatos 2"</t>
  </si>
  <si>
    <t>2.2.2.14</t>
  </si>
  <si>
    <t>Kit lavaplatos</t>
  </si>
  <si>
    <t>2.2.2.15</t>
  </si>
  <si>
    <t xml:space="preserve">Kit lavamanos </t>
  </si>
  <si>
    <t>2.2.2.16</t>
  </si>
  <si>
    <t>2.2.2.17</t>
  </si>
  <si>
    <t>Empalme a MH existente</t>
  </si>
  <si>
    <t>2.2.2.18</t>
  </si>
  <si>
    <t>Suministro e Instalación de tubería PVC Sanitaria Ø 8</t>
  </si>
  <si>
    <t>2.2.3</t>
  </si>
  <si>
    <t>SUMINISTRO DE AGUA POTABLE</t>
  </si>
  <si>
    <t>2.2.3.1</t>
  </si>
  <si>
    <t>Localización y Replanteo para tubería agua potable</t>
  </si>
  <si>
    <t>2.2.3.2</t>
  </si>
  <si>
    <t>Excavación manual material común para tubería agua potable</t>
  </si>
  <si>
    <t>2.2.3.3</t>
  </si>
  <si>
    <t>2.2.3.4</t>
  </si>
  <si>
    <t>Relleno Material de la misma excavación compactado con apisonador tipo canguro tubería agua potable</t>
  </si>
  <si>
    <t>2.2.3.5</t>
  </si>
  <si>
    <t>Relleno Material seleccionado compactado con apisonador tipo canguro para tubería aguas lluvias</t>
  </si>
  <si>
    <t>2.2.4</t>
  </si>
  <si>
    <t>2.2.4.1</t>
  </si>
  <si>
    <t xml:space="preserve">Suministro Transporte e Instalación de Tubería pvc potable Ø 2" RDE 21 </t>
  </si>
  <si>
    <t>2.2.4.2</t>
  </si>
  <si>
    <t>Suministro Transporte e Instalación de Tubería pvc potable Ø 1" RDE 21</t>
  </si>
  <si>
    <t>2.2.4.3</t>
  </si>
  <si>
    <t>2.2.4.4</t>
  </si>
  <si>
    <t>2.2.4.5</t>
  </si>
  <si>
    <t>2.2.4.6</t>
  </si>
  <si>
    <t>2.2.4.7</t>
  </si>
  <si>
    <t>Suministro transporte e Instalación Tee 1"  PVC</t>
  </si>
  <si>
    <t>2.2.4.8</t>
  </si>
  <si>
    <t xml:space="preserve">Suministro Transporte e Instalación de Codos pvc potable Ø 1" 90º. </t>
  </si>
  <si>
    <t>2.2.4.9</t>
  </si>
  <si>
    <t>2.2.4.10</t>
  </si>
  <si>
    <t>2.2.4.11</t>
  </si>
  <si>
    <t>2.2.4.12</t>
  </si>
  <si>
    <t xml:space="preserve">Suministro Transporte e Instalación de valvula de cierre flotante Ø 2". Tipo pesada. </t>
  </si>
  <si>
    <t>2.2.4.13</t>
  </si>
  <si>
    <t>Suministro transporte e Instalación Medidor de caudal Ø 2". Tipo woltman Incluye bridas ajustables a pvc.</t>
  </si>
  <si>
    <t>2.2.4.14</t>
  </si>
  <si>
    <t>Punto hidraulico lavamanos - lavaplatos 1/2"</t>
  </si>
  <si>
    <t>2.2.4.15</t>
  </si>
  <si>
    <t>Puntos Hidrahulicos Inodoro 1"</t>
  </si>
  <si>
    <t>2.2.4.16</t>
  </si>
  <si>
    <t>Punto hidraulico orinal 1/2"</t>
  </si>
  <si>
    <t>2.2.4.17</t>
  </si>
  <si>
    <t>Punto hidraulico riego 1/2"</t>
  </si>
  <si>
    <t>2.2.4.18</t>
  </si>
  <si>
    <t>2.2.4.19</t>
  </si>
  <si>
    <t>2.2.4.20</t>
  </si>
  <si>
    <t>2.2.4.21</t>
  </si>
  <si>
    <t>2.2.4.22</t>
  </si>
  <si>
    <t>Suministro transporte e Instalación cajas para valvulas en concreto. 0,5 x 0,5m.</t>
  </si>
  <si>
    <t>2.2.4.23</t>
  </si>
  <si>
    <t>Suministro transporte e Instalación de valvula de pie con coladera 2". Bronce</t>
  </si>
  <si>
    <t xml:space="preserve">Tanque Subterráneo en concreto de 28 Mpa </t>
  </si>
  <si>
    <t xml:space="preserve">Cinta Sika PVC 0-22 </t>
  </si>
  <si>
    <t>Acero de refuerzo PDR-60 Para tanque Subterraneo</t>
  </si>
  <si>
    <t xml:space="preserve">Tapa metalica de 60 cm x 60 cm </t>
  </si>
  <si>
    <t>2.2.5</t>
  </si>
  <si>
    <t>AGUAS LLUVIAS</t>
  </si>
  <si>
    <t>2.2.5.1</t>
  </si>
  <si>
    <t>Localización y Replanteo Topografico en obra para tubería aguas lluvias</t>
  </si>
  <si>
    <t>2.2.5.2</t>
  </si>
  <si>
    <t>Excavación manual material común para tubería aguas lluvias</t>
  </si>
  <si>
    <t>2.2.5.3</t>
  </si>
  <si>
    <t>Retiro, cargue, transporte de material sobrante para tubería aguas lluvias</t>
  </si>
  <si>
    <t>2.2.5.4</t>
  </si>
  <si>
    <t>Relleno Material de la misma excavación compactado con apisonador tipo canguro tubería aguas lluvias</t>
  </si>
  <si>
    <t>2.2.5.5</t>
  </si>
  <si>
    <t>Relleno Material seleccionado compactado con apisonador tipo canguro para tuberia aguas lluvias</t>
  </si>
  <si>
    <t>2.2.6</t>
  </si>
  <si>
    <t>2.2.6.1</t>
  </si>
  <si>
    <t>Suministro Transporte e Instalación de Tubería sanitaria 3"</t>
  </si>
  <si>
    <t>2.2.6.2</t>
  </si>
  <si>
    <t>2.2.6.3</t>
  </si>
  <si>
    <t>Suministro Transporte e Instalación de Tubería sanitaria novafort de 8 "</t>
  </si>
  <si>
    <t>2.2.6.4</t>
  </si>
  <si>
    <t>Tragantes  de cúpula metalico en cubierta ф 6”</t>
  </si>
  <si>
    <t>2.2.6.5</t>
  </si>
  <si>
    <t>Suministro Transporte e Instalación de codo-s Ø 6" 90 grados CxC</t>
  </si>
  <si>
    <t>2.2.6.6</t>
  </si>
  <si>
    <t>Suministro Transporte e Instalación de codo-s Ø 3" 90 grados CxC</t>
  </si>
  <si>
    <t>2.2.6.7</t>
  </si>
  <si>
    <t>2.2.6.8</t>
  </si>
  <si>
    <t>Suministro Transporte e Instalación de buje Ø 4"x3"</t>
  </si>
  <si>
    <t>Suministro transporte e Instalación cajas en concreto. 0,5 x 0,5m.</t>
  </si>
  <si>
    <t>2.2.7</t>
  </si>
  <si>
    <t>SUMINISTRO Y RECIRCULACION ESPEJOS DE AGUA</t>
  </si>
  <si>
    <t>2.2.7.1</t>
  </si>
  <si>
    <t>Localización y Replanteo para espejos de agua</t>
  </si>
  <si>
    <t>2.2.7.2</t>
  </si>
  <si>
    <t>Excavación manual material común para espejos de agua</t>
  </si>
  <si>
    <t>2.2.7.3</t>
  </si>
  <si>
    <t>Retiro, cargue, transporte de material sobrante para espejos de agua</t>
  </si>
  <si>
    <t>2.2.7.4</t>
  </si>
  <si>
    <t>Relleno Material de la misma excavación compactado con apisonador tipo canguro para espejos de agua</t>
  </si>
  <si>
    <t>2.2.7.5</t>
  </si>
  <si>
    <t>Relleno Material seleccionado compactado con apisonador tipo canguro para espejos de agua</t>
  </si>
  <si>
    <t>2.2.8</t>
  </si>
  <si>
    <t>2.2.8.1</t>
  </si>
  <si>
    <t>2.2.8.2</t>
  </si>
  <si>
    <t>2.2.8.3</t>
  </si>
  <si>
    <t>Suministro Transporte e Instalación de Tubería pvc potable Ø 3/4"</t>
  </si>
  <si>
    <t>2.2.8.4</t>
  </si>
  <si>
    <t>Suministro Transporte e Instalación de Tubería pvc potable Ø 1/2"</t>
  </si>
  <si>
    <t>2.2.8.5</t>
  </si>
  <si>
    <t>2.2.8.6</t>
  </si>
  <si>
    <t>Suministro transporte e Instalación  Tee 3/4"  PVC-P</t>
  </si>
  <si>
    <t>Suministro transporte e Instalación  Codo 90 gardos 3/4"  PVC-P</t>
  </si>
  <si>
    <t>Suministro transporte e Instalación  Codo 90 gardos 1/2"  PVC-P</t>
  </si>
  <si>
    <t>Suministro transporte e Instalación de sistema de electrobomba para recirculación de 1.5 hp HDT max 45m Qmax = 3 L/seg . No incluye acometida electrica de conexión.</t>
  </si>
  <si>
    <t>2.2.9</t>
  </si>
  <si>
    <t>SISTEMA DRENAJE ESPEJOS DE AGUA</t>
  </si>
  <si>
    <t>2.2.9.1</t>
  </si>
  <si>
    <t xml:space="preserve">Localización y Replanteo </t>
  </si>
  <si>
    <t>2.2.9.2</t>
  </si>
  <si>
    <t>Excavación manual material común</t>
  </si>
  <si>
    <t>2.2.9.3</t>
  </si>
  <si>
    <t>Retiro, cargue, transporte de material sobrante .</t>
  </si>
  <si>
    <t>2.2.9.4</t>
  </si>
  <si>
    <t>Relleno Material de la misma excavación compactado con apisonador tipo canguro.</t>
  </si>
  <si>
    <t>2.2.9.5</t>
  </si>
  <si>
    <t>Relleno Material seleccionado compactado con apisonador tipo canguro.</t>
  </si>
  <si>
    <t>SUBTOTAL RED DE EVACUACION DE AGUAS RESIDUALES</t>
  </si>
  <si>
    <t xml:space="preserve"> COSTO TOTAL OBRA GRIS</t>
  </si>
  <si>
    <t>3. OBRA BLANCA</t>
  </si>
  <si>
    <t>3.2</t>
  </si>
  <si>
    <t>CUBIERTA Y ESTRUCTURAS ESPECIALES</t>
  </si>
  <si>
    <t>SUBTOTAL CUBIERTA Y ESTRUCTURAS ESPECIALES</t>
  </si>
  <si>
    <t>3.3</t>
  </si>
  <si>
    <t>CIELO RASO, BUITRONES Y DINTELES</t>
  </si>
  <si>
    <t>3.3.1</t>
  </si>
  <si>
    <t>Cielo raso en drywall de 1/2".</t>
  </si>
  <si>
    <t>3.3.2</t>
  </si>
  <si>
    <t>Cielo raso en Lamina plana fibrocemento.</t>
  </si>
  <si>
    <t>3.3.3</t>
  </si>
  <si>
    <t>SUBTOTAL  CIELO RASO, BUITRANOS Y DINTELES</t>
  </si>
  <si>
    <t>CARPINTERIA METÁLICA</t>
  </si>
  <si>
    <t>PUERTAS</t>
  </si>
  <si>
    <t>Puerta rejilla en celosia con sistema 7038 monumental  o similar, de medidas 2.00x1.20m - en dos naves y marco de 2"x4". para cuartos tecnicos.</t>
  </si>
  <si>
    <t>3.4.3</t>
  </si>
  <si>
    <t>DIVISIONES Y BARANDAS</t>
  </si>
  <si>
    <t>Barra en L en tubería de 1 1/4" en acero inoxidable AISI SAE 304 calibre 18 con brida en acero inoxidable AISI SAE 304 calibre 14,  para baño discapacitados.</t>
  </si>
  <si>
    <t>Divisiones para baño en acero inoxidable  bateria de baños seis unidades sanitarias.</t>
  </si>
  <si>
    <t xml:space="preserve">VENTANAS Y PUERTAS TIPO SPIDER </t>
  </si>
  <si>
    <t>Puerta en vidrio templado 10 mm, zocalo en aluminio, perfil superior tipo f y accesorios tipo spider     o similar</t>
  </si>
  <si>
    <t>Ventana en vidrio templado 10 mm, zocalo en aluminio, perfil superior tipo f y accesorios tipo spider     o similar</t>
  </si>
  <si>
    <t>SUBTOTAL CARPINTERIA METÁLICA</t>
  </si>
  <si>
    <t>3.7</t>
  </si>
  <si>
    <t>MAMPOSTERIA Y PINTURA</t>
  </si>
  <si>
    <t>3.7.1</t>
  </si>
  <si>
    <t>Muro en bloque de concreto liso de e=0.12m</t>
  </si>
  <si>
    <t>suministro y aplicación de  estuco y pintura tipo I para interiores a 3 manos.</t>
  </si>
  <si>
    <t>suministro y aplicación de estuco y pintura para exteriores a 3 manos.</t>
  </si>
  <si>
    <t>suministro y aplicación de  estuco y pintura tipo I para Exteriores  a 3 manos.</t>
  </si>
  <si>
    <t>SUBTOTAL  MAMPOSTERIA Y PINTURA</t>
  </si>
  <si>
    <t>3.8</t>
  </si>
  <si>
    <t>PISOS Y PAREDES</t>
  </si>
  <si>
    <t>3.8.1</t>
  </si>
  <si>
    <t>Suministro e instalacion de enchape cerámico piso corona   o similar de 33,8 x 33,8 cm  color nevado blanco para baños consultorio y enfermería y vestier cocina.</t>
  </si>
  <si>
    <t>Suministro e instalacion de enchape cerámico pared corona   o similar de 27,6 x 56,2 cm  color santa barbara para baños.</t>
  </si>
  <si>
    <t>Suministro e instalacion de media caña de 2,5 x 20 cms color perla para cocinas</t>
  </si>
  <si>
    <t>Suministro e instalación de piso laminado madera color claro de 6 mm de espesor para  consultorio y administración.</t>
  </si>
  <si>
    <t>Suministro e instalación de piso en piedra para la terraza del comedor según diseño.</t>
  </si>
  <si>
    <t>Suministro e instalación de Piso pizarra negro para la fuente según  diseño.</t>
  </si>
  <si>
    <t>SUBTOTAL  PISOS Y PAREDES</t>
  </si>
  <si>
    <t>ACCESORIOS SANITARIOS</t>
  </si>
  <si>
    <t>Suministro e instalacion de orinal gotta   o similar color blanco.</t>
  </si>
  <si>
    <t>Suministro e instalacion de  Lavamanos Manantial linea institucional   o similar.</t>
  </si>
  <si>
    <t>Suministro e instalacion de  Lavamanos Space linea institucional   o similar</t>
  </si>
  <si>
    <t>Suministro e instalacion de Inodoro adriatico linea institucional   o similar</t>
  </si>
  <si>
    <t>Suministro e instalacion de Inodoro acuajet linea institucional   o similar</t>
  </si>
  <si>
    <t>SUBTOTAL  ACCESORIOS SANITARIOS</t>
  </si>
  <si>
    <t>3.10</t>
  </si>
  <si>
    <t>FACHADA</t>
  </si>
  <si>
    <t>3.10.1</t>
  </si>
  <si>
    <t>REVESTIMIENTO FACHADA</t>
  </si>
  <si>
    <t>SUBTOTAL FACHADA</t>
  </si>
  <si>
    <t>IMPERMEABILIZACION</t>
  </si>
  <si>
    <t>Suministro y aplicación de impermeabilizante para cubierta reflectivo, union de acrilico con poliuretano. Incluye tela de refuerzo.</t>
  </si>
  <si>
    <t>SUBTOTAL IMPERMEABILIZACION</t>
  </si>
  <si>
    <t>AIRES ACONDICIONADOS</t>
  </si>
  <si>
    <t>Und</t>
  </si>
  <si>
    <t>Tubería de cobre, rubatex regatas, resanes, presurización y válvula de control, y pruebas de presión. Incluye extracción de nucleo, tubería de pase de cubierta, sello con polímero y demás actividades.</t>
  </si>
  <si>
    <t xml:space="preserve">ASEO GRUESO  </t>
  </si>
  <si>
    <t>Aseo grueso de final de obra</t>
  </si>
  <si>
    <t>SUBTOTAL  ASEO GRUESO</t>
  </si>
  <si>
    <t>COSTO TOTAL OBRA BLANCA</t>
  </si>
  <si>
    <t>6.1</t>
  </si>
  <si>
    <t>VARIOS</t>
  </si>
  <si>
    <t>6.1.1</t>
  </si>
  <si>
    <t xml:space="preserve">TRAMITES </t>
  </si>
  <si>
    <t>Certificación RETIE - RETILAP</t>
  </si>
  <si>
    <t>SUBTOTAL VARIOS</t>
  </si>
  <si>
    <t>m2</t>
  </si>
  <si>
    <t>MOVIMIENTO DE TIERRAS</t>
  </si>
  <si>
    <t>m3</t>
  </si>
  <si>
    <t>Excavaciones en material común (h&lt;=1.00m)</t>
  </si>
  <si>
    <t>Relleno  con  material  seleccionado,  compactado  al  95%  del  ensayo  proctor modificado - terreno - explanación</t>
  </si>
  <si>
    <t>Suministro de tierra negra para jardineras</t>
  </si>
  <si>
    <t>ESTRUCTURAS DE CONCRETO Y CIMENTACIONES</t>
  </si>
  <si>
    <t>Bordillos en concreto reforzado, de 3000 PSI,  impermeabilizado, de 0.20m x 0.30m (no incluye acero de refuerzo) - vehicular</t>
  </si>
  <si>
    <t>ml</t>
  </si>
  <si>
    <t>PISOS Y ENCHAPES</t>
  </si>
  <si>
    <t>EMPRADIZACIÓN Y ZONAS VERDES</t>
  </si>
  <si>
    <t>Cobertura vegetal jardineras en gramíneas y leguminosas rastreras o bajas - Incluye Suministro y plantacion. para Jardineras.</t>
  </si>
  <si>
    <t>BANCAS</t>
  </si>
  <si>
    <t>Suministro,  transporte  e  instalacion  de  mobiliario  prefabricado  en  Metálico (fundido o forjado), o similar, según diseño</t>
  </si>
  <si>
    <t>SISTEMA DE RIEGO</t>
  </si>
  <si>
    <t xml:space="preserve">punto hidraulico 1" mas llave </t>
  </si>
  <si>
    <t>CERRAMIENTOS EXTERIORES</t>
  </si>
  <si>
    <t>ALUMBRADO EXTERIOR</t>
  </si>
  <si>
    <t>Suministro, instalación y puesta en funcionamiento de luminaria LED de 100w completa</t>
  </si>
  <si>
    <t>Registro eléctrico de 40x40 según diseño, en concreto reforzado</t>
  </si>
  <si>
    <t>Registro eléctrico de 80x80 según diseño, en concreto reforzado</t>
  </si>
  <si>
    <t>Suministro  e   instalación  de  tubería  PVC  conduit   de  2"  para  alumbrado publico (incluye cinta de riesgo electrico y soldadura pvc)</t>
  </si>
  <si>
    <t>Suministro  e  instalacion  de  cable  2No4(F)  +1No4  (N)  +1No4  (T)  THHN, terminales, marquillas, conectores y demás accesorios.</t>
  </si>
  <si>
    <t>Suministro e instalación de puesta a tierra para equipo de medida con varilla cooperweell  de  5/8"x2,4m,  conector  certificado  y  cable  de  cobre  #6  AWG. Según diseño</t>
  </si>
  <si>
    <t>MOBILIARIO URBANO GENERAL</t>
  </si>
  <si>
    <t>Basurera Mb-40 de Socoda - Incluye suministro e instalación.</t>
  </si>
  <si>
    <t>Bicicletero  en  acero  inoxidable  rolado  AISI  SAE  304  Cal  18  de  2"  Diametro medidas 1,75 x 0,5 m, tipo Socoda o similar.</t>
  </si>
  <si>
    <t>VALOR TOTAL COSTOS DIRECTOS</t>
  </si>
  <si>
    <t>RESUMEN DE COSTOS DE LAS OBRAS CIVILES DEL CENTRO DE VIDA</t>
  </si>
  <si>
    <t>SUBTOTAL AIRES ACONDICIONADOS</t>
  </si>
  <si>
    <t>OBRA GRIS</t>
  </si>
  <si>
    <t>2.</t>
  </si>
  <si>
    <t>Columnas circulares ɸ 50 cm en concreto premezclado de 28 MPa</t>
  </si>
  <si>
    <t>1.5.2.4</t>
  </si>
  <si>
    <t>Pañete interior para muros (incluye filos y dilataciones)</t>
  </si>
  <si>
    <t>Columnetas en concreto 3000 psi de 12 x 20, para confinamiento de muros</t>
  </si>
  <si>
    <t>Viga Cinta en concreto 3000 psi de 12 x 20, para confinamiento de muros</t>
  </si>
  <si>
    <t>Acero de refuerzo para columnetas y viga cinta de confinamiento muros</t>
  </si>
  <si>
    <t>Viga concreto 28 Mpa bajo muros de mamposteria y fundida junto con losa de contrapiso</t>
  </si>
  <si>
    <t>Alistado de pisos con mortero 1:4, espesor 5 cms</t>
  </si>
  <si>
    <t xml:space="preserve">Levante en ladrillo (2 hiladas) para cunetas de manejo de aguas lluvias  y pañete </t>
  </si>
  <si>
    <t xml:space="preserve">OBRAS DE URBANISMO Y AMOBLAMIENTO URBANO </t>
  </si>
  <si>
    <t xml:space="preserve">SUBTOTAL OBRAS DE URBANISMO Y AMOBLAMIENTO </t>
  </si>
  <si>
    <t>Unidades de aire acondicionado tipo minisplit para colocar en pared (incluye condensadora y manejadora) en oficinas y cuarto técnico del rack - Capacidad 12.000 BTU/220V/R-410/SEER 16 INVERTER</t>
  </si>
  <si>
    <t>Unidades de aire acondicionado tipo minisplit para colocar en pared (incluye condensadora y manejadora) en zona de acceso de personal - Capacidad 24.000 BTU/220V/R-410/SEER 16 INVERTER</t>
  </si>
  <si>
    <t>Unidades de aire acondicionado tipo cassette de 60.000 BTU, para colocar en zona de gimna, restaur, y bibliot (incluye unidad tipo cassettte y condensadora de alto rendimiento 1PH/220V/R-410/SEER 13 INVERTER</t>
  </si>
  <si>
    <t>Suministro e instalación de salida para iluminación 110V en tuberia pvc 1/2" y alambre nº 14 AWG (F-N-T). Incluye accesorios de fijación, conectores de resorte y derivación en cable encauchetado para alimentacion de luminaria. Altura de luminaria 2,5 - 3 mts</t>
  </si>
  <si>
    <t>Andenes en concreto, de 3000 PSI, rallado a la vista y biselado en los bordes, reforzado con malla electrosoldada (según diseño), dilatación, corte y sello de juntas  (no  incluye  costo  del  refuerzo),  e=0.10m,  incluye  rieles,  formaletas, reglas, y todo lo necesario para su correcta colocación</t>
  </si>
  <si>
    <t>Suministro e instalación de cerramiento perimetras según diseño</t>
  </si>
  <si>
    <t>PAVIMENTOS</t>
  </si>
  <si>
    <t xml:space="preserve">Vigas de amarre en concreto premezclado de 28 MPa </t>
  </si>
  <si>
    <t>Excavación para zapatas y Vigas de amarre</t>
  </si>
  <si>
    <t xml:space="preserve">Vigas descolgadas en concreto premezclado de 28 MPa </t>
  </si>
  <si>
    <t xml:space="preserve">Pedestales en concreto premezclado de 28 Mpa </t>
  </si>
  <si>
    <t>Retiro, cargue, transporte de material sobrante producto de la excavación tubería agua potable</t>
  </si>
  <si>
    <t>1.5.2.1</t>
  </si>
  <si>
    <t>1.5.2.3</t>
  </si>
  <si>
    <t>Suministro e instalación de Tablero General con transferencia  de 1,8mx0,8mx0,35m en Lamina. Incluye Barraje principal de 500A, Barraje secundario de 200A,  Barraje de Neutro y Barra de Tierra. Incluye frente muerto y los siguientes Totalizadores; 1 de 3x250A Ajustable, 1 de 3x75A, 2 de 3x125A, 6 de 2x20A y 3 de 1x20A</t>
  </si>
  <si>
    <t>Suministro e instalacion de cable 3No1/0(F) +1No1/0 (N) +1No6 (T) THHN AWG,   terminales, marquillas, conectores y demás accesorios.</t>
  </si>
  <si>
    <t>Suministro e instalación de lampara LED EMERG R1 2X1.2W.</t>
  </si>
  <si>
    <t>Suministro transporte e Instalación de sistema de presurización para consumo humano. Inluye 2 electrobombas de 2 hp HDT max 30m Q= 2 L/seg. Tanque Hidronehumatico 140 lts.  Succión y descarga 2" con sistema de variador de frecuencia. 220-240v, istema de conexión hidraulica (Tuberias y Accesorios de impulsión hasta salida de tanque hidronehumatico). No incluye acometida electrica de conexión.</t>
  </si>
  <si>
    <t>2.1.1.2</t>
  </si>
  <si>
    <t xml:space="preserve">Instalación puesta a tierra punto de conexión </t>
  </si>
  <si>
    <t xml:space="preserve">Suministro e instalacion de salida para aire acondicionado 5 Ton en tuberia EMT 1" y alambre 2 nº 8 AWG (F-F) + 1 Nº 12 (T). Incluye accesorios de fijacion. </t>
  </si>
  <si>
    <t>Suministro e instalacion de malla de puesta a tierra tipo pata de ganso 3m x 3m. Incluye 4 varillas de puesta a tierra para tablero general de 2.4 m x 5/8". Incluye conector.</t>
  </si>
  <si>
    <t>Suministro e instalación de salida para bombas agua potable.</t>
  </si>
  <si>
    <t>Suministro e instalación de salida para bombas SUMERGIBLE.</t>
  </si>
  <si>
    <t>Fabricacion e instalacion de ducteria para desfogue de unidades condensadoras en lamina galvanizada - Equipos tipo cassettte</t>
  </si>
  <si>
    <t>GLB</t>
  </si>
  <si>
    <t xml:space="preserve">Fabricacion e instalacion de canal el lamina galvanizada calibre No. 18 Iinlcuye accesorios de fijacion </t>
  </si>
  <si>
    <t>Fabricacion e instalacion de escalera metalica en tuberia de 1" inlcuye (tornilleria y accesorios para anclaje)</t>
  </si>
  <si>
    <t xml:space="preserve">Cenefa en granito para enchape - terraza comedor </t>
  </si>
  <si>
    <t xml:space="preserve">Carcamo de concreto de 0.6*0.4 incluye: rejilla metalica  </t>
  </si>
  <si>
    <t>Construcción de cajillas de inspección y registro en concreto reforzado de (2.00*1.50*2.00 interno), con espesor de pared 0,1m.</t>
  </si>
  <si>
    <t xml:space="preserve">Suministro e instalacion de control de PVC 1/2" incluye tapa plastica de 20x20cm </t>
  </si>
  <si>
    <t xml:space="preserve">Suministro e instalacion de control de PVC 3/4" incluye tapa plastica de 20x20cm </t>
  </si>
  <si>
    <t xml:space="preserve">Suministro e instalacion de control de PVC 1" incluye tapa plastica de 20x20cm </t>
  </si>
  <si>
    <t>2.2.2.19</t>
  </si>
  <si>
    <t xml:space="preserve">Suministro e instalacion de puerta en aluminio incluye marco, moldura, set de bisagras regulares, perforación de cerradura,  cerradura de manija de 1.00*2.20 m </t>
  </si>
  <si>
    <t xml:space="preserve">Suministro e instalacion de puerta en aluminio incluye marco, moldura, set de bisagras regulares, perforación de cerradura,  cerradura de manija de 0.90*2.20 m </t>
  </si>
  <si>
    <t xml:space="preserve">Suministro e instalacion de puerta en aluminio incluye marco, moldura, set de bisagras regulares, perforación de cerradura,  cerradura de manija de 0.70*2.20m </t>
  </si>
  <si>
    <t xml:space="preserve">Suministro e Instalacion Puerta rejilla en celosia con sistema 7038 monumental o similar, de medidas 2.00x2.20m - en dos naves y marco de 2"x4". para cuartos tecnicos. </t>
  </si>
  <si>
    <t>Mediacaña exterior de 0.20 incluye pintura. (Exterior).</t>
  </si>
  <si>
    <t>Solado en concreto en obra de 14 Mpa (E=0,05)</t>
  </si>
  <si>
    <t xml:space="preserve">Pernos diámetro 3/4"; L = 0,90 m 6 x conexión </t>
  </si>
  <si>
    <t>Suministro e Instalacion de Porton para acceso peatonal dos hojas de 3,0 mts x 2,0 mts en tuberia metalica de 4" y perfil cuadrado de 100 x 100 x 3 mm, acabado en esmalte. Incluye puerta auxiliar de 1,20 mts x 2,5 mts</t>
  </si>
  <si>
    <t>Suministro e Instalacion de Pintura acabado de piso epoxico, incluye resello en resina nivelante</t>
  </si>
  <si>
    <t xml:space="preserve">Suministro e Instalacion de Baranda en Acero Inoxidable calibre 18, Incluye pasamanos de 2" superior, parales en tuberia de 1-1/2", 3 lineas horizontales en acero inoxidable de 5/8" y elementos de fijacion </t>
  </si>
  <si>
    <t>1.5.1.4</t>
  </si>
  <si>
    <t>Suministro e Instalación De Cubierta  Sándwich deck e=30mm o similar, Incluye Remates Frontales y Contra muro Metalicos.</t>
  </si>
  <si>
    <t>1.6.2.2</t>
  </si>
  <si>
    <t>1.6.2.3</t>
  </si>
  <si>
    <t>Suministro e instalación de estructura en Acero estructural.</t>
  </si>
  <si>
    <t>Suministro e instalación y transporte de Tablero salida de circuitos Planta electrica</t>
  </si>
  <si>
    <t>2.1.2.5</t>
  </si>
  <si>
    <t xml:space="preserve"> 2.2.1.3 </t>
  </si>
  <si>
    <t xml:space="preserve"> Retiro, cargue, transporte de material sobrante producto de la excavación tubería aguas residuales </t>
  </si>
  <si>
    <t>Impermeabilizacion con manto edil</t>
  </si>
  <si>
    <t>Tramite para la legalización de los diseños, disponibilidad del servicio y ejecución de las especificaciones de la acometida hidráulica e hidrosanitaria.</t>
  </si>
  <si>
    <t>Tramite para la legalización de los diseños, disponibilidad del servicio y ejecución de las especificaciones de la acometida eléctrica.</t>
  </si>
  <si>
    <t>Tramite para la legalización de los diseños, disponibilidad del servicio y ejecución de las especificaciones de la acometida de gas.</t>
  </si>
  <si>
    <t>1.3.1.1</t>
  </si>
  <si>
    <t xml:space="preserve">Suministro e instalación de luminaria tipo bala 26W 120V hermetica </t>
  </si>
  <si>
    <t xml:space="preserve"> UN </t>
  </si>
  <si>
    <t xml:space="preserve">Suministro e instalación de lampara 2x32W hermetica  </t>
  </si>
  <si>
    <t>3.3.4</t>
  </si>
  <si>
    <t>Planta de emergencia 75KVA 3 fases 13200/220-127V diesel. Incluye cabina isonora</t>
  </si>
  <si>
    <t>Suministro e instalación de acometida principal desde planta hasta tablero general . Incluye CABLE DE CU THHN  6No1/0(F)+2No1/0(N)+1No4(T) en ducto PVC de 2x2".</t>
  </si>
  <si>
    <t xml:space="preserve">Suministro instalación de tablero de 30 circuitos trifásico con espacio para totalizador, con barra de neutro y de tierra. Incluye puerta y chapa.				</t>
  </si>
  <si>
    <t>Suministro instalación de tablero de 12 circuitos trifásico con espacio para totalizador, con barra de neutro y de tierra. Incluye puerta y chapa. (Regulador)</t>
  </si>
  <si>
    <t xml:space="preserve">Suministro e instalacion de guardaescoba para piso laminado </t>
  </si>
  <si>
    <t xml:space="preserve">Suministro e instalación de poste certificado, para luminaria, tipo ornamental, metálico, galvanizado y pintado con pinturo electroestática, de 6m de alto y 2 1/2"  de  diámetro,  brazo  sencillo,  base  para  lámpara.  Incluye  transporte, excavación, cimentación en concreto  reforzado, izaje, aplomo, instalación y puesta en funcionamiento. </t>
  </si>
  <si>
    <t>Construcción de cajas de inspección y registro en concreto reforzado de (3.00*1.50*2.50 interno), con espesor de pared 0,1m.</t>
  </si>
  <si>
    <t xml:space="preserve">Suministro e instalacion de valvula sanitaria antiretorno de 6" </t>
  </si>
  <si>
    <t xml:space="preserve">Mediacaña exterior de 0.20m incluye pintura </t>
  </si>
  <si>
    <t xml:space="preserve">Suministro e instalación de acometida principal desde el transformador hasta el tablero General TG. Incluye CABLE DE Al THHN  6No350(F)+2No 350(N)+1No4(T) en ducto PVC de 2X 3". </t>
  </si>
  <si>
    <t>Geotextil  T2400 para separación subrasante/capas granulares  para zonas exteriores</t>
  </si>
  <si>
    <t xml:space="preserve"> 1.3.1.2</t>
  </si>
  <si>
    <t>SUBTOTAL EXPLANACIONES - RELLENOS, BASES Y SUB-BASES</t>
  </si>
  <si>
    <t xml:space="preserve">Suministro e instalacion tablero General  1200x1000x300 mm, fabricado en lámina galvanizada calibre 16, para montaje de equipos medianos, acabado en pintura electroestática poliéster color RAL 7035, incluye panel interno desmontable, frente muerto, chapas de anclaje, bisagra de soldar oculta de apertura de 180°, cerradura bombín 3 puntos de cierre, empaque en puerta, marquilla de seguridad externas y placa característica, certificado Cidet.  Interruptor automático caja moldeada regulable de 3x(200-250)A, 50kA/220V, 18kA/440V, Kit de transferencia 250A. Con 2 Contactores SD2 Mini Interruptor termomagnetico Easy9 MCB 3P 40A C 10kA 220V IEC 60898 Curva C DPS TIPO 1+2 PSC4-12,5/230TNS, 4P, 65kA 8/20, 12.5kA 10/ 350. Modo Común 3L+N+PE + RI. Voltaje de red 230VAC.  265Amp AC3 Y Enclavamiento Mecánico. </t>
  </si>
  <si>
    <t>2.1.4.3</t>
  </si>
  <si>
    <t>2.1.4.4</t>
  </si>
  <si>
    <t>2.1.4.5</t>
  </si>
  <si>
    <t>2.1.4.6</t>
  </si>
  <si>
    <t>2.1.4.7</t>
  </si>
  <si>
    <t>2.1.4.8</t>
  </si>
  <si>
    <t>2.1.4.9</t>
  </si>
  <si>
    <t>2.1.4.10</t>
  </si>
  <si>
    <t>2.1.4.11</t>
  </si>
  <si>
    <t>2.1.4.12</t>
  </si>
  <si>
    <t xml:space="preserve"> 2.1.5.1 </t>
  </si>
  <si>
    <t xml:space="preserve"> 2.1.5.2 </t>
  </si>
  <si>
    <t xml:space="preserve"> 2.1.5.3</t>
  </si>
  <si>
    <t>2.2.2.20</t>
  </si>
  <si>
    <t>2.2.2.21</t>
  </si>
  <si>
    <t>2.2.2.22</t>
  </si>
  <si>
    <t>3.1</t>
  </si>
  <si>
    <t>3.1.1</t>
  </si>
  <si>
    <t>3.1.2</t>
  </si>
  <si>
    <t>3.1.3</t>
  </si>
  <si>
    <t>3.3.5</t>
  </si>
  <si>
    <t>3.3.6</t>
  </si>
  <si>
    <t>3.3.2.1</t>
  </si>
  <si>
    <t>3.3.2.2</t>
  </si>
  <si>
    <t>3.3.2.3</t>
  </si>
  <si>
    <t>3.5</t>
  </si>
  <si>
    <t>3.5.1</t>
  </si>
  <si>
    <t>3.5.2</t>
  </si>
  <si>
    <t>3.5.3</t>
  </si>
  <si>
    <t>3.5.4</t>
  </si>
  <si>
    <t>3.5.5</t>
  </si>
  <si>
    <t>3.5.6</t>
  </si>
  <si>
    <t>3.5.7</t>
  </si>
  <si>
    <t>3.5.8</t>
  </si>
  <si>
    <t>3.5.9</t>
  </si>
  <si>
    <t>3.5.10</t>
  </si>
  <si>
    <t>4.1</t>
  </si>
  <si>
    <t>5.1</t>
  </si>
  <si>
    <t>4.1.1</t>
  </si>
  <si>
    <t>4.1.2</t>
  </si>
  <si>
    <t>4.1.3</t>
  </si>
  <si>
    <t>4.1.4</t>
  </si>
  <si>
    <t>4.1.5</t>
  </si>
  <si>
    <t>5.1.1</t>
  </si>
  <si>
    <t>5.1.1.1</t>
  </si>
  <si>
    <t>5.1.1.2</t>
  </si>
  <si>
    <t>5.1.1.3</t>
  </si>
  <si>
    <t>5.1.1.4</t>
  </si>
  <si>
    <t>6.1.2</t>
  </si>
  <si>
    <t>6.1.3</t>
  </si>
  <si>
    <t>6.1.4</t>
  </si>
  <si>
    <t>SISTEMA FOTOVOLTAICO</t>
  </si>
  <si>
    <t xml:space="preserve">Suministro e instalación de panel monocristalino de 580W </t>
  </si>
  <si>
    <t>Un</t>
  </si>
  <si>
    <t>Suministro e instalación de estructura de soporte para paneles en techo.</t>
  </si>
  <si>
    <t>Glb</t>
  </si>
  <si>
    <t>Suministro e instalación de Inversor Online 36Kw, incluye Shine master y Smartmeter</t>
  </si>
  <si>
    <t>un</t>
  </si>
  <si>
    <t>Suminsitro e instalación de tablero de protecciones.</t>
  </si>
  <si>
    <t>Suminsitro e instalación de cable solar 6mm</t>
  </si>
  <si>
    <t>Suminsitro e instalación de cable 6 AWG Cu</t>
  </si>
  <si>
    <t>Suminsitro e instalación de cable 2 AWG Cu</t>
  </si>
  <si>
    <t>Suminsitro e instalación de cable 8 AWG Cu</t>
  </si>
  <si>
    <t>Suminsitro e instalación de cable 10 AWG Cu</t>
  </si>
  <si>
    <t>Suministro e instalacion de tablero de 9 Circuitos tipo Riel DIN con protecciones</t>
  </si>
  <si>
    <t>Suministro e instalación de bandeja portacables de uso exterior 10mm</t>
  </si>
  <si>
    <t>Suministro e instalación de tapa para bandeja portacable de uso exterior</t>
  </si>
  <si>
    <t>Suministro e instalación de tuberia IMC 1"</t>
  </si>
  <si>
    <t>Suministro e instalación de tuberia IMC 1 1/2"</t>
  </si>
  <si>
    <t>Suministro de medidor bidireccional calibrado</t>
  </si>
  <si>
    <t>Elementos de conexión (Coraza, conectores MC 4 y fungibles)</t>
  </si>
  <si>
    <t>Tramites y gestiones ante operador de RED</t>
  </si>
  <si>
    <t>Inspeccion RETIE (Proyecto de generación)</t>
  </si>
  <si>
    <t>6.1.5</t>
  </si>
  <si>
    <t>6.1.6</t>
  </si>
  <si>
    <t>6.1.7</t>
  </si>
  <si>
    <t>6.1.8</t>
  </si>
  <si>
    <t>6.1.9</t>
  </si>
  <si>
    <t>6.1.10</t>
  </si>
  <si>
    <t>6.1.11</t>
  </si>
  <si>
    <t>6.1.12</t>
  </si>
  <si>
    <t>6.1.13</t>
  </si>
  <si>
    <t>6.1.14</t>
  </si>
  <si>
    <t>6.1.15</t>
  </si>
  <si>
    <t>6.1.16</t>
  </si>
  <si>
    <t>6.1.17</t>
  </si>
  <si>
    <t>6.1.18</t>
  </si>
  <si>
    <t>SUBTOTAL SISTEMA FOTOVOLTAICO</t>
  </si>
  <si>
    <t>7.1</t>
  </si>
  <si>
    <t>7.1.1</t>
  </si>
  <si>
    <t>7.1.1.1</t>
  </si>
  <si>
    <t>7.1.1.2</t>
  </si>
  <si>
    <t>7.1.1.3</t>
  </si>
  <si>
    <t>7.1.2</t>
  </si>
  <si>
    <t>7.1.2.1</t>
  </si>
  <si>
    <t>7.1.3</t>
  </si>
  <si>
    <t>7.1.3.1</t>
  </si>
  <si>
    <t>7.1.4</t>
  </si>
  <si>
    <t>7.1.4.1</t>
  </si>
  <si>
    <t>7.1.5</t>
  </si>
  <si>
    <t>7.1.5.1</t>
  </si>
  <si>
    <t>7.1.6</t>
  </si>
  <si>
    <t>7.1.6.1</t>
  </si>
  <si>
    <t>7.1.7</t>
  </si>
  <si>
    <t>7.1.7.1</t>
  </si>
  <si>
    <t>7.1.8</t>
  </si>
  <si>
    <t>7.1.8.1</t>
  </si>
  <si>
    <t>7.1.9</t>
  </si>
  <si>
    <t>7.1.9.1</t>
  </si>
  <si>
    <t>7.1.9.2</t>
  </si>
  <si>
    <t xml:space="preserve">Losa de contrapiso en concreto reforzado de 21 Mpa e=0,1 m </t>
  </si>
  <si>
    <t>Losa en concreto reforzado de 21 Mpa  e=0,1 m para rampa</t>
  </si>
  <si>
    <t>Recubrimiento de cubierta para arbol eliptico en placa traslucida de hunter douglas o similar en colores según diseño para zona espejo de agua. (incluye estructura en aluminio estructural para soporte y nivelacion de cubierta)</t>
  </si>
  <si>
    <t xml:space="preserve">Pavimento rigido en concreto de MR-38 para acceso y parqueaderos e=0,15m incluye Acero de Transferencia </t>
  </si>
  <si>
    <t>Suministro e Instalacion de Correas en Acero Estructural PAG. (Acero Estructural Galvanizado)</t>
  </si>
  <si>
    <t>Acero de refuerzo de zapatas, vigas de amarre, columnas, vigas descolgadas, losa de cubierta y muro de cerramiento</t>
  </si>
  <si>
    <t>7.1.8.2</t>
  </si>
  <si>
    <t>7.1.8.3</t>
  </si>
  <si>
    <t>7.1.8.4</t>
  </si>
  <si>
    <t>7.1.8.5</t>
  </si>
  <si>
    <t>7.1.8.6</t>
  </si>
  <si>
    <t>7.1.8.7</t>
  </si>
  <si>
    <t xml:space="preserve">Concreto 28 Mpa para muro de contencion en concreto </t>
  </si>
  <si>
    <t>Suministro transporte e Instalacion Tee 2" pvc potable</t>
  </si>
  <si>
    <t xml:space="preserve">Suministro Transporte e Instalación de Uniones pvc potable Ø 2". </t>
  </si>
  <si>
    <t>Suministro e instalación de salida para tomacorriente regulada en tuberia pvc 3/4" y alambre nº 12 AWG (F-N-T). Incluye accesorios de fijación y conectores de resorte.</t>
  </si>
  <si>
    <t>3.2.1</t>
  </si>
  <si>
    <t>3.2.2</t>
  </si>
  <si>
    <t>3.2.3</t>
  </si>
  <si>
    <t>3.3.3.1</t>
  </si>
  <si>
    <t>3.3.3.2</t>
  </si>
  <si>
    <t>3.3.3.3</t>
  </si>
  <si>
    <t>3.4</t>
  </si>
  <si>
    <t>3.4.1</t>
  </si>
  <si>
    <t>3.4.2</t>
  </si>
  <si>
    <t>3.4.4</t>
  </si>
  <si>
    <t>3.4.5</t>
  </si>
  <si>
    <t>3.4.6</t>
  </si>
  <si>
    <t>3.4.7</t>
  </si>
  <si>
    <t>3.4.8</t>
  </si>
  <si>
    <t>3.4.9</t>
  </si>
  <si>
    <t>3.4.10</t>
  </si>
  <si>
    <t>3.5.11</t>
  </si>
  <si>
    <t>3.6</t>
  </si>
  <si>
    <t>3.6.1</t>
  </si>
  <si>
    <t>3.6.2</t>
  </si>
  <si>
    <t>3.6.3</t>
  </si>
  <si>
    <t>3.6.4</t>
  </si>
  <si>
    <t>3.6.5</t>
  </si>
  <si>
    <t>3.7.1.1</t>
  </si>
  <si>
    <t>3.7.1.2</t>
  </si>
  <si>
    <t>3.7.1.3</t>
  </si>
  <si>
    <r>
      <rPr>
        <sz val="9"/>
        <rFont val="Arial MT"/>
        <family val="2"/>
      </rPr>
      <t>Formulario 1 - Propuesta económica  - Licitación de obra pública de infraestructura social</t>
    </r>
  </si>
  <si>
    <t>Código</t>
  </si>
  <si>
    <t>Versión</t>
  </si>
  <si>
    <r>
      <rPr>
        <b/>
        <sz val="9"/>
        <rFont val="Arial"/>
        <family val="2"/>
      </rPr>
      <t>FORMULARIO 1
PROPUESTA ECONÓMICA</t>
    </r>
  </si>
  <si>
    <r>
      <rPr>
        <sz val="9"/>
        <rFont val="Arial MT"/>
        <family val="2"/>
      </rPr>
      <t xml:space="preserve">[La Entidad puede utilizar este Formulario de presentación de </t>
    </r>
    <r>
      <rPr>
        <b/>
        <u/>
        <sz val="9"/>
        <rFont val="Arial"/>
        <family val="2"/>
      </rPr>
      <t>Propuesta Económica</t>
    </r>
    <r>
      <rPr>
        <b/>
        <sz val="9"/>
        <rFont val="Arial"/>
        <family val="2"/>
      </rPr>
      <t xml:space="preserve"> </t>
    </r>
    <r>
      <rPr>
        <sz val="9"/>
        <rFont val="Arial MT"/>
        <family val="2"/>
      </rPr>
      <t>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</si>
  <si>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sz val="9"/>
        <rFont val="Arial MT"/>
        <family val="2"/>
      </rPr>
      <t>Cuando el Proceso de Contratación es estructurado por Precios Unitarios, la Entidad debe aplicar las notas 1, 2 y 3 del presente formato y las casillas de "Descripción", "Porcentaje" de la Administración, Imprevisto, Utilidad  y total  A.I.U.  resaltadas en color amarillo.</t>
    </r>
  </si>
  <si>
    <t>Nº</t>
  </si>
  <si>
    <t>ÍTEM DE PAGO</t>
  </si>
  <si>
    <t>ESPECIFICACIONES</t>
  </si>
  <si>
    <t>DESCRIPCIÓN</t>
  </si>
  <si>
    <t>CANTIDAD</t>
  </si>
  <si>
    <t>VALOR UNITARIO</t>
  </si>
  <si>
    <t>VALOR TOTAL</t>
  </si>
  <si>
    <t>GENERAL</t>
  </si>
  <si>
    <t>PARTICULAR</t>
  </si>
  <si>
    <t>SUB TOTAL OBRAS</t>
  </si>
  <si>
    <t>A</t>
  </si>
  <si>
    <t>PLAN MANEJO AMBIENTAL (NO MODIFICABLE)</t>
  </si>
  <si>
    <t>B</t>
  </si>
  <si>
    <t>VALOR TOTAL A.I.U</t>
  </si>
  <si>
    <t>VALOR TOTAL COSTOS DIRECTOS + A.I.U</t>
  </si>
  <si>
    <t>PORCENTAJE</t>
  </si>
  <si>
    <r>
      <rPr>
        <b/>
        <sz val="9"/>
        <rFont val="Arial"/>
        <family val="2"/>
      </rPr>
      <t>NOTA 1</t>
    </r>
    <r>
      <rPr>
        <sz val="9"/>
        <rFont val="Arial MT"/>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</si>
  <si>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</si>
  <si>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</si>
  <si>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r>
      <rPr>
        <b/>
        <sz val="9"/>
        <rFont val="Arial"/>
        <family val="2"/>
      </rPr>
      <t xml:space="preserve">NOTA 2: </t>
    </r>
    <r>
      <rPr>
        <sz val="9"/>
        <rFont val="Arial MT"/>
        <family val="2"/>
      </rPr>
      <t>El A.I.U y su discriminación deben estar en porcentaje (%).</t>
    </r>
  </si>
  <si>
    <t>IMPREVISTO</t>
  </si>
  <si>
    <t>I=</t>
  </si>
  <si>
    <r>
      <rPr>
        <b/>
        <sz val="9"/>
        <rFont val="Arial"/>
        <family val="2"/>
      </rPr>
      <t xml:space="preserve">NOTA 3: </t>
    </r>
    <r>
      <rPr>
        <sz val="9"/>
        <rFont val="Arial MT"/>
        <family val="2"/>
      </rPr>
      <t>El  (%) del A.I.U se aplica al valor total de costos directos (A)</t>
    </r>
  </si>
  <si>
    <t>UTILIDAD</t>
  </si>
  <si>
    <t>U=</t>
  </si>
  <si>
    <t>TOTAL A.I.U</t>
  </si>
  <si>
    <t>A.I.U.=</t>
  </si>
  <si>
    <r>
      <t>VALOR TOTAL A+</t>
    </r>
    <r>
      <rPr>
        <sz val="10"/>
        <color theme="2" tint="-0.89999084444715716"/>
        <rFont val="Arial"/>
        <family val="2"/>
      </rPr>
      <t>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</si>
</sst>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 #,##0.00;\-&quot;$&quot;\ #,##0.00"/>
    <numFmt numFmtId="43" formatCode="_-* #,##0.00_-;\-* #,##0.00_-;_-* &quot;-&quot;??_-;_-@_-"/>
    <numFmt numFmtId="164" formatCode="_(&quot;$&quot;\ * #,##0.00_);_(&quot;$&quot;\ * \(#,##0.00\);_(&quot;$&quot;\ * &quot;-&quot;??_);_(@_)"/>
    <numFmt numFmtId="165" formatCode="_-* #,##0_-;\-* #,##0_-;_-* &quot;-&quot;??_-;_-@_-"/>
  </numFmts>
  <fonts count="16">
    <font>
      <sz val="11"/>
      <color theme="1"/>
      <name val="Calibri"/>
      <family val="2"/>
      <scheme val="minor"/>
    </font>
    <font>
      <sz val="11"/>
      <color theme="1"/>
      <name val="Calibri"/>
      <family val="2"/>
      <scheme val="minor"/>
    </font>
    <font>
      <sz val="12"/>
      <color rgb="FF000000"/>
      <name val="Calibri"/>
      <family val="2"/>
    </font>
    <font>
      <sz val="11"/>
      <color theme="2" tint="-0.89999084444715716"/>
      <name val="Arial"/>
      <family val="2"/>
    </font>
    <font>
      <b/>
      <sz val="11"/>
      <color theme="2" tint="-0.89999084444715716"/>
      <name val="Arial"/>
      <family val="2"/>
    </font>
    <font>
      <b/>
      <sz val="14"/>
      <color theme="0"/>
      <name val="Arial"/>
      <family val="2"/>
    </font>
    <font>
      <sz val="10"/>
      <color theme="2" tint="-0.89999084444715716"/>
      <name val="Arial"/>
      <family val="2"/>
    </font>
    <font>
      <b/>
      <sz val="11"/>
      <name val="Arial"/>
      <family val="2"/>
    </font>
    <font>
      <sz val="11"/>
      <name val="Arial"/>
      <family val="2"/>
    </font>
    <font>
      <sz val="9"/>
      <name val="Arial MT"/>
    </font>
    <font>
      <sz val="9"/>
      <name val="Arial MT"/>
      <family val="2"/>
    </font>
    <font>
      <sz val="9"/>
      <color rgb="FF000000"/>
      <name val="Times New Roman"/>
      <family val="1"/>
    </font>
    <font>
      <b/>
      <sz val="9"/>
      <name val="Arial"/>
      <family val="2"/>
    </font>
    <font>
      <sz val="9"/>
      <color rgb="FF000000"/>
      <name val="Arial MT"/>
      <family val="2"/>
    </font>
    <font>
      <b/>
      <u/>
      <sz val="9"/>
      <name val="Arial"/>
      <family val="2"/>
    </font>
    <font>
      <b/>
      <sz val="10"/>
      <color theme="2" tint="-0.89999084444715716"/>
      <name val="Arial"/>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BEBEBE"/>
      </patternFill>
    </fill>
    <fill>
      <patternFill patternType="solid">
        <fgColor rgb="FFFFFF00"/>
      </patternFill>
    </fill>
  </fills>
  <borders count="52">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style="hair">
        <color indexed="64"/>
      </left>
      <right style="hair">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medium">
        <color indexed="64"/>
      </left>
      <right style="hair">
        <color indexed="64"/>
      </right>
      <top style="hair">
        <color indexed="64"/>
      </top>
      <bottom/>
      <diagonal/>
    </border>
    <border>
      <left/>
      <right/>
      <top style="medium">
        <color indexed="64"/>
      </top>
      <bottom/>
      <diagonal/>
    </border>
    <border>
      <left/>
      <right style="medium">
        <color indexed="64"/>
      </right>
      <top/>
      <bottom style="hair">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hair">
        <color indexed="64"/>
      </right>
      <top style="hair">
        <color indexed="64"/>
      </top>
      <bottom/>
      <diagonal/>
    </border>
    <border>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0" fontId="2" fillId="0" borderId="0"/>
    <xf numFmtId="9" fontId="1" fillId="0" borderId="0" applyFont="0" applyFill="0" applyBorder="0" applyAlignment="0" applyProtection="0"/>
  </cellStyleXfs>
  <cellXfs count="195">
    <xf numFmtId="0" fontId="0" fillId="0" borderId="0" xfId="0"/>
    <xf numFmtId="165" fontId="3" fillId="0" borderId="0" xfId="1" applyNumberFormat="1" applyFont="1" applyFill="1" applyAlignment="1">
      <alignment horizontal="left" vertical="center"/>
    </xf>
    <xf numFmtId="165" fontId="3" fillId="0" borderId="0" xfId="1" applyNumberFormat="1" applyFont="1" applyFill="1" applyAlignment="1">
      <alignment horizontal="justify" vertical="center"/>
    </xf>
    <xf numFmtId="165" fontId="3" fillId="0" borderId="0" xfId="1" applyNumberFormat="1" applyFont="1" applyFill="1" applyAlignment="1">
      <alignment horizontal="center" vertical="center"/>
    </xf>
    <xf numFmtId="43" fontId="3" fillId="0" borderId="0" xfId="1" applyFont="1" applyFill="1" applyAlignment="1">
      <alignment horizontal="center" vertical="center"/>
    </xf>
    <xf numFmtId="164" fontId="3" fillId="0" borderId="0" xfId="2" applyFont="1" applyFill="1" applyAlignment="1">
      <alignment horizontal="center" vertical="center"/>
    </xf>
    <xf numFmtId="165" fontId="3" fillId="0" borderId="0" xfId="1" applyNumberFormat="1" applyFont="1" applyFill="1" applyAlignment="1">
      <alignment vertical="center"/>
    </xf>
    <xf numFmtId="165" fontId="3" fillId="0" borderId="0" xfId="1" applyNumberFormat="1" applyFont="1" applyFill="1" applyBorder="1" applyAlignment="1">
      <alignment vertical="center"/>
    </xf>
    <xf numFmtId="165" fontId="4" fillId="2" borderId="10" xfId="1" applyNumberFormat="1" applyFont="1" applyFill="1" applyBorder="1" applyAlignment="1">
      <alignment horizontal="left" vertical="center"/>
    </xf>
    <xf numFmtId="165" fontId="4" fillId="2" borderId="1" xfId="1" applyNumberFormat="1" applyFont="1" applyFill="1" applyBorder="1" applyAlignment="1">
      <alignment horizontal="justify" vertical="center" wrapText="1"/>
    </xf>
    <xf numFmtId="165" fontId="3" fillId="2" borderId="1" xfId="1" applyNumberFormat="1" applyFont="1" applyFill="1" applyBorder="1" applyAlignment="1">
      <alignment horizontal="center" vertical="center" wrapText="1"/>
    </xf>
    <xf numFmtId="43" fontId="3" fillId="2" borderId="1" xfId="1" applyFont="1" applyFill="1" applyBorder="1" applyAlignment="1">
      <alignment horizontal="center" vertical="center" wrapText="1"/>
    </xf>
    <xf numFmtId="164" fontId="3" fillId="2" borderId="1" xfId="2" applyFont="1" applyFill="1" applyBorder="1" applyAlignment="1">
      <alignment horizontal="center" vertical="center" wrapText="1"/>
    </xf>
    <xf numFmtId="164" fontId="3" fillId="2" borderId="11" xfId="2" applyFont="1" applyFill="1" applyBorder="1" applyAlignment="1">
      <alignment horizontal="center" vertical="center" wrapText="1"/>
    </xf>
    <xf numFmtId="165" fontId="3" fillId="0" borderId="10" xfId="1" applyNumberFormat="1" applyFont="1" applyFill="1" applyBorder="1" applyAlignment="1">
      <alignment horizontal="left" vertical="center"/>
    </xf>
    <xf numFmtId="165" fontId="3" fillId="0" borderId="1" xfId="1" applyNumberFormat="1" applyFont="1" applyFill="1" applyBorder="1" applyAlignment="1">
      <alignment horizontal="justify" vertical="center" wrapText="1"/>
    </xf>
    <xf numFmtId="165" fontId="3" fillId="0" borderId="1" xfId="1" applyNumberFormat="1" applyFont="1" applyFill="1" applyBorder="1" applyAlignment="1">
      <alignment horizontal="center" vertical="center"/>
    </xf>
    <xf numFmtId="43" fontId="3" fillId="0" borderId="1" xfId="1" applyFont="1" applyFill="1" applyBorder="1" applyAlignment="1">
      <alignment horizontal="center" vertical="center"/>
    </xf>
    <xf numFmtId="164" fontId="3" fillId="0" borderId="1" xfId="2" applyFont="1" applyFill="1" applyBorder="1" applyAlignment="1">
      <alignment horizontal="center" vertical="center"/>
    </xf>
    <xf numFmtId="164" fontId="3" fillId="0" borderId="11" xfId="2" applyFont="1" applyFill="1" applyBorder="1" applyAlignment="1">
      <alignment vertical="center"/>
    </xf>
    <xf numFmtId="165" fontId="4" fillId="0" borderId="13" xfId="1" applyNumberFormat="1" applyFont="1" applyFill="1" applyBorder="1" applyAlignment="1">
      <alignment vertical="center" wrapText="1"/>
    </xf>
    <xf numFmtId="165" fontId="4" fillId="0" borderId="12" xfId="1" applyNumberFormat="1" applyFont="1" applyFill="1" applyBorder="1" applyAlignment="1">
      <alignment vertical="center" wrapText="1"/>
    </xf>
    <xf numFmtId="164" fontId="4" fillId="0" borderId="16" xfId="2" applyFont="1" applyFill="1" applyBorder="1" applyAlignment="1">
      <alignment vertical="center" wrapText="1"/>
    </xf>
    <xf numFmtId="165" fontId="4" fillId="0" borderId="0" xfId="1" applyNumberFormat="1" applyFont="1" applyFill="1" applyAlignment="1">
      <alignment vertical="center"/>
    </xf>
    <xf numFmtId="164" fontId="3" fillId="0" borderId="11" xfId="2" applyFont="1" applyFill="1" applyBorder="1" applyAlignment="1">
      <alignment horizontal="center" vertical="center"/>
    </xf>
    <xf numFmtId="164" fontId="4" fillId="0" borderId="11" xfId="2" applyFont="1" applyFill="1" applyBorder="1" applyAlignment="1">
      <alignment horizontal="left" vertical="center" wrapText="1"/>
    </xf>
    <xf numFmtId="165" fontId="3" fillId="0" borderId="10" xfId="1" applyNumberFormat="1" applyFont="1" applyFill="1" applyBorder="1" applyAlignment="1">
      <alignment vertical="center" wrapText="1"/>
    </xf>
    <xf numFmtId="164" fontId="3" fillId="0" borderId="1" xfId="2" applyFont="1" applyFill="1" applyBorder="1" applyAlignment="1">
      <alignment horizontal="left" vertical="center"/>
    </xf>
    <xf numFmtId="165" fontId="3" fillId="0" borderId="10" xfId="1" applyNumberFormat="1" applyFont="1" applyFill="1" applyBorder="1" applyAlignment="1">
      <alignment horizontal="left" vertical="center" wrapText="1"/>
    </xf>
    <xf numFmtId="165" fontId="4" fillId="0" borderId="15" xfId="1" applyNumberFormat="1" applyFont="1" applyFill="1" applyBorder="1" applyAlignment="1">
      <alignment vertical="center"/>
    </xf>
    <xf numFmtId="165" fontId="4" fillId="0" borderId="13" xfId="1" applyNumberFormat="1" applyFont="1" applyFill="1" applyBorder="1" applyAlignment="1">
      <alignment vertical="center"/>
    </xf>
    <xf numFmtId="43" fontId="4" fillId="0" borderId="13" xfId="1" applyFont="1" applyFill="1" applyBorder="1" applyAlignment="1">
      <alignment vertical="center"/>
    </xf>
    <xf numFmtId="164" fontId="4" fillId="0" borderId="13" xfId="2" applyFont="1" applyFill="1" applyBorder="1" applyAlignment="1">
      <alignment vertical="center"/>
    </xf>
    <xf numFmtId="164" fontId="4" fillId="0" borderId="16" xfId="2" applyFont="1" applyFill="1" applyBorder="1" applyAlignment="1">
      <alignment vertical="center"/>
    </xf>
    <xf numFmtId="165" fontId="3" fillId="0" borderId="1" xfId="1" applyNumberFormat="1" applyFont="1" applyFill="1" applyBorder="1" applyAlignment="1">
      <alignment horizontal="center" vertical="center" wrapText="1"/>
    </xf>
    <xf numFmtId="43" fontId="3" fillId="0" borderId="1" xfId="1" applyFont="1" applyFill="1" applyBorder="1" applyAlignment="1">
      <alignment horizontal="center" vertical="center" wrapText="1"/>
    </xf>
    <xf numFmtId="164" fontId="3" fillId="0" borderId="1" xfId="2" applyFont="1" applyFill="1" applyBorder="1" applyAlignment="1">
      <alignment horizontal="center" vertical="center" wrapText="1"/>
    </xf>
    <xf numFmtId="164" fontId="3" fillId="0" borderId="11" xfId="2" applyFont="1" applyFill="1" applyBorder="1" applyAlignment="1">
      <alignment horizontal="center" vertical="center" wrapText="1"/>
    </xf>
    <xf numFmtId="165" fontId="3" fillId="0" borderId="1" xfId="1" applyNumberFormat="1" applyFont="1" applyFill="1" applyBorder="1" applyAlignment="1">
      <alignment horizontal="justify" vertical="center"/>
    </xf>
    <xf numFmtId="164" fontId="3" fillId="0" borderId="1" xfId="2" applyFont="1" applyFill="1" applyBorder="1" applyAlignment="1">
      <alignment horizontal="left" vertical="center" wrapText="1"/>
    </xf>
    <xf numFmtId="164" fontId="3" fillId="0" borderId="1" xfId="2" applyFont="1" applyFill="1" applyBorder="1" applyAlignment="1">
      <alignment horizontal="right" vertical="center"/>
    </xf>
    <xf numFmtId="165" fontId="3" fillId="0" borderId="18" xfId="1" applyNumberFormat="1" applyFont="1" applyFill="1" applyBorder="1" applyAlignment="1">
      <alignment horizontal="left" vertical="center"/>
    </xf>
    <xf numFmtId="165" fontId="3" fillId="0" borderId="2" xfId="1" applyNumberFormat="1" applyFont="1" applyFill="1" applyBorder="1" applyAlignment="1">
      <alignment horizontal="justify" vertical="center" wrapText="1"/>
    </xf>
    <xf numFmtId="165" fontId="3" fillId="0" borderId="2" xfId="1" applyNumberFormat="1" applyFont="1" applyFill="1" applyBorder="1" applyAlignment="1">
      <alignment horizontal="center" vertical="center"/>
    </xf>
    <xf numFmtId="43" fontId="3" fillId="0" borderId="2" xfId="1" applyFont="1" applyFill="1" applyBorder="1" applyAlignment="1">
      <alignment horizontal="center" vertical="center"/>
    </xf>
    <xf numFmtId="164" fontId="3" fillId="0" borderId="2" xfId="2" applyFont="1" applyFill="1" applyBorder="1" applyAlignment="1">
      <alignment horizontal="center" vertical="center"/>
    </xf>
    <xf numFmtId="164" fontId="3" fillId="0" borderId="17" xfId="2" applyFont="1" applyFill="1" applyBorder="1" applyAlignment="1">
      <alignment horizontal="center" vertical="center"/>
    </xf>
    <xf numFmtId="164" fontId="4" fillId="0" borderId="22" xfId="2" applyFont="1" applyFill="1" applyBorder="1" applyAlignment="1">
      <alignment vertical="center"/>
    </xf>
    <xf numFmtId="165" fontId="3" fillId="0" borderId="13" xfId="1" applyNumberFormat="1" applyFont="1" applyFill="1" applyBorder="1" applyAlignment="1">
      <alignment vertical="center"/>
    </xf>
    <xf numFmtId="43" fontId="3" fillId="0" borderId="13" xfId="1" applyFont="1" applyFill="1" applyBorder="1" applyAlignment="1">
      <alignment vertical="center"/>
    </xf>
    <xf numFmtId="164" fontId="3" fillId="0" borderId="13" xfId="2" applyFont="1" applyFill="1" applyBorder="1" applyAlignment="1">
      <alignment vertical="center"/>
    </xf>
    <xf numFmtId="164" fontId="3" fillId="0" borderId="16" xfId="2" applyFont="1" applyFill="1" applyBorder="1" applyAlignment="1">
      <alignment vertical="center"/>
    </xf>
    <xf numFmtId="0" fontId="3" fillId="0" borderId="2" xfId="1" applyNumberFormat="1" applyFont="1" applyFill="1" applyBorder="1" applyAlignment="1">
      <alignment horizontal="left" vertical="center" wrapText="1"/>
    </xf>
    <xf numFmtId="164" fontId="3" fillId="0" borderId="1" xfId="2" applyFont="1" applyFill="1" applyBorder="1" applyAlignment="1">
      <alignment vertical="center" wrapText="1"/>
    </xf>
    <xf numFmtId="165" fontId="3" fillId="2" borderId="10" xfId="1" applyNumberFormat="1" applyFont="1" applyFill="1" applyBorder="1" applyAlignment="1">
      <alignment horizontal="left" vertical="center"/>
    </xf>
    <xf numFmtId="165" fontId="3" fillId="0" borderId="1" xfId="1" applyNumberFormat="1" applyFont="1" applyFill="1" applyBorder="1" applyAlignment="1">
      <alignment horizontal="justify" vertical="center" wrapText="1" shrinkToFit="1"/>
    </xf>
    <xf numFmtId="0" fontId="3" fillId="0" borderId="2" xfId="1" applyNumberFormat="1" applyFont="1" applyFill="1" applyBorder="1" applyAlignment="1">
      <alignment horizontal="left" vertical="center" wrapText="1" shrinkToFit="1"/>
    </xf>
    <xf numFmtId="165" fontId="3" fillId="0" borderId="2" xfId="1" applyNumberFormat="1" applyFont="1" applyFill="1" applyBorder="1" applyAlignment="1">
      <alignment horizontal="center" vertical="center" wrapText="1"/>
    </xf>
    <xf numFmtId="43" fontId="3" fillId="0" borderId="2" xfId="1" applyFont="1" applyFill="1" applyBorder="1" applyAlignment="1">
      <alignment horizontal="center" vertical="center" wrapText="1"/>
    </xf>
    <xf numFmtId="164" fontId="3" fillId="0" borderId="2" xfId="2" applyFont="1" applyFill="1" applyBorder="1" applyAlignment="1">
      <alignment horizontal="center" vertical="center" wrapText="1"/>
    </xf>
    <xf numFmtId="164" fontId="3" fillId="0" borderId="17" xfId="2" applyFont="1" applyFill="1" applyBorder="1" applyAlignment="1">
      <alignment horizontal="center" vertical="center" wrapText="1"/>
    </xf>
    <xf numFmtId="165" fontId="3" fillId="0" borderId="8" xfId="1" applyNumberFormat="1" applyFont="1" applyFill="1" applyBorder="1" applyAlignment="1">
      <alignment horizontal="left" vertical="center"/>
    </xf>
    <xf numFmtId="165" fontId="3" fillId="0" borderId="4" xfId="1" applyNumberFormat="1" applyFont="1" applyFill="1" applyBorder="1" applyAlignment="1">
      <alignment horizontal="justify" vertical="center" wrapText="1"/>
    </xf>
    <xf numFmtId="165" fontId="3" fillId="0" borderId="4" xfId="1" applyNumberFormat="1" applyFont="1" applyFill="1" applyBorder="1" applyAlignment="1">
      <alignment horizontal="center" vertical="center"/>
    </xf>
    <xf numFmtId="43" fontId="3" fillId="0" borderId="4" xfId="1" applyFont="1" applyFill="1" applyBorder="1" applyAlignment="1">
      <alignment horizontal="center" vertical="center"/>
    </xf>
    <xf numFmtId="164" fontId="3" fillId="0" borderId="4" xfId="2" applyFont="1" applyFill="1" applyBorder="1" applyAlignment="1">
      <alignment horizontal="center" vertical="center"/>
    </xf>
    <xf numFmtId="164" fontId="3" fillId="0" borderId="9" xfId="2" applyFont="1" applyFill="1" applyBorder="1" applyAlignment="1">
      <alignment horizontal="center" vertical="center"/>
    </xf>
    <xf numFmtId="164" fontId="3" fillId="0" borderId="13" xfId="2" applyFont="1" applyFill="1" applyBorder="1" applyAlignment="1">
      <alignment horizontal="center" vertical="center"/>
    </xf>
    <xf numFmtId="43" fontId="4" fillId="0" borderId="13" xfId="1" applyFont="1" applyFill="1" applyBorder="1" applyAlignment="1">
      <alignment vertical="center" wrapText="1"/>
    </xf>
    <xf numFmtId="164" fontId="4" fillId="0" borderId="13" xfId="2" applyFont="1" applyFill="1" applyBorder="1" applyAlignment="1">
      <alignment vertical="center" wrapText="1"/>
    </xf>
    <xf numFmtId="165" fontId="4" fillId="0" borderId="1" xfId="1" applyNumberFormat="1" applyFont="1" applyFill="1" applyBorder="1" applyAlignment="1">
      <alignment horizontal="right" vertical="center" wrapText="1"/>
    </xf>
    <xf numFmtId="43" fontId="4" fillId="0" borderId="1" xfId="1" applyFont="1" applyFill="1" applyBorder="1" applyAlignment="1">
      <alignment horizontal="right" vertical="center" wrapText="1"/>
    </xf>
    <xf numFmtId="164" fontId="4" fillId="0" borderId="1" xfId="2" applyFont="1" applyFill="1" applyBorder="1" applyAlignment="1">
      <alignment horizontal="right" vertical="center" wrapText="1"/>
    </xf>
    <xf numFmtId="164" fontId="4" fillId="0" borderId="11" xfId="2" applyFont="1" applyFill="1" applyBorder="1" applyAlignment="1">
      <alignment horizontal="right" vertical="center" wrapText="1"/>
    </xf>
    <xf numFmtId="165" fontId="3" fillId="0" borderId="1" xfId="1" applyNumberFormat="1" applyFont="1" applyFill="1" applyBorder="1" applyAlignment="1">
      <alignment horizontal="left" vertical="center" wrapText="1"/>
    </xf>
    <xf numFmtId="43" fontId="3" fillId="0" borderId="1" xfId="1" applyFont="1" applyFill="1" applyBorder="1" applyAlignment="1">
      <alignment horizontal="left" vertical="center" wrapText="1"/>
    </xf>
    <xf numFmtId="164" fontId="3" fillId="0" borderId="11" xfId="2" applyFont="1" applyFill="1" applyBorder="1" applyAlignment="1">
      <alignment horizontal="left" vertical="center" wrapText="1"/>
    </xf>
    <xf numFmtId="165" fontId="3" fillId="0" borderId="1" xfId="1" applyNumberFormat="1" applyFont="1" applyFill="1" applyBorder="1" applyAlignment="1">
      <alignment horizontal="right" vertical="center" wrapText="1"/>
    </xf>
    <xf numFmtId="43" fontId="3" fillId="0" borderId="1" xfId="1" applyFont="1" applyFill="1" applyBorder="1" applyAlignment="1">
      <alignment horizontal="right" vertical="center" wrapText="1"/>
    </xf>
    <xf numFmtId="164" fontId="3" fillId="0" borderId="1" xfId="2" applyFont="1" applyFill="1" applyBorder="1" applyAlignment="1">
      <alignment horizontal="right" vertical="center" wrapText="1"/>
    </xf>
    <xf numFmtId="164" fontId="3" fillId="0" borderId="11" xfId="2" applyFont="1" applyFill="1" applyBorder="1" applyAlignment="1">
      <alignment horizontal="right" vertical="center" wrapText="1"/>
    </xf>
    <xf numFmtId="165" fontId="3" fillId="0" borderId="2" xfId="1" applyNumberFormat="1" applyFont="1" applyFill="1" applyBorder="1" applyAlignment="1">
      <alignment horizontal="justify" vertical="center"/>
    </xf>
    <xf numFmtId="165" fontId="4" fillId="0" borderId="8" xfId="1" applyNumberFormat="1" applyFont="1" applyFill="1" applyBorder="1" applyAlignment="1">
      <alignment horizontal="right" vertical="center"/>
    </xf>
    <xf numFmtId="165" fontId="4" fillId="0" borderId="4" xfId="1" applyNumberFormat="1" applyFont="1" applyFill="1" applyBorder="1" applyAlignment="1">
      <alignment horizontal="right" vertical="center"/>
    </xf>
    <xf numFmtId="43" fontId="4" fillId="0" borderId="4" xfId="1" applyFont="1" applyFill="1" applyBorder="1" applyAlignment="1">
      <alignment horizontal="right" vertical="center"/>
    </xf>
    <xf numFmtId="164" fontId="4" fillId="0" borderId="4" xfId="2" applyFont="1" applyFill="1" applyBorder="1" applyAlignment="1">
      <alignment horizontal="right" vertical="center"/>
    </xf>
    <xf numFmtId="164" fontId="4" fillId="0" borderId="9" xfId="2" applyFont="1" applyFill="1" applyBorder="1" applyAlignment="1">
      <alignment horizontal="right" vertical="center"/>
    </xf>
    <xf numFmtId="165" fontId="3" fillId="0" borderId="13" xfId="1" applyNumberFormat="1" applyFont="1" applyFill="1" applyBorder="1" applyAlignment="1">
      <alignment horizontal="center" vertical="center"/>
    </xf>
    <xf numFmtId="43" fontId="3" fillId="0" borderId="13" xfId="1" applyFont="1" applyFill="1" applyBorder="1" applyAlignment="1">
      <alignment horizontal="center" vertical="center"/>
    </xf>
    <xf numFmtId="165" fontId="3" fillId="0" borderId="15" xfId="1" applyNumberFormat="1" applyFont="1" applyFill="1" applyBorder="1" applyAlignment="1">
      <alignment vertical="center"/>
    </xf>
    <xf numFmtId="164" fontId="4" fillId="0" borderId="11" xfId="2" applyFont="1" applyFill="1" applyBorder="1" applyAlignment="1">
      <alignment vertical="center"/>
    </xf>
    <xf numFmtId="0" fontId="6" fillId="0" borderId="2" xfId="1" applyNumberFormat="1" applyFont="1" applyFill="1" applyBorder="1" applyAlignment="1">
      <alignment horizontal="left" vertical="center" wrapText="1"/>
    </xf>
    <xf numFmtId="165" fontId="3" fillId="3" borderId="0" xfId="1" applyNumberFormat="1" applyFont="1" applyFill="1" applyAlignment="1">
      <alignment vertical="center"/>
    </xf>
    <xf numFmtId="165" fontId="3" fillId="3" borderId="0" xfId="1" applyNumberFormat="1" applyFont="1" applyFill="1" applyBorder="1" applyAlignment="1">
      <alignment vertical="center"/>
    </xf>
    <xf numFmtId="164" fontId="3" fillId="0" borderId="1" xfId="2" applyFont="1" applyBorder="1" applyAlignment="1">
      <alignment horizontal="left" vertical="center" wrapText="1"/>
    </xf>
    <xf numFmtId="165" fontId="4" fillId="0" borderId="0" xfId="1" applyNumberFormat="1" applyFont="1" applyFill="1" applyBorder="1" applyAlignment="1">
      <alignment vertical="center"/>
    </xf>
    <xf numFmtId="164" fontId="3" fillId="0" borderId="0" xfId="2" applyFont="1" applyFill="1" applyBorder="1" applyAlignment="1">
      <alignment vertical="center"/>
    </xf>
    <xf numFmtId="164" fontId="4" fillId="0" borderId="0" xfId="2" applyFont="1" applyFill="1" applyBorder="1" applyAlignment="1">
      <alignment vertical="center"/>
    </xf>
    <xf numFmtId="164" fontId="3" fillId="0" borderId="0" xfId="2" applyFont="1" applyFill="1" applyBorder="1" applyAlignment="1">
      <alignment horizontal="center" vertical="center"/>
    </xf>
    <xf numFmtId="7" fontId="3" fillId="0" borderId="0" xfId="2" applyNumberFormat="1" applyFont="1" applyFill="1" applyBorder="1" applyAlignment="1">
      <alignment vertical="center"/>
    </xf>
    <xf numFmtId="7" fontId="4" fillId="0" borderId="0" xfId="2" applyNumberFormat="1" applyFont="1" applyFill="1" applyBorder="1" applyAlignment="1">
      <alignment vertical="center"/>
    </xf>
    <xf numFmtId="165" fontId="7" fillId="2" borderId="1" xfId="1" applyNumberFormat="1" applyFont="1" applyFill="1" applyBorder="1" applyAlignment="1">
      <alignment horizontal="justify" vertical="center" wrapText="1"/>
    </xf>
    <xf numFmtId="165" fontId="8" fillId="0" borderId="1" xfId="1" applyNumberFormat="1" applyFont="1" applyFill="1" applyBorder="1" applyAlignment="1">
      <alignment horizontal="justify" vertical="center" wrapText="1"/>
    </xf>
    <xf numFmtId="165" fontId="8" fillId="0" borderId="13" xfId="1" applyNumberFormat="1" applyFont="1" applyFill="1" applyBorder="1" applyAlignment="1">
      <alignment horizontal="justify" vertical="center" wrapText="1"/>
    </xf>
    <xf numFmtId="165" fontId="7" fillId="0" borderId="1" xfId="1" applyNumberFormat="1" applyFont="1" applyFill="1" applyBorder="1" applyAlignment="1">
      <alignment horizontal="justify" vertical="center" wrapText="1"/>
    </xf>
    <xf numFmtId="165" fontId="8" fillId="0" borderId="1" xfId="1" applyNumberFormat="1" applyFont="1" applyFill="1" applyBorder="1" applyAlignment="1">
      <alignment horizontal="justify" vertical="center"/>
    </xf>
    <xf numFmtId="0" fontId="8" fillId="0" borderId="1" xfId="1" applyNumberFormat="1" applyFont="1" applyFill="1" applyBorder="1" applyAlignment="1">
      <alignment horizontal="justify" vertical="center"/>
    </xf>
    <xf numFmtId="0" fontId="12" fillId="0" borderId="26" xfId="0" applyFont="1" applyBorder="1" applyAlignment="1">
      <alignment horizontal="center" vertical="center" wrapText="1"/>
    </xf>
    <xf numFmtId="165" fontId="4" fillId="2" borderId="12" xfId="1" applyNumberFormat="1" applyFont="1" applyFill="1" applyBorder="1" applyAlignment="1">
      <alignment horizontal="left" vertical="center"/>
    </xf>
    <xf numFmtId="165" fontId="3" fillId="0" borderId="12" xfId="1" applyNumberFormat="1" applyFont="1" applyFill="1" applyBorder="1" applyAlignment="1">
      <alignment horizontal="left" vertical="center"/>
    </xf>
    <xf numFmtId="165" fontId="3" fillId="0" borderId="12" xfId="1" applyNumberFormat="1" applyFont="1" applyFill="1" applyBorder="1" applyAlignment="1">
      <alignment vertical="center" wrapText="1"/>
    </xf>
    <xf numFmtId="165" fontId="3" fillId="0" borderId="12" xfId="1" applyNumberFormat="1" applyFont="1" applyFill="1" applyBorder="1" applyAlignment="1">
      <alignment horizontal="left" vertical="center" wrapText="1"/>
    </xf>
    <xf numFmtId="165" fontId="3" fillId="0" borderId="28" xfId="1" applyNumberFormat="1" applyFont="1" applyFill="1" applyBorder="1" applyAlignment="1">
      <alignment horizontal="left" vertical="center"/>
    </xf>
    <xf numFmtId="165" fontId="3" fillId="2" borderId="12" xfId="1" applyNumberFormat="1" applyFont="1" applyFill="1" applyBorder="1" applyAlignment="1">
      <alignment horizontal="left" vertical="center"/>
    </xf>
    <xf numFmtId="165" fontId="3" fillId="0" borderId="29" xfId="1" applyNumberFormat="1" applyFont="1" applyFill="1" applyBorder="1" applyAlignment="1">
      <alignment horizontal="left" vertical="center"/>
    </xf>
    <xf numFmtId="165" fontId="4" fillId="0" borderId="29" xfId="1" applyNumberFormat="1" applyFont="1" applyFill="1" applyBorder="1" applyAlignment="1">
      <alignment horizontal="right" vertical="center"/>
    </xf>
    <xf numFmtId="165" fontId="3" fillId="0" borderId="13" xfId="1" applyNumberFormat="1" applyFont="1" applyFill="1" applyBorder="1" applyAlignment="1">
      <alignment horizontal="left" vertical="center"/>
    </xf>
    <xf numFmtId="0" fontId="9" fillId="3" borderId="0" xfId="0" applyFont="1" applyFill="1" applyAlignment="1">
      <alignment vertical="center" wrapText="1"/>
    </xf>
    <xf numFmtId="0" fontId="12" fillId="3" borderId="30" xfId="0" applyFont="1" applyFill="1" applyBorder="1" applyAlignment="1">
      <alignment horizontal="left" vertical="center" wrapText="1"/>
    </xf>
    <xf numFmtId="0" fontId="11" fillId="3" borderId="0" xfId="0" applyFont="1" applyFill="1" applyAlignment="1">
      <alignment horizontal="left" vertical="center"/>
    </xf>
    <xf numFmtId="0" fontId="11" fillId="0" borderId="0" xfId="0" applyFont="1" applyAlignment="1">
      <alignment horizontal="left" vertical="center"/>
    </xf>
    <xf numFmtId="0" fontId="11" fillId="3" borderId="30" xfId="0" applyFont="1" applyFill="1" applyBorder="1" applyAlignment="1">
      <alignment horizontal="left" vertical="center" wrapText="1"/>
    </xf>
    <xf numFmtId="1" fontId="13" fillId="3" borderId="30" xfId="0" applyNumberFormat="1" applyFont="1" applyFill="1" applyBorder="1" applyAlignment="1">
      <alignment horizontal="left" vertical="center" shrinkToFit="1"/>
    </xf>
    <xf numFmtId="0" fontId="11" fillId="3" borderId="0" xfId="0" applyFont="1" applyFill="1" applyAlignment="1">
      <alignment horizontal="left" vertical="center" wrapText="1"/>
    </xf>
    <xf numFmtId="165" fontId="4" fillId="3" borderId="0" xfId="1" applyNumberFormat="1" applyFont="1" applyFill="1" applyBorder="1" applyAlignment="1">
      <alignment horizontal="left" vertical="center"/>
    </xf>
    <xf numFmtId="0" fontId="12" fillId="5" borderId="36" xfId="0" applyFont="1" applyFill="1" applyBorder="1" applyAlignment="1">
      <alignment horizontal="center" vertical="center" wrapText="1"/>
    </xf>
    <xf numFmtId="0" fontId="11" fillId="0" borderId="37" xfId="0" applyFont="1" applyBorder="1" applyAlignment="1">
      <alignment vertical="top" wrapText="1"/>
    </xf>
    <xf numFmtId="0" fontId="11" fillId="0" borderId="38" xfId="0" applyFont="1" applyBorder="1" applyAlignment="1">
      <alignment vertical="top" wrapText="1"/>
    </xf>
    <xf numFmtId="0" fontId="11" fillId="0" borderId="24" xfId="0" applyFont="1" applyBorder="1" applyAlignment="1">
      <alignment vertical="center" wrapText="1"/>
    </xf>
    <xf numFmtId="0" fontId="12" fillId="5" borderId="26" xfId="0" applyFont="1" applyFill="1" applyBorder="1" applyAlignment="1">
      <alignment horizontal="center" vertical="center" wrapText="1"/>
    </xf>
    <xf numFmtId="9" fontId="13" fillId="4" borderId="36" xfId="0" applyNumberFormat="1" applyFont="1" applyFill="1" applyBorder="1" applyAlignment="1">
      <alignment horizontal="center" vertical="center" shrinkToFit="1"/>
    </xf>
    <xf numFmtId="0" fontId="11" fillId="0" borderId="38" xfId="0" applyFont="1" applyBorder="1" applyAlignment="1">
      <alignment vertical="center" wrapText="1"/>
    </xf>
    <xf numFmtId="0" fontId="12" fillId="5" borderId="41" xfId="0" applyFont="1" applyFill="1" applyBorder="1" applyAlignment="1">
      <alignment horizontal="center" vertical="center" wrapText="1"/>
    </xf>
    <xf numFmtId="9" fontId="13" fillId="4" borderId="42" xfId="0" applyNumberFormat="1" applyFont="1" applyFill="1" applyBorder="1" applyAlignment="1">
      <alignment horizontal="center" vertical="center" shrinkToFit="1"/>
    </xf>
    <xf numFmtId="165" fontId="3" fillId="3" borderId="0" xfId="1" applyNumberFormat="1" applyFont="1" applyFill="1" applyBorder="1" applyAlignment="1">
      <alignment horizontal="left" vertical="center"/>
    </xf>
    <xf numFmtId="0" fontId="11" fillId="3" borderId="0" xfId="0" applyFont="1" applyFill="1" applyAlignment="1">
      <alignment vertical="center" wrapText="1"/>
    </xf>
    <xf numFmtId="165" fontId="4" fillId="0" borderId="44" xfId="1" applyNumberFormat="1" applyFont="1" applyFill="1" applyBorder="1" applyAlignment="1">
      <alignment horizontal="center" vertical="center"/>
    </xf>
    <xf numFmtId="9" fontId="15" fillId="0" borderId="30" xfId="4" applyFont="1" applyFill="1" applyBorder="1" applyAlignment="1">
      <alignment horizontal="center" vertical="center"/>
    </xf>
    <xf numFmtId="165" fontId="5" fillId="3" borderId="21" xfId="1" applyNumberFormat="1" applyFont="1" applyFill="1" applyBorder="1" applyAlignment="1">
      <alignment horizontal="center" vertical="center"/>
    </xf>
    <xf numFmtId="165" fontId="5" fillId="3" borderId="19" xfId="1" applyNumberFormat="1" applyFont="1" applyFill="1" applyBorder="1" applyAlignment="1">
      <alignment horizontal="center" vertical="center"/>
    </xf>
    <xf numFmtId="165" fontId="5" fillId="3" borderId="6" xfId="1" applyNumberFormat="1" applyFont="1" applyFill="1" applyBorder="1" applyAlignment="1">
      <alignment horizontal="center" vertical="center"/>
    </xf>
    <xf numFmtId="43" fontId="5" fillId="3" borderId="6" xfId="1" applyFont="1" applyFill="1" applyBorder="1" applyAlignment="1">
      <alignment horizontal="center" vertical="center"/>
    </xf>
    <xf numFmtId="164" fontId="5" fillId="3" borderId="6" xfId="2" applyFont="1" applyFill="1" applyBorder="1" applyAlignment="1">
      <alignment horizontal="center" vertical="center"/>
    </xf>
    <xf numFmtId="164" fontId="5" fillId="3" borderId="7" xfId="2" applyFont="1" applyFill="1" applyBorder="1" applyAlignment="1">
      <alignment horizontal="center" vertical="center"/>
    </xf>
    <xf numFmtId="164" fontId="3" fillId="3" borderId="0" xfId="2" applyFont="1" applyFill="1" applyBorder="1" applyAlignment="1">
      <alignment vertical="center"/>
    </xf>
    <xf numFmtId="164" fontId="15" fillId="0" borderId="48" xfId="2" applyFont="1" applyFill="1" applyBorder="1" applyAlignment="1">
      <alignment horizontal="right" vertical="center"/>
    </xf>
    <xf numFmtId="164" fontId="6" fillId="0" borderId="0" xfId="2" applyFont="1" applyFill="1" applyAlignment="1">
      <alignment vertical="center"/>
    </xf>
    <xf numFmtId="164" fontId="6" fillId="0" borderId="45" xfId="2" applyFont="1" applyFill="1" applyBorder="1" applyAlignment="1">
      <alignment vertical="center"/>
    </xf>
    <xf numFmtId="164" fontId="6" fillId="0" borderId="45" xfId="2" applyFont="1" applyFill="1" applyBorder="1" applyAlignment="1">
      <alignment horizontal="center" vertical="center"/>
    </xf>
    <xf numFmtId="165" fontId="4" fillId="0" borderId="15" xfId="1" applyNumberFormat="1" applyFont="1" applyFill="1" applyBorder="1" applyAlignment="1">
      <alignment horizontal="left" vertical="center"/>
    </xf>
    <xf numFmtId="165" fontId="4" fillId="0" borderId="13" xfId="1" applyNumberFormat="1" applyFont="1" applyFill="1" applyBorder="1" applyAlignment="1">
      <alignment horizontal="left" vertical="center"/>
    </xf>
    <xf numFmtId="0" fontId="11" fillId="5" borderId="43" xfId="0" applyFont="1" applyFill="1" applyBorder="1" applyAlignment="1">
      <alignment horizontal="left" vertical="top" wrapText="1"/>
    </xf>
    <xf numFmtId="0" fontId="11" fillId="5" borderId="32" xfId="0" applyFont="1" applyFill="1" applyBorder="1" applyAlignment="1">
      <alignment horizontal="left" vertical="top" wrapText="1"/>
    </xf>
    <xf numFmtId="0" fontId="11" fillId="5" borderId="25" xfId="0" applyFont="1" applyFill="1" applyBorder="1" applyAlignment="1">
      <alignment horizontal="left" vertical="top" wrapText="1"/>
    </xf>
    <xf numFmtId="0" fontId="11" fillId="5" borderId="35" xfId="0" applyFont="1" applyFill="1" applyBorder="1" applyAlignment="1">
      <alignment horizontal="left" vertical="top" wrapText="1"/>
    </xf>
    <xf numFmtId="0" fontId="11" fillId="5" borderId="24" xfId="0" applyFont="1" applyFill="1" applyBorder="1" applyAlignment="1">
      <alignment horizontal="left" vertical="top" wrapText="1"/>
    </xf>
    <xf numFmtId="165" fontId="4" fillId="0" borderId="15" xfId="1" applyNumberFormat="1" applyFont="1" applyFill="1" applyBorder="1" applyAlignment="1">
      <alignment horizontal="left" vertical="center" wrapText="1"/>
    </xf>
    <xf numFmtId="165" fontId="4" fillId="0" borderId="13" xfId="1" applyNumberFormat="1" applyFont="1" applyFill="1" applyBorder="1" applyAlignment="1">
      <alignment horizontal="left" vertical="center" wrapText="1"/>
    </xf>
    <xf numFmtId="165" fontId="4" fillId="0" borderId="12" xfId="1" applyNumberFormat="1" applyFont="1" applyFill="1" applyBorder="1" applyAlignment="1">
      <alignment horizontal="left" vertical="center" wrapText="1"/>
    </xf>
    <xf numFmtId="165" fontId="7" fillId="0" borderId="15" xfId="1" applyNumberFormat="1" applyFont="1" applyFill="1" applyBorder="1" applyAlignment="1">
      <alignment horizontal="left" vertical="center" wrapText="1"/>
    </xf>
    <xf numFmtId="165" fontId="7" fillId="0" borderId="13" xfId="1" applyNumberFormat="1" applyFont="1" applyFill="1" applyBorder="1" applyAlignment="1">
      <alignment horizontal="left" vertical="center" wrapText="1"/>
    </xf>
    <xf numFmtId="165" fontId="7" fillId="0" borderId="12" xfId="1" applyNumberFormat="1" applyFont="1" applyFill="1" applyBorder="1" applyAlignment="1">
      <alignment horizontal="left" vertical="center" wrapText="1"/>
    </xf>
    <xf numFmtId="0" fontId="12" fillId="5" borderId="23" xfId="0" applyFont="1" applyFill="1" applyBorder="1" applyAlignment="1">
      <alignment horizontal="center" vertical="center" wrapText="1"/>
    </xf>
    <xf numFmtId="0" fontId="12" fillId="5" borderId="24" xfId="0" applyFont="1" applyFill="1" applyBorder="1" applyAlignment="1">
      <alignment horizontal="center" vertical="center" wrapText="1"/>
    </xf>
    <xf numFmtId="0" fontId="12" fillId="5" borderId="25" xfId="0" applyFont="1" applyFill="1" applyBorder="1" applyAlignment="1">
      <alignment horizontal="center" vertical="center" wrapText="1"/>
    </xf>
    <xf numFmtId="0" fontId="12" fillId="5" borderId="40" xfId="0" applyFont="1" applyFill="1" applyBorder="1" applyAlignment="1">
      <alignment horizontal="center" vertical="center" wrapText="1"/>
    </xf>
    <xf numFmtId="0" fontId="12" fillId="5" borderId="39" xfId="0" applyFont="1" applyFill="1" applyBorder="1" applyAlignment="1">
      <alignment horizontal="center" vertical="center" wrapText="1"/>
    </xf>
    <xf numFmtId="165" fontId="15" fillId="0" borderId="44" xfId="1" applyNumberFormat="1" applyFont="1" applyFill="1" applyBorder="1" applyAlignment="1">
      <alignment horizontal="center" vertical="center"/>
    </xf>
    <xf numFmtId="165" fontId="15" fillId="0" borderId="30" xfId="1" applyNumberFormat="1" applyFont="1" applyFill="1" applyBorder="1" applyAlignment="1">
      <alignment horizontal="center" vertical="center"/>
    </xf>
    <xf numFmtId="165" fontId="15" fillId="0" borderId="46" xfId="1" applyNumberFormat="1" applyFont="1" applyFill="1" applyBorder="1" applyAlignment="1">
      <alignment horizontal="center" vertical="center"/>
    </xf>
    <xf numFmtId="165" fontId="15" fillId="0" borderId="47" xfId="1" applyNumberFormat="1" applyFont="1" applyFill="1" applyBorder="1" applyAlignment="1">
      <alignment horizontal="center" vertical="center"/>
    </xf>
    <xf numFmtId="0" fontId="9" fillId="3" borderId="30" xfId="0" applyFont="1" applyFill="1" applyBorder="1" applyAlignment="1">
      <alignment horizontal="left" vertical="center" wrapText="1"/>
    </xf>
    <xf numFmtId="0" fontId="11" fillId="3" borderId="0" xfId="0" applyFont="1" applyFill="1" applyAlignment="1">
      <alignment horizontal="center"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4" xfId="0" applyFont="1" applyBorder="1" applyAlignment="1">
      <alignment horizontal="center" vertical="center" wrapText="1"/>
    </xf>
    <xf numFmtId="0" fontId="9" fillId="5" borderId="49" xfId="0" applyFont="1" applyFill="1" applyBorder="1" applyAlignment="1">
      <alignment horizontal="left" vertical="center" wrapText="1"/>
    </xf>
    <xf numFmtId="0" fontId="9" fillId="5" borderId="50" xfId="0" applyFont="1" applyFill="1" applyBorder="1" applyAlignment="1">
      <alignment horizontal="left" vertical="center" wrapText="1"/>
    </xf>
    <xf numFmtId="0" fontId="9" fillId="5" borderId="51" xfId="0" applyFont="1" applyFill="1" applyBorder="1" applyAlignment="1">
      <alignment horizontal="left" vertical="center" wrapText="1"/>
    </xf>
    <xf numFmtId="0" fontId="11" fillId="4" borderId="49" xfId="0" applyFont="1" applyFill="1" applyBorder="1" applyAlignment="1">
      <alignment horizontal="left" vertical="center" wrapText="1"/>
    </xf>
    <xf numFmtId="0" fontId="11" fillId="4" borderId="50" xfId="0" applyFont="1" applyFill="1" applyBorder="1" applyAlignment="1">
      <alignment horizontal="left" vertical="center" wrapText="1"/>
    </xf>
    <xf numFmtId="0" fontId="11" fillId="4" borderId="51" xfId="0" applyFont="1" applyFill="1" applyBorder="1" applyAlignment="1">
      <alignment horizontal="left" vertical="center" wrapText="1"/>
    </xf>
    <xf numFmtId="165" fontId="4" fillId="0" borderId="15" xfId="1" applyNumberFormat="1" applyFont="1" applyFill="1" applyBorder="1" applyAlignment="1">
      <alignment horizontal="center" vertical="center"/>
    </xf>
    <xf numFmtId="165" fontId="4" fillId="0" borderId="13" xfId="1" applyNumberFormat="1" applyFont="1" applyFill="1" applyBorder="1" applyAlignment="1">
      <alignment horizontal="center" vertical="center"/>
    </xf>
    <xf numFmtId="165" fontId="4" fillId="0" borderId="16" xfId="1" applyNumberFormat="1" applyFont="1" applyFill="1" applyBorder="1" applyAlignment="1">
      <alignment horizontal="center" vertical="center"/>
    </xf>
    <xf numFmtId="165" fontId="4" fillId="0" borderId="5" xfId="1" applyNumberFormat="1" applyFont="1" applyFill="1" applyBorder="1" applyAlignment="1">
      <alignment horizontal="center" vertical="center"/>
    </xf>
    <xf numFmtId="165" fontId="4" fillId="0" borderId="6" xfId="1" applyNumberFormat="1" applyFont="1" applyFill="1" applyBorder="1" applyAlignment="1">
      <alignment horizontal="center" vertical="center"/>
    </xf>
    <xf numFmtId="165" fontId="4" fillId="0" borderId="7" xfId="1" applyNumberFormat="1" applyFont="1" applyFill="1" applyBorder="1" applyAlignment="1">
      <alignment horizontal="center" vertical="center"/>
    </xf>
    <xf numFmtId="165" fontId="15" fillId="0" borderId="30" xfId="1" applyNumberFormat="1" applyFont="1" applyFill="1" applyBorder="1" applyAlignment="1">
      <alignment horizontal="left" vertical="center"/>
    </xf>
    <xf numFmtId="165" fontId="4" fillId="0" borderId="14" xfId="1" applyNumberFormat="1" applyFont="1" applyFill="1" applyBorder="1" applyAlignment="1">
      <alignment horizontal="center" vertical="center"/>
    </xf>
    <xf numFmtId="165" fontId="4" fillId="0" borderId="3" xfId="1" applyNumberFormat="1" applyFont="1" applyFill="1" applyBorder="1" applyAlignment="1">
      <alignment horizontal="center" vertical="center"/>
    </xf>
    <xf numFmtId="165" fontId="4" fillId="0" borderId="20" xfId="1" applyNumberFormat="1" applyFont="1" applyFill="1" applyBorder="1" applyAlignment="1">
      <alignment horizontal="center" vertical="center"/>
    </xf>
    <xf numFmtId="165" fontId="4" fillId="0" borderId="5" xfId="1" applyNumberFormat="1" applyFont="1" applyFill="1" applyBorder="1" applyAlignment="1">
      <alignment horizontal="left" vertical="center"/>
    </xf>
    <xf numFmtId="165" fontId="4" fillId="0" borderId="6" xfId="1" applyNumberFormat="1" applyFont="1" applyFill="1" applyBorder="1" applyAlignment="1">
      <alignment horizontal="left" vertical="center"/>
    </xf>
  </cellXfs>
  <cellStyles count="5">
    <cellStyle name="Millares" xfId="1" builtinId="3"/>
    <cellStyle name="Moneda" xfId="2" builtinId="4"/>
    <cellStyle name="Normal" xfId="0" builtinId="0"/>
    <cellStyle name="Normal 3" xfId="3" xr:uid="{E7DA379E-1095-4733-A4F5-09701BB15194}"/>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9669C-42F1-4F18-AD16-A30AB22BC7FA}">
  <dimension ref="A1:O387"/>
  <sheetViews>
    <sheetView tabSelected="1" view="pageBreakPreview" topLeftCell="A366" zoomScale="85" zoomScaleNormal="70" zoomScaleSheetLayoutView="85" workbookViewId="0">
      <selection activeCell="F381" sqref="F381:H381"/>
    </sheetView>
  </sheetViews>
  <sheetFormatPr baseColWidth="10" defaultColWidth="11.44140625" defaultRowHeight="13.8"/>
  <cols>
    <col min="1" max="1" width="8.77734375" style="6" customWidth="1"/>
    <col min="2" max="5" width="10.6640625" style="1" customWidth="1"/>
    <col min="6" max="6" width="60.33203125" style="2" customWidth="1"/>
    <col min="7" max="7" width="8.88671875" style="3" customWidth="1"/>
    <col min="8" max="8" width="17.109375" style="4" customWidth="1"/>
    <col min="9" max="9" width="18.5546875" style="5" customWidth="1"/>
    <col min="10" max="10" width="25.88671875" style="5" bestFit="1" customWidth="1"/>
    <col min="11" max="11" width="22.21875" style="96" customWidth="1"/>
    <col min="12" max="12" width="25.88671875" style="96" customWidth="1"/>
    <col min="13" max="15" width="11.44140625" style="7"/>
    <col min="16" max="16384" width="11.44140625" style="6"/>
  </cols>
  <sheetData>
    <row r="1" spans="1:15" s="120" customFormat="1" ht="12" customHeight="1">
      <c r="A1" s="119"/>
      <c r="B1" s="171" t="s">
        <v>662</v>
      </c>
      <c r="C1" s="171"/>
      <c r="D1" s="171"/>
      <c r="E1" s="171"/>
      <c r="F1" s="117"/>
      <c r="G1" s="117"/>
      <c r="H1" s="117"/>
      <c r="I1" s="119"/>
      <c r="J1" s="119"/>
      <c r="K1" s="119"/>
    </row>
    <row r="2" spans="1:15" s="120" customFormat="1" ht="13.2" customHeight="1">
      <c r="A2" s="119"/>
      <c r="B2" s="118" t="s">
        <v>663</v>
      </c>
      <c r="C2" s="121"/>
      <c r="D2" s="118" t="s">
        <v>664</v>
      </c>
      <c r="E2" s="122">
        <v>1</v>
      </c>
      <c r="F2" s="123"/>
      <c r="G2" s="119"/>
      <c r="H2" s="119"/>
      <c r="I2" s="119"/>
      <c r="J2" s="119"/>
      <c r="K2" s="119"/>
    </row>
    <row r="3" spans="1:15" s="120" customFormat="1" ht="31.2" customHeight="1" thickBot="1">
      <c r="A3" s="172" t="s">
        <v>665</v>
      </c>
      <c r="B3" s="172"/>
      <c r="C3" s="172"/>
      <c r="D3" s="172"/>
      <c r="E3" s="172"/>
      <c r="F3" s="172"/>
      <c r="G3" s="172"/>
      <c r="H3" s="172"/>
      <c r="I3" s="172"/>
      <c r="J3" s="172"/>
      <c r="K3" s="172"/>
    </row>
    <row r="4" spans="1:15" s="120" customFormat="1" ht="51.6" customHeight="1" thickBot="1">
      <c r="B4" s="180" t="s">
        <v>666</v>
      </c>
      <c r="C4" s="181"/>
      <c r="D4" s="181"/>
      <c r="E4" s="181"/>
      <c r="F4" s="181"/>
      <c r="G4" s="181"/>
      <c r="H4" s="181"/>
      <c r="I4" s="181"/>
      <c r="J4" s="182"/>
    </row>
    <row r="5" spans="1:15" s="120" customFormat="1" ht="37.200000000000003" customHeight="1" thickBot="1">
      <c r="B5" s="177" t="s">
        <v>667</v>
      </c>
      <c r="C5" s="178"/>
      <c r="D5" s="178"/>
      <c r="E5" s="178"/>
      <c r="F5" s="178"/>
      <c r="G5" s="178"/>
      <c r="H5" s="178"/>
      <c r="I5" s="178"/>
      <c r="J5" s="179"/>
    </row>
    <row r="6" spans="1:15" s="120" customFormat="1" ht="11.7" customHeight="1">
      <c r="B6" s="173" t="s">
        <v>668</v>
      </c>
      <c r="C6" s="173" t="s">
        <v>669</v>
      </c>
      <c r="D6" s="175" t="s">
        <v>670</v>
      </c>
      <c r="E6" s="176"/>
      <c r="F6" s="173" t="s">
        <v>671</v>
      </c>
      <c r="G6" s="173" t="s">
        <v>1</v>
      </c>
      <c r="H6" s="173" t="s">
        <v>672</v>
      </c>
      <c r="I6" s="173" t="s">
        <v>673</v>
      </c>
      <c r="J6" s="173" t="s">
        <v>674</v>
      </c>
    </row>
    <row r="7" spans="1:15" s="120" customFormat="1" ht="11.7" customHeight="1">
      <c r="B7" s="174"/>
      <c r="C7" s="174"/>
      <c r="D7" s="107" t="s">
        <v>675</v>
      </c>
      <c r="E7" s="107" t="s">
        <v>676</v>
      </c>
      <c r="F7" s="174"/>
      <c r="G7" s="174"/>
      <c r="H7" s="174"/>
      <c r="I7" s="174"/>
      <c r="J7" s="174"/>
    </row>
    <row r="8" spans="1:15" ht="27" customHeight="1">
      <c r="B8" s="190" t="s">
        <v>2</v>
      </c>
      <c r="C8" s="191"/>
      <c r="D8" s="191"/>
      <c r="E8" s="191"/>
      <c r="F8" s="191"/>
      <c r="G8" s="191"/>
      <c r="H8" s="191"/>
      <c r="I8" s="191"/>
      <c r="J8" s="192"/>
      <c r="K8" s="98"/>
      <c r="L8" s="98"/>
    </row>
    <row r="9" spans="1:15" s="7" customFormat="1" ht="15" customHeight="1">
      <c r="B9" s="8" t="s">
        <v>3</v>
      </c>
      <c r="C9" s="108"/>
      <c r="D9" s="108"/>
      <c r="E9" s="108"/>
      <c r="F9" s="9" t="s">
        <v>4</v>
      </c>
      <c r="G9" s="10"/>
      <c r="H9" s="11"/>
      <c r="I9" s="12"/>
      <c r="J9" s="13"/>
      <c r="K9" s="96"/>
      <c r="L9" s="96"/>
    </row>
    <row r="10" spans="1:15">
      <c r="B10" s="14" t="s">
        <v>5</v>
      </c>
      <c r="C10" s="109"/>
      <c r="D10" s="109"/>
      <c r="E10" s="109"/>
      <c r="F10" s="15" t="s">
        <v>6</v>
      </c>
      <c r="G10" s="16" t="s">
        <v>7</v>
      </c>
      <c r="H10" s="17">
        <v>2533</v>
      </c>
      <c r="I10" s="18"/>
      <c r="J10" s="19"/>
    </row>
    <row r="11" spans="1:15" s="7" customFormat="1">
      <c r="B11" s="14" t="s">
        <v>8</v>
      </c>
      <c r="C11" s="109"/>
      <c r="D11" s="109"/>
      <c r="E11" s="109"/>
      <c r="F11" s="15" t="s">
        <v>9</v>
      </c>
      <c r="G11" s="16" t="s">
        <v>10</v>
      </c>
      <c r="H11" s="17">
        <v>1</v>
      </c>
      <c r="I11" s="18"/>
      <c r="J11" s="19"/>
      <c r="K11" s="96"/>
      <c r="L11" s="96"/>
    </row>
    <row r="12" spans="1:15">
      <c r="B12" s="14" t="s">
        <v>11</v>
      </c>
      <c r="C12" s="109"/>
      <c r="D12" s="109"/>
      <c r="E12" s="109"/>
      <c r="F12" s="15" t="s">
        <v>12</v>
      </c>
      <c r="G12" s="16" t="s">
        <v>10</v>
      </c>
      <c r="H12" s="17">
        <v>1</v>
      </c>
      <c r="I12" s="18"/>
      <c r="J12" s="19"/>
    </row>
    <row r="13" spans="1:15">
      <c r="B13" s="14" t="s">
        <v>13</v>
      </c>
      <c r="C13" s="109"/>
      <c r="D13" s="109"/>
      <c r="E13" s="109"/>
      <c r="F13" s="15" t="s">
        <v>14</v>
      </c>
      <c r="G13" s="16" t="s">
        <v>10</v>
      </c>
      <c r="H13" s="17">
        <v>1</v>
      </c>
      <c r="I13" s="18"/>
      <c r="J13" s="19"/>
    </row>
    <row r="14" spans="1:15">
      <c r="B14" s="14" t="s">
        <v>15</v>
      </c>
      <c r="C14" s="109"/>
      <c r="D14" s="109"/>
      <c r="E14" s="109"/>
      <c r="F14" s="15" t="s">
        <v>16</v>
      </c>
      <c r="G14" s="16" t="s">
        <v>17</v>
      </c>
      <c r="H14" s="17">
        <v>197.5</v>
      </c>
      <c r="I14" s="18"/>
      <c r="J14" s="19"/>
    </row>
    <row r="15" spans="1:15">
      <c r="B15" s="14" t="s">
        <v>18</v>
      </c>
      <c r="C15" s="109"/>
      <c r="D15" s="109"/>
      <c r="E15" s="109"/>
      <c r="F15" s="15" t="s">
        <v>19</v>
      </c>
      <c r="G15" s="16" t="s">
        <v>20</v>
      </c>
      <c r="H15" s="17">
        <v>370</v>
      </c>
      <c r="I15" s="18"/>
      <c r="J15" s="19"/>
    </row>
    <row r="16" spans="1:15" s="23" customFormat="1" ht="21" customHeight="1">
      <c r="B16" s="156" t="s">
        <v>21</v>
      </c>
      <c r="C16" s="157"/>
      <c r="D16" s="157"/>
      <c r="E16" s="157"/>
      <c r="F16" s="157"/>
      <c r="G16" s="20"/>
      <c r="H16" s="20"/>
      <c r="I16" s="21"/>
      <c r="J16" s="22">
        <f>SUM(J10:J15)</f>
        <v>0</v>
      </c>
      <c r="K16" s="97"/>
      <c r="L16" s="97"/>
      <c r="M16" s="95"/>
      <c r="N16" s="95"/>
      <c r="O16" s="95"/>
    </row>
    <row r="17" spans="2:15" ht="15.75" customHeight="1">
      <c r="B17" s="8" t="s">
        <v>22</v>
      </c>
      <c r="C17" s="108"/>
      <c r="D17" s="108"/>
      <c r="E17" s="108"/>
      <c r="F17" s="9" t="s">
        <v>23</v>
      </c>
      <c r="G17" s="10"/>
      <c r="H17" s="11"/>
      <c r="I17" s="12"/>
      <c r="J17" s="13"/>
    </row>
    <row r="18" spans="2:15" ht="15" customHeight="1">
      <c r="B18" s="8" t="s">
        <v>24</v>
      </c>
      <c r="C18" s="108"/>
      <c r="D18" s="108"/>
      <c r="E18" s="108"/>
      <c r="F18" s="9" t="s">
        <v>25</v>
      </c>
      <c r="G18" s="10"/>
      <c r="H18" s="11"/>
      <c r="I18" s="12"/>
      <c r="J18" s="13"/>
    </row>
    <row r="19" spans="2:15" ht="22.2" customHeight="1">
      <c r="B19" s="14" t="s">
        <v>26</v>
      </c>
      <c r="C19" s="109"/>
      <c r="D19" s="109"/>
      <c r="E19" s="109"/>
      <c r="F19" s="15" t="s">
        <v>27</v>
      </c>
      <c r="G19" s="16" t="s">
        <v>28</v>
      </c>
      <c r="H19" s="17">
        <v>506.6</v>
      </c>
      <c r="I19" s="18"/>
      <c r="J19" s="24"/>
    </row>
    <row r="20" spans="2:15" s="23" customFormat="1">
      <c r="B20" s="156" t="s">
        <v>29</v>
      </c>
      <c r="C20" s="157"/>
      <c r="D20" s="157"/>
      <c r="E20" s="157"/>
      <c r="F20" s="158"/>
      <c r="G20" s="20"/>
      <c r="H20" s="20"/>
      <c r="I20" s="21"/>
      <c r="J20" s="25">
        <f>SUM(J19)</f>
        <v>0</v>
      </c>
      <c r="K20" s="97"/>
      <c r="L20" s="97"/>
      <c r="M20" s="95"/>
      <c r="N20" s="95"/>
      <c r="O20" s="95"/>
    </row>
    <row r="21" spans="2:15">
      <c r="B21" s="14"/>
      <c r="C21" s="109"/>
      <c r="D21" s="109"/>
      <c r="E21" s="109"/>
      <c r="F21" s="15"/>
      <c r="G21" s="16"/>
      <c r="H21" s="17"/>
      <c r="I21" s="18"/>
      <c r="J21" s="24"/>
    </row>
    <row r="22" spans="2:15" ht="15" customHeight="1">
      <c r="B22" s="8" t="s">
        <v>30</v>
      </c>
      <c r="C22" s="108"/>
      <c r="D22" s="108"/>
      <c r="E22" s="108"/>
      <c r="F22" s="9" t="s">
        <v>31</v>
      </c>
      <c r="G22" s="10"/>
      <c r="H22" s="11"/>
      <c r="I22" s="12"/>
      <c r="J22" s="13"/>
    </row>
    <row r="23" spans="2:15" ht="15" customHeight="1">
      <c r="B23" s="8" t="s">
        <v>32</v>
      </c>
      <c r="C23" s="108"/>
      <c r="D23" s="108"/>
      <c r="E23" s="108"/>
      <c r="F23" s="9" t="s">
        <v>33</v>
      </c>
      <c r="G23" s="10"/>
      <c r="H23" s="11"/>
      <c r="I23" s="12"/>
      <c r="J23" s="13"/>
    </row>
    <row r="24" spans="2:15" ht="32.25" customHeight="1">
      <c r="B24" s="26" t="s">
        <v>491</v>
      </c>
      <c r="C24" s="110"/>
      <c r="D24" s="110"/>
      <c r="E24" s="110"/>
      <c r="F24" s="15" t="s">
        <v>34</v>
      </c>
      <c r="G24" s="17" t="s">
        <v>28</v>
      </c>
      <c r="H24" s="17">
        <v>1141.9000000000001</v>
      </c>
      <c r="I24" s="27"/>
      <c r="J24" s="24"/>
    </row>
    <row r="25" spans="2:15" ht="25.2" customHeight="1">
      <c r="B25" s="28" t="s">
        <v>507</v>
      </c>
      <c r="C25" s="111"/>
      <c r="D25" s="111"/>
      <c r="E25" s="111"/>
      <c r="F25" s="15" t="s">
        <v>35</v>
      </c>
      <c r="G25" s="17" t="s">
        <v>28</v>
      </c>
      <c r="H25" s="17">
        <v>535.29999999999995</v>
      </c>
      <c r="I25" s="27"/>
      <c r="J25" s="24"/>
    </row>
    <row r="26" spans="2:15" s="23" customFormat="1">
      <c r="B26" s="156" t="s">
        <v>36</v>
      </c>
      <c r="C26" s="157"/>
      <c r="D26" s="157"/>
      <c r="E26" s="157"/>
      <c r="F26" s="158"/>
      <c r="G26" s="30"/>
      <c r="H26" s="31"/>
      <c r="I26" s="32"/>
      <c r="J26" s="33">
        <f>SUM(J24:J25)</f>
        <v>0</v>
      </c>
      <c r="K26" s="97"/>
      <c r="L26" s="97"/>
      <c r="M26" s="95"/>
      <c r="N26" s="95"/>
      <c r="O26" s="95"/>
    </row>
    <row r="27" spans="2:15">
      <c r="B27" s="14"/>
      <c r="C27" s="109"/>
      <c r="D27" s="109"/>
      <c r="E27" s="109"/>
      <c r="F27" s="15"/>
      <c r="G27" s="34"/>
      <c r="H27" s="35"/>
      <c r="I27" s="36"/>
      <c r="J27" s="37"/>
    </row>
    <row r="28" spans="2:15" ht="15" customHeight="1">
      <c r="B28" s="8" t="s">
        <v>37</v>
      </c>
      <c r="C28" s="108"/>
      <c r="D28" s="108"/>
      <c r="E28" s="108"/>
      <c r="F28" s="9" t="s">
        <v>38</v>
      </c>
      <c r="G28" s="10"/>
      <c r="H28" s="11"/>
      <c r="I28" s="12"/>
      <c r="J28" s="13"/>
    </row>
    <row r="29" spans="2:15" ht="15" customHeight="1">
      <c r="B29" s="8" t="s">
        <v>39</v>
      </c>
      <c r="C29" s="108"/>
      <c r="D29" s="108"/>
      <c r="E29" s="108"/>
      <c r="F29" s="9" t="s">
        <v>40</v>
      </c>
      <c r="G29" s="10"/>
      <c r="H29" s="11"/>
      <c r="I29" s="12"/>
      <c r="J29" s="13"/>
    </row>
    <row r="30" spans="2:15" ht="18.45" customHeight="1">
      <c r="B30" s="14" t="s">
        <v>41</v>
      </c>
      <c r="C30" s="109"/>
      <c r="D30" s="109"/>
      <c r="E30" s="109"/>
      <c r="F30" s="15" t="s">
        <v>42</v>
      </c>
      <c r="G30" s="16" t="s">
        <v>7</v>
      </c>
      <c r="H30" s="17">
        <v>2533</v>
      </c>
      <c r="I30" s="18"/>
      <c r="J30" s="19">
        <f>+H30*I30</f>
        <v>0</v>
      </c>
      <c r="K30" s="99"/>
      <c r="L30" s="99"/>
    </row>
    <row r="31" spans="2:15">
      <c r="B31" s="8" t="s">
        <v>43</v>
      </c>
      <c r="C31" s="108"/>
      <c r="D31" s="108"/>
      <c r="E31" s="108"/>
      <c r="F31" s="9" t="s">
        <v>44</v>
      </c>
      <c r="G31" s="10"/>
      <c r="H31" s="11"/>
      <c r="I31" s="12"/>
      <c r="J31" s="13"/>
      <c r="K31" s="99"/>
      <c r="L31" s="99"/>
    </row>
    <row r="32" spans="2:15">
      <c r="B32" s="14" t="s">
        <v>45</v>
      </c>
      <c r="C32" s="109"/>
      <c r="D32" s="109"/>
      <c r="E32" s="109"/>
      <c r="F32" s="38" t="s">
        <v>46</v>
      </c>
      <c r="G32" s="16" t="s">
        <v>28</v>
      </c>
      <c r="H32" s="17">
        <v>106.099206211954</v>
      </c>
      <c r="I32" s="18"/>
      <c r="J32" s="19">
        <f>+H32*I32</f>
        <v>0</v>
      </c>
      <c r="K32" s="99"/>
      <c r="L32" s="99"/>
    </row>
    <row r="33" spans="2:15">
      <c r="B33" s="8" t="s">
        <v>47</v>
      </c>
      <c r="C33" s="108"/>
      <c r="D33" s="108"/>
      <c r="E33" s="108"/>
      <c r="F33" s="9" t="s">
        <v>48</v>
      </c>
      <c r="G33" s="10"/>
      <c r="H33" s="11"/>
      <c r="I33" s="12"/>
      <c r="J33" s="13"/>
      <c r="K33" s="99"/>
      <c r="L33" s="99"/>
    </row>
    <row r="34" spans="2:15">
      <c r="B34" s="14" t="s">
        <v>49</v>
      </c>
      <c r="C34" s="109"/>
      <c r="D34" s="109"/>
      <c r="E34" s="109"/>
      <c r="F34" s="15" t="s">
        <v>50</v>
      </c>
      <c r="G34" s="16" t="s">
        <v>28</v>
      </c>
      <c r="H34" s="17">
        <v>2659.7</v>
      </c>
      <c r="I34" s="18"/>
      <c r="J34" s="19">
        <f>+H34*I34</f>
        <v>0</v>
      </c>
      <c r="K34" s="99"/>
      <c r="L34" s="99"/>
    </row>
    <row r="35" spans="2:15" ht="15" customHeight="1">
      <c r="B35" s="8" t="s">
        <v>51</v>
      </c>
      <c r="C35" s="108"/>
      <c r="D35" s="108"/>
      <c r="E35" s="108"/>
      <c r="F35" s="9" t="s">
        <v>439</v>
      </c>
      <c r="G35" s="10"/>
      <c r="H35" s="11"/>
      <c r="I35" s="12"/>
      <c r="J35" s="13"/>
      <c r="K35" s="99"/>
      <c r="L35" s="99"/>
    </row>
    <row r="36" spans="2:15" ht="27.6">
      <c r="B36" s="14" t="s">
        <v>52</v>
      </c>
      <c r="C36" s="109"/>
      <c r="D36" s="109"/>
      <c r="E36" s="109"/>
      <c r="F36" s="15" t="s">
        <v>623</v>
      </c>
      <c r="G36" s="16" t="s">
        <v>7</v>
      </c>
      <c r="H36" s="17">
        <v>530.54</v>
      </c>
      <c r="I36" s="18"/>
      <c r="J36" s="19">
        <f>+H36*I36</f>
        <v>0</v>
      </c>
      <c r="K36" s="99"/>
      <c r="L36" s="99"/>
    </row>
    <row r="37" spans="2:15" ht="15" customHeight="1">
      <c r="B37" s="8" t="s">
        <v>53</v>
      </c>
      <c r="C37" s="108"/>
      <c r="D37" s="108"/>
      <c r="E37" s="108"/>
      <c r="F37" s="9" t="s">
        <v>54</v>
      </c>
      <c r="G37" s="10"/>
      <c r="H37" s="11"/>
      <c r="I37" s="12"/>
      <c r="J37" s="13"/>
      <c r="K37" s="99"/>
      <c r="L37" s="99"/>
    </row>
    <row r="38" spans="2:15" ht="27.6">
      <c r="B38" s="14" t="s">
        <v>55</v>
      </c>
      <c r="C38" s="109"/>
      <c r="D38" s="109"/>
      <c r="E38" s="109"/>
      <c r="F38" s="15" t="s">
        <v>506</v>
      </c>
      <c r="G38" s="16" t="s">
        <v>7</v>
      </c>
      <c r="H38" s="17">
        <v>2533</v>
      </c>
      <c r="I38" s="18"/>
      <c r="J38" s="19">
        <f>+H38*I38</f>
        <v>0</v>
      </c>
      <c r="K38" s="99"/>
      <c r="L38" s="99"/>
    </row>
    <row r="39" spans="2:15" s="23" customFormat="1" ht="23.55" customHeight="1">
      <c r="B39" s="156" t="s">
        <v>508</v>
      </c>
      <c r="C39" s="157"/>
      <c r="D39" s="157"/>
      <c r="E39" s="157"/>
      <c r="F39" s="158"/>
      <c r="G39" s="30"/>
      <c r="H39" s="31"/>
      <c r="I39" s="32"/>
      <c r="J39" s="33">
        <f>SUM(J30:J38)</f>
        <v>0</v>
      </c>
      <c r="K39" s="100"/>
      <c r="L39" s="100"/>
      <c r="M39" s="95"/>
      <c r="N39" s="95"/>
      <c r="O39" s="95"/>
    </row>
    <row r="40" spans="2:15">
      <c r="B40" s="14"/>
      <c r="C40" s="109"/>
      <c r="D40" s="109"/>
      <c r="E40" s="109"/>
      <c r="F40" s="15"/>
      <c r="G40" s="16"/>
      <c r="H40" s="17"/>
      <c r="I40" s="18"/>
      <c r="J40" s="24"/>
    </row>
    <row r="41" spans="2:15" ht="15" customHeight="1">
      <c r="B41" s="8" t="s">
        <v>56</v>
      </c>
      <c r="C41" s="108"/>
      <c r="D41" s="108"/>
      <c r="E41" s="108"/>
      <c r="F41" s="9" t="s">
        <v>57</v>
      </c>
      <c r="G41" s="10"/>
      <c r="H41" s="11"/>
      <c r="I41" s="12"/>
      <c r="J41" s="13"/>
    </row>
    <row r="42" spans="2:15">
      <c r="B42" s="8" t="s">
        <v>58</v>
      </c>
      <c r="C42" s="108"/>
      <c r="D42" s="108"/>
      <c r="E42" s="108"/>
      <c r="F42" s="9" t="s">
        <v>59</v>
      </c>
      <c r="G42" s="10"/>
      <c r="H42" s="11"/>
      <c r="I42" s="12"/>
      <c r="J42" s="13"/>
    </row>
    <row r="43" spans="2:15">
      <c r="B43" s="14" t="s">
        <v>60</v>
      </c>
      <c r="C43" s="109"/>
      <c r="D43" s="109"/>
      <c r="E43" s="109"/>
      <c r="F43" s="15" t="s">
        <v>441</v>
      </c>
      <c r="G43" s="34" t="s">
        <v>28</v>
      </c>
      <c r="H43" s="35">
        <v>194.78</v>
      </c>
      <c r="I43" s="39"/>
      <c r="J43" s="19">
        <f t="shared" ref="J43:J63" si="0">+H43*I43</f>
        <v>0</v>
      </c>
      <c r="K43" s="99"/>
      <c r="L43" s="99"/>
    </row>
    <row r="44" spans="2:15">
      <c r="B44" s="14" t="s">
        <v>61</v>
      </c>
      <c r="C44" s="109"/>
      <c r="D44" s="109"/>
      <c r="E44" s="109"/>
      <c r="F44" s="15" t="s">
        <v>473</v>
      </c>
      <c r="G44" s="34" t="s">
        <v>7</v>
      </c>
      <c r="H44" s="35">
        <v>168.97</v>
      </c>
      <c r="I44" s="94"/>
      <c r="J44" s="19">
        <f t="shared" si="0"/>
        <v>0</v>
      </c>
      <c r="K44" s="99"/>
      <c r="L44" s="99"/>
    </row>
    <row r="45" spans="2:15">
      <c r="B45" s="14" t="s">
        <v>62</v>
      </c>
      <c r="C45" s="109"/>
      <c r="D45" s="109"/>
      <c r="E45" s="109"/>
      <c r="F45" s="15" t="s">
        <v>63</v>
      </c>
      <c r="G45" s="34" t="s">
        <v>28</v>
      </c>
      <c r="H45" s="35">
        <v>25.14</v>
      </c>
      <c r="I45" s="94"/>
      <c r="J45" s="19">
        <f t="shared" si="0"/>
        <v>0</v>
      </c>
      <c r="K45" s="99"/>
      <c r="L45" s="99"/>
    </row>
    <row r="46" spans="2:15" ht="21.45" customHeight="1">
      <c r="B46" s="28" t="s">
        <v>478</v>
      </c>
      <c r="C46" s="111"/>
      <c r="D46" s="111"/>
      <c r="E46" s="111"/>
      <c r="F46" s="15" t="s">
        <v>440</v>
      </c>
      <c r="G46" s="34" t="s">
        <v>28</v>
      </c>
      <c r="H46" s="35">
        <v>39.1</v>
      </c>
      <c r="I46" s="94"/>
      <c r="J46" s="19">
        <f t="shared" si="0"/>
        <v>0</v>
      </c>
      <c r="K46" s="99"/>
      <c r="L46" s="99"/>
    </row>
    <row r="47" spans="2:15" ht="15" customHeight="1">
      <c r="B47" s="8" t="s">
        <v>64</v>
      </c>
      <c r="C47" s="108"/>
      <c r="D47" s="108"/>
      <c r="E47" s="108"/>
      <c r="F47" s="9" t="s">
        <v>65</v>
      </c>
      <c r="G47" s="10"/>
      <c r="H47" s="11"/>
      <c r="I47" s="12"/>
      <c r="J47" s="13"/>
      <c r="K47" s="99"/>
      <c r="L47" s="99"/>
    </row>
    <row r="48" spans="2:15">
      <c r="B48" s="14" t="s">
        <v>445</v>
      </c>
      <c r="C48" s="109"/>
      <c r="D48" s="109"/>
      <c r="E48" s="109"/>
      <c r="F48" s="15" t="s">
        <v>442</v>
      </c>
      <c r="G48" s="34" t="s">
        <v>28</v>
      </c>
      <c r="H48" s="35">
        <v>106.05</v>
      </c>
      <c r="I48" s="36"/>
      <c r="J48" s="19">
        <f t="shared" si="0"/>
        <v>0</v>
      </c>
      <c r="K48" s="99"/>
      <c r="L48" s="99"/>
    </row>
    <row r="49" spans="2:15" ht="27.6">
      <c r="B49" s="14" t="s">
        <v>66</v>
      </c>
      <c r="C49" s="109"/>
      <c r="D49" s="109"/>
      <c r="E49" s="109"/>
      <c r="F49" s="15" t="s">
        <v>422</v>
      </c>
      <c r="G49" s="34" t="s">
        <v>28</v>
      </c>
      <c r="H49" s="35">
        <v>28.03</v>
      </c>
      <c r="I49" s="36"/>
      <c r="J49" s="19">
        <f t="shared" si="0"/>
        <v>0</v>
      </c>
      <c r="K49" s="99"/>
      <c r="L49" s="99"/>
    </row>
    <row r="50" spans="2:15">
      <c r="B50" s="14" t="s">
        <v>446</v>
      </c>
      <c r="C50" s="109"/>
      <c r="D50" s="109"/>
      <c r="E50" s="109"/>
      <c r="F50" s="15" t="s">
        <v>443</v>
      </c>
      <c r="G50" s="34" t="s">
        <v>28</v>
      </c>
      <c r="H50" s="35">
        <v>23.15</v>
      </c>
      <c r="I50" s="36"/>
      <c r="J50" s="19">
        <f t="shared" si="0"/>
        <v>0</v>
      </c>
      <c r="K50" s="99"/>
      <c r="L50" s="99"/>
    </row>
    <row r="51" spans="2:15" ht="21.6" customHeight="1">
      <c r="B51" s="14" t="s">
        <v>423</v>
      </c>
      <c r="C51" s="109"/>
      <c r="D51" s="109"/>
      <c r="E51" s="109"/>
      <c r="F51" s="15" t="s">
        <v>632</v>
      </c>
      <c r="G51" s="34" t="s">
        <v>28</v>
      </c>
      <c r="H51" s="35">
        <v>32.450000000000003</v>
      </c>
      <c r="I51" s="36"/>
      <c r="J51" s="19">
        <f t="shared" si="0"/>
        <v>0</v>
      </c>
      <c r="K51" s="99"/>
      <c r="L51" s="99"/>
    </row>
    <row r="52" spans="2:15">
      <c r="B52" s="8" t="s">
        <v>67</v>
      </c>
      <c r="C52" s="108"/>
      <c r="D52" s="108"/>
      <c r="E52" s="108"/>
      <c r="F52" s="9" t="s">
        <v>68</v>
      </c>
      <c r="G52" s="10"/>
      <c r="H52" s="11"/>
      <c r="I52" s="12"/>
      <c r="J52" s="13"/>
      <c r="K52" s="99"/>
      <c r="L52" s="99"/>
    </row>
    <row r="53" spans="2:15" ht="27.6">
      <c r="B53" s="14" t="s">
        <v>69</v>
      </c>
      <c r="C53" s="109"/>
      <c r="D53" s="109"/>
      <c r="E53" s="109"/>
      <c r="F53" s="15" t="s">
        <v>70</v>
      </c>
      <c r="G53" s="34" t="s">
        <v>7</v>
      </c>
      <c r="H53" s="35">
        <v>95.1</v>
      </c>
      <c r="I53" s="36"/>
      <c r="J53" s="19">
        <f t="shared" si="0"/>
        <v>0</v>
      </c>
      <c r="K53" s="99"/>
      <c r="L53" s="99"/>
    </row>
    <row r="54" spans="2:15" ht="15" customHeight="1">
      <c r="B54" s="8" t="s">
        <v>71</v>
      </c>
      <c r="C54" s="108"/>
      <c r="D54" s="108"/>
      <c r="E54" s="108"/>
      <c r="F54" s="9" t="s">
        <v>72</v>
      </c>
      <c r="G54" s="10"/>
      <c r="H54" s="11"/>
      <c r="I54" s="12"/>
      <c r="J54" s="13"/>
      <c r="K54" s="99"/>
      <c r="L54" s="99"/>
    </row>
    <row r="55" spans="2:15" ht="27.6">
      <c r="B55" s="14" t="s">
        <v>73</v>
      </c>
      <c r="C55" s="109"/>
      <c r="D55" s="109"/>
      <c r="E55" s="109"/>
      <c r="F55" s="15" t="s">
        <v>625</v>
      </c>
      <c r="G55" s="34" t="s">
        <v>74</v>
      </c>
      <c r="H55" s="35">
        <v>28612</v>
      </c>
      <c r="I55" s="36"/>
      <c r="J55" s="19">
        <f t="shared" si="0"/>
        <v>0</v>
      </c>
      <c r="K55" s="99"/>
      <c r="L55" s="99"/>
    </row>
    <row r="56" spans="2:15">
      <c r="B56" s="8" t="s">
        <v>75</v>
      </c>
      <c r="C56" s="108"/>
      <c r="D56" s="108"/>
      <c r="E56" s="108"/>
      <c r="F56" s="9" t="s">
        <v>76</v>
      </c>
      <c r="G56" s="10"/>
      <c r="H56" s="11"/>
      <c r="I56" s="12"/>
      <c r="J56" s="13"/>
      <c r="K56" s="99"/>
      <c r="L56" s="99"/>
    </row>
    <row r="57" spans="2:15" ht="27.6">
      <c r="B57" s="14" t="s">
        <v>77</v>
      </c>
      <c r="C57" s="109"/>
      <c r="D57" s="109"/>
      <c r="E57" s="109"/>
      <c r="F57" s="15" t="s">
        <v>78</v>
      </c>
      <c r="G57" s="34" t="s">
        <v>7</v>
      </c>
      <c r="H57" s="35">
        <v>20.43</v>
      </c>
      <c r="I57" s="36"/>
      <c r="J57" s="19">
        <f t="shared" si="0"/>
        <v>0</v>
      </c>
      <c r="K57" s="99"/>
      <c r="L57" s="99"/>
    </row>
    <row r="58" spans="2:15">
      <c r="B58" s="8" t="s">
        <v>79</v>
      </c>
      <c r="C58" s="108"/>
      <c r="D58" s="108"/>
      <c r="E58" s="108"/>
      <c r="F58" s="9" t="s">
        <v>80</v>
      </c>
      <c r="G58" s="10"/>
      <c r="H58" s="11"/>
      <c r="I58" s="12"/>
      <c r="J58" s="13"/>
      <c r="K58" s="99"/>
      <c r="L58" s="99"/>
    </row>
    <row r="59" spans="2:15" ht="22.8" customHeight="1">
      <c r="B59" s="14" t="s">
        <v>81</v>
      </c>
      <c r="C59" s="109"/>
      <c r="D59" s="109"/>
      <c r="E59" s="109"/>
      <c r="F59" s="15" t="s">
        <v>620</v>
      </c>
      <c r="G59" s="16" t="s">
        <v>7</v>
      </c>
      <c r="H59" s="17">
        <v>766.82999999999993</v>
      </c>
      <c r="I59" s="18"/>
      <c r="J59" s="19">
        <f t="shared" si="0"/>
        <v>0</v>
      </c>
      <c r="K59" s="99"/>
      <c r="L59" s="99"/>
    </row>
    <row r="60" spans="2:15" ht="22.8" customHeight="1">
      <c r="B60" s="14" t="s">
        <v>82</v>
      </c>
      <c r="C60" s="109"/>
      <c r="D60" s="109"/>
      <c r="E60" s="109"/>
      <c r="F60" s="15" t="s">
        <v>621</v>
      </c>
      <c r="G60" s="16" t="s">
        <v>7</v>
      </c>
      <c r="H60" s="17">
        <v>17.486499999999999</v>
      </c>
      <c r="I60" s="18"/>
      <c r="J60" s="19">
        <f t="shared" si="0"/>
        <v>0</v>
      </c>
      <c r="K60" s="99"/>
      <c r="L60" s="99"/>
    </row>
    <row r="61" spans="2:15" ht="33" customHeight="1">
      <c r="B61" s="14" t="s">
        <v>83</v>
      </c>
      <c r="C61" s="109"/>
      <c r="D61" s="109"/>
      <c r="E61" s="109"/>
      <c r="F61" s="15" t="s">
        <v>428</v>
      </c>
      <c r="G61" s="16" t="s">
        <v>17</v>
      </c>
      <c r="H61" s="17">
        <v>129.94999999999999</v>
      </c>
      <c r="I61" s="18"/>
      <c r="J61" s="19">
        <f t="shared" si="0"/>
        <v>0</v>
      </c>
      <c r="K61" s="99"/>
      <c r="L61" s="99"/>
    </row>
    <row r="62" spans="2:15" ht="15" customHeight="1">
      <c r="B62" s="8" t="s">
        <v>84</v>
      </c>
      <c r="C62" s="108"/>
      <c r="D62" s="108"/>
      <c r="E62" s="108"/>
      <c r="F62" s="9" t="s">
        <v>85</v>
      </c>
      <c r="G62" s="10"/>
      <c r="H62" s="11"/>
      <c r="I62" s="12"/>
      <c r="J62" s="13"/>
      <c r="K62" s="99"/>
      <c r="L62" s="99"/>
    </row>
    <row r="63" spans="2:15" ht="18" customHeight="1">
      <c r="B63" s="14" t="s">
        <v>86</v>
      </c>
      <c r="C63" s="109"/>
      <c r="D63" s="109"/>
      <c r="E63" s="109"/>
      <c r="F63" s="15" t="s">
        <v>87</v>
      </c>
      <c r="G63" s="16" t="s">
        <v>74</v>
      </c>
      <c r="H63" s="17">
        <v>2257.3000000000002</v>
      </c>
      <c r="I63" s="18"/>
      <c r="J63" s="19">
        <f t="shared" si="0"/>
        <v>0</v>
      </c>
      <c r="K63" s="99"/>
      <c r="L63" s="99"/>
    </row>
    <row r="64" spans="2:15" s="23" customFormat="1" ht="24.45" customHeight="1">
      <c r="B64" s="156" t="s">
        <v>88</v>
      </c>
      <c r="C64" s="157"/>
      <c r="D64" s="157"/>
      <c r="E64" s="157"/>
      <c r="F64" s="158"/>
      <c r="G64" s="30"/>
      <c r="H64" s="31"/>
      <c r="I64" s="32"/>
      <c r="J64" s="33">
        <f>SUM(J43:J63)</f>
        <v>0</v>
      </c>
      <c r="K64" s="97"/>
      <c r="L64" s="100"/>
      <c r="M64" s="95"/>
      <c r="N64" s="95"/>
      <c r="O64" s="95"/>
    </row>
    <row r="65" spans="2:15">
      <c r="B65" s="14"/>
      <c r="C65" s="109"/>
      <c r="D65" s="109"/>
      <c r="E65" s="109"/>
      <c r="F65" s="15"/>
      <c r="G65" s="16"/>
      <c r="H65" s="17"/>
      <c r="I65" s="18"/>
      <c r="J65" s="24"/>
    </row>
    <row r="66" spans="2:15" ht="15" customHeight="1">
      <c r="B66" s="8" t="s">
        <v>89</v>
      </c>
      <c r="C66" s="108"/>
      <c r="D66" s="108"/>
      <c r="E66" s="108"/>
      <c r="F66" s="9" t="s">
        <v>90</v>
      </c>
      <c r="G66" s="10"/>
      <c r="H66" s="11"/>
      <c r="I66" s="12"/>
      <c r="J66" s="13"/>
    </row>
    <row r="67" spans="2:15" ht="18.75" customHeight="1">
      <c r="B67" s="8" t="s">
        <v>91</v>
      </c>
      <c r="C67" s="108"/>
      <c r="D67" s="108"/>
      <c r="E67" s="108"/>
      <c r="F67" s="9" t="s">
        <v>92</v>
      </c>
      <c r="G67" s="10"/>
      <c r="H67" s="11"/>
      <c r="I67" s="12"/>
      <c r="J67" s="13"/>
    </row>
    <row r="68" spans="2:15">
      <c r="B68" s="14" t="s">
        <v>93</v>
      </c>
      <c r="C68" s="109"/>
      <c r="D68" s="109"/>
      <c r="E68" s="109"/>
      <c r="F68" s="15" t="s">
        <v>94</v>
      </c>
      <c r="G68" s="16" t="s">
        <v>28</v>
      </c>
      <c r="H68" s="35">
        <v>48.480000000000004</v>
      </c>
      <c r="I68" s="18"/>
      <c r="J68" s="19">
        <f t="shared" ref="J68:J77" si="1">+H68*I68</f>
        <v>0</v>
      </c>
      <c r="K68" s="99"/>
      <c r="L68" s="99"/>
    </row>
    <row r="69" spans="2:15">
      <c r="B69" s="14" t="s">
        <v>95</v>
      </c>
      <c r="C69" s="109"/>
      <c r="D69" s="109"/>
      <c r="E69" s="109"/>
      <c r="F69" s="15" t="s">
        <v>96</v>
      </c>
      <c r="G69" s="16" t="s">
        <v>7</v>
      </c>
      <c r="H69" s="35">
        <v>32.33</v>
      </c>
      <c r="I69" s="18"/>
      <c r="J69" s="19">
        <f t="shared" si="1"/>
        <v>0</v>
      </c>
      <c r="K69" s="99"/>
      <c r="L69" s="99"/>
    </row>
    <row r="70" spans="2:15">
      <c r="B70" s="14" t="s">
        <v>97</v>
      </c>
      <c r="C70" s="109"/>
      <c r="D70" s="109"/>
      <c r="E70" s="109"/>
      <c r="F70" s="15" t="s">
        <v>98</v>
      </c>
      <c r="G70" s="16" t="s">
        <v>28</v>
      </c>
      <c r="H70" s="35">
        <v>9.6999999999999993</v>
      </c>
      <c r="I70" s="18"/>
      <c r="J70" s="19">
        <f t="shared" si="1"/>
        <v>0</v>
      </c>
      <c r="K70" s="99"/>
      <c r="L70" s="99"/>
    </row>
    <row r="71" spans="2:15">
      <c r="B71" s="14" t="s">
        <v>99</v>
      </c>
      <c r="C71" s="109"/>
      <c r="D71" s="109"/>
      <c r="E71" s="109"/>
      <c r="F71" s="15" t="s">
        <v>100</v>
      </c>
      <c r="G71" s="16" t="s">
        <v>28</v>
      </c>
      <c r="H71" s="35">
        <v>5.4</v>
      </c>
      <c r="I71" s="18"/>
      <c r="J71" s="19">
        <f t="shared" si="1"/>
        <v>0</v>
      </c>
      <c r="K71" s="99"/>
      <c r="L71" s="99"/>
    </row>
    <row r="72" spans="2:15">
      <c r="B72" s="14" t="s">
        <v>101</v>
      </c>
      <c r="C72" s="109"/>
      <c r="D72" s="109"/>
      <c r="E72" s="109"/>
      <c r="F72" s="15" t="s">
        <v>102</v>
      </c>
      <c r="G72" s="16" t="s">
        <v>74</v>
      </c>
      <c r="H72" s="35">
        <v>1423.864</v>
      </c>
      <c r="I72" s="18"/>
      <c r="J72" s="19">
        <f t="shared" si="1"/>
        <v>0</v>
      </c>
      <c r="K72" s="99"/>
      <c r="L72" s="99"/>
    </row>
    <row r="73" spans="2:15" ht="27.6">
      <c r="B73" s="14" t="s">
        <v>103</v>
      </c>
      <c r="C73" s="109"/>
      <c r="D73" s="109"/>
      <c r="E73" s="109"/>
      <c r="F73" s="15" t="s">
        <v>104</v>
      </c>
      <c r="G73" s="16" t="s">
        <v>28</v>
      </c>
      <c r="H73" s="35">
        <v>110.67</v>
      </c>
      <c r="I73" s="18"/>
      <c r="J73" s="19">
        <f t="shared" si="1"/>
        <v>0</v>
      </c>
      <c r="K73" s="99"/>
      <c r="L73" s="99"/>
    </row>
    <row r="74" spans="2:15" ht="19.5" customHeight="1">
      <c r="B74" s="8" t="s">
        <v>105</v>
      </c>
      <c r="C74" s="108"/>
      <c r="D74" s="108"/>
      <c r="E74" s="108"/>
      <c r="F74" s="9" t="s">
        <v>106</v>
      </c>
      <c r="G74" s="10"/>
      <c r="H74" s="11"/>
      <c r="I74" s="12">
        <v>0</v>
      </c>
      <c r="J74" s="13"/>
      <c r="K74" s="99"/>
      <c r="L74" s="99"/>
    </row>
    <row r="75" spans="2:15">
      <c r="B75" s="14" t="s">
        <v>107</v>
      </c>
      <c r="C75" s="109"/>
      <c r="D75" s="109"/>
      <c r="E75" s="109"/>
      <c r="F75" s="15" t="s">
        <v>482</v>
      </c>
      <c r="G75" s="16" t="s">
        <v>74</v>
      </c>
      <c r="H75" s="35">
        <v>7850</v>
      </c>
      <c r="I75" s="18"/>
      <c r="J75" s="19">
        <f t="shared" si="1"/>
        <v>0</v>
      </c>
      <c r="K75" s="99"/>
      <c r="L75" s="99"/>
    </row>
    <row r="76" spans="2:15" ht="27.6">
      <c r="B76" s="14" t="s">
        <v>480</v>
      </c>
      <c r="C76" s="109"/>
      <c r="D76" s="109"/>
      <c r="E76" s="109"/>
      <c r="F76" s="15" t="s">
        <v>624</v>
      </c>
      <c r="G76" s="16" t="s">
        <v>74</v>
      </c>
      <c r="H76" s="35">
        <v>4325</v>
      </c>
      <c r="I76" s="18"/>
      <c r="J76" s="19">
        <f t="shared" si="1"/>
        <v>0</v>
      </c>
      <c r="K76" s="99"/>
      <c r="L76" s="99"/>
    </row>
    <row r="77" spans="2:15">
      <c r="B77" s="14" t="s">
        <v>481</v>
      </c>
      <c r="C77" s="109"/>
      <c r="D77" s="109"/>
      <c r="E77" s="109"/>
      <c r="F77" s="15" t="s">
        <v>474</v>
      </c>
      <c r="G77" s="16" t="s">
        <v>10</v>
      </c>
      <c r="H77" s="35">
        <v>48</v>
      </c>
      <c r="I77" s="40"/>
      <c r="J77" s="24">
        <f t="shared" si="1"/>
        <v>0</v>
      </c>
      <c r="K77" s="99"/>
      <c r="L77" s="99"/>
    </row>
    <row r="78" spans="2:15" s="23" customFormat="1">
      <c r="B78" s="156" t="s">
        <v>108</v>
      </c>
      <c r="C78" s="157"/>
      <c r="D78" s="157"/>
      <c r="E78" s="157"/>
      <c r="F78" s="158"/>
      <c r="G78" s="30"/>
      <c r="H78" s="31"/>
      <c r="I78" s="32"/>
      <c r="J78" s="33">
        <f>SUM(J68:J77)</f>
        <v>0</v>
      </c>
      <c r="K78" s="97"/>
      <c r="L78" s="97"/>
      <c r="M78" s="95"/>
      <c r="N78" s="95"/>
      <c r="O78" s="95"/>
    </row>
    <row r="79" spans="2:15" ht="14.4" thickBot="1">
      <c r="B79" s="41"/>
      <c r="C79" s="112"/>
      <c r="D79" s="112"/>
      <c r="E79" s="112"/>
      <c r="F79" s="42"/>
      <c r="G79" s="43"/>
      <c r="H79" s="44"/>
      <c r="I79" s="45"/>
      <c r="J79" s="46"/>
    </row>
    <row r="80" spans="2:15" ht="18.75" customHeight="1" thickBot="1">
      <c r="B80" s="193" t="s">
        <v>109</v>
      </c>
      <c r="C80" s="194"/>
      <c r="D80" s="194"/>
      <c r="E80" s="194"/>
      <c r="F80" s="194"/>
      <c r="G80" s="194"/>
      <c r="H80" s="194"/>
      <c r="I80" s="194"/>
      <c r="J80" s="47">
        <f>+J78+J64+J39+J26+J20+J16</f>
        <v>0</v>
      </c>
      <c r="L80" s="100"/>
    </row>
    <row r="81" spans="2:12">
      <c r="B81" s="14"/>
      <c r="C81" s="109"/>
      <c r="D81" s="109"/>
      <c r="E81" s="109"/>
      <c r="F81" s="38"/>
      <c r="G81" s="16"/>
      <c r="H81" s="17"/>
      <c r="I81" s="18"/>
      <c r="J81" s="24"/>
    </row>
    <row r="82" spans="2:12">
      <c r="B82" s="29" t="s">
        <v>421</v>
      </c>
      <c r="C82" s="30"/>
      <c r="D82" s="30"/>
      <c r="E82" s="30"/>
      <c r="F82" s="30" t="s">
        <v>420</v>
      </c>
      <c r="G82" s="48"/>
      <c r="H82" s="49"/>
      <c r="I82" s="50"/>
      <c r="J82" s="51"/>
    </row>
    <row r="83" spans="2:12" ht="15" customHeight="1">
      <c r="B83" s="8" t="s">
        <v>110</v>
      </c>
      <c r="C83" s="108"/>
      <c r="D83" s="108"/>
      <c r="E83" s="108"/>
      <c r="F83" s="9" t="s">
        <v>111</v>
      </c>
      <c r="G83" s="10"/>
      <c r="H83" s="11"/>
      <c r="I83" s="12"/>
      <c r="J83" s="13"/>
    </row>
    <row r="84" spans="2:12" ht="15" customHeight="1">
      <c r="B84" s="8" t="s">
        <v>112</v>
      </c>
      <c r="C84" s="108"/>
      <c r="D84" s="108"/>
      <c r="E84" s="108"/>
      <c r="F84" s="9" t="s">
        <v>113</v>
      </c>
      <c r="G84" s="10"/>
      <c r="H84" s="11"/>
      <c r="I84" s="12"/>
      <c r="J84" s="13"/>
    </row>
    <row r="85" spans="2:12">
      <c r="B85" s="14" t="s">
        <v>114</v>
      </c>
      <c r="C85" s="109"/>
      <c r="D85" s="109"/>
      <c r="E85" s="109"/>
      <c r="F85" s="15" t="s">
        <v>115</v>
      </c>
      <c r="G85" s="16" t="s">
        <v>10</v>
      </c>
      <c r="H85" s="17">
        <v>1</v>
      </c>
      <c r="I85" s="18"/>
      <c r="J85" s="24">
        <f>+H85*I85</f>
        <v>0</v>
      </c>
      <c r="K85" s="99"/>
      <c r="L85" s="99"/>
    </row>
    <row r="86" spans="2:12">
      <c r="B86" s="14" t="s">
        <v>451</v>
      </c>
      <c r="C86" s="109"/>
      <c r="D86" s="109"/>
      <c r="E86" s="109"/>
      <c r="F86" s="15" t="s">
        <v>452</v>
      </c>
      <c r="G86" s="16" t="s">
        <v>175</v>
      </c>
      <c r="H86" s="17">
        <v>1</v>
      </c>
      <c r="I86" s="18"/>
      <c r="J86" s="24">
        <f>+H86*I86</f>
        <v>0</v>
      </c>
      <c r="K86" s="99"/>
      <c r="L86" s="99"/>
    </row>
    <row r="87" spans="2:12" ht="25.5" customHeight="1">
      <c r="B87" s="8" t="s">
        <v>116</v>
      </c>
      <c r="C87" s="108"/>
      <c r="D87" s="108"/>
      <c r="E87" s="108"/>
      <c r="F87" s="9" t="s">
        <v>117</v>
      </c>
      <c r="G87" s="10"/>
      <c r="H87" s="11"/>
      <c r="I87" s="12"/>
      <c r="J87" s="13"/>
    </row>
    <row r="88" spans="2:12" ht="27.6">
      <c r="B88" s="14" t="s">
        <v>118</v>
      </c>
      <c r="C88" s="109"/>
      <c r="D88" s="109"/>
      <c r="E88" s="109"/>
      <c r="F88" s="15" t="s">
        <v>119</v>
      </c>
      <c r="G88" s="16" t="s">
        <v>10</v>
      </c>
      <c r="H88" s="17">
        <v>1</v>
      </c>
      <c r="I88" s="18"/>
      <c r="J88" s="24">
        <f>+H88*I88</f>
        <v>0</v>
      </c>
      <c r="K88" s="99"/>
      <c r="L88" s="99"/>
    </row>
    <row r="89" spans="2:12" ht="41.4">
      <c r="B89" s="14" t="s">
        <v>120</v>
      </c>
      <c r="C89" s="109"/>
      <c r="D89" s="109"/>
      <c r="E89" s="109"/>
      <c r="F89" s="15" t="s">
        <v>505</v>
      </c>
      <c r="G89" s="16" t="s">
        <v>17</v>
      </c>
      <c r="H89" s="17">
        <v>46.433944751464665</v>
      </c>
      <c r="I89" s="18"/>
      <c r="J89" s="24">
        <f>+H89*I89</f>
        <v>0</v>
      </c>
      <c r="K89" s="99"/>
      <c r="L89" s="99"/>
    </row>
    <row r="90" spans="2:12" ht="28.2" customHeight="1">
      <c r="B90" s="14" t="s">
        <v>122</v>
      </c>
      <c r="C90" s="109"/>
      <c r="D90" s="109"/>
      <c r="E90" s="109"/>
      <c r="F90" s="15" t="s">
        <v>496</v>
      </c>
      <c r="G90" s="16" t="s">
        <v>10</v>
      </c>
      <c r="H90" s="17">
        <v>1</v>
      </c>
      <c r="I90" s="18"/>
      <c r="J90" s="24">
        <f>+H90*I90</f>
        <v>0</v>
      </c>
      <c r="K90" s="99"/>
      <c r="L90" s="99"/>
    </row>
    <row r="91" spans="2:12" ht="45" customHeight="1">
      <c r="B91" s="14" t="s">
        <v>123</v>
      </c>
      <c r="C91" s="109"/>
      <c r="D91" s="109"/>
      <c r="E91" s="109"/>
      <c r="F91" s="15" t="s">
        <v>497</v>
      </c>
      <c r="G91" s="16" t="s">
        <v>458</v>
      </c>
      <c r="H91" s="17">
        <v>1</v>
      </c>
      <c r="I91" s="18"/>
      <c r="J91" s="24">
        <f>+H91*I91</f>
        <v>0</v>
      </c>
      <c r="K91" s="99"/>
      <c r="L91" s="99"/>
    </row>
    <row r="92" spans="2:12" ht="45" customHeight="1">
      <c r="B92" s="14" t="s">
        <v>484</v>
      </c>
      <c r="C92" s="109"/>
      <c r="D92" s="109"/>
      <c r="E92" s="109"/>
      <c r="F92" s="15" t="s">
        <v>448</v>
      </c>
      <c r="G92" s="16" t="s">
        <v>17</v>
      </c>
      <c r="H92" s="17">
        <v>15</v>
      </c>
      <c r="I92" s="18"/>
      <c r="J92" s="24">
        <f>+H92*I92</f>
        <v>0</v>
      </c>
      <c r="K92" s="99"/>
      <c r="L92" s="99"/>
    </row>
    <row r="93" spans="2:12">
      <c r="B93" s="28"/>
      <c r="C93" s="111"/>
      <c r="D93" s="111"/>
      <c r="E93" s="111"/>
      <c r="F93" s="15"/>
      <c r="G93" s="16"/>
      <c r="H93" s="17"/>
      <c r="I93" s="18"/>
      <c r="J93" s="24"/>
      <c r="K93" s="99"/>
      <c r="L93" s="99"/>
    </row>
    <row r="94" spans="2:12" ht="22.5" customHeight="1">
      <c r="B94" s="8" t="s">
        <v>124</v>
      </c>
      <c r="C94" s="108"/>
      <c r="D94" s="108"/>
      <c r="E94" s="108"/>
      <c r="F94" s="9" t="s">
        <v>125</v>
      </c>
      <c r="G94" s="10"/>
      <c r="H94" s="11"/>
      <c r="I94" s="12"/>
      <c r="J94" s="13"/>
      <c r="K94" s="99"/>
      <c r="L94" s="99"/>
    </row>
    <row r="95" spans="2:12" ht="34.200000000000003" customHeight="1">
      <c r="B95" s="41" t="s">
        <v>126</v>
      </c>
      <c r="C95" s="112"/>
      <c r="D95" s="112"/>
      <c r="E95" s="112"/>
      <c r="F95" s="52" t="s">
        <v>483</v>
      </c>
      <c r="G95" s="43" t="s">
        <v>10</v>
      </c>
      <c r="H95" s="44">
        <v>1</v>
      </c>
      <c r="I95" s="45"/>
      <c r="J95" s="46">
        <f>+H95*I95</f>
        <v>0</v>
      </c>
      <c r="K95" s="99"/>
      <c r="L95" s="99"/>
    </row>
    <row r="96" spans="2:12" ht="80.55" customHeight="1">
      <c r="B96" s="41" t="s">
        <v>127</v>
      </c>
      <c r="C96" s="112"/>
      <c r="D96" s="112"/>
      <c r="E96" s="112"/>
      <c r="F96" s="52" t="s">
        <v>447</v>
      </c>
      <c r="G96" s="43" t="s">
        <v>10</v>
      </c>
      <c r="H96" s="44">
        <v>1</v>
      </c>
      <c r="I96" s="45"/>
      <c r="J96" s="46">
        <f>+H96*I96</f>
        <v>0</v>
      </c>
      <c r="K96" s="99"/>
      <c r="L96" s="99"/>
    </row>
    <row r="97" spans="2:12" ht="49.2" customHeight="1">
      <c r="B97" s="41" t="s">
        <v>128</v>
      </c>
      <c r="C97" s="112"/>
      <c r="D97" s="112"/>
      <c r="E97" s="112"/>
      <c r="F97" s="52" t="s">
        <v>498</v>
      </c>
      <c r="G97" s="43" t="s">
        <v>10</v>
      </c>
      <c r="H97" s="44">
        <v>1</v>
      </c>
      <c r="I97" s="45"/>
      <c r="J97" s="46">
        <f>+H97*I97</f>
        <v>0</v>
      </c>
      <c r="K97" s="99"/>
      <c r="L97" s="99"/>
    </row>
    <row r="98" spans="2:12" ht="55.8" customHeight="1">
      <c r="B98" s="41" t="s">
        <v>129</v>
      </c>
      <c r="C98" s="112"/>
      <c r="D98" s="112"/>
      <c r="E98" s="112"/>
      <c r="F98" s="52" t="s">
        <v>499</v>
      </c>
      <c r="G98" s="43" t="s">
        <v>10</v>
      </c>
      <c r="H98" s="44">
        <v>1</v>
      </c>
      <c r="I98" s="45"/>
      <c r="J98" s="46">
        <f>+H98*I98</f>
        <v>0</v>
      </c>
      <c r="K98" s="99"/>
      <c r="L98" s="99"/>
    </row>
    <row r="99" spans="2:12" ht="171.6">
      <c r="B99" s="41" t="s">
        <v>130</v>
      </c>
      <c r="C99" s="112"/>
      <c r="D99" s="112"/>
      <c r="E99" s="112"/>
      <c r="F99" s="91" t="s">
        <v>509</v>
      </c>
      <c r="G99" s="43" t="s">
        <v>10</v>
      </c>
      <c r="H99" s="44">
        <v>1</v>
      </c>
      <c r="I99" s="45"/>
      <c r="J99" s="46">
        <f>+H99*I99</f>
        <v>0</v>
      </c>
      <c r="K99" s="99"/>
      <c r="L99" s="99"/>
    </row>
    <row r="100" spans="2:12" ht="24" customHeight="1">
      <c r="B100" s="41" t="s">
        <v>131</v>
      </c>
      <c r="C100" s="112"/>
      <c r="D100" s="112"/>
      <c r="E100" s="112"/>
      <c r="F100" s="15" t="s">
        <v>462</v>
      </c>
      <c r="G100" s="16" t="s">
        <v>17</v>
      </c>
      <c r="H100" s="17">
        <v>4</v>
      </c>
      <c r="I100" s="53"/>
      <c r="J100" s="24">
        <f t="shared" ref="J100" si="2">+I100*H100</f>
        <v>0</v>
      </c>
      <c r="K100" s="99"/>
      <c r="L100" s="99"/>
    </row>
    <row r="101" spans="2:12" ht="15" customHeight="1">
      <c r="B101" s="8" t="s">
        <v>132</v>
      </c>
      <c r="C101" s="108"/>
      <c r="D101" s="108"/>
      <c r="E101" s="108"/>
      <c r="F101" s="9" t="s">
        <v>137</v>
      </c>
      <c r="G101" s="10"/>
      <c r="H101" s="11"/>
      <c r="I101" s="12"/>
      <c r="J101" s="13"/>
      <c r="K101" s="99"/>
      <c r="L101" s="99"/>
    </row>
    <row r="102" spans="2:12" ht="58.8" customHeight="1">
      <c r="B102" s="41" t="s">
        <v>133</v>
      </c>
      <c r="C102" s="112"/>
      <c r="D102" s="112"/>
      <c r="E102" s="112"/>
      <c r="F102" s="52" t="s">
        <v>436</v>
      </c>
      <c r="G102" s="43" t="s">
        <v>10</v>
      </c>
      <c r="H102" s="44">
        <v>154</v>
      </c>
      <c r="I102" s="45"/>
      <c r="J102" s="46">
        <f t="shared" ref="J102:J119" si="3">+I102*H102</f>
        <v>0</v>
      </c>
      <c r="K102" s="99"/>
      <c r="L102" s="99"/>
    </row>
    <row r="103" spans="2:12" ht="41.4">
      <c r="B103" s="41" t="s">
        <v>134</v>
      </c>
      <c r="C103" s="112"/>
      <c r="D103" s="112"/>
      <c r="E103" s="112"/>
      <c r="F103" s="15" t="s">
        <v>139</v>
      </c>
      <c r="G103" s="16" t="s">
        <v>10</v>
      </c>
      <c r="H103" s="17">
        <v>24</v>
      </c>
      <c r="I103" s="18"/>
      <c r="J103" s="24">
        <f t="shared" si="3"/>
        <v>0</v>
      </c>
      <c r="K103" s="99"/>
      <c r="L103" s="99"/>
    </row>
    <row r="104" spans="2:12" ht="41.4">
      <c r="B104" s="41" t="s">
        <v>510</v>
      </c>
      <c r="C104" s="112"/>
      <c r="D104" s="112"/>
      <c r="E104" s="112"/>
      <c r="F104" s="15" t="s">
        <v>140</v>
      </c>
      <c r="G104" s="16" t="s">
        <v>10</v>
      </c>
      <c r="H104" s="17">
        <v>2</v>
      </c>
      <c r="I104" s="18"/>
      <c r="J104" s="24">
        <f t="shared" si="3"/>
        <v>0</v>
      </c>
      <c r="K104" s="99"/>
      <c r="L104" s="99"/>
    </row>
    <row r="105" spans="2:12" ht="41.4">
      <c r="B105" s="41" t="s">
        <v>511</v>
      </c>
      <c r="C105" s="112"/>
      <c r="D105" s="112"/>
      <c r="E105" s="112"/>
      <c r="F105" s="15" t="s">
        <v>141</v>
      </c>
      <c r="G105" s="16" t="s">
        <v>10</v>
      </c>
      <c r="H105" s="17">
        <v>1</v>
      </c>
      <c r="I105" s="18"/>
      <c r="J105" s="24">
        <f t="shared" si="3"/>
        <v>0</v>
      </c>
      <c r="K105" s="99"/>
      <c r="L105" s="99"/>
    </row>
    <row r="106" spans="2:12" ht="41.4">
      <c r="B106" s="41" t="s">
        <v>512</v>
      </c>
      <c r="C106" s="112"/>
      <c r="D106" s="112"/>
      <c r="E106" s="112"/>
      <c r="F106" s="15" t="s">
        <v>142</v>
      </c>
      <c r="G106" s="16" t="s">
        <v>10</v>
      </c>
      <c r="H106" s="17">
        <v>34</v>
      </c>
      <c r="I106" s="18"/>
      <c r="J106" s="24">
        <f t="shared" si="3"/>
        <v>0</v>
      </c>
      <c r="K106" s="99"/>
      <c r="L106" s="99"/>
    </row>
    <row r="107" spans="2:12" ht="41.4">
      <c r="B107" s="41" t="s">
        <v>513</v>
      </c>
      <c r="C107" s="112"/>
      <c r="D107" s="112"/>
      <c r="E107" s="112"/>
      <c r="F107" s="15" t="s">
        <v>143</v>
      </c>
      <c r="G107" s="16" t="s">
        <v>10</v>
      </c>
      <c r="H107" s="17">
        <v>4</v>
      </c>
      <c r="I107" s="18"/>
      <c r="J107" s="24">
        <f t="shared" si="3"/>
        <v>0</v>
      </c>
      <c r="K107" s="99"/>
      <c r="L107" s="99"/>
    </row>
    <row r="108" spans="2:12" ht="51" customHeight="1">
      <c r="B108" s="41" t="s">
        <v>514</v>
      </c>
      <c r="C108" s="112"/>
      <c r="D108" s="112"/>
      <c r="E108" s="112"/>
      <c r="F108" s="15" t="s">
        <v>144</v>
      </c>
      <c r="G108" s="16" t="s">
        <v>10</v>
      </c>
      <c r="H108" s="17">
        <v>8</v>
      </c>
      <c r="I108" s="18"/>
      <c r="J108" s="24">
        <f>+I108*H108</f>
        <v>0</v>
      </c>
      <c r="K108" s="99"/>
      <c r="L108" s="99"/>
    </row>
    <row r="109" spans="2:12" ht="41.4">
      <c r="B109" s="41" t="s">
        <v>515</v>
      </c>
      <c r="C109" s="112"/>
      <c r="D109" s="112"/>
      <c r="E109" s="112"/>
      <c r="F109" s="15" t="s">
        <v>145</v>
      </c>
      <c r="G109" s="16" t="s">
        <v>10</v>
      </c>
      <c r="H109" s="17">
        <v>5</v>
      </c>
      <c r="I109" s="18"/>
      <c r="J109" s="24">
        <f t="shared" si="3"/>
        <v>0</v>
      </c>
      <c r="K109" s="99"/>
      <c r="L109" s="99"/>
    </row>
    <row r="110" spans="2:12" ht="41.4">
      <c r="B110" s="41" t="s">
        <v>516</v>
      </c>
      <c r="C110" s="112"/>
      <c r="D110" s="112"/>
      <c r="E110" s="112"/>
      <c r="F110" s="15" t="s">
        <v>453</v>
      </c>
      <c r="G110" s="16" t="s">
        <v>10</v>
      </c>
      <c r="H110" s="17">
        <v>6</v>
      </c>
      <c r="I110" s="18"/>
      <c r="J110" s="24">
        <f t="shared" si="3"/>
        <v>0</v>
      </c>
      <c r="K110" s="99"/>
      <c r="L110" s="99"/>
    </row>
    <row r="111" spans="2:12" ht="41.4">
      <c r="B111" s="41" t="s">
        <v>517</v>
      </c>
      <c r="C111" s="112"/>
      <c r="D111" s="112"/>
      <c r="E111" s="112"/>
      <c r="F111" s="15" t="s">
        <v>635</v>
      </c>
      <c r="G111" s="16" t="s">
        <v>10</v>
      </c>
      <c r="H111" s="17">
        <v>2</v>
      </c>
      <c r="I111" s="18"/>
      <c r="J111" s="24">
        <f t="shared" si="3"/>
        <v>0</v>
      </c>
      <c r="K111" s="99"/>
      <c r="L111" s="99"/>
    </row>
    <row r="112" spans="2:12" ht="19.8" customHeight="1">
      <c r="B112" s="41" t="s">
        <v>518</v>
      </c>
      <c r="C112" s="112"/>
      <c r="D112" s="112"/>
      <c r="E112" s="112"/>
      <c r="F112" s="15" t="s">
        <v>455</v>
      </c>
      <c r="G112" s="16" t="s">
        <v>10</v>
      </c>
      <c r="H112" s="17">
        <v>1</v>
      </c>
      <c r="I112" s="18"/>
      <c r="J112" s="24">
        <f t="shared" si="3"/>
        <v>0</v>
      </c>
      <c r="K112" s="99"/>
      <c r="L112" s="99"/>
    </row>
    <row r="113" spans="2:15" ht="19.8" customHeight="1">
      <c r="B113" s="41" t="s">
        <v>519</v>
      </c>
      <c r="C113" s="112"/>
      <c r="D113" s="112"/>
      <c r="E113" s="112"/>
      <c r="F113" s="15" t="s">
        <v>456</v>
      </c>
      <c r="G113" s="16" t="s">
        <v>10</v>
      </c>
      <c r="H113" s="17">
        <v>1</v>
      </c>
      <c r="I113" s="18"/>
      <c r="J113" s="24">
        <f t="shared" si="3"/>
        <v>0</v>
      </c>
      <c r="K113" s="99"/>
      <c r="L113" s="99"/>
    </row>
    <row r="114" spans="2:15" ht="15" customHeight="1">
      <c r="B114" s="8" t="s">
        <v>135</v>
      </c>
      <c r="C114" s="108"/>
      <c r="D114" s="108"/>
      <c r="E114" s="108"/>
      <c r="F114" s="9" t="s">
        <v>147</v>
      </c>
      <c r="G114" s="10"/>
      <c r="H114" s="11"/>
      <c r="I114" s="12"/>
      <c r="J114" s="13"/>
      <c r="K114" s="99"/>
      <c r="L114" s="99"/>
    </row>
    <row r="115" spans="2:15" ht="27.6">
      <c r="B115" s="14" t="s">
        <v>520</v>
      </c>
      <c r="C115" s="109"/>
      <c r="D115" s="109"/>
      <c r="E115" s="109"/>
      <c r="F115" s="15" t="s">
        <v>492</v>
      </c>
      <c r="G115" s="16" t="s">
        <v>493</v>
      </c>
      <c r="H115" s="17">
        <v>92</v>
      </c>
      <c r="I115" s="18"/>
      <c r="J115" s="24">
        <f t="shared" si="3"/>
        <v>0</v>
      </c>
      <c r="K115" s="99"/>
      <c r="L115" s="99"/>
    </row>
    <row r="116" spans="2:15">
      <c r="B116" s="14" t="s">
        <v>521</v>
      </c>
      <c r="C116" s="109"/>
      <c r="D116" s="109"/>
      <c r="E116" s="109"/>
      <c r="F116" s="15" t="s">
        <v>494</v>
      </c>
      <c r="G116" s="16" t="s">
        <v>493</v>
      </c>
      <c r="H116" s="17">
        <v>47</v>
      </c>
      <c r="I116" s="18"/>
      <c r="J116" s="24">
        <f t="shared" si="3"/>
        <v>0</v>
      </c>
      <c r="K116" s="99"/>
      <c r="L116" s="99"/>
    </row>
    <row r="117" spans="2:15">
      <c r="B117" s="14" t="s">
        <v>522</v>
      </c>
      <c r="C117" s="109"/>
      <c r="D117" s="109"/>
      <c r="E117" s="109"/>
      <c r="F117" s="15" t="s">
        <v>449</v>
      </c>
      <c r="G117" s="16" t="s">
        <v>493</v>
      </c>
      <c r="H117" s="17">
        <v>21</v>
      </c>
      <c r="I117" s="18"/>
      <c r="J117" s="24">
        <f t="shared" si="3"/>
        <v>0</v>
      </c>
      <c r="K117" s="99"/>
      <c r="L117" s="99"/>
    </row>
    <row r="118" spans="2:15" ht="15" customHeight="1">
      <c r="B118" s="8" t="s">
        <v>136</v>
      </c>
      <c r="C118" s="108"/>
      <c r="D118" s="108"/>
      <c r="E118" s="108"/>
      <c r="F118" s="9" t="s">
        <v>149</v>
      </c>
      <c r="G118" s="10"/>
      <c r="H118" s="11"/>
      <c r="I118" s="12"/>
      <c r="J118" s="13"/>
      <c r="K118" s="99"/>
      <c r="L118" s="99"/>
    </row>
    <row r="119" spans="2:15" ht="27.6">
      <c r="B119" s="14" t="s">
        <v>138</v>
      </c>
      <c r="C119" s="109"/>
      <c r="D119" s="109"/>
      <c r="E119" s="109"/>
      <c r="F119" s="15" t="s">
        <v>150</v>
      </c>
      <c r="G119" s="16" t="s">
        <v>10</v>
      </c>
      <c r="H119" s="17">
        <v>1</v>
      </c>
      <c r="I119" s="18"/>
      <c r="J119" s="24">
        <f t="shared" si="3"/>
        <v>0</v>
      </c>
      <c r="K119" s="99"/>
      <c r="L119" s="99"/>
    </row>
    <row r="120" spans="2:15" ht="15" customHeight="1">
      <c r="B120" s="8" t="s">
        <v>146</v>
      </c>
      <c r="C120" s="108"/>
      <c r="D120" s="108"/>
      <c r="E120" s="108"/>
      <c r="F120" s="9" t="s">
        <v>151</v>
      </c>
      <c r="G120" s="10"/>
      <c r="H120" s="11"/>
      <c r="I120" s="12"/>
      <c r="J120" s="13"/>
      <c r="K120" s="99"/>
      <c r="L120" s="99"/>
    </row>
    <row r="121" spans="2:15" ht="53.55" customHeight="1">
      <c r="B121" s="14" t="s">
        <v>148</v>
      </c>
      <c r="C121" s="109"/>
      <c r="D121" s="109"/>
      <c r="E121" s="109"/>
      <c r="F121" s="15" t="s">
        <v>454</v>
      </c>
      <c r="G121" s="16" t="s">
        <v>458</v>
      </c>
      <c r="H121" s="17">
        <v>1</v>
      </c>
      <c r="I121" s="18"/>
      <c r="J121" s="24">
        <f>+H121*I121</f>
        <v>0</v>
      </c>
      <c r="K121" s="99"/>
      <c r="L121" s="99"/>
    </row>
    <row r="122" spans="2:15" s="23" customFormat="1" ht="23.55" customHeight="1">
      <c r="B122" s="156" t="s">
        <v>152</v>
      </c>
      <c r="C122" s="157"/>
      <c r="D122" s="157"/>
      <c r="E122" s="157"/>
      <c r="F122" s="158"/>
      <c r="G122" s="30"/>
      <c r="H122" s="31"/>
      <c r="I122" s="32"/>
      <c r="J122" s="33">
        <f>SUM(J85:J121)</f>
        <v>0</v>
      </c>
      <c r="K122" s="97"/>
      <c r="L122" s="100"/>
      <c r="M122" s="95"/>
      <c r="N122" s="95"/>
      <c r="O122" s="95"/>
    </row>
    <row r="123" spans="2:15">
      <c r="B123" s="14"/>
      <c r="C123" s="109"/>
      <c r="D123" s="109"/>
      <c r="E123" s="109"/>
      <c r="F123" s="15"/>
      <c r="G123" s="34"/>
      <c r="H123" s="35"/>
      <c r="I123" s="36"/>
      <c r="J123" s="37"/>
    </row>
    <row r="124" spans="2:15" ht="15" customHeight="1">
      <c r="B124" s="8" t="s">
        <v>153</v>
      </c>
      <c r="C124" s="108"/>
      <c r="D124" s="108"/>
      <c r="E124" s="108"/>
      <c r="F124" s="9" t="s">
        <v>154</v>
      </c>
      <c r="G124" s="10"/>
      <c r="H124" s="11"/>
      <c r="I124" s="12"/>
      <c r="J124" s="13"/>
    </row>
    <row r="125" spans="2:15" ht="15" customHeight="1">
      <c r="B125" s="8" t="s">
        <v>155</v>
      </c>
      <c r="C125" s="108"/>
      <c r="D125" s="108"/>
      <c r="E125" s="108"/>
      <c r="F125" s="9" t="s">
        <v>156</v>
      </c>
      <c r="G125" s="10"/>
      <c r="H125" s="11"/>
      <c r="I125" s="12"/>
      <c r="J125" s="13"/>
    </row>
    <row r="126" spans="2:15">
      <c r="B126" s="14" t="s">
        <v>157</v>
      </c>
      <c r="C126" s="109"/>
      <c r="D126" s="109"/>
      <c r="E126" s="109"/>
      <c r="F126" s="15" t="s">
        <v>158</v>
      </c>
      <c r="G126" s="16" t="s">
        <v>17</v>
      </c>
      <c r="H126" s="17">
        <v>111</v>
      </c>
      <c r="I126" s="18"/>
      <c r="J126" s="24">
        <f t="shared" ref="J126:J172" si="4">+I126*H126</f>
        <v>0</v>
      </c>
      <c r="K126" s="99"/>
      <c r="L126" s="99"/>
    </row>
    <row r="127" spans="2:15" ht="27.6">
      <c r="B127" s="14" t="s">
        <v>159</v>
      </c>
      <c r="C127" s="109"/>
      <c r="D127" s="109"/>
      <c r="E127" s="109"/>
      <c r="F127" s="15" t="s">
        <v>160</v>
      </c>
      <c r="G127" s="16" t="s">
        <v>28</v>
      </c>
      <c r="H127" s="17">
        <v>54.03</v>
      </c>
      <c r="I127" s="18"/>
      <c r="J127" s="24">
        <f t="shared" si="4"/>
        <v>0</v>
      </c>
      <c r="K127" s="99"/>
      <c r="L127" s="99"/>
    </row>
    <row r="128" spans="2:15" ht="27.6">
      <c r="B128" s="14" t="s">
        <v>485</v>
      </c>
      <c r="C128" s="109"/>
      <c r="D128" s="109"/>
      <c r="E128" s="109"/>
      <c r="F128" s="15" t="s">
        <v>486</v>
      </c>
      <c r="G128" s="16" t="s">
        <v>28</v>
      </c>
      <c r="H128" s="17">
        <v>8.5</v>
      </c>
      <c r="I128" s="18"/>
      <c r="J128" s="24">
        <f t="shared" si="4"/>
        <v>0</v>
      </c>
      <c r="K128" s="99"/>
      <c r="L128" s="99"/>
    </row>
    <row r="129" spans="2:12" ht="27.6">
      <c r="B129" s="14" t="s">
        <v>161</v>
      </c>
      <c r="C129" s="109"/>
      <c r="D129" s="109"/>
      <c r="E129" s="109"/>
      <c r="F129" s="15" t="s">
        <v>162</v>
      </c>
      <c r="G129" s="16" t="s">
        <v>28</v>
      </c>
      <c r="H129" s="17">
        <v>20.399999999999999</v>
      </c>
      <c r="I129" s="18"/>
      <c r="J129" s="24">
        <f t="shared" si="4"/>
        <v>0</v>
      </c>
      <c r="K129" s="99"/>
      <c r="L129" s="99"/>
    </row>
    <row r="130" spans="2:12" ht="27.6">
      <c r="B130" s="14" t="s">
        <v>163</v>
      </c>
      <c r="C130" s="109"/>
      <c r="D130" s="109"/>
      <c r="E130" s="109"/>
      <c r="F130" s="15" t="s">
        <v>164</v>
      </c>
      <c r="G130" s="16" t="s">
        <v>28</v>
      </c>
      <c r="H130" s="17">
        <v>25.03</v>
      </c>
      <c r="I130" s="18"/>
      <c r="J130" s="24">
        <f t="shared" si="4"/>
        <v>0</v>
      </c>
      <c r="K130" s="99"/>
      <c r="L130" s="99"/>
    </row>
    <row r="131" spans="2:12" ht="19.5" customHeight="1">
      <c r="B131" s="8" t="s">
        <v>165</v>
      </c>
      <c r="C131" s="108"/>
      <c r="D131" s="108"/>
      <c r="E131" s="108"/>
      <c r="F131" s="9" t="s">
        <v>166</v>
      </c>
      <c r="G131" s="10"/>
      <c r="H131" s="11"/>
      <c r="I131" s="12"/>
      <c r="J131" s="13"/>
      <c r="K131" s="99"/>
      <c r="L131" s="99"/>
    </row>
    <row r="132" spans="2:12" ht="27.6">
      <c r="B132" s="14" t="s">
        <v>167</v>
      </c>
      <c r="C132" s="109"/>
      <c r="D132" s="109"/>
      <c r="E132" s="109"/>
      <c r="F132" s="15" t="s">
        <v>168</v>
      </c>
      <c r="G132" s="34" t="s">
        <v>17</v>
      </c>
      <c r="H132" s="17">
        <v>9</v>
      </c>
      <c r="I132" s="18"/>
      <c r="J132" s="24">
        <f t="shared" si="4"/>
        <v>0</v>
      </c>
      <c r="K132" s="99"/>
      <c r="L132" s="99"/>
    </row>
    <row r="133" spans="2:12" ht="30" customHeight="1">
      <c r="B133" s="14" t="s">
        <v>169</v>
      </c>
      <c r="C133" s="109"/>
      <c r="D133" s="109"/>
      <c r="E133" s="109"/>
      <c r="F133" s="15" t="s">
        <v>170</v>
      </c>
      <c r="G133" s="34" t="s">
        <v>17</v>
      </c>
      <c r="H133" s="17">
        <v>30</v>
      </c>
      <c r="I133" s="18"/>
      <c r="J133" s="24">
        <f t="shared" si="4"/>
        <v>0</v>
      </c>
      <c r="K133" s="99"/>
      <c r="L133" s="99"/>
    </row>
    <row r="134" spans="2:12" ht="27.6">
      <c r="B134" s="14" t="s">
        <v>171</v>
      </c>
      <c r="C134" s="109"/>
      <c r="D134" s="109"/>
      <c r="E134" s="109"/>
      <c r="F134" s="15" t="s">
        <v>172</v>
      </c>
      <c r="G134" s="34" t="s">
        <v>10</v>
      </c>
      <c r="H134" s="17">
        <v>5.3</v>
      </c>
      <c r="I134" s="18"/>
      <c r="J134" s="24">
        <f t="shared" si="4"/>
        <v>0</v>
      </c>
      <c r="K134" s="99"/>
      <c r="L134" s="99"/>
    </row>
    <row r="135" spans="2:12" ht="41.4">
      <c r="B135" s="14" t="s">
        <v>173</v>
      </c>
      <c r="C135" s="109"/>
      <c r="D135" s="109"/>
      <c r="E135" s="109"/>
      <c r="F135" s="15" t="s">
        <v>174</v>
      </c>
      <c r="G135" s="34" t="s">
        <v>175</v>
      </c>
      <c r="H135" s="17">
        <v>10</v>
      </c>
      <c r="I135" s="18"/>
      <c r="J135" s="24">
        <f t="shared" si="4"/>
        <v>0</v>
      </c>
      <c r="K135" s="99"/>
      <c r="L135" s="99"/>
    </row>
    <row r="136" spans="2:12">
      <c r="B136" s="14" t="s">
        <v>176</v>
      </c>
      <c r="C136" s="109"/>
      <c r="D136" s="109"/>
      <c r="E136" s="109"/>
      <c r="F136" s="15" t="s">
        <v>177</v>
      </c>
      <c r="G136" s="34" t="s">
        <v>10</v>
      </c>
      <c r="H136" s="17">
        <v>5</v>
      </c>
      <c r="I136" s="18"/>
      <c r="J136" s="24">
        <f t="shared" si="4"/>
        <v>0</v>
      </c>
      <c r="K136" s="99"/>
      <c r="L136" s="99"/>
    </row>
    <row r="137" spans="2:12">
      <c r="B137" s="14" t="s">
        <v>178</v>
      </c>
      <c r="C137" s="109"/>
      <c r="D137" s="109"/>
      <c r="E137" s="109"/>
      <c r="F137" s="15" t="s">
        <v>179</v>
      </c>
      <c r="G137" s="34" t="s">
        <v>10</v>
      </c>
      <c r="H137" s="17">
        <v>2</v>
      </c>
      <c r="I137" s="18"/>
      <c r="J137" s="24">
        <f t="shared" si="4"/>
        <v>0</v>
      </c>
      <c r="K137" s="99"/>
      <c r="L137" s="99"/>
    </row>
    <row r="138" spans="2:12">
      <c r="B138" s="14" t="s">
        <v>180</v>
      </c>
      <c r="C138" s="109"/>
      <c r="D138" s="109"/>
      <c r="E138" s="109"/>
      <c r="F138" s="15" t="s">
        <v>181</v>
      </c>
      <c r="G138" s="34" t="s">
        <v>10</v>
      </c>
      <c r="H138" s="17">
        <v>4</v>
      </c>
      <c r="I138" s="18"/>
      <c r="J138" s="24">
        <f t="shared" si="4"/>
        <v>0</v>
      </c>
      <c r="K138" s="99"/>
      <c r="L138" s="99"/>
    </row>
    <row r="139" spans="2:12">
      <c r="B139" s="14" t="s">
        <v>182</v>
      </c>
      <c r="C139" s="109"/>
      <c r="D139" s="109"/>
      <c r="E139" s="109"/>
      <c r="F139" s="15" t="s">
        <v>183</v>
      </c>
      <c r="G139" s="34" t="s">
        <v>10</v>
      </c>
      <c r="H139" s="17">
        <v>1</v>
      </c>
      <c r="I139" s="18"/>
      <c r="J139" s="24">
        <f t="shared" si="4"/>
        <v>0</v>
      </c>
      <c r="K139" s="99"/>
      <c r="L139" s="99"/>
    </row>
    <row r="140" spans="2:12" ht="27.6">
      <c r="B140" s="14" t="s">
        <v>184</v>
      </c>
      <c r="C140" s="109"/>
      <c r="D140" s="109"/>
      <c r="E140" s="109"/>
      <c r="F140" s="15" t="s">
        <v>185</v>
      </c>
      <c r="G140" s="34" t="s">
        <v>10</v>
      </c>
      <c r="H140" s="17">
        <v>12</v>
      </c>
      <c r="I140" s="18"/>
      <c r="J140" s="24">
        <f t="shared" si="4"/>
        <v>0</v>
      </c>
      <c r="K140" s="99"/>
      <c r="L140" s="99"/>
    </row>
    <row r="141" spans="2:12">
      <c r="B141" s="14" t="s">
        <v>186</v>
      </c>
      <c r="C141" s="109"/>
      <c r="D141" s="109"/>
      <c r="E141" s="109"/>
      <c r="F141" s="15" t="s">
        <v>187</v>
      </c>
      <c r="G141" s="34" t="s">
        <v>10</v>
      </c>
      <c r="H141" s="17">
        <v>10</v>
      </c>
      <c r="I141" s="18"/>
      <c r="J141" s="24">
        <f t="shared" si="4"/>
        <v>0</v>
      </c>
      <c r="K141" s="99"/>
      <c r="L141" s="99"/>
    </row>
    <row r="142" spans="2:12">
      <c r="B142" s="14" t="s">
        <v>188</v>
      </c>
      <c r="C142" s="109"/>
      <c r="D142" s="109"/>
      <c r="E142" s="109"/>
      <c r="F142" s="15" t="s">
        <v>189</v>
      </c>
      <c r="G142" s="34" t="s">
        <v>10</v>
      </c>
      <c r="H142" s="17">
        <v>2</v>
      </c>
      <c r="I142" s="18"/>
      <c r="J142" s="24">
        <f t="shared" si="4"/>
        <v>0</v>
      </c>
      <c r="K142" s="99"/>
      <c r="L142" s="99"/>
    </row>
    <row r="143" spans="2:12">
      <c r="B143" s="14" t="s">
        <v>190</v>
      </c>
      <c r="C143" s="109"/>
      <c r="D143" s="109"/>
      <c r="E143" s="109"/>
      <c r="F143" s="15" t="s">
        <v>191</v>
      </c>
      <c r="G143" s="34" t="s">
        <v>10</v>
      </c>
      <c r="H143" s="17">
        <v>11</v>
      </c>
      <c r="I143" s="18"/>
      <c r="J143" s="24">
        <f t="shared" si="4"/>
        <v>0</v>
      </c>
      <c r="K143" s="99"/>
      <c r="L143" s="99"/>
    </row>
    <row r="144" spans="2:12">
      <c r="B144" s="14" t="s">
        <v>192</v>
      </c>
      <c r="C144" s="109"/>
      <c r="D144" s="109"/>
      <c r="E144" s="109"/>
      <c r="F144" s="15" t="s">
        <v>193</v>
      </c>
      <c r="G144" s="34" t="s">
        <v>10</v>
      </c>
      <c r="H144" s="17">
        <v>2</v>
      </c>
      <c r="I144" s="18"/>
      <c r="J144" s="24">
        <f t="shared" si="4"/>
        <v>0</v>
      </c>
      <c r="K144" s="99"/>
      <c r="L144" s="99"/>
    </row>
    <row r="145" spans="2:12">
      <c r="B145" s="14" t="s">
        <v>194</v>
      </c>
      <c r="C145" s="109"/>
      <c r="D145" s="109"/>
      <c r="E145" s="109"/>
      <c r="F145" s="15" t="s">
        <v>195</v>
      </c>
      <c r="G145" s="34" t="s">
        <v>10</v>
      </c>
      <c r="H145" s="17">
        <v>3</v>
      </c>
      <c r="I145" s="18"/>
      <c r="J145" s="24">
        <f t="shared" si="4"/>
        <v>0</v>
      </c>
      <c r="K145" s="99"/>
      <c r="L145" s="99"/>
    </row>
    <row r="146" spans="2:12">
      <c r="B146" s="14" t="s">
        <v>196</v>
      </c>
      <c r="C146" s="109"/>
      <c r="D146" s="109"/>
      <c r="E146" s="109"/>
      <c r="F146" s="15" t="s">
        <v>197</v>
      </c>
      <c r="G146" s="34" t="s">
        <v>10</v>
      </c>
      <c r="H146" s="17">
        <v>11</v>
      </c>
      <c r="I146" s="18"/>
      <c r="J146" s="24">
        <f t="shared" si="4"/>
        <v>0</v>
      </c>
      <c r="K146" s="99"/>
      <c r="L146" s="99"/>
    </row>
    <row r="147" spans="2:12" ht="18.45" customHeight="1">
      <c r="B147" s="14" t="s">
        <v>198</v>
      </c>
      <c r="C147" s="109"/>
      <c r="D147" s="109"/>
      <c r="E147" s="109"/>
      <c r="F147" s="15" t="s">
        <v>200</v>
      </c>
      <c r="G147" s="34" t="s">
        <v>10</v>
      </c>
      <c r="H147" s="17">
        <v>1</v>
      </c>
      <c r="I147" s="18"/>
      <c r="J147" s="24">
        <f t="shared" si="4"/>
        <v>0</v>
      </c>
      <c r="K147" s="99"/>
      <c r="L147" s="99"/>
    </row>
    <row r="148" spans="2:12">
      <c r="B148" s="14" t="s">
        <v>199</v>
      </c>
      <c r="C148" s="109"/>
      <c r="D148" s="109"/>
      <c r="E148" s="109"/>
      <c r="F148" s="15" t="s">
        <v>202</v>
      </c>
      <c r="G148" s="34" t="s">
        <v>17</v>
      </c>
      <c r="H148" s="17">
        <v>30</v>
      </c>
      <c r="I148" s="18"/>
      <c r="J148" s="24">
        <f t="shared" si="4"/>
        <v>0</v>
      </c>
      <c r="K148" s="99"/>
      <c r="L148" s="99"/>
    </row>
    <row r="149" spans="2:12" ht="41.4">
      <c r="B149" s="14" t="s">
        <v>201</v>
      </c>
      <c r="C149" s="109"/>
      <c r="D149" s="109"/>
      <c r="E149" s="109"/>
      <c r="F149" s="15" t="s">
        <v>502</v>
      </c>
      <c r="G149" s="34" t="s">
        <v>10</v>
      </c>
      <c r="H149" s="17">
        <v>2</v>
      </c>
      <c r="I149" s="18"/>
      <c r="J149" s="24">
        <f t="shared" si="4"/>
        <v>0</v>
      </c>
      <c r="K149" s="99"/>
      <c r="L149" s="99"/>
    </row>
    <row r="150" spans="2:12" ht="27.6">
      <c r="B150" s="14" t="s">
        <v>467</v>
      </c>
      <c r="C150" s="109"/>
      <c r="D150" s="109"/>
      <c r="E150" s="109"/>
      <c r="F150" s="15" t="s">
        <v>464</v>
      </c>
      <c r="G150" s="34" t="s">
        <v>10</v>
      </c>
      <c r="H150" s="17">
        <v>1</v>
      </c>
      <c r="I150" s="18"/>
      <c r="J150" s="24">
        <f t="shared" si="4"/>
        <v>0</v>
      </c>
      <c r="K150" s="99"/>
      <c r="L150" s="99"/>
    </row>
    <row r="151" spans="2:12" ht="27.6">
      <c r="B151" s="14" t="s">
        <v>523</v>
      </c>
      <c r="C151" s="109"/>
      <c r="D151" s="109"/>
      <c r="E151" s="109"/>
      <c r="F151" s="15" t="s">
        <v>465</v>
      </c>
      <c r="G151" s="34" t="s">
        <v>10</v>
      </c>
      <c r="H151" s="17">
        <v>8</v>
      </c>
      <c r="I151" s="18"/>
      <c r="J151" s="24">
        <f t="shared" si="4"/>
        <v>0</v>
      </c>
      <c r="K151" s="99"/>
      <c r="L151" s="99"/>
    </row>
    <row r="152" spans="2:12" ht="27.6">
      <c r="B152" s="14" t="s">
        <v>524</v>
      </c>
      <c r="C152" s="109"/>
      <c r="D152" s="109"/>
      <c r="E152" s="109"/>
      <c r="F152" s="15" t="s">
        <v>466</v>
      </c>
      <c r="G152" s="34" t="s">
        <v>10</v>
      </c>
      <c r="H152" s="17">
        <v>4</v>
      </c>
      <c r="I152" s="18"/>
      <c r="J152" s="24">
        <f t="shared" si="4"/>
        <v>0</v>
      </c>
      <c r="K152" s="99"/>
      <c r="L152" s="99"/>
    </row>
    <row r="153" spans="2:12">
      <c r="B153" s="14" t="s">
        <v>525</v>
      </c>
      <c r="C153" s="109"/>
      <c r="D153" s="109"/>
      <c r="E153" s="109"/>
      <c r="F153" s="15" t="s">
        <v>503</v>
      </c>
      <c r="G153" s="34" t="s">
        <v>10</v>
      </c>
      <c r="H153" s="17">
        <v>1</v>
      </c>
      <c r="I153" s="18"/>
      <c r="J153" s="24">
        <f t="shared" si="4"/>
        <v>0</v>
      </c>
      <c r="K153" s="99"/>
      <c r="L153" s="99"/>
    </row>
    <row r="154" spans="2:12" ht="25.5" customHeight="1">
      <c r="B154" s="8" t="s">
        <v>203</v>
      </c>
      <c r="C154" s="108"/>
      <c r="D154" s="108"/>
      <c r="E154" s="108"/>
      <c r="F154" s="9" t="s">
        <v>204</v>
      </c>
      <c r="G154" s="10"/>
      <c r="H154" s="11"/>
      <c r="I154" s="12"/>
      <c r="J154" s="13"/>
      <c r="K154" s="99"/>
      <c r="L154" s="99"/>
    </row>
    <row r="155" spans="2:12">
      <c r="B155" s="14" t="s">
        <v>205</v>
      </c>
      <c r="C155" s="109"/>
      <c r="D155" s="109"/>
      <c r="E155" s="109"/>
      <c r="F155" s="15" t="s">
        <v>206</v>
      </c>
      <c r="G155" s="16" t="s">
        <v>17</v>
      </c>
      <c r="H155" s="17">
        <v>187.26</v>
      </c>
      <c r="I155" s="39"/>
      <c r="J155" s="24">
        <f t="shared" si="4"/>
        <v>0</v>
      </c>
      <c r="K155" s="99"/>
      <c r="L155" s="99"/>
    </row>
    <row r="156" spans="2:12">
      <c r="B156" s="14" t="s">
        <v>207</v>
      </c>
      <c r="C156" s="109"/>
      <c r="D156" s="109"/>
      <c r="E156" s="109"/>
      <c r="F156" s="15" t="s">
        <v>208</v>
      </c>
      <c r="G156" s="16" t="s">
        <v>28</v>
      </c>
      <c r="H156" s="17">
        <v>39.340000000000003</v>
      </c>
      <c r="I156" s="39"/>
      <c r="J156" s="24">
        <f t="shared" si="4"/>
        <v>0</v>
      </c>
      <c r="K156" s="99"/>
      <c r="L156" s="99"/>
    </row>
    <row r="157" spans="2:12" ht="27.6">
      <c r="B157" s="14" t="s">
        <v>209</v>
      </c>
      <c r="C157" s="109"/>
      <c r="D157" s="109"/>
      <c r="E157" s="109"/>
      <c r="F157" s="15" t="s">
        <v>444</v>
      </c>
      <c r="G157" s="16" t="s">
        <v>28</v>
      </c>
      <c r="H157" s="17">
        <v>8.5</v>
      </c>
      <c r="I157" s="39"/>
      <c r="J157" s="24">
        <f t="shared" si="4"/>
        <v>0</v>
      </c>
      <c r="K157" s="99"/>
      <c r="L157" s="99"/>
    </row>
    <row r="158" spans="2:12" ht="27.6">
      <c r="B158" s="14" t="s">
        <v>210</v>
      </c>
      <c r="C158" s="109"/>
      <c r="D158" s="109"/>
      <c r="E158" s="109"/>
      <c r="F158" s="15" t="s">
        <v>211</v>
      </c>
      <c r="G158" s="16" t="s">
        <v>28</v>
      </c>
      <c r="H158" s="17">
        <v>38.54</v>
      </c>
      <c r="I158" s="39"/>
      <c r="J158" s="24">
        <f t="shared" si="4"/>
        <v>0</v>
      </c>
      <c r="K158" s="99"/>
      <c r="L158" s="99"/>
    </row>
    <row r="159" spans="2:12" ht="27.6">
      <c r="B159" s="14" t="s">
        <v>212</v>
      </c>
      <c r="C159" s="109"/>
      <c r="D159" s="109"/>
      <c r="E159" s="109"/>
      <c r="F159" s="15" t="s">
        <v>213</v>
      </c>
      <c r="G159" s="16" t="s">
        <v>28</v>
      </c>
      <c r="H159" s="17">
        <v>3.5</v>
      </c>
      <c r="I159" s="39"/>
      <c r="J159" s="24">
        <f t="shared" si="4"/>
        <v>0</v>
      </c>
      <c r="K159" s="99"/>
      <c r="L159" s="99"/>
    </row>
    <row r="160" spans="2:12" ht="15" customHeight="1">
      <c r="B160" s="54" t="s">
        <v>214</v>
      </c>
      <c r="C160" s="113"/>
      <c r="D160" s="113"/>
      <c r="E160" s="113"/>
      <c r="F160" s="9" t="s">
        <v>166</v>
      </c>
      <c r="G160" s="10"/>
      <c r="H160" s="11"/>
      <c r="I160" s="12"/>
      <c r="J160" s="13"/>
      <c r="K160" s="99"/>
      <c r="L160" s="99"/>
    </row>
    <row r="161" spans="2:12" ht="27.6">
      <c r="B161" s="14" t="s">
        <v>215</v>
      </c>
      <c r="C161" s="109"/>
      <c r="D161" s="109"/>
      <c r="E161" s="109"/>
      <c r="F161" s="55" t="s">
        <v>216</v>
      </c>
      <c r="G161" s="16" t="s">
        <v>17</v>
      </c>
      <c r="H161" s="17">
        <v>93</v>
      </c>
      <c r="I161" s="18"/>
      <c r="J161" s="24">
        <f t="shared" si="4"/>
        <v>0</v>
      </c>
      <c r="K161" s="99"/>
      <c r="L161" s="99"/>
    </row>
    <row r="162" spans="2:12" ht="27.6">
      <c r="B162" s="14" t="s">
        <v>217</v>
      </c>
      <c r="C162" s="109"/>
      <c r="D162" s="109"/>
      <c r="E162" s="109"/>
      <c r="F162" s="55" t="s">
        <v>218</v>
      </c>
      <c r="G162" s="16" t="s">
        <v>17</v>
      </c>
      <c r="H162" s="17">
        <v>45.259999999999991</v>
      </c>
      <c r="I162" s="18"/>
      <c r="J162" s="24">
        <f t="shared" si="4"/>
        <v>0</v>
      </c>
      <c r="K162" s="99"/>
      <c r="L162" s="99"/>
    </row>
    <row r="163" spans="2:12" ht="18.45" customHeight="1">
      <c r="B163" s="14" t="s">
        <v>219</v>
      </c>
      <c r="C163" s="109"/>
      <c r="D163" s="109"/>
      <c r="E163" s="109"/>
      <c r="F163" s="55" t="s">
        <v>224</v>
      </c>
      <c r="G163" s="16" t="s">
        <v>10</v>
      </c>
      <c r="H163" s="17">
        <v>21</v>
      </c>
      <c r="I163" s="18"/>
      <c r="J163" s="24">
        <f t="shared" si="4"/>
        <v>0</v>
      </c>
      <c r="K163" s="99"/>
      <c r="L163" s="99"/>
    </row>
    <row r="164" spans="2:12" ht="25.2" customHeight="1">
      <c r="B164" s="14" t="s">
        <v>220</v>
      </c>
      <c r="C164" s="109"/>
      <c r="D164" s="109"/>
      <c r="E164" s="109"/>
      <c r="F164" s="55" t="s">
        <v>226</v>
      </c>
      <c r="G164" s="16" t="s">
        <v>10</v>
      </c>
      <c r="H164" s="17">
        <v>19</v>
      </c>
      <c r="I164" s="18"/>
      <c r="J164" s="24">
        <f t="shared" si="4"/>
        <v>0</v>
      </c>
      <c r="K164" s="99"/>
      <c r="L164" s="99"/>
    </row>
    <row r="165" spans="2:12" ht="22.2" customHeight="1">
      <c r="B165" s="14" t="s">
        <v>221</v>
      </c>
      <c r="C165" s="109"/>
      <c r="D165" s="109"/>
      <c r="E165" s="109"/>
      <c r="F165" s="55" t="s">
        <v>633</v>
      </c>
      <c r="G165" s="16" t="s">
        <v>10</v>
      </c>
      <c r="H165" s="17">
        <v>3</v>
      </c>
      <c r="I165" s="18"/>
      <c r="J165" s="24">
        <f t="shared" si="4"/>
        <v>0</v>
      </c>
      <c r="K165" s="99"/>
      <c r="L165" s="99"/>
    </row>
    <row r="166" spans="2:12" ht="27.6">
      <c r="B166" s="14" t="s">
        <v>222</v>
      </c>
      <c r="C166" s="109"/>
      <c r="D166" s="109"/>
      <c r="E166" s="109"/>
      <c r="F166" s="55" t="s">
        <v>231</v>
      </c>
      <c r="G166" s="16" t="s">
        <v>10</v>
      </c>
      <c r="H166" s="17">
        <v>1</v>
      </c>
      <c r="I166" s="18"/>
      <c r="J166" s="24">
        <f t="shared" si="4"/>
        <v>0</v>
      </c>
      <c r="K166" s="99"/>
      <c r="L166" s="99"/>
    </row>
    <row r="167" spans="2:12" ht="27.6">
      <c r="B167" s="14" t="s">
        <v>223</v>
      </c>
      <c r="C167" s="109"/>
      <c r="D167" s="109"/>
      <c r="E167" s="109"/>
      <c r="F167" s="55" t="s">
        <v>233</v>
      </c>
      <c r="G167" s="16" t="s">
        <v>10</v>
      </c>
      <c r="H167" s="17">
        <v>1</v>
      </c>
      <c r="I167" s="18"/>
      <c r="J167" s="24">
        <f t="shared" si="4"/>
        <v>0</v>
      </c>
      <c r="K167" s="99"/>
      <c r="L167" s="99"/>
    </row>
    <row r="168" spans="2:12">
      <c r="B168" s="14" t="s">
        <v>225</v>
      </c>
      <c r="C168" s="109"/>
      <c r="D168" s="109"/>
      <c r="E168" s="109"/>
      <c r="F168" s="55" t="s">
        <v>235</v>
      </c>
      <c r="G168" s="16" t="s">
        <v>10</v>
      </c>
      <c r="H168" s="17">
        <v>19</v>
      </c>
      <c r="I168" s="18"/>
      <c r="J168" s="24">
        <f t="shared" si="4"/>
        <v>0</v>
      </c>
      <c r="K168" s="99"/>
      <c r="L168" s="99"/>
    </row>
    <row r="169" spans="2:12">
      <c r="B169" s="14" t="s">
        <v>227</v>
      </c>
      <c r="C169" s="109"/>
      <c r="D169" s="109"/>
      <c r="E169" s="109"/>
      <c r="F169" s="55" t="s">
        <v>237</v>
      </c>
      <c r="G169" s="16" t="s">
        <v>10</v>
      </c>
      <c r="H169" s="17">
        <v>7</v>
      </c>
      <c r="I169" s="18"/>
      <c r="J169" s="24">
        <f t="shared" si="4"/>
        <v>0</v>
      </c>
      <c r="K169" s="99"/>
      <c r="L169" s="99"/>
    </row>
    <row r="170" spans="2:12">
      <c r="B170" s="14" t="s">
        <v>228</v>
      </c>
      <c r="C170" s="109"/>
      <c r="D170" s="109"/>
      <c r="E170" s="109"/>
      <c r="F170" s="55" t="s">
        <v>239</v>
      </c>
      <c r="G170" s="16" t="s">
        <v>10</v>
      </c>
      <c r="H170" s="17">
        <v>2</v>
      </c>
      <c r="I170" s="18"/>
      <c r="J170" s="24">
        <f t="shared" si="4"/>
        <v>0</v>
      </c>
      <c r="K170" s="99"/>
      <c r="L170" s="99"/>
    </row>
    <row r="171" spans="2:12">
      <c r="B171" s="14" t="s">
        <v>229</v>
      </c>
      <c r="C171" s="109"/>
      <c r="D171" s="109"/>
      <c r="E171" s="109"/>
      <c r="F171" s="55" t="s">
        <v>241</v>
      </c>
      <c r="G171" s="16" t="s">
        <v>10</v>
      </c>
      <c r="H171" s="17">
        <v>2</v>
      </c>
      <c r="I171" s="18"/>
      <c r="J171" s="24">
        <f t="shared" si="4"/>
        <v>0</v>
      </c>
      <c r="K171" s="99"/>
      <c r="L171" s="99"/>
    </row>
    <row r="172" spans="2:12" ht="27.6">
      <c r="B172" s="14" t="s">
        <v>230</v>
      </c>
      <c r="C172" s="109"/>
      <c r="D172" s="109"/>
      <c r="E172" s="109"/>
      <c r="F172" s="55" t="s">
        <v>247</v>
      </c>
      <c r="G172" s="16" t="s">
        <v>10</v>
      </c>
      <c r="H172" s="17">
        <v>2</v>
      </c>
      <c r="I172" s="18"/>
      <c r="J172" s="24">
        <f t="shared" si="4"/>
        <v>0</v>
      </c>
      <c r="K172" s="99"/>
      <c r="L172" s="99"/>
    </row>
    <row r="173" spans="2:12" ht="104.55" customHeight="1">
      <c r="B173" s="14" t="s">
        <v>232</v>
      </c>
      <c r="C173" s="112"/>
      <c r="D173" s="112"/>
      <c r="E173" s="112"/>
      <c r="F173" s="56" t="s">
        <v>450</v>
      </c>
      <c r="G173" s="43" t="s">
        <v>10</v>
      </c>
      <c r="H173" s="44">
        <v>1</v>
      </c>
      <c r="I173" s="45"/>
      <c r="J173" s="46">
        <f>+I173*H173</f>
        <v>0</v>
      </c>
      <c r="K173" s="99"/>
      <c r="L173" s="99"/>
    </row>
    <row r="174" spans="2:12" ht="27.6">
      <c r="B174" s="14" t="s">
        <v>234</v>
      </c>
      <c r="C174" s="109"/>
      <c r="D174" s="109"/>
      <c r="E174" s="109"/>
      <c r="F174" s="55" t="s">
        <v>249</v>
      </c>
      <c r="G174" s="16" t="s">
        <v>10</v>
      </c>
      <c r="H174" s="17">
        <v>1</v>
      </c>
      <c r="I174" s="18"/>
      <c r="J174" s="24">
        <f t="shared" ref="J174:J217" si="5">+I174*H174</f>
        <v>0</v>
      </c>
      <c r="K174" s="99"/>
      <c r="L174" s="99"/>
    </row>
    <row r="175" spans="2:12">
      <c r="B175" s="14" t="s">
        <v>236</v>
      </c>
      <c r="C175" s="109"/>
      <c r="D175" s="109"/>
      <c r="E175" s="109"/>
      <c r="F175" s="55" t="s">
        <v>634</v>
      </c>
      <c r="G175" s="16" t="s">
        <v>10</v>
      </c>
      <c r="H175" s="17">
        <v>20</v>
      </c>
      <c r="I175" s="18"/>
      <c r="J175" s="24">
        <f t="shared" si="5"/>
        <v>0</v>
      </c>
      <c r="K175" s="99"/>
      <c r="L175" s="99"/>
    </row>
    <row r="176" spans="2:12">
      <c r="B176" s="14" t="s">
        <v>238</v>
      </c>
      <c r="C176" s="109"/>
      <c r="D176" s="109"/>
      <c r="E176" s="109"/>
      <c r="F176" s="55" t="s">
        <v>250</v>
      </c>
      <c r="G176" s="16" t="s">
        <v>28</v>
      </c>
      <c r="H176" s="17">
        <v>18.032499999999999</v>
      </c>
      <c r="I176" s="18"/>
      <c r="J176" s="24">
        <f t="shared" si="5"/>
        <v>0</v>
      </c>
      <c r="K176" s="99"/>
      <c r="L176" s="99"/>
    </row>
    <row r="177" spans="2:12">
      <c r="B177" s="14" t="s">
        <v>240</v>
      </c>
      <c r="C177" s="109"/>
      <c r="D177" s="109"/>
      <c r="E177" s="109"/>
      <c r="F177" s="55" t="s">
        <v>251</v>
      </c>
      <c r="G177" s="16" t="s">
        <v>17</v>
      </c>
      <c r="H177" s="17">
        <v>15.399999999999999</v>
      </c>
      <c r="I177" s="18"/>
      <c r="J177" s="24">
        <f t="shared" si="5"/>
        <v>0</v>
      </c>
      <c r="K177" s="99"/>
      <c r="L177" s="99"/>
    </row>
    <row r="178" spans="2:12">
      <c r="B178" s="14" t="s">
        <v>242</v>
      </c>
      <c r="C178" s="109"/>
      <c r="D178" s="109"/>
      <c r="E178" s="109"/>
      <c r="F178" s="55" t="s">
        <v>252</v>
      </c>
      <c r="G178" s="16" t="s">
        <v>74</v>
      </c>
      <c r="H178" s="17">
        <v>2086.36</v>
      </c>
      <c r="I178" s="18"/>
      <c r="J178" s="24">
        <f t="shared" si="5"/>
        <v>0</v>
      </c>
      <c r="K178" s="99"/>
      <c r="L178" s="99"/>
    </row>
    <row r="179" spans="2:12">
      <c r="B179" s="14" t="s">
        <v>243</v>
      </c>
      <c r="C179" s="109"/>
      <c r="D179" s="109"/>
      <c r="E179" s="109"/>
      <c r="F179" s="55" t="s">
        <v>253</v>
      </c>
      <c r="G179" s="16" t="s">
        <v>10</v>
      </c>
      <c r="H179" s="17">
        <v>1</v>
      </c>
      <c r="I179" s="18"/>
      <c r="J179" s="24">
        <f t="shared" si="5"/>
        <v>0</v>
      </c>
      <c r="K179" s="99"/>
      <c r="L179" s="99"/>
    </row>
    <row r="180" spans="2:12" ht="41.4">
      <c r="B180" s="14" t="s">
        <v>244</v>
      </c>
      <c r="C180" s="109"/>
      <c r="D180" s="109"/>
      <c r="E180" s="109"/>
      <c r="F180" s="55" t="s">
        <v>463</v>
      </c>
      <c r="G180" s="16" t="s">
        <v>10</v>
      </c>
      <c r="H180" s="17">
        <v>1</v>
      </c>
      <c r="I180" s="18"/>
      <c r="J180" s="24">
        <f t="shared" si="5"/>
        <v>0</v>
      </c>
      <c r="K180" s="99"/>
      <c r="L180" s="99"/>
    </row>
    <row r="181" spans="2:12" ht="27.6">
      <c r="B181" s="14" t="s">
        <v>245</v>
      </c>
      <c r="C181" s="109"/>
      <c r="D181" s="109"/>
      <c r="E181" s="109"/>
      <c r="F181" s="55" t="s">
        <v>464</v>
      </c>
      <c r="G181" s="16" t="s">
        <v>10</v>
      </c>
      <c r="H181" s="17">
        <v>1</v>
      </c>
      <c r="I181" s="18"/>
      <c r="J181" s="24">
        <f t="shared" si="5"/>
        <v>0</v>
      </c>
      <c r="K181" s="99"/>
      <c r="L181" s="99"/>
    </row>
    <row r="182" spans="2:12" ht="27.6">
      <c r="B182" s="14" t="s">
        <v>246</v>
      </c>
      <c r="C182" s="109"/>
      <c r="D182" s="109"/>
      <c r="E182" s="109"/>
      <c r="F182" s="55" t="s">
        <v>465</v>
      </c>
      <c r="G182" s="16" t="s">
        <v>10</v>
      </c>
      <c r="H182" s="17">
        <v>8</v>
      </c>
      <c r="I182" s="18"/>
      <c r="J182" s="24">
        <f t="shared" si="5"/>
        <v>0</v>
      </c>
      <c r="K182" s="99"/>
      <c r="L182" s="99"/>
    </row>
    <row r="183" spans="2:12" ht="27.6">
      <c r="B183" s="14" t="s">
        <v>248</v>
      </c>
      <c r="C183" s="109"/>
      <c r="D183" s="109"/>
      <c r="E183" s="109"/>
      <c r="F183" s="55" t="s">
        <v>466</v>
      </c>
      <c r="G183" s="16" t="s">
        <v>10</v>
      </c>
      <c r="H183" s="17">
        <v>4</v>
      </c>
      <c r="I183" s="18"/>
      <c r="J183" s="24">
        <f t="shared" si="5"/>
        <v>0</v>
      </c>
      <c r="K183" s="99"/>
      <c r="L183" s="99"/>
    </row>
    <row r="184" spans="2:12" ht="15" customHeight="1">
      <c r="B184" s="8" t="s">
        <v>254</v>
      </c>
      <c r="C184" s="108"/>
      <c r="D184" s="108"/>
      <c r="E184" s="108"/>
      <c r="F184" s="9" t="s">
        <v>255</v>
      </c>
      <c r="G184" s="10"/>
      <c r="H184" s="11"/>
      <c r="I184" s="12"/>
      <c r="J184" s="13"/>
      <c r="K184" s="99"/>
      <c r="L184" s="99"/>
    </row>
    <row r="185" spans="2:12" ht="27.6">
      <c r="B185" s="14" t="s">
        <v>256</v>
      </c>
      <c r="C185" s="109"/>
      <c r="D185" s="109"/>
      <c r="E185" s="109"/>
      <c r="F185" s="55" t="s">
        <v>257</v>
      </c>
      <c r="G185" s="16" t="s">
        <v>17</v>
      </c>
      <c r="H185" s="17">
        <v>69.5</v>
      </c>
      <c r="I185" s="39"/>
      <c r="J185" s="24">
        <f t="shared" si="5"/>
        <v>0</v>
      </c>
      <c r="K185" s="99"/>
      <c r="L185" s="99"/>
    </row>
    <row r="186" spans="2:12">
      <c r="B186" s="14" t="s">
        <v>258</v>
      </c>
      <c r="C186" s="109"/>
      <c r="D186" s="109"/>
      <c r="E186" s="109"/>
      <c r="F186" s="55" t="s">
        <v>259</v>
      </c>
      <c r="G186" s="16" t="s">
        <v>28</v>
      </c>
      <c r="H186" s="17">
        <v>33.599999999999994</v>
      </c>
      <c r="I186" s="39"/>
      <c r="J186" s="24">
        <f t="shared" si="5"/>
        <v>0</v>
      </c>
      <c r="K186" s="99"/>
      <c r="L186" s="99"/>
    </row>
    <row r="187" spans="2:12" ht="27.6">
      <c r="B187" s="14" t="s">
        <v>260</v>
      </c>
      <c r="C187" s="109"/>
      <c r="D187" s="109"/>
      <c r="E187" s="109"/>
      <c r="F187" s="55" t="s">
        <v>261</v>
      </c>
      <c r="G187" s="16" t="s">
        <v>28</v>
      </c>
      <c r="H187" s="17">
        <v>10.6</v>
      </c>
      <c r="I187" s="39"/>
      <c r="J187" s="24">
        <f t="shared" si="5"/>
        <v>0</v>
      </c>
      <c r="K187" s="99"/>
      <c r="L187" s="99"/>
    </row>
    <row r="188" spans="2:12" ht="27.6">
      <c r="B188" s="14" t="s">
        <v>262</v>
      </c>
      <c r="C188" s="109"/>
      <c r="D188" s="109"/>
      <c r="E188" s="109"/>
      <c r="F188" s="55" t="s">
        <v>263</v>
      </c>
      <c r="G188" s="16" t="s">
        <v>28</v>
      </c>
      <c r="H188" s="17">
        <v>23.1</v>
      </c>
      <c r="I188" s="39"/>
      <c r="J188" s="24">
        <f t="shared" si="5"/>
        <v>0</v>
      </c>
      <c r="K188" s="99"/>
      <c r="L188" s="99"/>
    </row>
    <row r="189" spans="2:12" ht="27.6">
      <c r="B189" s="14" t="s">
        <v>264</v>
      </c>
      <c r="C189" s="109"/>
      <c r="D189" s="109"/>
      <c r="E189" s="109"/>
      <c r="F189" s="55" t="s">
        <v>265</v>
      </c>
      <c r="G189" s="16" t="s">
        <v>28</v>
      </c>
      <c r="H189" s="17">
        <v>10.6</v>
      </c>
      <c r="I189" s="39"/>
      <c r="J189" s="24">
        <f t="shared" si="5"/>
        <v>0</v>
      </c>
      <c r="K189" s="99"/>
      <c r="L189" s="99"/>
    </row>
    <row r="190" spans="2:12" ht="21.45" customHeight="1">
      <c r="B190" s="8" t="s">
        <v>266</v>
      </c>
      <c r="C190" s="108"/>
      <c r="D190" s="108"/>
      <c r="E190" s="108"/>
      <c r="F190" s="9" t="s">
        <v>166</v>
      </c>
      <c r="G190" s="10"/>
      <c r="H190" s="11"/>
      <c r="I190" s="12"/>
      <c r="J190" s="13"/>
      <c r="K190" s="99"/>
      <c r="L190" s="99"/>
    </row>
    <row r="191" spans="2:12" ht="21.45" customHeight="1">
      <c r="B191" s="14" t="s">
        <v>267</v>
      </c>
      <c r="C191" s="109"/>
      <c r="D191" s="109"/>
      <c r="E191" s="109"/>
      <c r="F191" s="55" t="s">
        <v>268</v>
      </c>
      <c r="G191" s="16" t="s">
        <v>17</v>
      </c>
      <c r="H191" s="17">
        <v>24.85</v>
      </c>
      <c r="I191" s="18"/>
      <c r="J191" s="24">
        <f t="shared" si="5"/>
        <v>0</v>
      </c>
      <c r="K191" s="99"/>
      <c r="L191" s="99"/>
    </row>
    <row r="192" spans="2:12" ht="27.6">
      <c r="B192" s="14" t="s">
        <v>269</v>
      </c>
      <c r="C192" s="109"/>
      <c r="D192" s="109"/>
      <c r="E192" s="109"/>
      <c r="F192" s="55" t="s">
        <v>168</v>
      </c>
      <c r="G192" s="16" t="s">
        <v>10</v>
      </c>
      <c r="H192" s="17">
        <v>56.45</v>
      </c>
      <c r="I192" s="18"/>
      <c r="J192" s="24">
        <f t="shared" si="5"/>
        <v>0</v>
      </c>
      <c r="K192" s="99"/>
      <c r="L192" s="99"/>
    </row>
    <row r="193" spans="2:12" ht="27.6">
      <c r="B193" s="14" t="s">
        <v>270</v>
      </c>
      <c r="C193" s="109"/>
      <c r="D193" s="109"/>
      <c r="E193" s="109"/>
      <c r="F193" s="55" t="s">
        <v>271</v>
      </c>
      <c r="G193" s="16" t="s">
        <v>17</v>
      </c>
      <c r="H193" s="17">
        <v>15.5</v>
      </c>
      <c r="I193" s="18"/>
      <c r="J193" s="24">
        <f t="shared" si="5"/>
        <v>0</v>
      </c>
      <c r="K193" s="99"/>
      <c r="L193" s="99"/>
    </row>
    <row r="194" spans="2:12">
      <c r="B194" s="14" t="s">
        <v>272</v>
      </c>
      <c r="C194" s="109"/>
      <c r="D194" s="109"/>
      <c r="E194" s="109"/>
      <c r="F194" s="55" t="s">
        <v>273</v>
      </c>
      <c r="G194" s="16" t="s">
        <v>10</v>
      </c>
      <c r="H194" s="17">
        <v>2</v>
      </c>
      <c r="I194" s="18"/>
      <c r="J194" s="24">
        <f t="shared" si="5"/>
        <v>0</v>
      </c>
      <c r="K194" s="99"/>
      <c r="L194" s="99"/>
    </row>
    <row r="195" spans="2:12" ht="27.6">
      <c r="B195" s="14" t="s">
        <v>274</v>
      </c>
      <c r="C195" s="109"/>
      <c r="D195" s="109"/>
      <c r="E195" s="109"/>
      <c r="F195" s="55" t="s">
        <v>275</v>
      </c>
      <c r="G195" s="16" t="s">
        <v>10</v>
      </c>
      <c r="H195" s="17">
        <v>18</v>
      </c>
      <c r="I195" s="18"/>
      <c r="J195" s="24">
        <f t="shared" si="5"/>
        <v>0</v>
      </c>
      <c r="K195" s="99"/>
      <c r="L195" s="99"/>
    </row>
    <row r="196" spans="2:12" ht="27.6">
      <c r="B196" s="14" t="s">
        <v>276</v>
      </c>
      <c r="C196" s="109"/>
      <c r="D196" s="109"/>
      <c r="E196" s="109"/>
      <c r="F196" s="55" t="s">
        <v>277</v>
      </c>
      <c r="G196" s="16" t="s">
        <v>10</v>
      </c>
      <c r="H196" s="17">
        <v>3</v>
      </c>
      <c r="I196" s="18"/>
      <c r="J196" s="24">
        <f t="shared" si="5"/>
        <v>0</v>
      </c>
      <c r="K196" s="99"/>
      <c r="L196" s="99"/>
    </row>
    <row r="197" spans="2:12">
      <c r="B197" s="14" t="s">
        <v>278</v>
      </c>
      <c r="C197" s="109"/>
      <c r="D197" s="109"/>
      <c r="E197" s="109"/>
      <c r="F197" s="55" t="s">
        <v>280</v>
      </c>
      <c r="G197" s="16" t="s">
        <v>10</v>
      </c>
      <c r="H197" s="17">
        <v>2</v>
      </c>
      <c r="I197" s="18"/>
      <c r="J197" s="24">
        <f t="shared" si="5"/>
        <v>0</v>
      </c>
      <c r="K197" s="99"/>
      <c r="L197" s="99"/>
    </row>
    <row r="198" spans="2:12">
      <c r="B198" s="14" t="s">
        <v>279</v>
      </c>
      <c r="C198" s="109"/>
      <c r="D198" s="109"/>
      <c r="E198" s="109"/>
      <c r="F198" s="55" t="s">
        <v>281</v>
      </c>
      <c r="G198" s="16" t="s">
        <v>10</v>
      </c>
      <c r="H198" s="17">
        <v>1</v>
      </c>
      <c r="I198" s="18"/>
      <c r="J198" s="24">
        <f t="shared" si="5"/>
        <v>0</v>
      </c>
      <c r="K198" s="99"/>
      <c r="L198" s="99"/>
    </row>
    <row r="199" spans="2:12" ht="28.2" customHeight="1">
      <c r="B199" s="8" t="s">
        <v>282</v>
      </c>
      <c r="C199" s="108"/>
      <c r="D199" s="108"/>
      <c r="E199" s="108"/>
      <c r="F199" s="9" t="s">
        <v>283</v>
      </c>
      <c r="G199" s="10"/>
      <c r="H199" s="11"/>
      <c r="I199" s="12"/>
      <c r="J199" s="13"/>
      <c r="K199" s="99"/>
      <c r="L199" s="99"/>
    </row>
    <row r="200" spans="2:12">
      <c r="B200" s="14" t="s">
        <v>284</v>
      </c>
      <c r="C200" s="109"/>
      <c r="D200" s="109"/>
      <c r="E200" s="109"/>
      <c r="F200" s="55" t="s">
        <v>285</v>
      </c>
      <c r="G200" s="16" t="s">
        <v>17</v>
      </c>
      <c r="H200" s="17">
        <v>123.75</v>
      </c>
      <c r="I200" s="18"/>
      <c r="J200" s="24">
        <f t="shared" si="5"/>
        <v>0</v>
      </c>
      <c r="K200" s="99"/>
      <c r="L200" s="99"/>
    </row>
    <row r="201" spans="2:12">
      <c r="B201" s="14" t="s">
        <v>286</v>
      </c>
      <c r="C201" s="109"/>
      <c r="D201" s="109"/>
      <c r="E201" s="109"/>
      <c r="F201" s="55" t="s">
        <v>287</v>
      </c>
      <c r="G201" s="16" t="s">
        <v>28</v>
      </c>
      <c r="H201" s="17">
        <v>10.8</v>
      </c>
      <c r="I201" s="18"/>
      <c r="J201" s="24">
        <f t="shared" si="5"/>
        <v>0</v>
      </c>
      <c r="K201" s="99"/>
      <c r="L201" s="99"/>
    </row>
    <row r="202" spans="2:12" ht="28.05" customHeight="1">
      <c r="B202" s="14" t="s">
        <v>288</v>
      </c>
      <c r="C202" s="109"/>
      <c r="D202" s="109"/>
      <c r="E202" s="109"/>
      <c r="F202" s="55" t="s">
        <v>289</v>
      </c>
      <c r="G202" s="16" t="s">
        <v>28</v>
      </c>
      <c r="H202" s="17">
        <v>5.44</v>
      </c>
      <c r="I202" s="18"/>
      <c r="J202" s="24">
        <f t="shared" si="5"/>
        <v>0</v>
      </c>
      <c r="K202" s="99"/>
      <c r="L202" s="99"/>
    </row>
    <row r="203" spans="2:12" ht="27.6">
      <c r="B203" s="14" t="s">
        <v>290</v>
      </c>
      <c r="C203" s="109"/>
      <c r="D203" s="109"/>
      <c r="E203" s="109"/>
      <c r="F203" s="55" t="s">
        <v>291</v>
      </c>
      <c r="G203" s="16" t="s">
        <v>28</v>
      </c>
      <c r="H203" s="17">
        <v>3.25</v>
      </c>
      <c r="I203" s="18"/>
      <c r="J203" s="24">
        <f t="shared" si="5"/>
        <v>0</v>
      </c>
      <c r="K203" s="99"/>
      <c r="L203" s="99"/>
    </row>
    <row r="204" spans="2:12" ht="27.6">
      <c r="B204" s="14" t="s">
        <v>292</v>
      </c>
      <c r="C204" s="109"/>
      <c r="D204" s="109"/>
      <c r="E204" s="109"/>
      <c r="F204" s="55" t="s">
        <v>293</v>
      </c>
      <c r="G204" s="16" t="s">
        <v>28</v>
      </c>
      <c r="H204" s="17">
        <v>8.6999999999999993</v>
      </c>
      <c r="I204" s="18"/>
      <c r="J204" s="24">
        <f t="shared" si="5"/>
        <v>0</v>
      </c>
      <c r="K204" s="99"/>
      <c r="L204" s="99"/>
    </row>
    <row r="205" spans="2:12" ht="15" customHeight="1">
      <c r="B205" s="8" t="s">
        <v>294</v>
      </c>
      <c r="C205" s="108"/>
      <c r="D205" s="108"/>
      <c r="E205" s="108"/>
      <c r="F205" s="9" t="s">
        <v>166</v>
      </c>
      <c r="G205" s="10"/>
      <c r="H205" s="11"/>
      <c r="I205" s="12"/>
      <c r="J205" s="13">
        <f t="shared" si="5"/>
        <v>0</v>
      </c>
      <c r="K205" s="99"/>
      <c r="L205" s="99"/>
    </row>
    <row r="206" spans="2:12" ht="27.6">
      <c r="B206" s="14" t="s">
        <v>295</v>
      </c>
      <c r="C206" s="109"/>
      <c r="D206" s="109"/>
      <c r="E206" s="109"/>
      <c r="F206" s="55" t="s">
        <v>298</v>
      </c>
      <c r="G206" s="16" t="s">
        <v>17</v>
      </c>
      <c r="H206" s="17">
        <v>157</v>
      </c>
      <c r="I206" s="18"/>
      <c r="J206" s="24">
        <f t="shared" si="5"/>
        <v>0</v>
      </c>
      <c r="K206" s="99"/>
      <c r="L206" s="99"/>
    </row>
    <row r="207" spans="2:12" ht="27.6">
      <c r="B207" s="14" t="s">
        <v>296</v>
      </c>
      <c r="C207" s="109"/>
      <c r="D207" s="109"/>
      <c r="E207" s="109"/>
      <c r="F207" s="55" t="s">
        <v>300</v>
      </c>
      <c r="G207" s="16" t="s">
        <v>17</v>
      </c>
      <c r="H207" s="17">
        <v>124</v>
      </c>
      <c r="I207" s="18"/>
      <c r="J207" s="24">
        <f t="shared" si="5"/>
        <v>0</v>
      </c>
      <c r="K207" s="99"/>
      <c r="L207" s="99"/>
    </row>
    <row r="208" spans="2:12">
      <c r="B208" s="14" t="s">
        <v>297</v>
      </c>
      <c r="C208" s="109"/>
      <c r="D208" s="109"/>
      <c r="E208" s="109"/>
      <c r="F208" s="55" t="s">
        <v>303</v>
      </c>
      <c r="G208" s="16" t="s">
        <v>10</v>
      </c>
      <c r="H208" s="17">
        <v>29</v>
      </c>
      <c r="I208" s="18"/>
      <c r="J208" s="24">
        <f t="shared" si="5"/>
        <v>0</v>
      </c>
      <c r="K208" s="99"/>
      <c r="L208" s="99"/>
    </row>
    <row r="209" spans="2:15">
      <c r="B209" s="14" t="s">
        <v>299</v>
      </c>
      <c r="C209" s="109"/>
      <c r="D209" s="109"/>
      <c r="E209" s="109"/>
      <c r="F209" s="55" t="s">
        <v>304</v>
      </c>
      <c r="G209" s="16" t="s">
        <v>10</v>
      </c>
      <c r="H209" s="17">
        <v>40</v>
      </c>
      <c r="I209" s="18"/>
      <c r="J209" s="24">
        <f t="shared" si="5"/>
        <v>0</v>
      </c>
      <c r="K209" s="99"/>
      <c r="L209" s="99"/>
    </row>
    <row r="210" spans="2:15">
      <c r="B210" s="14" t="s">
        <v>301</v>
      </c>
      <c r="C210" s="109"/>
      <c r="D210" s="109"/>
      <c r="E210" s="109"/>
      <c r="F210" s="55" t="s">
        <v>305</v>
      </c>
      <c r="G210" s="16" t="s">
        <v>10</v>
      </c>
      <c r="H210" s="17">
        <v>81</v>
      </c>
      <c r="I210" s="18"/>
      <c r="J210" s="24">
        <f t="shared" si="5"/>
        <v>0</v>
      </c>
      <c r="K210" s="99"/>
      <c r="L210" s="99"/>
    </row>
    <row r="211" spans="2:15" ht="41.4">
      <c r="B211" s="14" t="s">
        <v>302</v>
      </c>
      <c r="C211" s="109"/>
      <c r="D211" s="109"/>
      <c r="E211" s="109"/>
      <c r="F211" s="55" t="s">
        <v>306</v>
      </c>
      <c r="G211" s="16" t="s">
        <v>10</v>
      </c>
      <c r="H211" s="17">
        <v>1</v>
      </c>
      <c r="I211" s="18"/>
      <c r="J211" s="24">
        <f t="shared" si="5"/>
        <v>0</v>
      </c>
      <c r="K211" s="99"/>
      <c r="L211" s="99"/>
    </row>
    <row r="212" spans="2:15" ht="15" customHeight="1">
      <c r="B212" s="8" t="s">
        <v>307</v>
      </c>
      <c r="C212" s="108"/>
      <c r="D212" s="108"/>
      <c r="E212" s="108"/>
      <c r="F212" s="9" t="s">
        <v>308</v>
      </c>
      <c r="G212" s="10"/>
      <c r="H212" s="11"/>
      <c r="I212" s="12"/>
      <c r="J212" s="13"/>
      <c r="K212" s="99"/>
      <c r="L212" s="99"/>
    </row>
    <row r="213" spans="2:15">
      <c r="B213" s="14" t="s">
        <v>309</v>
      </c>
      <c r="C213" s="109"/>
      <c r="D213" s="109"/>
      <c r="E213" s="109"/>
      <c r="F213" s="55" t="s">
        <v>310</v>
      </c>
      <c r="G213" s="16" t="s">
        <v>17</v>
      </c>
      <c r="H213" s="17">
        <v>30.5</v>
      </c>
      <c r="I213" s="18"/>
      <c r="J213" s="24">
        <f t="shared" si="5"/>
        <v>0</v>
      </c>
      <c r="K213" s="99"/>
      <c r="L213" s="99"/>
    </row>
    <row r="214" spans="2:15">
      <c r="B214" s="14" t="s">
        <v>311</v>
      </c>
      <c r="C214" s="109"/>
      <c r="D214" s="109"/>
      <c r="E214" s="109"/>
      <c r="F214" s="55" t="s">
        <v>312</v>
      </c>
      <c r="G214" s="16" t="s">
        <v>28</v>
      </c>
      <c r="H214" s="17">
        <v>9.7199999999999989</v>
      </c>
      <c r="I214" s="18"/>
      <c r="J214" s="24">
        <f t="shared" si="5"/>
        <v>0</v>
      </c>
      <c r="K214" s="99"/>
      <c r="L214" s="99"/>
    </row>
    <row r="215" spans="2:15">
      <c r="B215" s="14" t="s">
        <v>313</v>
      </c>
      <c r="C215" s="109"/>
      <c r="D215" s="109"/>
      <c r="E215" s="109"/>
      <c r="F215" s="55" t="s">
        <v>314</v>
      </c>
      <c r="G215" s="16" t="s">
        <v>28</v>
      </c>
      <c r="H215" s="17">
        <v>3.75</v>
      </c>
      <c r="I215" s="18"/>
      <c r="J215" s="24">
        <f t="shared" si="5"/>
        <v>0</v>
      </c>
      <c r="K215" s="99"/>
      <c r="L215" s="99"/>
    </row>
    <row r="216" spans="2:15" ht="27.6">
      <c r="B216" s="14" t="s">
        <v>315</v>
      </c>
      <c r="C216" s="109"/>
      <c r="D216" s="109"/>
      <c r="E216" s="109"/>
      <c r="F216" s="55" t="s">
        <v>316</v>
      </c>
      <c r="G216" s="16" t="s">
        <v>28</v>
      </c>
      <c r="H216" s="17">
        <v>3.75</v>
      </c>
      <c r="I216" s="18"/>
      <c r="J216" s="24">
        <f t="shared" si="5"/>
        <v>0</v>
      </c>
      <c r="K216" s="99"/>
      <c r="L216" s="99"/>
    </row>
    <row r="217" spans="2:15" ht="27.6">
      <c r="B217" s="14" t="s">
        <v>317</v>
      </c>
      <c r="C217" s="109"/>
      <c r="D217" s="109"/>
      <c r="E217" s="109"/>
      <c r="F217" s="55" t="s">
        <v>318</v>
      </c>
      <c r="G217" s="16" t="s">
        <v>28</v>
      </c>
      <c r="H217" s="17">
        <v>5.9699999999999989</v>
      </c>
      <c r="I217" s="18"/>
      <c r="J217" s="24">
        <f t="shared" si="5"/>
        <v>0</v>
      </c>
      <c r="K217" s="99"/>
      <c r="L217" s="99"/>
    </row>
    <row r="218" spans="2:15" s="23" customFormat="1">
      <c r="B218" s="156" t="s">
        <v>319</v>
      </c>
      <c r="C218" s="157"/>
      <c r="D218" s="157"/>
      <c r="E218" s="157"/>
      <c r="F218" s="158"/>
      <c r="G218" s="30"/>
      <c r="H218" s="31"/>
      <c r="I218" s="32"/>
      <c r="J218" s="33">
        <f>SUM(J126:J217)</f>
        <v>0</v>
      </c>
      <c r="K218" s="97"/>
      <c r="L218" s="100"/>
      <c r="M218" s="95"/>
      <c r="N218" s="95"/>
      <c r="O218" s="95"/>
    </row>
    <row r="219" spans="2:15" ht="14.4" thickBot="1">
      <c r="B219" s="41"/>
      <c r="C219" s="112"/>
      <c r="D219" s="112"/>
      <c r="E219" s="112"/>
      <c r="F219" s="42"/>
      <c r="G219" s="57"/>
      <c r="H219" s="58"/>
      <c r="I219" s="59"/>
      <c r="J219" s="60"/>
    </row>
    <row r="220" spans="2:15" ht="21.45" customHeight="1" thickBot="1">
      <c r="B220" s="186" t="s">
        <v>320</v>
      </c>
      <c r="C220" s="187"/>
      <c r="D220" s="187"/>
      <c r="E220" s="187"/>
      <c r="F220" s="187"/>
      <c r="G220" s="187"/>
      <c r="H220" s="187"/>
      <c r="I220" s="188"/>
      <c r="J220" s="47">
        <f>+J218+J122</f>
        <v>0</v>
      </c>
      <c r="L220" s="100"/>
    </row>
    <row r="221" spans="2:15">
      <c r="B221" s="61"/>
      <c r="C221" s="114"/>
      <c r="D221" s="114"/>
      <c r="E221" s="114"/>
      <c r="F221" s="62"/>
      <c r="G221" s="63"/>
      <c r="H221" s="64"/>
      <c r="I221" s="65"/>
      <c r="J221" s="66"/>
    </row>
    <row r="222" spans="2:15" ht="25.8" customHeight="1">
      <c r="B222" s="183" t="s">
        <v>321</v>
      </c>
      <c r="C222" s="184"/>
      <c r="D222" s="184"/>
      <c r="E222" s="184"/>
      <c r="F222" s="184"/>
      <c r="G222" s="184"/>
      <c r="H222" s="184"/>
      <c r="I222" s="184"/>
      <c r="J222" s="185"/>
    </row>
    <row r="223" spans="2:15" ht="25.2" customHeight="1">
      <c r="B223" s="8" t="s">
        <v>526</v>
      </c>
      <c r="C223" s="108"/>
      <c r="D223" s="108"/>
      <c r="E223" s="108"/>
      <c r="F223" s="9" t="s">
        <v>323</v>
      </c>
      <c r="G223" s="10"/>
      <c r="H223" s="11"/>
      <c r="I223" s="12"/>
      <c r="J223" s="13"/>
    </row>
    <row r="224" spans="2:15" ht="66" customHeight="1">
      <c r="B224" s="14" t="s">
        <v>527</v>
      </c>
      <c r="C224" s="109"/>
      <c r="D224" s="109"/>
      <c r="E224" s="109"/>
      <c r="F224" s="15" t="s">
        <v>622</v>
      </c>
      <c r="G224" s="34" t="s">
        <v>7</v>
      </c>
      <c r="H224" s="35">
        <v>377.19</v>
      </c>
      <c r="I224" s="18"/>
      <c r="J224" s="24">
        <f>+I224*H224</f>
        <v>0</v>
      </c>
      <c r="K224" s="99"/>
      <c r="L224" s="99"/>
    </row>
    <row r="225" spans="2:15" ht="39" customHeight="1">
      <c r="B225" s="14" t="s">
        <v>528</v>
      </c>
      <c r="C225" s="109"/>
      <c r="D225" s="109"/>
      <c r="E225" s="109"/>
      <c r="F225" s="15" t="s">
        <v>459</v>
      </c>
      <c r="G225" s="34" t="s">
        <v>17</v>
      </c>
      <c r="H225" s="35">
        <v>66</v>
      </c>
      <c r="I225" s="67"/>
      <c r="J225" s="24">
        <f>+I225*H225</f>
        <v>0</v>
      </c>
      <c r="K225" s="99"/>
      <c r="L225" s="99"/>
    </row>
    <row r="226" spans="2:15" ht="40.200000000000003" customHeight="1">
      <c r="B226" s="14" t="s">
        <v>529</v>
      </c>
      <c r="C226" s="109"/>
      <c r="D226" s="109"/>
      <c r="E226" s="109"/>
      <c r="F226" s="15" t="s">
        <v>479</v>
      </c>
      <c r="G226" s="34" t="s">
        <v>7</v>
      </c>
      <c r="H226" s="35">
        <v>669.2700000000001</v>
      </c>
      <c r="I226" s="67"/>
      <c r="J226" s="24">
        <f>+I226*H226</f>
        <v>0</v>
      </c>
      <c r="K226" s="99"/>
      <c r="L226" s="99"/>
    </row>
    <row r="227" spans="2:15" s="23" customFormat="1">
      <c r="B227" s="156" t="s">
        <v>324</v>
      </c>
      <c r="C227" s="157"/>
      <c r="D227" s="157"/>
      <c r="E227" s="157"/>
      <c r="F227" s="158"/>
      <c r="G227" s="20"/>
      <c r="H227" s="68"/>
      <c r="I227" s="69"/>
      <c r="J227" s="22">
        <f>SUM(J224:J226)</f>
        <v>0</v>
      </c>
      <c r="K227" s="97"/>
      <c r="L227" s="100"/>
      <c r="M227" s="95"/>
      <c r="N227" s="95"/>
      <c r="O227" s="95"/>
    </row>
    <row r="228" spans="2:15">
      <c r="B228" s="14"/>
      <c r="C228" s="109"/>
      <c r="D228" s="109"/>
      <c r="E228" s="109"/>
      <c r="F228" s="15"/>
      <c r="G228" s="34"/>
      <c r="H228" s="35"/>
      <c r="I228" s="36"/>
      <c r="J228" s="37"/>
    </row>
    <row r="229" spans="2:15" ht="18.45" customHeight="1">
      <c r="B229" s="8" t="s">
        <v>322</v>
      </c>
      <c r="C229" s="108"/>
      <c r="D229" s="108"/>
      <c r="E229" s="108"/>
      <c r="F229" s="9" t="s">
        <v>326</v>
      </c>
      <c r="G229" s="10"/>
      <c r="H229" s="11"/>
      <c r="I229" s="12"/>
      <c r="J229" s="13"/>
    </row>
    <row r="230" spans="2:15" ht="19.8" customHeight="1">
      <c r="B230" s="14" t="s">
        <v>636</v>
      </c>
      <c r="C230" s="109"/>
      <c r="D230" s="109"/>
      <c r="E230" s="109"/>
      <c r="F230" s="15" t="s">
        <v>328</v>
      </c>
      <c r="G230" s="34" t="s">
        <v>7</v>
      </c>
      <c r="H230" s="35">
        <v>531.99</v>
      </c>
      <c r="I230" s="18"/>
      <c r="J230" s="24">
        <f>+I230*H230</f>
        <v>0</v>
      </c>
      <c r="K230" s="99"/>
      <c r="L230" s="99"/>
    </row>
    <row r="231" spans="2:15" ht="19.8" customHeight="1">
      <c r="B231" s="14" t="s">
        <v>637</v>
      </c>
      <c r="C231" s="109"/>
      <c r="D231" s="109"/>
      <c r="E231" s="109"/>
      <c r="F231" s="15" t="s">
        <v>330</v>
      </c>
      <c r="G231" s="34" t="s">
        <v>7</v>
      </c>
      <c r="H231" s="35">
        <v>34.64</v>
      </c>
      <c r="I231" s="18"/>
      <c r="J231" s="24">
        <f>+I231*H231</f>
        <v>0</v>
      </c>
      <c r="K231" s="99"/>
      <c r="L231" s="99"/>
    </row>
    <row r="232" spans="2:15" ht="19.8" customHeight="1">
      <c r="B232" s="14" t="s">
        <v>638</v>
      </c>
      <c r="C232" s="109"/>
      <c r="D232" s="109"/>
      <c r="E232" s="109"/>
      <c r="F232" s="15" t="s">
        <v>328</v>
      </c>
      <c r="G232" s="34" t="s">
        <v>17</v>
      </c>
      <c r="H232" s="35">
        <v>224.7</v>
      </c>
      <c r="I232" s="36"/>
      <c r="J232" s="24">
        <f>+I232*H232</f>
        <v>0</v>
      </c>
      <c r="K232" s="99"/>
      <c r="L232" s="99"/>
    </row>
    <row r="233" spans="2:15" s="23" customFormat="1">
      <c r="B233" s="156" t="s">
        <v>332</v>
      </c>
      <c r="C233" s="157"/>
      <c r="D233" s="157"/>
      <c r="E233" s="157"/>
      <c r="F233" s="158"/>
      <c r="G233" s="20"/>
      <c r="H233" s="20"/>
      <c r="I233" s="20"/>
      <c r="J233" s="22">
        <f>SUM(J230:J232)</f>
        <v>0</v>
      </c>
      <c r="K233" s="97"/>
      <c r="L233" s="97"/>
      <c r="M233" s="95"/>
      <c r="N233" s="95"/>
      <c r="O233" s="95"/>
    </row>
    <row r="234" spans="2:15">
      <c r="B234" s="14"/>
      <c r="C234" s="109"/>
      <c r="D234" s="109"/>
      <c r="E234" s="109"/>
      <c r="F234" s="15"/>
      <c r="G234" s="34"/>
      <c r="H234" s="35"/>
      <c r="I234" s="36"/>
      <c r="J234" s="37"/>
    </row>
    <row r="235" spans="2:15">
      <c r="B235" s="8" t="s">
        <v>325</v>
      </c>
      <c r="C235" s="108"/>
      <c r="D235" s="108"/>
      <c r="E235" s="108"/>
      <c r="F235" s="9" t="s">
        <v>333</v>
      </c>
      <c r="G235" s="10"/>
      <c r="H235" s="11"/>
      <c r="I235" s="12"/>
      <c r="J235" s="13"/>
    </row>
    <row r="236" spans="2:15">
      <c r="B236" s="8" t="s">
        <v>327</v>
      </c>
      <c r="C236" s="108"/>
      <c r="D236" s="108"/>
      <c r="E236" s="108"/>
      <c r="F236" s="9" t="s">
        <v>334</v>
      </c>
      <c r="G236" s="10"/>
      <c r="H236" s="11"/>
      <c r="I236" s="12"/>
      <c r="J236" s="13"/>
    </row>
    <row r="237" spans="2:15" ht="41.4">
      <c r="B237" s="14" t="s">
        <v>327</v>
      </c>
      <c r="C237" s="109"/>
      <c r="D237" s="109"/>
      <c r="E237" s="109"/>
      <c r="F237" s="15" t="s">
        <v>335</v>
      </c>
      <c r="G237" s="34" t="s">
        <v>10</v>
      </c>
      <c r="H237" s="35">
        <v>1</v>
      </c>
      <c r="I237" s="18"/>
      <c r="J237" s="24">
        <f t="shared" ref="J237:J246" si="6">+I237*H237</f>
        <v>0</v>
      </c>
      <c r="K237" s="99"/>
      <c r="L237" s="99"/>
    </row>
    <row r="238" spans="2:15" ht="41.4">
      <c r="B238" s="14" t="s">
        <v>329</v>
      </c>
      <c r="C238" s="109"/>
      <c r="D238" s="109"/>
      <c r="E238" s="109"/>
      <c r="F238" s="15" t="s">
        <v>468</v>
      </c>
      <c r="G238" s="34" t="s">
        <v>10</v>
      </c>
      <c r="H238" s="35">
        <v>10</v>
      </c>
      <c r="I238" s="18"/>
      <c r="J238" s="24">
        <f t="shared" si="6"/>
        <v>0</v>
      </c>
      <c r="K238" s="99"/>
      <c r="L238" s="99"/>
    </row>
    <row r="239" spans="2:15" ht="41.4">
      <c r="B239" s="14" t="s">
        <v>331</v>
      </c>
      <c r="C239" s="109"/>
      <c r="D239" s="109"/>
      <c r="E239" s="109"/>
      <c r="F239" s="15" t="s">
        <v>469</v>
      </c>
      <c r="G239" s="34" t="s">
        <v>10</v>
      </c>
      <c r="H239" s="35">
        <v>3</v>
      </c>
      <c r="I239" s="18"/>
      <c r="J239" s="24">
        <f t="shared" si="6"/>
        <v>0</v>
      </c>
      <c r="K239" s="99"/>
      <c r="L239" s="99"/>
    </row>
    <row r="240" spans="2:15" ht="41.4">
      <c r="B240" s="14" t="s">
        <v>495</v>
      </c>
      <c r="C240" s="109"/>
      <c r="D240" s="109"/>
      <c r="E240" s="109"/>
      <c r="F240" s="15" t="s">
        <v>470</v>
      </c>
      <c r="G240" s="34" t="s">
        <v>10</v>
      </c>
      <c r="H240" s="35">
        <v>7</v>
      </c>
      <c r="I240" s="18"/>
      <c r="J240" s="24">
        <f t="shared" si="6"/>
        <v>0</v>
      </c>
      <c r="K240" s="99"/>
      <c r="L240" s="99"/>
    </row>
    <row r="241" spans="2:15" ht="41.4">
      <c r="B241" s="14" t="s">
        <v>530</v>
      </c>
      <c r="C241" s="109"/>
      <c r="D241" s="109"/>
      <c r="E241" s="109"/>
      <c r="F241" s="15" t="s">
        <v>471</v>
      </c>
      <c r="G241" s="34" t="s">
        <v>10</v>
      </c>
      <c r="H241" s="35">
        <v>1</v>
      </c>
      <c r="I241" s="18"/>
      <c r="J241" s="24">
        <f t="shared" si="6"/>
        <v>0</v>
      </c>
      <c r="K241" s="99"/>
      <c r="L241" s="99"/>
    </row>
    <row r="242" spans="2:15" ht="55.2">
      <c r="B242" s="14" t="s">
        <v>531</v>
      </c>
      <c r="C242" s="109"/>
      <c r="D242" s="109"/>
      <c r="E242" s="109"/>
      <c r="F242" s="15" t="s">
        <v>475</v>
      </c>
      <c r="G242" s="34" t="s">
        <v>10</v>
      </c>
      <c r="H242" s="35">
        <v>1</v>
      </c>
      <c r="I242" s="18"/>
      <c r="J242" s="24">
        <f t="shared" si="6"/>
        <v>0</v>
      </c>
      <c r="K242" s="99"/>
      <c r="L242" s="99"/>
    </row>
    <row r="243" spans="2:15" ht="24" customHeight="1">
      <c r="B243" s="8" t="s">
        <v>329</v>
      </c>
      <c r="C243" s="108"/>
      <c r="D243" s="108"/>
      <c r="E243" s="108"/>
      <c r="F243" s="9" t="s">
        <v>337</v>
      </c>
      <c r="G243" s="10"/>
      <c r="H243" s="11"/>
      <c r="I243" s="12"/>
      <c r="J243" s="13"/>
    </row>
    <row r="244" spans="2:15" ht="41.4">
      <c r="B244" s="14" t="s">
        <v>532</v>
      </c>
      <c r="C244" s="109"/>
      <c r="D244" s="109"/>
      <c r="E244" s="109"/>
      <c r="F244" s="15" t="s">
        <v>338</v>
      </c>
      <c r="G244" s="34" t="s">
        <v>10</v>
      </c>
      <c r="H244" s="35">
        <v>2</v>
      </c>
      <c r="I244" s="18"/>
      <c r="J244" s="24">
        <f t="shared" si="6"/>
        <v>0</v>
      </c>
      <c r="K244" s="99"/>
      <c r="L244" s="99"/>
    </row>
    <row r="245" spans="2:15" ht="27.6">
      <c r="B245" s="14" t="s">
        <v>533</v>
      </c>
      <c r="C245" s="109"/>
      <c r="D245" s="109"/>
      <c r="E245" s="109"/>
      <c r="F245" s="15" t="s">
        <v>339</v>
      </c>
      <c r="G245" s="34" t="s">
        <v>458</v>
      </c>
      <c r="H245" s="35">
        <v>1</v>
      </c>
      <c r="I245" s="18"/>
      <c r="J245" s="24">
        <f t="shared" si="6"/>
        <v>0</v>
      </c>
      <c r="K245" s="99"/>
      <c r="L245" s="99"/>
    </row>
    <row r="246" spans="2:15" ht="55.2">
      <c r="B246" s="14" t="s">
        <v>534</v>
      </c>
      <c r="C246" s="109"/>
      <c r="D246" s="109"/>
      <c r="E246" s="109"/>
      <c r="F246" s="15" t="s">
        <v>477</v>
      </c>
      <c r="G246" s="34" t="s">
        <v>17</v>
      </c>
      <c r="H246" s="35">
        <v>20.05</v>
      </c>
      <c r="I246" s="18"/>
      <c r="J246" s="24">
        <f t="shared" si="6"/>
        <v>0</v>
      </c>
      <c r="K246" s="99"/>
      <c r="L246" s="99"/>
    </row>
    <row r="247" spans="2:15" ht="22.2" customHeight="1">
      <c r="B247" s="8" t="s">
        <v>331</v>
      </c>
      <c r="C247" s="108"/>
      <c r="D247" s="108"/>
      <c r="E247" s="108"/>
      <c r="F247" s="9" t="s">
        <v>340</v>
      </c>
      <c r="G247" s="10"/>
      <c r="H247" s="11"/>
      <c r="I247" s="12"/>
      <c r="J247" s="13"/>
    </row>
    <row r="248" spans="2:15" ht="27.6">
      <c r="B248" s="14" t="s">
        <v>639</v>
      </c>
      <c r="C248" s="109"/>
      <c r="D248" s="109"/>
      <c r="E248" s="109"/>
      <c r="F248" s="15" t="s">
        <v>341</v>
      </c>
      <c r="G248" s="34" t="s">
        <v>10</v>
      </c>
      <c r="H248" s="35">
        <v>6</v>
      </c>
      <c r="I248" s="18"/>
      <c r="J248" s="24">
        <f>+I248*H248</f>
        <v>0</v>
      </c>
      <c r="K248" s="99"/>
      <c r="L248" s="99"/>
    </row>
    <row r="249" spans="2:15" ht="27.6">
      <c r="B249" s="14" t="s">
        <v>640</v>
      </c>
      <c r="C249" s="109"/>
      <c r="D249" s="109"/>
      <c r="E249" s="109"/>
      <c r="F249" s="15" t="s">
        <v>342</v>
      </c>
      <c r="G249" s="34" t="s">
        <v>7</v>
      </c>
      <c r="H249" s="35">
        <v>154.04</v>
      </c>
      <c r="I249" s="18"/>
      <c r="J249" s="24">
        <f>+I249*H249</f>
        <v>0</v>
      </c>
      <c r="K249" s="99"/>
      <c r="L249" s="99"/>
    </row>
    <row r="250" spans="2:15" ht="27.6">
      <c r="B250" s="14" t="s">
        <v>641</v>
      </c>
      <c r="C250" s="109"/>
      <c r="D250" s="109"/>
      <c r="E250" s="109"/>
      <c r="F250" s="15" t="s">
        <v>460</v>
      </c>
      <c r="G250" s="34" t="s">
        <v>10</v>
      </c>
      <c r="H250" s="35">
        <v>1</v>
      </c>
      <c r="I250" s="18"/>
      <c r="J250" s="24">
        <f>+I250*H250</f>
        <v>0</v>
      </c>
      <c r="K250" s="99"/>
      <c r="L250" s="99"/>
    </row>
    <row r="251" spans="2:15" s="23" customFormat="1">
      <c r="B251" s="156" t="s">
        <v>343</v>
      </c>
      <c r="C251" s="157"/>
      <c r="D251" s="157"/>
      <c r="E251" s="157"/>
      <c r="F251" s="158"/>
      <c r="G251" s="70"/>
      <c r="H251" s="71"/>
      <c r="I251" s="72"/>
      <c r="J251" s="73">
        <f>SUM(J237:J250)</f>
        <v>0</v>
      </c>
      <c r="K251" s="97"/>
      <c r="L251" s="100"/>
      <c r="M251" s="95"/>
      <c r="N251" s="95"/>
      <c r="O251" s="95"/>
    </row>
    <row r="252" spans="2:15">
      <c r="B252" s="14"/>
      <c r="C252" s="109"/>
      <c r="D252" s="109"/>
      <c r="E252" s="109"/>
      <c r="F252" s="15"/>
      <c r="G252" s="34"/>
      <c r="H252" s="35"/>
      <c r="I252" s="36"/>
      <c r="J252" s="37"/>
    </row>
    <row r="253" spans="2:15" ht="18.45" customHeight="1">
      <c r="B253" s="8" t="s">
        <v>642</v>
      </c>
      <c r="C253" s="108"/>
      <c r="D253" s="108"/>
      <c r="E253" s="108"/>
      <c r="F253" s="9" t="s">
        <v>345</v>
      </c>
      <c r="G253" s="10"/>
      <c r="H253" s="11"/>
      <c r="I253" s="12"/>
      <c r="J253" s="13"/>
    </row>
    <row r="254" spans="2:15" ht="19.5" customHeight="1">
      <c r="B254" s="14" t="s">
        <v>643</v>
      </c>
      <c r="C254" s="109"/>
      <c r="D254" s="109"/>
      <c r="E254" s="109"/>
      <c r="F254" s="15" t="s">
        <v>347</v>
      </c>
      <c r="G254" s="34" t="s">
        <v>7</v>
      </c>
      <c r="H254" s="35">
        <v>1007.456</v>
      </c>
      <c r="I254" s="18"/>
      <c r="J254" s="37">
        <f>+I254*H254</f>
        <v>0</v>
      </c>
      <c r="K254" s="99"/>
      <c r="L254" s="99"/>
    </row>
    <row r="255" spans="2:15" ht="33.75" customHeight="1">
      <c r="B255" s="14" t="s">
        <v>644</v>
      </c>
      <c r="C255" s="109"/>
      <c r="D255" s="109"/>
      <c r="E255" s="109"/>
      <c r="F255" s="15" t="s">
        <v>348</v>
      </c>
      <c r="G255" s="34" t="s">
        <v>7</v>
      </c>
      <c r="H255" s="35">
        <v>1029.1651789473158</v>
      </c>
      <c r="I255" s="18"/>
      <c r="J255" s="37">
        <f t="shared" ref="J255:J263" si="7">+I255*H255</f>
        <v>0</v>
      </c>
      <c r="K255" s="99"/>
      <c r="L255" s="99"/>
    </row>
    <row r="256" spans="2:15" ht="33.75" customHeight="1">
      <c r="B256" s="14" t="s">
        <v>336</v>
      </c>
      <c r="C256" s="109"/>
      <c r="D256" s="109"/>
      <c r="E256" s="109"/>
      <c r="F256" s="15" t="s">
        <v>349</v>
      </c>
      <c r="G256" s="34" t="s">
        <v>7</v>
      </c>
      <c r="H256" s="35">
        <v>512.15017894731579</v>
      </c>
      <c r="I256" s="18"/>
      <c r="J256" s="37">
        <f t="shared" si="7"/>
        <v>0</v>
      </c>
      <c r="K256" s="99"/>
      <c r="L256" s="99"/>
    </row>
    <row r="257" spans="2:15" ht="22.8" customHeight="1">
      <c r="B257" s="14" t="s">
        <v>645</v>
      </c>
      <c r="C257" s="109"/>
      <c r="D257" s="109"/>
      <c r="E257" s="109"/>
      <c r="F257" s="15" t="s">
        <v>424</v>
      </c>
      <c r="G257" s="34" t="s">
        <v>7</v>
      </c>
      <c r="H257" s="35">
        <v>2452.6799999999998</v>
      </c>
      <c r="I257" s="36"/>
      <c r="J257" s="37">
        <f t="shared" si="7"/>
        <v>0</v>
      </c>
      <c r="K257" s="99"/>
      <c r="L257" s="99"/>
    </row>
    <row r="258" spans="2:15" ht="27.6">
      <c r="B258" s="14" t="s">
        <v>646</v>
      </c>
      <c r="C258" s="109"/>
      <c r="D258" s="109"/>
      <c r="E258" s="109"/>
      <c r="F258" s="15" t="s">
        <v>348</v>
      </c>
      <c r="G258" s="34" t="s">
        <v>17</v>
      </c>
      <c r="H258" s="35">
        <v>270.93</v>
      </c>
      <c r="I258" s="36"/>
      <c r="J258" s="37">
        <f t="shared" si="7"/>
        <v>0</v>
      </c>
      <c r="K258" s="99"/>
      <c r="L258" s="99"/>
    </row>
    <row r="259" spans="2:15" ht="27.6">
      <c r="B259" s="14" t="s">
        <v>647</v>
      </c>
      <c r="C259" s="109"/>
      <c r="D259" s="109"/>
      <c r="E259" s="109"/>
      <c r="F259" s="15" t="s">
        <v>350</v>
      </c>
      <c r="G259" s="34" t="s">
        <v>17</v>
      </c>
      <c r="H259" s="35">
        <v>452.9</v>
      </c>
      <c r="I259" s="36"/>
      <c r="J259" s="37">
        <f t="shared" si="7"/>
        <v>0</v>
      </c>
      <c r="K259" s="99"/>
      <c r="L259" s="99"/>
    </row>
    <row r="260" spans="2:15" ht="27.6">
      <c r="B260" s="14" t="s">
        <v>648</v>
      </c>
      <c r="C260" s="109"/>
      <c r="D260" s="109"/>
      <c r="E260" s="109"/>
      <c r="F260" s="15" t="s">
        <v>425</v>
      </c>
      <c r="G260" s="34" t="s">
        <v>17</v>
      </c>
      <c r="H260" s="35">
        <v>156.85</v>
      </c>
      <c r="I260" s="36"/>
      <c r="J260" s="37">
        <f t="shared" si="7"/>
        <v>0</v>
      </c>
      <c r="K260" s="99"/>
      <c r="L260" s="99"/>
    </row>
    <row r="261" spans="2:15" ht="27.6">
      <c r="B261" s="14" t="s">
        <v>649</v>
      </c>
      <c r="C261" s="109"/>
      <c r="D261" s="109"/>
      <c r="E261" s="109"/>
      <c r="F261" s="15" t="s">
        <v>426</v>
      </c>
      <c r="G261" s="34" t="s">
        <v>17</v>
      </c>
      <c r="H261" s="35">
        <v>223.67000000000002</v>
      </c>
      <c r="I261" s="36"/>
      <c r="J261" s="37">
        <f t="shared" si="7"/>
        <v>0</v>
      </c>
      <c r="K261" s="99"/>
      <c r="L261" s="99"/>
    </row>
    <row r="262" spans="2:15" ht="27.6">
      <c r="B262" s="14" t="s">
        <v>650</v>
      </c>
      <c r="C262" s="109"/>
      <c r="D262" s="109"/>
      <c r="E262" s="109"/>
      <c r="F262" s="15" t="s">
        <v>427</v>
      </c>
      <c r="G262" s="34" t="s">
        <v>74</v>
      </c>
      <c r="H262" s="35">
        <v>2290</v>
      </c>
      <c r="I262" s="36"/>
      <c r="J262" s="37">
        <f t="shared" si="7"/>
        <v>0</v>
      </c>
      <c r="K262" s="99"/>
      <c r="L262" s="99"/>
    </row>
    <row r="263" spans="2:15" ht="20.55" customHeight="1">
      <c r="B263" s="14" t="s">
        <v>651</v>
      </c>
      <c r="C263" s="109"/>
      <c r="D263" s="109"/>
      <c r="E263" s="109"/>
      <c r="F263" s="15" t="s">
        <v>472</v>
      </c>
      <c r="G263" s="34" t="s">
        <v>17</v>
      </c>
      <c r="H263" s="35">
        <v>98.7</v>
      </c>
      <c r="I263" s="36"/>
      <c r="J263" s="37">
        <f t="shared" si="7"/>
        <v>0</v>
      </c>
      <c r="K263" s="99"/>
      <c r="L263" s="99"/>
    </row>
    <row r="264" spans="2:15" s="23" customFormat="1" ht="33" customHeight="1">
      <c r="B264" s="156" t="s">
        <v>351</v>
      </c>
      <c r="C264" s="157"/>
      <c r="D264" s="157"/>
      <c r="E264" s="157"/>
      <c r="F264" s="158"/>
      <c r="G264" s="70"/>
      <c r="H264" s="71"/>
      <c r="I264" s="72"/>
      <c r="J264" s="73">
        <f>SUM(J254:J263)</f>
        <v>0</v>
      </c>
      <c r="K264" s="97"/>
      <c r="L264" s="100"/>
      <c r="M264" s="95"/>
      <c r="N264" s="95"/>
      <c r="O264" s="95"/>
    </row>
    <row r="265" spans="2:15">
      <c r="B265" s="14"/>
      <c r="C265" s="109"/>
      <c r="D265" s="109"/>
      <c r="E265" s="109"/>
      <c r="F265" s="15"/>
      <c r="G265" s="34"/>
      <c r="H265" s="35"/>
      <c r="I265" s="36"/>
      <c r="J265" s="37"/>
    </row>
    <row r="266" spans="2:15" ht="20.55" customHeight="1">
      <c r="B266" s="8" t="s">
        <v>535</v>
      </c>
      <c r="C266" s="108"/>
      <c r="D266" s="108"/>
      <c r="E266" s="108"/>
      <c r="F266" s="9" t="s">
        <v>353</v>
      </c>
      <c r="G266" s="10"/>
      <c r="H266" s="11"/>
      <c r="I266" s="12"/>
      <c r="J266" s="13"/>
    </row>
    <row r="267" spans="2:15" ht="41.4">
      <c r="B267" s="14" t="s">
        <v>536</v>
      </c>
      <c r="C267" s="109"/>
      <c r="D267" s="109"/>
      <c r="E267" s="109"/>
      <c r="F267" s="15" t="s">
        <v>355</v>
      </c>
      <c r="G267" s="34" t="s">
        <v>7</v>
      </c>
      <c r="H267" s="35">
        <v>116</v>
      </c>
      <c r="I267" s="18"/>
      <c r="J267" s="37">
        <f t="shared" ref="J267:J277" si="8">+I267*H267</f>
        <v>0</v>
      </c>
      <c r="K267" s="99"/>
      <c r="L267" s="99"/>
    </row>
    <row r="268" spans="2:15" ht="27.6">
      <c r="B268" s="14" t="s">
        <v>537</v>
      </c>
      <c r="C268" s="109"/>
      <c r="D268" s="109"/>
      <c r="E268" s="109"/>
      <c r="F268" s="15" t="s">
        <v>356</v>
      </c>
      <c r="G268" s="34" t="s">
        <v>7</v>
      </c>
      <c r="H268" s="35">
        <v>172.62</v>
      </c>
      <c r="I268" s="18"/>
      <c r="J268" s="37">
        <f t="shared" si="8"/>
        <v>0</v>
      </c>
      <c r="K268" s="99"/>
      <c r="L268" s="99"/>
    </row>
    <row r="269" spans="2:15" ht="27.6">
      <c r="B269" s="14" t="s">
        <v>538</v>
      </c>
      <c r="C269" s="109"/>
      <c r="D269" s="109"/>
      <c r="E269" s="109"/>
      <c r="F269" s="15" t="s">
        <v>357</v>
      </c>
      <c r="G269" s="16" t="s">
        <v>17</v>
      </c>
      <c r="H269" s="35">
        <v>280</v>
      </c>
      <c r="I269" s="18"/>
      <c r="J269" s="37">
        <f t="shared" si="8"/>
        <v>0</v>
      </c>
      <c r="K269" s="99"/>
      <c r="L269" s="99"/>
    </row>
    <row r="270" spans="2:15" ht="27.6">
      <c r="B270" s="14" t="s">
        <v>539</v>
      </c>
      <c r="C270" s="109"/>
      <c r="D270" s="109"/>
      <c r="E270" s="109"/>
      <c r="F270" s="15" t="s">
        <v>476</v>
      </c>
      <c r="G270" s="34" t="s">
        <v>7</v>
      </c>
      <c r="H270" s="35">
        <v>499.51</v>
      </c>
      <c r="I270" s="18"/>
      <c r="J270" s="37">
        <f t="shared" si="8"/>
        <v>0</v>
      </c>
      <c r="K270" s="99"/>
      <c r="L270" s="99"/>
    </row>
    <row r="271" spans="2:15" ht="38.549999999999997" customHeight="1">
      <c r="B271" s="14" t="s">
        <v>540</v>
      </c>
      <c r="C271" s="109"/>
      <c r="D271" s="109"/>
      <c r="E271" s="109"/>
      <c r="F271" s="15" t="s">
        <v>358</v>
      </c>
      <c r="G271" s="34" t="s">
        <v>7</v>
      </c>
      <c r="H271" s="35">
        <v>63.14</v>
      </c>
      <c r="I271" s="18"/>
      <c r="J271" s="37">
        <f t="shared" si="8"/>
        <v>0</v>
      </c>
      <c r="K271" s="99"/>
      <c r="L271" s="99"/>
    </row>
    <row r="272" spans="2:15" ht="26.55" customHeight="1">
      <c r="B272" s="14" t="s">
        <v>541</v>
      </c>
      <c r="C272" s="109"/>
      <c r="D272" s="109"/>
      <c r="E272" s="109"/>
      <c r="F272" s="15" t="s">
        <v>500</v>
      </c>
      <c r="G272" s="34" t="s">
        <v>17</v>
      </c>
      <c r="H272" s="35">
        <v>135.30000000000001</v>
      </c>
      <c r="I272" s="18"/>
      <c r="J272" s="37">
        <f t="shared" si="8"/>
        <v>0</v>
      </c>
      <c r="K272" s="99"/>
      <c r="L272" s="99"/>
    </row>
    <row r="273" spans="2:15" ht="29.55" customHeight="1">
      <c r="B273" s="14" t="s">
        <v>542</v>
      </c>
      <c r="C273" s="109"/>
      <c r="D273" s="109"/>
      <c r="E273" s="109"/>
      <c r="F273" s="15" t="s">
        <v>359</v>
      </c>
      <c r="G273" s="34" t="s">
        <v>7</v>
      </c>
      <c r="H273" s="35">
        <v>48.90000000000002</v>
      </c>
      <c r="I273" s="18"/>
      <c r="J273" s="37">
        <f t="shared" si="8"/>
        <v>0</v>
      </c>
      <c r="K273" s="99"/>
      <c r="L273" s="99"/>
    </row>
    <row r="274" spans="2:15" ht="31.2" customHeight="1">
      <c r="B274" s="14" t="s">
        <v>543</v>
      </c>
      <c r="C274" s="109"/>
      <c r="D274" s="109"/>
      <c r="E274" s="109"/>
      <c r="F274" s="15" t="s">
        <v>360</v>
      </c>
      <c r="G274" s="34" t="s">
        <v>7</v>
      </c>
      <c r="H274" s="35">
        <v>27.17</v>
      </c>
      <c r="I274" s="18"/>
      <c r="J274" s="37">
        <f t="shared" si="8"/>
        <v>0</v>
      </c>
      <c r="K274" s="99"/>
      <c r="L274" s="99"/>
    </row>
    <row r="275" spans="2:15" ht="27.45" customHeight="1">
      <c r="B275" s="14" t="s">
        <v>544</v>
      </c>
      <c r="C275" s="109"/>
      <c r="D275" s="109"/>
      <c r="E275" s="109"/>
      <c r="F275" s="15" t="s">
        <v>429</v>
      </c>
      <c r="G275" s="34" t="s">
        <v>7</v>
      </c>
      <c r="H275" s="35">
        <v>239.09999999999997</v>
      </c>
      <c r="I275" s="18"/>
      <c r="J275" s="37">
        <f t="shared" si="8"/>
        <v>0</v>
      </c>
      <c r="K275" s="99"/>
      <c r="L275" s="99"/>
    </row>
    <row r="276" spans="2:15" ht="27.45" customHeight="1">
      <c r="B276" s="14" t="s">
        <v>545</v>
      </c>
      <c r="C276" s="109"/>
      <c r="D276" s="109"/>
      <c r="E276" s="109"/>
      <c r="F276" s="15" t="s">
        <v>461</v>
      </c>
      <c r="G276" s="34" t="s">
        <v>17</v>
      </c>
      <c r="H276" s="35">
        <v>69.070000000000007</v>
      </c>
      <c r="I276" s="18"/>
      <c r="J276" s="37">
        <f t="shared" si="8"/>
        <v>0</v>
      </c>
      <c r="K276" s="99"/>
      <c r="L276" s="99"/>
    </row>
    <row r="277" spans="2:15" ht="27.45" customHeight="1">
      <c r="B277" s="14" t="s">
        <v>652</v>
      </c>
      <c r="C277" s="109"/>
      <c r="D277" s="109"/>
      <c r="E277" s="109"/>
      <c r="F277" s="15" t="s">
        <v>504</v>
      </c>
      <c r="G277" s="34" t="s">
        <v>17</v>
      </c>
      <c r="H277" s="35">
        <v>98.7</v>
      </c>
      <c r="I277" s="18"/>
      <c r="J277" s="37">
        <f t="shared" si="8"/>
        <v>0</v>
      </c>
      <c r="K277" s="99"/>
      <c r="L277" s="99"/>
    </row>
    <row r="278" spans="2:15" s="23" customFormat="1" ht="28.8" customHeight="1">
      <c r="B278" s="156" t="s">
        <v>361</v>
      </c>
      <c r="C278" s="157"/>
      <c r="D278" s="157"/>
      <c r="E278" s="157"/>
      <c r="F278" s="158"/>
      <c r="G278" s="70"/>
      <c r="H278" s="71"/>
      <c r="I278" s="72"/>
      <c r="J278" s="73">
        <f>SUM(J267:J277)</f>
        <v>0</v>
      </c>
      <c r="K278" s="97"/>
      <c r="L278" s="97"/>
      <c r="M278" s="95"/>
      <c r="N278" s="95"/>
      <c r="O278" s="95"/>
    </row>
    <row r="279" spans="2:15">
      <c r="B279" s="14"/>
      <c r="C279" s="109"/>
      <c r="D279" s="109"/>
      <c r="E279" s="109"/>
      <c r="F279" s="15"/>
      <c r="G279" s="34"/>
      <c r="H279" s="35"/>
      <c r="I279" s="36"/>
      <c r="J279" s="37"/>
    </row>
    <row r="280" spans="2:15" ht="19.8" customHeight="1">
      <c r="B280" s="8" t="s">
        <v>653</v>
      </c>
      <c r="C280" s="108"/>
      <c r="D280" s="108"/>
      <c r="E280" s="108"/>
      <c r="F280" s="9" t="s">
        <v>362</v>
      </c>
      <c r="G280" s="10"/>
      <c r="H280" s="11"/>
      <c r="I280" s="12"/>
      <c r="J280" s="13"/>
    </row>
    <row r="281" spans="2:15" ht="29.55" customHeight="1">
      <c r="B281" s="14" t="s">
        <v>654</v>
      </c>
      <c r="C281" s="109"/>
      <c r="D281" s="109"/>
      <c r="E281" s="109"/>
      <c r="F281" s="74" t="s">
        <v>363</v>
      </c>
      <c r="G281" s="34" t="s">
        <v>10</v>
      </c>
      <c r="H281" s="35">
        <v>2</v>
      </c>
      <c r="I281" s="18"/>
      <c r="J281" s="37">
        <f>+I281*H281</f>
        <v>0</v>
      </c>
      <c r="K281" s="99"/>
      <c r="L281" s="99"/>
    </row>
    <row r="282" spans="2:15" ht="29.55" customHeight="1">
      <c r="B282" s="14" t="s">
        <v>655</v>
      </c>
      <c r="C282" s="109"/>
      <c r="D282" s="109"/>
      <c r="E282" s="109"/>
      <c r="F282" s="74" t="s">
        <v>364</v>
      </c>
      <c r="G282" s="34" t="s">
        <v>10</v>
      </c>
      <c r="H282" s="35">
        <v>5</v>
      </c>
      <c r="I282" s="18"/>
      <c r="J282" s="37">
        <f>+I282*H282</f>
        <v>0</v>
      </c>
      <c r="K282" s="99"/>
      <c r="L282" s="99"/>
    </row>
    <row r="283" spans="2:15" ht="29.55" customHeight="1">
      <c r="B283" s="14" t="s">
        <v>656</v>
      </c>
      <c r="C283" s="109"/>
      <c r="D283" s="109"/>
      <c r="E283" s="109"/>
      <c r="F283" s="74" t="s">
        <v>365</v>
      </c>
      <c r="G283" s="34" t="s">
        <v>10</v>
      </c>
      <c r="H283" s="35">
        <v>6</v>
      </c>
      <c r="I283" s="18"/>
      <c r="J283" s="37">
        <f>+I283*H283</f>
        <v>0</v>
      </c>
      <c r="K283" s="99"/>
      <c r="L283" s="99"/>
    </row>
    <row r="284" spans="2:15" ht="29.55" customHeight="1">
      <c r="B284" s="14" t="s">
        <v>657</v>
      </c>
      <c r="C284" s="109"/>
      <c r="D284" s="109"/>
      <c r="E284" s="109"/>
      <c r="F284" s="74" t="s">
        <v>366</v>
      </c>
      <c r="G284" s="34" t="s">
        <v>10</v>
      </c>
      <c r="H284" s="35">
        <v>7</v>
      </c>
      <c r="I284" s="18"/>
      <c r="J284" s="37">
        <f>+I284*H284</f>
        <v>0</v>
      </c>
      <c r="K284" s="99"/>
      <c r="L284" s="99"/>
    </row>
    <row r="285" spans="2:15" ht="35.25" customHeight="1">
      <c r="B285" s="14" t="s">
        <v>658</v>
      </c>
      <c r="C285" s="109"/>
      <c r="D285" s="109"/>
      <c r="E285" s="109"/>
      <c r="F285" s="74" t="s">
        <v>367</v>
      </c>
      <c r="G285" s="34" t="s">
        <v>10</v>
      </c>
      <c r="H285" s="35">
        <v>3</v>
      </c>
      <c r="I285" s="18"/>
      <c r="J285" s="37">
        <f>+I285*H285</f>
        <v>0</v>
      </c>
      <c r="K285" s="99"/>
      <c r="L285" s="99"/>
    </row>
    <row r="286" spans="2:15" s="23" customFormat="1" ht="32.25" customHeight="1">
      <c r="B286" s="156" t="s">
        <v>368</v>
      </c>
      <c r="C286" s="157"/>
      <c r="D286" s="157"/>
      <c r="E286" s="157"/>
      <c r="F286" s="158"/>
      <c r="G286" s="70"/>
      <c r="H286" s="71"/>
      <c r="I286" s="72"/>
      <c r="J286" s="73">
        <f>SUM(J281:J285)</f>
        <v>0</v>
      </c>
      <c r="K286" s="97"/>
      <c r="L286" s="100"/>
      <c r="M286" s="95"/>
      <c r="N286" s="95"/>
      <c r="O286" s="95"/>
    </row>
    <row r="287" spans="2:15" ht="13.95" customHeight="1">
      <c r="B287" s="14"/>
      <c r="C287" s="109"/>
      <c r="D287" s="109"/>
      <c r="E287" s="109"/>
      <c r="F287" s="15"/>
      <c r="G287" s="34"/>
      <c r="H287" s="35"/>
      <c r="I287" s="36"/>
      <c r="J287" s="37"/>
    </row>
    <row r="288" spans="2:15" ht="15" hidden="1" customHeight="1">
      <c r="B288" s="14" t="s">
        <v>369</v>
      </c>
      <c r="C288" s="109"/>
      <c r="D288" s="109"/>
      <c r="E288" s="109"/>
      <c r="F288" s="15" t="s">
        <v>370</v>
      </c>
      <c r="G288" s="74"/>
      <c r="H288" s="75"/>
      <c r="I288" s="39"/>
      <c r="J288" s="76"/>
    </row>
    <row r="289" spans="2:15" ht="15" hidden="1" customHeight="1">
      <c r="B289" s="14" t="s">
        <v>371</v>
      </c>
      <c r="C289" s="109"/>
      <c r="D289" s="109"/>
      <c r="E289" s="109"/>
      <c r="F289" s="15" t="s">
        <v>372</v>
      </c>
      <c r="G289" s="74"/>
      <c r="H289" s="75"/>
      <c r="I289" s="39"/>
      <c r="J289" s="76"/>
    </row>
    <row r="290" spans="2:15" ht="15" hidden="1" customHeight="1">
      <c r="B290" s="14"/>
      <c r="C290" s="109"/>
      <c r="D290" s="109"/>
      <c r="E290" s="109"/>
      <c r="F290" s="15"/>
      <c r="G290" s="34"/>
      <c r="H290" s="35"/>
      <c r="I290" s="36"/>
      <c r="J290" s="37"/>
    </row>
    <row r="291" spans="2:15" ht="15" hidden="1" customHeight="1">
      <c r="B291" s="14"/>
      <c r="C291" s="109"/>
      <c r="D291" s="109"/>
      <c r="E291" s="109"/>
      <c r="F291" s="15"/>
      <c r="G291" s="34"/>
      <c r="H291" s="35"/>
      <c r="I291" s="36"/>
      <c r="J291" s="37"/>
    </row>
    <row r="292" spans="2:15" ht="15" hidden="1" customHeight="1">
      <c r="B292" s="14"/>
      <c r="C292" s="109"/>
      <c r="D292" s="109"/>
      <c r="E292" s="109"/>
      <c r="F292" s="15"/>
      <c r="G292" s="34"/>
      <c r="H292" s="35"/>
      <c r="I292" s="36"/>
      <c r="J292" s="37"/>
    </row>
    <row r="293" spans="2:15" ht="15" hidden="1" customHeight="1">
      <c r="B293" s="14"/>
      <c r="C293" s="109"/>
      <c r="D293" s="109"/>
      <c r="E293" s="109"/>
      <c r="F293" s="15"/>
      <c r="G293" s="34"/>
      <c r="H293" s="35"/>
      <c r="I293" s="36"/>
      <c r="J293" s="37"/>
    </row>
    <row r="294" spans="2:15" ht="18" hidden="1" customHeight="1">
      <c r="B294" s="14" t="s">
        <v>373</v>
      </c>
      <c r="C294" s="109"/>
      <c r="D294" s="109"/>
      <c r="E294" s="109"/>
      <c r="F294" s="15"/>
      <c r="G294" s="77"/>
      <c r="H294" s="78"/>
      <c r="I294" s="79"/>
      <c r="J294" s="80"/>
    </row>
    <row r="295" spans="2:15" ht="15" hidden="1" customHeight="1">
      <c r="B295" s="14"/>
      <c r="C295" s="109"/>
      <c r="D295" s="109"/>
      <c r="E295" s="109"/>
      <c r="F295" s="15"/>
      <c r="G295" s="34"/>
      <c r="H295" s="35"/>
      <c r="I295" s="36"/>
      <c r="J295" s="37"/>
    </row>
    <row r="296" spans="2:15" ht="18.75" customHeight="1">
      <c r="B296" s="8" t="s">
        <v>344</v>
      </c>
      <c r="C296" s="108"/>
      <c r="D296" s="108"/>
      <c r="E296" s="108"/>
      <c r="F296" s="9" t="s">
        <v>374</v>
      </c>
      <c r="G296" s="10"/>
      <c r="H296" s="11"/>
      <c r="I296" s="12"/>
      <c r="J296" s="13"/>
    </row>
    <row r="297" spans="2:15" ht="19.5" customHeight="1">
      <c r="B297" s="8" t="s">
        <v>346</v>
      </c>
      <c r="C297" s="108"/>
      <c r="D297" s="108"/>
      <c r="E297" s="108"/>
      <c r="F297" s="9" t="s">
        <v>374</v>
      </c>
      <c r="G297" s="10"/>
      <c r="H297" s="11"/>
      <c r="I297" s="12"/>
      <c r="J297" s="13"/>
    </row>
    <row r="298" spans="2:15" ht="48.75" customHeight="1">
      <c r="B298" s="14" t="s">
        <v>659</v>
      </c>
      <c r="C298" s="109"/>
      <c r="D298" s="109"/>
      <c r="E298" s="109"/>
      <c r="F298" s="15" t="s">
        <v>375</v>
      </c>
      <c r="G298" s="34" t="s">
        <v>7</v>
      </c>
      <c r="H298" s="35">
        <v>377.19</v>
      </c>
      <c r="I298" s="18"/>
      <c r="J298" s="37">
        <f>+I298*H298</f>
        <v>0</v>
      </c>
      <c r="K298" s="99"/>
      <c r="L298" s="99"/>
    </row>
    <row r="299" spans="2:15" ht="36.450000000000003" customHeight="1">
      <c r="B299" s="14" t="s">
        <v>660</v>
      </c>
      <c r="C299" s="109"/>
      <c r="D299" s="109"/>
      <c r="E299" s="109"/>
      <c r="F299" s="15" t="s">
        <v>430</v>
      </c>
      <c r="G299" s="34" t="s">
        <v>17</v>
      </c>
      <c r="H299" s="35">
        <v>109.10000000000001</v>
      </c>
      <c r="I299" s="36"/>
      <c r="J299" s="37">
        <f>+I299*H299</f>
        <v>0</v>
      </c>
      <c r="K299" s="99"/>
      <c r="L299" s="99"/>
    </row>
    <row r="300" spans="2:15" ht="21.45" customHeight="1">
      <c r="B300" s="14" t="s">
        <v>661</v>
      </c>
      <c r="C300" s="109"/>
      <c r="D300" s="109"/>
      <c r="E300" s="109"/>
      <c r="F300" s="15" t="s">
        <v>487</v>
      </c>
      <c r="G300" s="34" t="s">
        <v>7</v>
      </c>
      <c r="H300" s="35">
        <v>150.26</v>
      </c>
      <c r="I300" s="36"/>
      <c r="J300" s="37">
        <f>+I300*H300</f>
        <v>0</v>
      </c>
      <c r="K300" s="99"/>
      <c r="L300" s="99"/>
    </row>
    <row r="301" spans="2:15" s="23" customFormat="1">
      <c r="B301" s="156" t="s">
        <v>376</v>
      </c>
      <c r="C301" s="157"/>
      <c r="D301" s="157"/>
      <c r="E301" s="157"/>
      <c r="F301" s="158"/>
      <c r="G301" s="70"/>
      <c r="H301" s="71"/>
      <c r="I301" s="72"/>
      <c r="J301" s="73">
        <f>SUM(J298:J300)</f>
        <v>0</v>
      </c>
      <c r="K301" s="97"/>
      <c r="L301" s="100"/>
      <c r="M301" s="95"/>
      <c r="N301" s="95"/>
      <c r="O301" s="95"/>
    </row>
    <row r="302" spans="2:15">
      <c r="B302" s="14"/>
      <c r="C302" s="109"/>
      <c r="D302" s="109"/>
      <c r="E302" s="109"/>
      <c r="F302" s="15"/>
      <c r="G302" s="34"/>
      <c r="H302" s="35"/>
      <c r="I302" s="36"/>
      <c r="J302" s="37"/>
    </row>
    <row r="303" spans="2:15" ht="16.8" customHeight="1">
      <c r="B303" s="8" t="s">
        <v>352</v>
      </c>
      <c r="C303" s="108"/>
      <c r="D303" s="108"/>
      <c r="E303" s="108"/>
      <c r="F303" s="9" t="s">
        <v>380</v>
      </c>
      <c r="G303" s="10"/>
      <c r="H303" s="11"/>
      <c r="I303" s="12"/>
      <c r="J303" s="13"/>
    </row>
    <row r="304" spans="2:15" ht="20.55" customHeight="1">
      <c r="B304" s="14" t="s">
        <v>354</v>
      </c>
      <c r="C304" s="109"/>
      <c r="D304" s="109"/>
      <c r="E304" s="109"/>
      <c r="F304" s="38" t="s">
        <v>381</v>
      </c>
      <c r="G304" s="34" t="s">
        <v>121</v>
      </c>
      <c r="H304" s="35">
        <v>1</v>
      </c>
      <c r="I304" s="18"/>
      <c r="J304" s="37">
        <f>I304*H304</f>
        <v>0</v>
      </c>
      <c r="K304" s="99"/>
      <c r="L304" s="99"/>
    </row>
    <row r="305" spans="2:15" s="23" customFormat="1">
      <c r="B305" s="156" t="s">
        <v>382</v>
      </c>
      <c r="C305" s="157"/>
      <c r="D305" s="157"/>
      <c r="E305" s="157"/>
      <c r="F305" s="158"/>
      <c r="G305" s="70"/>
      <c r="H305" s="71"/>
      <c r="I305" s="72"/>
      <c r="J305" s="73">
        <f>SUM(J304)</f>
        <v>0</v>
      </c>
      <c r="K305" s="97"/>
      <c r="L305" s="100"/>
      <c r="M305" s="95"/>
      <c r="N305" s="95"/>
      <c r="O305" s="95"/>
    </row>
    <row r="306" spans="2:15" ht="14.4" thickBot="1">
      <c r="B306" s="41"/>
      <c r="C306" s="112"/>
      <c r="D306" s="112"/>
      <c r="E306" s="112"/>
      <c r="F306" s="81"/>
      <c r="G306" s="57"/>
      <c r="H306" s="58"/>
      <c r="I306" s="59"/>
      <c r="J306" s="60"/>
    </row>
    <row r="307" spans="2:15" ht="18.75" customHeight="1" thickBot="1">
      <c r="B307" s="186" t="s">
        <v>383</v>
      </c>
      <c r="C307" s="187"/>
      <c r="D307" s="187"/>
      <c r="E307" s="187"/>
      <c r="F307" s="187"/>
      <c r="G307" s="187"/>
      <c r="H307" s="187"/>
      <c r="I307" s="188"/>
      <c r="J307" s="47">
        <f>+J305+J286+J278+J264+J251+J233+J227+J301</f>
        <v>0</v>
      </c>
      <c r="L307" s="100"/>
    </row>
    <row r="308" spans="2:15">
      <c r="B308" s="82"/>
      <c r="C308" s="115"/>
      <c r="D308" s="115"/>
      <c r="E308" s="115"/>
      <c r="F308" s="83"/>
      <c r="G308" s="83"/>
      <c r="H308" s="84"/>
      <c r="I308" s="85"/>
      <c r="J308" s="86"/>
    </row>
    <row r="309" spans="2:15" ht="19.2" customHeight="1">
      <c r="B309" s="8" t="s">
        <v>546</v>
      </c>
      <c r="C309" s="108"/>
      <c r="D309" s="108"/>
      <c r="E309" s="108"/>
      <c r="F309" s="101" t="s">
        <v>377</v>
      </c>
      <c r="G309" s="10"/>
      <c r="H309" s="11"/>
      <c r="I309" s="12"/>
      <c r="J309" s="13"/>
    </row>
    <row r="310" spans="2:15" ht="69.75" customHeight="1">
      <c r="B310" s="14" t="s">
        <v>548</v>
      </c>
      <c r="C310" s="109"/>
      <c r="D310" s="109"/>
      <c r="E310" s="109"/>
      <c r="F310" s="102" t="s">
        <v>433</v>
      </c>
      <c r="G310" s="16" t="s">
        <v>378</v>
      </c>
      <c r="H310" s="17">
        <v>4</v>
      </c>
      <c r="I310" s="18"/>
      <c r="J310" s="37">
        <f>I310*H310</f>
        <v>0</v>
      </c>
      <c r="K310" s="99"/>
      <c r="L310" s="99"/>
    </row>
    <row r="311" spans="2:15" ht="52.2" customHeight="1">
      <c r="B311" s="14" t="s">
        <v>549</v>
      </c>
      <c r="C311" s="109"/>
      <c r="D311" s="109"/>
      <c r="E311" s="109"/>
      <c r="F311" s="102" t="s">
        <v>434</v>
      </c>
      <c r="G311" s="16" t="s">
        <v>378</v>
      </c>
      <c r="H311" s="17">
        <v>1</v>
      </c>
      <c r="I311" s="18"/>
      <c r="J311" s="37">
        <f>I311*H311</f>
        <v>0</v>
      </c>
      <c r="K311" s="99"/>
      <c r="L311" s="99"/>
    </row>
    <row r="312" spans="2:15" ht="72" customHeight="1">
      <c r="B312" s="14" t="s">
        <v>550</v>
      </c>
      <c r="C312" s="109"/>
      <c r="D312" s="109"/>
      <c r="E312" s="109"/>
      <c r="F312" s="102" t="s">
        <v>435</v>
      </c>
      <c r="G312" s="16" t="s">
        <v>378</v>
      </c>
      <c r="H312" s="17">
        <v>6</v>
      </c>
      <c r="I312" s="18"/>
      <c r="J312" s="37">
        <f>I312*H312</f>
        <v>0</v>
      </c>
      <c r="K312" s="99"/>
      <c r="L312" s="99"/>
    </row>
    <row r="313" spans="2:15" ht="67.8" customHeight="1">
      <c r="B313" s="14" t="s">
        <v>551</v>
      </c>
      <c r="C313" s="109"/>
      <c r="D313" s="109"/>
      <c r="E313" s="109"/>
      <c r="F313" s="102" t="s">
        <v>379</v>
      </c>
      <c r="G313" s="16" t="s">
        <v>121</v>
      </c>
      <c r="H313" s="17">
        <v>1</v>
      </c>
      <c r="I313" s="18"/>
      <c r="J313" s="37">
        <f>I313*H313</f>
        <v>0</v>
      </c>
      <c r="K313" s="99"/>
      <c r="L313" s="99"/>
    </row>
    <row r="314" spans="2:15" ht="42" customHeight="1">
      <c r="B314" s="14" t="s">
        <v>552</v>
      </c>
      <c r="C314" s="116"/>
      <c r="D314" s="116"/>
      <c r="E314" s="116"/>
      <c r="F314" s="103" t="s">
        <v>457</v>
      </c>
      <c r="G314" s="87" t="s">
        <v>458</v>
      </c>
      <c r="H314" s="88">
        <v>1</v>
      </c>
      <c r="I314" s="67"/>
      <c r="J314" s="37">
        <f>I314*H314</f>
        <v>0</v>
      </c>
      <c r="K314" s="99"/>
      <c r="L314" s="99"/>
    </row>
    <row r="315" spans="2:15">
      <c r="B315" s="159" t="s">
        <v>419</v>
      </c>
      <c r="C315" s="160"/>
      <c r="D315" s="160"/>
      <c r="E315" s="160"/>
      <c r="F315" s="161"/>
      <c r="G315" s="30"/>
      <c r="H315" s="31"/>
      <c r="I315" s="32"/>
      <c r="J315" s="33">
        <f>SUM(J310:J314)</f>
        <v>0</v>
      </c>
      <c r="L315" s="100"/>
    </row>
    <row r="316" spans="2:15">
      <c r="B316" s="14"/>
      <c r="C316" s="109"/>
      <c r="D316" s="109"/>
      <c r="E316" s="109"/>
      <c r="F316" s="102"/>
      <c r="G316" s="16"/>
      <c r="H316" s="17"/>
      <c r="I316" s="18"/>
      <c r="J316" s="24"/>
    </row>
    <row r="317" spans="2:15">
      <c r="B317" s="8" t="s">
        <v>547</v>
      </c>
      <c r="C317" s="108"/>
      <c r="D317" s="108"/>
      <c r="E317" s="108"/>
      <c r="F317" s="101" t="s">
        <v>385</v>
      </c>
      <c r="G317" s="10"/>
      <c r="H317" s="11"/>
      <c r="I317" s="12"/>
      <c r="J317" s="13"/>
    </row>
    <row r="318" spans="2:15">
      <c r="B318" s="8" t="s">
        <v>553</v>
      </c>
      <c r="C318" s="108"/>
      <c r="D318" s="108"/>
      <c r="E318" s="108"/>
      <c r="F318" s="101" t="s">
        <v>387</v>
      </c>
      <c r="G318" s="10"/>
      <c r="H318" s="11"/>
      <c r="I318" s="12"/>
      <c r="J318" s="13"/>
    </row>
    <row r="319" spans="2:15" ht="37.950000000000003" customHeight="1">
      <c r="B319" s="14" t="s">
        <v>554</v>
      </c>
      <c r="C319" s="109"/>
      <c r="D319" s="109"/>
      <c r="E319" s="109"/>
      <c r="F319" s="102" t="s">
        <v>489</v>
      </c>
      <c r="G319" s="34" t="s">
        <v>121</v>
      </c>
      <c r="H319" s="35">
        <v>1</v>
      </c>
      <c r="I319" s="18"/>
      <c r="J319" s="76">
        <f>I319*H319</f>
        <v>0</v>
      </c>
      <c r="K319" s="99"/>
      <c r="L319" s="99"/>
    </row>
    <row r="320" spans="2:15" ht="46.2" customHeight="1">
      <c r="B320" s="14" t="s">
        <v>555</v>
      </c>
      <c r="C320" s="109"/>
      <c r="D320" s="109"/>
      <c r="E320" s="109"/>
      <c r="F320" s="102" t="s">
        <v>488</v>
      </c>
      <c r="G320" s="34" t="s">
        <v>121</v>
      </c>
      <c r="H320" s="35">
        <v>1</v>
      </c>
      <c r="I320" s="18"/>
      <c r="J320" s="76">
        <f t="shared" ref="J320:J322" si="9">I320*H320</f>
        <v>0</v>
      </c>
      <c r="K320" s="99"/>
      <c r="L320" s="99"/>
    </row>
    <row r="321" spans="2:12" ht="45" customHeight="1">
      <c r="B321" s="14" t="s">
        <v>556</v>
      </c>
      <c r="C321" s="109"/>
      <c r="D321" s="109"/>
      <c r="E321" s="109"/>
      <c r="F321" s="102" t="s">
        <v>490</v>
      </c>
      <c r="G321" s="34" t="s">
        <v>121</v>
      </c>
      <c r="H321" s="35">
        <v>1</v>
      </c>
      <c r="I321" s="18"/>
      <c r="J321" s="76">
        <f t="shared" si="9"/>
        <v>0</v>
      </c>
      <c r="K321" s="99"/>
      <c r="L321" s="99"/>
    </row>
    <row r="322" spans="2:12" ht="28.2" customHeight="1">
      <c r="B322" s="14" t="s">
        <v>557</v>
      </c>
      <c r="C322" s="109"/>
      <c r="D322" s="109"/>
      <c r="E322" s="109"/>
      <c r="F322" s="102" t="s">
        <v>388</v>
      </c>
      <c r="G322" s="34" t="s">
        <v>121</v>
      </c>
      <c r="H322" s="35">
        <v>1</v>
      </c>
      <c r="I322" s="18"/>
      <c r="J322" s="76">
        <f t="shared" si="9"/>
        <v>0</v>
      </c>
      <c r="K322" s="99"/>
      <c r="L322" s="99"/>
    </row>
    <row r="323" spans="2:12">
      <c r="B323" s="159" t="s">
        <v>389</v>
      </c>
      <c r="C323" s="160"/>
      <c r="D323" s="160"/>
      <c r="E323" s="160"/>
      <c r="F323" s="161"/>
      <c r="G323" s="30"/>
      <c r="H323" s="31"/>
      <c r="I323" s="32"/>
      <c r="J323" s="33">
        <f>SUM(J319:J322)</f>
        <v>0</v>
      </c>
      <c r="L323" s="97"/>
    </row>
    <row r="324" spans="2:12" ht="16.8" customHeight="1">
      <c r="B324" s="29"/>
      <c r="C324" s="30"/>
      <c r="D324" s="30"/>
      <c r="E324" s="30"/>
      <c r="F324" s="104"/>
      <c r="G324" s="30"/>
      <c r="H324" s="31"/>
      <c r="I324" s="32"/>
      <c r="J324" s="33"/>
    </row>
    <row r="325" spans="2:12" ht="23.55" customHeight="1">
      <c r="B325" s="8" t="s">
        <v>384</v>
      </c>
      <c r="C325" s="108"/>
      <c r="D325" s="108"/>
      <c r="E325" s="108"/>
      <c r="F325" s="101" t="s">
        <v>561</v>
      </c>
      <c r="G325" s="10"/>
      <c r="H325" s="11"/>
      <c r="I325" s="12"/>
      <c r="J325" s="13"/>
    </row>
    <row r="326" spans="2:12" ht="27" customHeight="1">
      <c r="B326" s="89" t="s">
        <v>386</v>
      </c>
      <c r="C326" s="48"/>
      <c r="D326" s="48"/>
      <c r="E326" s="48"/>
      <c r="F326" s="102" t="s">
        <v>562</v>
      </c>
      <c r="G326" s="87" t="s">
        <v>563</v>
      </c>
      <c r="H326" s="49">
        <v>62</v>
      </c>
      <c r="I326" s="50"/>
      <c r="J326" s="51">
        <f>+H326*I326</f>
        <v>0</v>
      </c>
      <c r="K326" s="99"/>
      <c r="L326" s="99"/>
    </row>
    <row r="327" spans="2:12" ht="33" customHeight="1">
      <c r="B327" s="89" t="s">
        <v>558</v>
      </c>
      <c r="C327" s="48"/>
      <c r="D327" s="48"/>
      <c r="E327" s="48"/>
      <c r="F327" s="102" t="s">
        <v>564</v>
      </c>
      <c r="G327" s="87" t="s">
        <v>565</v>
      </c>
      <c r="H327" s="49">
        <v>1</v>
      </c>
      <c r="I327" s="50"/>
      <c r="J327" s="51">
        <f t="shared" ref="J327:J343" si="10">+H327*I327</f>
        <v>0</v>
      </c>
      <c r="K327" s="99"/>
      <c r="L327" s="99"/>
    </row>
    <row r="328" spans="2:12" ht="31.2" customHeight="1">
      <c r="B328" s="89" t="s">
        <v>559</v>
      </c>
      <c r="C328" s="48"/>
      <c r="D328" s="48"/>
      <c r="E328" s="48"/>
      <c r="F328" s="102" t="s">
        <v>566</v>
      </c>
      <c r="G328" s="87" t="s">
        <v>567</v>
      </c>
      <c r="H328" s="49">
        <v>1</v>
      </c>
      <c r="I328" s="50"/>
      <c r="J328" s="51">
        <f t="shared" si="10"/>
        <v>0</v>
      </c>
      <c r="K328" s="99"/>
      <c r="L328" s="99"/>
    </row>
    <row r="329" spans="2:12" ht="27" customHeight="1">
      <c r="B329" s="89" t="s">
        <v>560</v>
      </c>
      <c r="C329" s="48"/>
      <c r="D329" s="48"/>
      <c r="E329" s="48"/>
      <c r="F329" s="102" t="s">
        <v>568</v>
      </c>
      <c r="G329" s="87" t="s">
        <v>567</v>
      </c>
      <c r="H329" s="49">
        <v>1</v>
      </c>
      <c r="I329" s="50"/>
      <c r="J329" s="51">
        <f t="shared" si="10"/>
        <v>0</v>
      </c>
      <c r="K329" s="99"/>
      <c r="L329" s="99"/>
    </row>
    <row r="330" spans="2:12" ht="27" customHeight="1">
      <c r="B330" s="89" t="s">
        <v>583</v>
      </c>
      <c r="C330" s="48"/>
      <c r="D330" s="48"/>
      <c r="E330" s="48"/>
      <c r="F330" s="102" t="s">
        <v>569</v>
      </c>
      <c r="G330" s="87" t="s">
        <v>398</v>
      </c>
      <c r="H330" s="49">
        <v>650</v>
      </c>
      <c r="I330" s="50"/>
      <c r="J330" s="51">
        <f t="shared" si="10"/>
        <v>0</v>
      </c>
      <c r="K330" s="99"/>
      <c r="L330" s="99"/>
    </row>
    <row r="331" spans="2:12" ht="27" customHeight="1">
      <c r="B331" s="89" t="s">
        <v>584</v>
      </c>
      <c r="C331" s="48"/>
      <c r="D331" s="48"/>
      <c r="E331" s="48"/>
      <c r="F331" s="102" t="s">
        <v>570</v>
      </c>
      <c r="G331" s="87" t="s">
        <v>398</v>
      </c>
      <c r="H331" s="49">
        <v>150</v>
      </c>
      <c r="I331" s="50"/>
      <c r="J331" s="51">
        <f t="shared" si="10"/>
        <v>0</v>
      </c>
      <c r="K331" s="99"/>
      <c r="L331" s="99"/>
    </row>
    <row r="332" spans="2:12" ht="27" customHeight="1">
      <c r="B332" s="89" t="s">
        <v>585</v>
      </c>
      <c r="C332" s="48"/>
      <c r="D332" s="48"/>
      <c r="E332" s="48"/>
      <c r="F332" s="102" t="s">
        <v>571</v>
      </c>
      <c r="G332" s="87" t="s">
        <v>398</v>
      </c>
      <c r="H332" s="49">
        <v>50</v>
      </c>
      <c r="I332" s="50"/>
      <c r="J332" s="51">
        <f t="shared" si="10"/>
        <v>0</v>
      </c>
      <c r="K332" s="99"/>
      <c r="L332" s="99"/>
    </row>
    <row r="333" spans="2:12" ht="27" customHeight="1">
      <c r="B333" s="89" t="s">
        <v>586</v>
      </c>
      <c r="C333" s="48"/>
      <c r="D333" s="48"/>
      <c r="E333" s="48"/>
      <c r="F333" s="102" t="s">
        <v>572</v>
      </c>
      <c r="G333" s="87" t="s">
        <v>398</v>
      </c>
      <c r="H333" s="49">
        <v>40</v>
      </c>
      <c r="I333" s="50"/>
      <c r="J333" s="51">
        <f t="shared" si="10"/>
        <v>0</v>
      </c>
      <c r="K333" s="99"/>
      <c r="L333" s="99"/>
    </row>
    <row r="334" spans="2:12" ht="27" customHeight="1">
      <c r="B334" s="89" t="s">
        <v>587</v>
      </c>
      <c r="C334" s="48"/>
      <c r="D334" s="48"/>
      <c r="E334" s="48"/>
      <c r="F334" s="102" t="s">
        <v>573</v>
      </c>
      <c r="G334" s="87" t="s">
        <v>398</v>
      </c>
      <c r="H334" s="49">
        <v>40</v>
      </c>
      <c r="I334" s="50"/>
      <c r="J334" s="51">
        <f t="shared" si="10"/>
        <v>0</v>
      </c>
      <c r="K334" s="99"/>
      <c r="L334" s="99"/>
    </row>
    <row r="335" spans="2:12" ht="27" customHeight="1">
      <c r="B335" s="89" t="s">
        <v>588</v>
      </c>
      <c r="C335" s="48"/>
      <c r="D335" s="48"/>
      <c r="E335" s="48"/>
      <c r="F335" s="102" t="s">
        <v>574</v>
      </c>
      <c r="G335" s="87" t="s">
        <v>567</v>
      </c>
      <c r="H335" s="49">
        <v>1</v>
      </c>
      <c r="I335" s="50"/>
      <c r="J335" s="51">
        <f t="shared" si="10"/>
        <v>0</v>
      </c>
      <c r="K335" s="99"/>
      <c r="L335" s="99"/>
    </row>
    <row r="336" spans="2:12" ht="29.55" customHeight="1">
      <c r="B336" s="89" t="s">
        <v>589</v>
      </c>
      <c r="C336" s="48"/>
      <c r="D336" s="48"/>
      <c r="E336" s="48"/>
      <c r="F336" s="102" t="s">
        <v>575</v>
      </c>
      <c r="G336" s="87" t="s">
        <v>567</v>
      </c>
      <c r="H336" s="49">
        <v>7</v>
      </c>
      <c r="I336" s="50"/>
      <c r="J336" s="51">
        <f t="shared" si="10"/>
        <v>0</v>
      </c>
      <c r="K336" s="99"/>
      <c r="L336" s="99"/>
    </row>
    <row r="337" spans="2:12" ht="33" customHeight="1">
      <c r="B337" s="89" t="s">
        <v>590</v>
      </c>
      <c r="C337" s="48"/>
      <c r="D337" s="48"/>
      <c r="E337" s="48"/>
      <c r="F337" s="102" t="s">
        <v>576</v>
      </c>
      <c r="G337" s="87" t="s">
        <v>567</v>
      </c>
      <c r="H337" s="49">
        <v>7</v>
      </c>
      <c r="I337" s="50"/>
      <c r="J337" s="51">
        <f t="shared" si="10"/>
        <v>0</v>
      </c>
      <c r="K337" s="99"/>
      <c r="L337" s="99"/>
    </row>
    <row r="338" spans="2:12" ht="27" customHeight="1">
      <c r="B338" s="89" t="s">
        <v>591</v>
      </c>
      <c r="C338" s="48"/>
      <c r="D338" s="48"/>
      <c r="E338" s="48"/>
      <c r="F338" s="102" t="s">
        <v>577</v>
      </c>
      <c r="G338" s="87" t="s">
        <v>567</v>
      </c>
      <c r="H338" s="49">
        <v>2</v>
      </c>
      <c r="I338" s="50"/>
      <c r="J338" s="51">
        <f t="shared" si="10"/>
        <v>0</v>
      </c>
      <c r="K338" s="99"/>
      <c r="L338" s="99"/>
    </row>
    <row r="339" spans="2:12" ht="27" customHeight="1">
      <c r="B339" s="89" t="s">
        <v>592</v>
      </c>
      <c r="C339" s="48"/>
      <c r="D339" s="48"/>
      <c r="E339" s="48"/>
      <c r="F339" s="102" t="s">
        <v>578</v>
      </c>
      <c r="G339" s="87" t="s">
        <v>398</v>
      </c>
      <c r="H339" s="49">
        <v>30</v>
      </c>
      <c r="I339" s="50"/>
      <c r="J339" s="51">
        <f t="shared" si="10"/>
        <v>0</v>
      </c>
      <c r="K339" s="99"/>
      <c r="L339" s="99"/>
    </row>
    <row r="340" spans="2:12" ht="27" customHeight="1">
      <c r="B340" s="89" t="s">
        <v>593</v>
      </c>
      <c r="C340" s="48"/>
      <c r="D340" s="48"/>
      <c r="E340" s="48"/>
      <c r="F340" s="102" t="s">
        <v>579</v>
      </c>
      <c r="G340" s="87" t="s">
        <v>563</v>
      </c>
      <c r="H340" s="49">
        <v>1</v>
      </c>
      <c r="I340" s="50"/>
      <c r="J340" s="51">
        <f t="shared" si="10"/>
        <v>0</v>
      </c>
      <c r="K340" s="99"/>
      <c r="L340" s="99"/>
    </row>
    <row r="341" spans="2:12" ht="27" customHeight="1">
      <c r="B341" s="89" t="s">
        <v>594</v>
      </c>
      <c r="C341" s="48"/>
      <c r="D341" s="48"/>
      <c r="E341" s="48"/>
      <c r="F341" s="102" t="s">
        <v>580</v>
      </c>
      <c r="G341" s="87" t="s">
        <v>563</v>
      </c>
      <c r="H341" s="49">
        <v>1</v>
      </c>
      <c r="I341" s="50"/>
      <c r="J341" s="51">
        <f t="shared" si="10"/>
        <v>0</v>
      </c>
      <c r="K341" s="99"/>
      <c r="L341" s="99"/>
    </row>
    <row r="342" spans="2:12" ht="27" customHeight="1">
      <c r="B342" s="89" t="s">
        <v>595</v>
      </c>
      <c r="C342" s="48"/>
      <c r="D342" s="48"/>
      <c r="E342" s="48"/>
      <c r="F342" s="102" t="s">
        <v>581</v>
      </c>
      <c r="G342" s="87" t="s">
        <v>563</v>
      </c>
      <c r="H342" s="49">
        <v>1</v>
      </c>
      <c r="I342" s="50"/>
      <c r="J342" s="51">
        <f t="shared" si="10"/>
        <v>0</v>
      </c>
      <c r="K342" s="99"/>
      <c r="L342" s="99"/>
    </row>
    <row r="343" spans="2:12" ht="27" customHeight="1">
      <c r="B343" s="89" t="s">
        <v>596</v>
      </c>
      <c r="C343" s="48"/>
      <c r="D343" s="48"/>
      <c r="E343" s="48"/>
      <c r="F343" s="102" t="s">
        <v>582</v>
      </c>
      <c r="G343" s="87" t="s">
        <v>563</v>
      </c>
      <c r="H343" s="49">
        <v>1</v>
      </c>
      <c r="I343" s="50"/>
      <c r="J343" s="51">
        <f t="shared" si="10"/>
        <v>0</v>
      </c>
      <c r="K343" s="99"/>
      <c r="L343" s="99"/>
    </row>
    <row r="344" spans="2:12">
      <c r="B344" s="159" t="s">
        <v>597</v>
      </c>
      <c r="C344" s="160"/>
      <c r="D344" s="160"/>
      <c r="E344" s="160"/>
      <c r="F344" s="161"/>
      <c r="G344" s="30"/>
      <c r="H344" s="31"/>
      <c r="I344" s="32"/>
      <c r="J344" s="33">
        <f>SUM(J326:J343)</f>
        <v>0</v>
      </c>
    </row>
    <row r="345" spans="2:12">
      <c r="B345" s="29"/>
      <c r="C345" s="30"/>
      <c r="D345" s="30"/>
      <c r="E345" s="30"/>
      <c r="F345" s="105"/>
      <c r="G345" s="16"/>
      <c r="H345" s="17"/>
      <c r="I345" s="18"/>
      <c r="J345" s="24"/>
    </row>
    <row r="346" spans="2:12" ht="18.45" customHeight="1">
      <c r="B346" s="8" t="s">
        <v>598</v>
      </c>
      <c r="C346" s="108"/>
      <c r="D346" s="108"/>
      <c r="E346" s="108"/>
      <c r="F346" s="101" t="s">
        <v>431</v>
      </c>
      <c r="G346" s="10"/>
      <c r="H346" s="11"/>
      <c r="I346" s="12"/>
      <c r="J346" s="13"/>
    </row>
    <row r="347" spans="2:12">
      <c r="B347" s="8" t="s">
        <v>599</v>
      </c>
      <c r="C347" s="108"/>
      <c r="D347" s="108"/>
      <c r="E347" s="108"/>
      <c r="F347" s="101" t="s">
        <v>391</v>
      </c>
      <c r="G347" s="10"/>
      <c r="H347" s="11"/>
      <c r="I347" s="12"/>
      <c r="J347" s="13"/>
    </row>
    <row r="348" spans="2:12" ht="27.6" customHeight="1">
      <c r="B348" s="14" t="s">
        <v>600</v>
      </c>
      <c r="C348" s="109"/>
      <c r="D348" s="109"/>
      <c r="E348" s="109"/>
      <c r="F348" s="105" t="s">
        <v>393</v>
      </c>
      <c r="G348" s="16" t="s">
        <v>392</v>
      </c>
      <c r="H348" s="17">
        <v>125</v>
      </c>
      <c r="I348" s="18"/>
      <c r="J348" s="24">
        <f>+I348*H348</f>
        <v>0</v>
      </c>
      <c r="K348" s="99"/>
      <c r="L348" s="99"/>
    </row>
    <row r="349" spans="2:12" ht="29.55" customHeight="1">
      <c r="B349" s="14" t="s">
        <v>601</v>
      </c>
      <c r="C349" s="109"/>
      <c r="D349" s="109"/>
      <c r="E349" s="109"/>
      <c r="F349" s="105" t="s">
        <v>394</v>
      </c>
      <c r="G349" s="16" t="s">
        <v>392</v>
      </c>
      <c r="H349" s="17">
        <v>35.5</v>
      </c>
      <c r="I349" s="18"/>
      <c r="J349" s="24">
        <f>+I349*H349</f>
        <v>0</v>
      </c>
      <c r="K349" s="99"/>
      <c r="L349" s="99"/>
    </row>
    <row r="350" spans="2:12" ht="20.55" customHeight="1">
      <c r="B350" s="14" t="s">
        <v>602</v>
      </c>
      <c r="C350" s="109"/>
      <c r="D350" s="109"/>
      <c r="E350" s="109"/>
      <c r="F350" s="105" t="s">
        <v>395</v>
      </c>
      <c r="G350" s="16" t="s">
        <v>392</v>
      </c>
      <c r="H350" s="17">
        <v>29</v>
      </c>
      <c r="I350" s="18"/>
      <c r="J350" s="24">
        <f>+I350*H350</f>
        <v>0</v>
      </c>
      <c r="K350" s="99"/>
      <c r="L350" s="99"/>
    </row>
    <row r="351" spans="2:12" ht="21" customHeight="1">
      <c r="B351" s="8" t="s">
        <v>603</v>
      </c>
      <c r="C351" s="108"/>
      <c r="D351" s="108"/>
      <c r="E351" s="108"/>
      <c r="F351" s="101" t="s">
        <v>396</v>
      </c>
      <c r="G351" s="10"/>
      <c r="H351" s="11"/>
      <c r="I351" s="12"/>
      <c r="J351" s="13"/>
      <c r="K351" s="99"/>
      <c r="L351" s="99"/>
    </row>
    <row r="352" spans="2:12" ht="33" customHeight="1">
      <c r="B352" s="14" t="s">
        <v>604</v>
      </c>
      <c r="C352" s="109"/>
      <c r="D352" s="109"/>
      <c r="E352" s="109"/>
      <c r="F352" s="105" t="s">
        <v>397</v>
      </c>
      <c r="G352" s="16" t="s">
        <v>398</v>
      </c>
      <c r="H352" s="17">
        <v>190</v>
      </c>
      <c r="I352" s="18"/>
      <c r="J352" s="24">
        <f>+I352*H352</f>
        <v>0</v>
      </c>
      <c r="K352" s="99"/>
      <c r="L352" s="99"/>
    </row>
    <row r="353" spans="2:12" ht="30.45" customHeight="1">
      <c r="B353" s="8" t="s">
        <v>605</v>
      </c>
      <c r="C353" s="108"/>
      <c r="D353" s="108"/>
      <c r="E353" s="108"/>
      <c r="F353" s="101" t="s">
        <v>399</v>
      </c>
      <c r="G353" s="10"/>
      <c r="H353" s="11"/>
      <c r="I353" s="12"/>
      <c r="J353" s="13"/>
      <c r="K353" s="99"/>
      <c r="L353" s="99"/>
    </row>
    <row r="354" spans="2:12" ht="69">
      <c r="B354" s="14" t="s">
        <v>606</v>
      </c>
      <c r="C354" s="109"/>
      <c r="D354" s="109"/>
      <c r="E354" s="109"/>
      <c r="F354" s="106" t="s">
        <v>437</v>
      </c>
      <c r="G354" s="16" t="s">
        <v>390</v>
      </c>
      <c r="H354" s="17">
        <v>1340.61</v>
      </c>
      <c r="I354" s="18"/>
      <c r="J354" s="24">
        <f>+I354*H354</f>
        <v>0</v>
      </c>
      <c r="K354" s="99"/>
      <c r="L354" s="99"/>
    </row>
    <row r="355" spans="2:12" ht="22.2" customHeight="1">
      <c r="B355" s="8" t="s">
        <v>607</v>
      </c>
      <c r="C355" s="108"/>
      <c r="D355" s="108"/>
      <c r="E355" s="108"/>
      <c r="F355" s="101" t="s">
        <v>400</v>
      </c>
      <c r="G355" s="10"/>
      <c r="H355" s="11"/>
      <c r="I355" s="12"/>
      <c r="J355" s="13"/>
      <c r="K355" s="99"/>
      <c r="L355" s="99"/>
    </row>
    <row r="356" spans="2:12" ht="41.4">
      <c r="B356" s="14" t="s">
        <v>608</v>
      </c>
      <c r="C356" s="109"/>
      <c r="D356" s="109"/>
      <c r="E356" s="109"/>
      <c r="F356" s="105" t="s">
        <v>401</v>
      </c>
      <c r="G356" s="16" t="s">
        <v>390</v>
      </c>
      <c r="H356" s="17">
        <v>84</v>
      </c>
      <c r="I356" s="18"/>
      <c r="J356" s="24">
        <f t="shared" ref="J356:J373" si="11">+I356*H356</f>
        <v>0</v>
      </c>
      <c r="K356" s="99"/>
      <c r="L356" s="99"/>
    </row>
    <row r="357" spans="2:12" ht="18.45" customHeight="1">
      <c r="B357" s="8" t="s">
        <v>609</v>
      </c>
      <c r="C357" s="108"/>
      <c r="D357" s="108"/>
      <c r="E357" s="108"/>
      <c r="F357" s="101" t="s">
        <v>402</v>
      </c>
      <c r="G357" s="10"/>
      <c r="H357" s="11"/>
      <c r="I357" s="12"/>
      <c r="J357" s="13"/>
      <c r="K357" s="99"/>
      <c r="L357" s="99"/>
    </row>
    <row r="358" spans="2:12" ht="41.4">
      <c r="B358" s="14" t="s">
        <v>610</v>
      </c>
      <c r="C358" s="109"/>
      <c r="D358" s="109"/>
      <c r="E358" s="109"/>
      <c r="F358" s="105" t="s">
        <v>403</v>
      </c>
      <c r="G358" s="16" t="s">
        <v>378</v>
      </c>
      <c r="H358" s="17">
        <v>4</v>
      </c>
      <c r="I358" s="18"/>
      <c r="J358" s="24">
        <f t="shared" si="11"/>
        <v>0</v>
      </c>
      <c r="K358" s="99"/>
      <c r="L358" s="99"/>
    </row>
    <row r="359" spans="2:12" ht="18" customHeight="1">
      <c r="B359" s="8" t="s">
        <v>611</v>
      </c>
      <c r="C359" s="108"/>
      <c r="D359" s="108"/>
      <c r="E359" s="108"/>
      <c r="F359" s="101" t="s">
        <v>404</v>
      </c>
      <c r="G359" s="10"/>
      <c r="H359" s="11"/>
      <c r="I359" s="12"/>
      <c r="J359" s="13"/>
      <c r="K359" s="99"/>
      <c r="L359" s="99"/>
    </row>
    <row r="360" spans="2:12" ht="18" customHeight="1">
      <c r="B360" s="14" t="s">
        <v>612</v>
      </c>
      <c r="C360" s="109"/>
      <c r="D360" s="109"/>
      <c r="E360" s="109"/>
      <c r="F360" s="105" t="s">
        <v>405</v>
      </c>
      <c r="G360" s="16" t="s">
        <v>378</v>
      </c>
      <c r="H360" s="17">
        <v>1</v>
      </c>
      <c r="I360" s="18"/>
      <c r="J360" s="24">
        <f t="shared" si="11"/>
        <v>0</v>
      </c>
      <c r="K360" s="99"/>
      <c r="L360" s="99"/>
    </row>
    <row r="361" spans="2:12" ht="18" customHeight="1">
      <c r="B361" s="8" t="s">
        <v>613</v>
      </c>
      <c r="C361" s="108"/>
      <c r="D361" s="108"/>
      <c r="E361" s="108"/>
      <c r="F361" s="101" t="s">
        <v>406</v>
      </c>
      <c r="G361" s="10"/>
      <c r="H361" s="11"/>
      <c r="I361" s="12"/>
      <c r="J361" s="13"/>
      <c r="K361" s="99"/>
      <c r="L361" s="99"/>
    </row>
    <row r="362" spans="2:12" ht="18" customHeight="1">
      <c r="B362" s="14" t="s">
        <v>614</v>
      </c>
      <c r="C362" s="109"/>
      <c r="D362" s="109"/>
      <c r="E362" s="109"/>
      <c r="F362" s="105" t="s">
        <v>438</v>
      </c>
      <c r="G362" s="16" t="s">
        <v>390</v>
      </c>
      <c r="H362" s="17">
        <v>474.93</v>
      </c>
      <c r="I362" s="18"/>
      <c r="J362" s="24">
        <f t="shared" si="11"/>
        <v>0</v>
      </c>
      <c r="K362" s="99"/>
      <c r="L362" s="99"/>
    </row>
    <row r="363" spans="2:12" ht="18" customHeight="1">
      <c r="B363" s="8" t="s">
        <v>615</v>
      </c>
      <c r="C363" s="108"/>
      <c r="D363" s="108"/>
      <c r="E363" s="108"/>
      <c r="F363" s="101" t="s">
        <v>407</v>
      </c>
      <c r="G363" s="10"/>
      <c r="H363" s="11"/>
      <c r="I363" s="12"/>
      <c r="J363" s="13"/>
      <c r="K363" s="99"/>
      <c r="L363" s="99"/>
    </row>
    <row r="364" spans="2:12" ht="82.8">
      <c r="B364" s="14" t="s">
        <v>616</v>
      </c>
      <c r="C364" s="109"/>
      <c r="D364" s="109"/>
      <c r="E364" s="109"/>
      <c r="F364" s="106" t="s">
        <v>501</v>
      </c>
      <c r="G364" s="16" t="s">
        <v>378</v>
      </c>
      <c r="H364" s="17">
        <v>7</v>
      </c>
      <c r="I364" s="18"/>
      <c r="J364" s="24">
        <f t="shared" si="11"/>
        <v>0</v>
      </c>
      <c r="K364" s="99"/>
      <c r="L364" s="99"/>
    </row>
    <row r="365" spans="2:12" ht="27.6">
      <c r="B365" s="14" t="s">
        <v>626</v>
      </c>
      <c r="C365" s="109"/>
      <c r="D365" s="109"/>
      <c r="E365" s="109"/>
      <c r="F365" s="105" t="s">
        <v>408</v>
      </c>
      <c r="G365" s="16" t="s">
        <v>378</v>
      </c>
      <c r="H365" s="17">
        <v>7</v>
      </c>
      <c r="I365" s="18"/>
      <c r="J365" s="24">
        <f t="shared" si="11"/>
        <v>0</v>
      </c>
      <c r="K365" s="99"/>
      <c r="L365" s="99"/>
    </row>
    <row r="366" spans="2:12">
      <c r="B366" s="14" t="s">
        <v>627</v>
      </c>
      <c r="C366" s="109"/>
      <c r="D366" s="109"/>
      <c r="E366" s="109"/>
      <c r="F366" s="105" t="s">
        <v>409</v>
      </c>
      <c r="G366" s="16" t="s">
        <v>378</v>
      </c>
      <c r="H366" s="17">
        <v>8</v>
      </c>
      <c r="I366" s="18"/>
      <c r="J366" s="24">
        <f t="shared" si="11"/>
        <v>0</v>
      </c>
      <c r="K366" s="99"/>
      <c r="L366" s="99"/>
    </row>
    <row r="367" spans="2:12">
      <c r="B367" s="14" t="s">
        <v>628</v>
      </c>
      <c r="C367" s="109"/>
      <c r="D367" s="109"/>
      <c r="E367" s="109"/>
      <c r="F367" s="105" t="s">
        <v>410</v>
      </c>
      <c r="G367" s="16" t="s">
        <v>378</v>
      </c>
      <c r="H367" s="17">
        <v>5</v>
      </c>
      <c r="I367" s="18"/>
      <c r="J367" s="24">
        <f t="shared" si="11"/>
        <v>0</v>
      </c>
      <c r="K367" s="99"/>
      <c r="L367" s="99"/>
    </row>
    <row r="368" spans="2:12" ht="40.200000000000003" customHeight="1">
      <c r="B368" s="14" t="s">
        <v>629</v>
      </c>
      <c r="C368" s="109"/>
      <c r="D368" s="109"/>
      <c r="E368" s="109"/>
      <c r="F368" s="105" t="s">
        <v>411</v>
      </c>
      <c r="G368" s="16" t="s">
        <v>398</v>
      </c>
      <c r="H368" s="17">
        <v>114</v>
      </c>
      <c r="I368" s="18"/>
      <c r="J368" s="24">
        <f t="shared" si="11"/>
        <v>0</v>
      </c>
      <c r="K368" s="99"/>
      <c r="L368" s="99"/>
    </row>
    <row r="369" spans="2:15" ht="41.4">
      <c r="B369" s="14" t="s">
        <v>630</v>
      </c>
      <c r="C369" s="109"/>
      <c r="D369" s="109"/>
      <c r="E369" s="109"/>
      <c r="F369" s="105" t="s">
        <v>412</v>
      </c>
      <c r="G369" s="16" t="s">
        <v>398</v>
      </c>
      <c r="H369" s="17">
        <v>130</v>
      </c>
      <c r="I369" s="18"/>
      <c r="J369" s="24">
        <f t="shared" si="11"/>
        <v>0</v>
      </c>
      <c r="K369" s="99"/>
      <c r="L369" s="99"/>
    </row>
    <row r="370" spans="2:15" ht="41.4">
      <c r="B370" s="14" t="s">
        <v>631</v>
      </c>
      <c r="C370" s="109"/>
      <c r="D370" s="109"/>
      <c r="E370" s="109"/>
      <c r="F370" s="105" t="s">
        <v>413</v>
      </c>
      <c r="G370" s="16" t="s">
        <v>378</v>
      </c>
      <c r="H370" s="17">
        <v>1</v>
      </c>
      <c r="I370" s="18"/>
      <c r="J370" s="24">
        <f t="shared" si="11"/>
        <v>0</v>
      </c>
      <c r="K370" s="99"/>
      <c r="L370" s="99"/>
    </row>
    <row r="371" spans="2:15">
      <c r="B371" s="8" t="s">
        <v>617</v>
      </c>
      <c r="C371" s="108"/>
      <c r="D371" s="108"/>
      <c r="E371" s="108"/>
      <c r="F371" s="101" t="s">
        <v>414</v>
      </c>
      <c r="G371" s="10"/>
      <c r="H371" s="11"/>
      <c r="I371" s="12"/>
      <c r="J371" s="13"/>
      <c r="K371" s="99"/>
      <c r="L371" s="99"/>
    </row>
    <row r="372" spans="2:15" ht="16.2" customHeight="1">
      <c r="B372" s="14" t="s">
        <v>618</v>
      </c>
      <c r="C372" s="109"/>
      <c r="D372" s="109"/>
      <c r="E372" s="109"/>
      <c r="F372" s="105" t="s">
        <v>415</v>
      </c>
      <c r="G372" s="16" t="s">
        <v>378</v>
      </c>
      <c r="H372" s="17">
        <v>1</v>
      </c>
      <c r="I372" s="18"/>
      <c r="J372" s="24">
        <f t="shared" si="11"/>
        <v>0</v>
      </c>
      <c r="K372" s="99"/>
      <c r="L372" s="99"/>
    </row>
    <row r="373" spans="2:15" ht="27.6">
      <c r="B373" s="14" t="s">
        <v>619</v>
      </c>
      <c r="C373" s="109"/>
      <c r="D373" s="109"/>
      <c r="E373" s="109"/>
      <c r="F373" s="105" t="s">
        <v>416</v>
      </c>
      <c r="G373" s="16" t="s">
        <v>378</v>
      </c>
      <c r="H373" s="17">
        <v>1</v>
      </c>
      <c r="I373" s="18"/>
      <c r="J373" s="24">
        <f t="shared" si="11"/>
        <v>0</v>
      </c>
      <c r="K373" s="99"/>
      <c r="L373" s="99"/>
    </row>
    <row r="374" spans="2:15" ht="30.75" customHeight="1">
      <c r="B374" s="149" t="s">
        <v>432</v>
      </c>
      <c r="C374" s="150"/>
      <c r="D374" s="150"/>
      <c r="E374" s="150"/>
      <c r="F374" s="150"/>
      <c r="G374" s="30"/>
      <c r="H374" s="31"/>
      <c r="I374" s="32"/>
      <c r="J374" s="90">
        <f>SUM(J347:J373)</f>
        <v>0</v>
      </c>
      <c r="L374" s="100"/>
    </row>
    <row r="375" spans="2:15" ht="14.4" thickBot="1">
      <c r="B375" s="41"/>
      <c r="C375" s="112"/>
      <c r="D375" s="112"/>
      <c r="E375" s="112"/>
      <c r="F375" s="81"/>
      <c r="G375" s="43"/>
      <c r="H375" s="44"/>
      <c r="I375" s="45"/>
      <c r="J375" s="46"/>
    </row>
    <row r="376" spans="2:15" ht="21" customHeight="1" thickBot="1">
      <c r="B376" s="186" t="s">
        <v>677</v>
      </c>
      <c r="C376" s="187"/>
      <c r="D376" s="187"/>
      <c r="E376" s="187"/>
      <c r="F376" s="187"/>
      <c r="G376" s="187"/>
      <c r="H376" s="187"/>
      <c r="I376" s="188"/>
      <c r="J376" s="47">
        <f>ROUND(J80+J220+J307+J315+J323+J344+J374,0)</f>
        <v>0</v>
      </c>
      <c r="L376" s="100"/>
    </row>
    <row r="377" spans="2:15" s="92" customFormat="1" ht="12" customHeight="1" thickBot="1">
      <c r="B377" s="138" t="s">
        <v>418</v>
      </c>
      <c r="C377" s="139"/>
      <c r="D377" s="139"/>
      <c r="E377" s="139"/>
      <c r="F377" s="140"/>
      <c r="G377" s="140"/>
      <c r="H377" s="141"/>
      <c r="I377" s="142"/>
      <c r="J377" s="143"/>
      <c r="K377" s="144"/>
      <c r="L377" s="144"/>
      <c r="M377" s="93"/>
      <c r="N377" s="93"/>
      <c r="O377" s="93"/>
    </row>
    <row r="378" spans="2:15" ht="14.4" customHeight="1">
      <c r="B378" s="134"/>
      <c r="C378" s="124"/>
      <c r="D378" s="124"/>
      <c r="E378" s="134"/>
      <c r="F378" s="136" t="s">
        <v>678</v>
      </c>
      <c r="G378" s="189" t="s">
        <v>417</v>
      </c>
      <c r="H378" s="189"/>
      <c r="I378" s="189"/>
      <c r="J378" s="147">
        <f>+J376</f>
        <v>0</v>
      </c>
      <c r="L378" s="100"/>
    </row>
    <row r="379" spans="2:15" ht="14.4" customHeight="1">
      <c r="B379" s="134"/>
      <c r="C379" s="124"/>
      <c r="D379" s="124"/>
      <c r="E379" s="134"/>
      <c r="F379" s="136" t="s">
        <v>680</v>
      </c>
      <c r="G379" s="189" t="s">
        <v>679</v>
      </c>
      <c r="H379" s="189"/>
      <c r="I379" s="189"/>
      <c r="J379" s="147">
        <v>27302000</v>
      </c>
      <c r="L379" s="100"/>
    </row>
    <row r="380" spans="2:15" ht="14.4" customHeight="1">
      <c r="B380" s="124"/>
      <c r="C380" s="124"/>
      <c r="D380" s="124"/>
      <c r="E380" s="124"/>
      <c r="F380" s="167" t="s">
        <v>695</v>
      </c>
      <c r="G380" s="168"/>
      <c r="H380" s="168"/>
      <c r="I380" s="168"/>
      <c r="J380" s="148">
        <f>+J378+J379</f>
        <v>27302000</v>
      </c>
      <c r="L380" s="100"/>
    </row>
    <row r="381" spans="2:15" ht="14.4" customHeight="1">
      <c r="B381" s="124"/>
      <c r="C381" s="124"/>
      <c r="D381" s="124"/>
      <c r="E381" s="124"/>
      <c r="F381" s="167" t="s">
        <v>681</v>
      </c>
      <c r="G381" s="168"/>
      <c r="H381" s="168"/>
      <c r="I381" s="137">
        <v>0.3</v>
      </c>
      <c r="J381" s="146">
        <f>+J378*I381</f>
        <v>0</v>
      </c>
      <c r="L381" s="100"/>
    </row>
    <row r="382" spans="2:15" ht="14.4" customHeight="1" thickBot="1">
      <c r="B382" s="124"/>
      <c r="C382" s="124"/>
      <c r="D382" s="124"/>
      <c r="E382" s="124"/>
      <c r="F382" s="169" t="s">
        <v>682</v>
      </c>
      <c r="G382" s="170"/>
      <c r="H382" s="170"/>
      <c r="I382" s="170"/>
      <c r="J382" s="145">
        <f>+J378+J381</f>
        <v>0</v>
      </c>
      <c r="L382" s="100"/>
    </row>
    <row r="383" spans="2:15" ht="24" customHeight="1">
      <c r="B383" s="135"/>
      <c r="C383" s="135"/>
      <c r="D383" s="135"/>
      <c r="E383" s="135"/>
      <c r="F383" s="128"/>
      <c r="G383" s="162" t="s">
        <v>0</v>
      </c>
      <c r="H383" s="163"/>
      <c r="I383" s="164"/>
      <c r="J383" s="125" t="s">
        <v>683</v>
      </c>
      <c r="K383" s="6"/>
    </row>
    <row r="384" spans="2:15" ht="25.8" customHeight="1">
      <c r="B384" s="151" t="s">
        <v>684</v>
      </c>
      <c r="C384" s="152"/>
      <c r="D384" s="152"/>
      <c r="E384" s="152"/>
      <c r="F384" s="153"/>
      <c r="G384" s="162" t="s">
        <v>685</v>
      </c>
      <c r="H384" s="164"/>
      <c r="I384" s="129" t="s">
        <v>686</v>
      </c>
      <c r="J384" s="130">
        <v>0.22</v>
      </c>
      <c r="K384" s="6"/>
    </row>
    <row r="385" spans="2:11" ht="13.8" customHeight="1">
      <c r="B385" s="154" t="s">
        <v>687</v>
      </c>
      <c r="C385" s="155"/>
      <c r="D385" s="155"/>
      <c r="E385" s="155"/>
      <c r="F385" s="153"/>
      <c r="G385" s="162" t="s">
        <v>688</v>
      </c>
      <c r="H385" s="164"/>
      <c r="I385" s="129" t="s">
        <v>689</v>
      </c>
      <c r="J385" s="130">
        <v>0.03</v>
      </c>
      <c r="K385" s="6"/>
    </row>
    <row r="386" spans="2:11" ht="13.8" customHeight="1">
      <c r="B386" s="154" t="s">
        <v>690</v>
      </c>
      <c r="C386" s="155"/>
      <c r="D386" s="155"/>
      <c r="E386" s="155"/>
      <c r="F386" s="153"/>
      <c r="G386" s="162" t="s">
        <v>691</v>
      </c>
      <c r="H386" s="164"/>
      <c r="I386" s="129" t="s">
        <v>692</v>
      </c>
      <c r="J386" s="130">
        <v>0.05</v>
      </c>
      <c r="K386" s="6"/>
    </row>
    <row r="387" spans="2:11" ht="24" customHeight="1">
      <c r="B387" s="126"/>
      <c r="C387" s="127"/>
      <c r="D387" s="127"/>
      <c r="E387" s="127"/>
      <c r="F387" s="131"/>
      <c r="G387" s="165" t="s">
        <v>693</v>
      </c>
      <c r="H387" s="166"/>
      <c r="I387" s="132" t="s">
        <v>694</v>
      </c>
      <c r="J387" s="133">
        <v>0.3</v>
      </c>
      <c r="K387" s="6"/>
    </row>
  </sheetData>
  <mergeCells count="51">
    <mergeCell ref="B5:J5"/>
    <mergeCell ref="B4:J4"/>
    <mergeCell ref="B222:J222"/>
    <mergeCell ref="B307:I307"/>
    <mergeCell ref="B376:I376"/>
    <mergeCell ref="B220:I220"/>
    <mergeCell ref="B8:J8"/>
    <mergeCell ref="B80:I80"/>
    <mergeCell ref="B16:F16"/>
    <mergeCell ref="B64:F64"/>
    <mergeCell ref="B78:F78"/>
    <mergeCell ref="G387:H387"/>
    <mergeCell ref="F381:H381"/>
    <mergeCell ref="F382:I382"/>
    <mergeCell ref="B1:E1"/>
    <mergeCell ref="B20:F20"/>
    <mergeCell ref="B26:F26"/>
    <mergeCell ref="B39:F39"/>
    <mergeCell ref="A3:K3"/>
    <mergeCell ref="B6:B7"/>
    <mergeCell ref="C6:C7"/>
    <mergeCell ref="G6:G7"/>
    <mergeCell ref="H6:H7"/>
    <mergeCell ref="I6:I7"/>
    <mergeCell ref="J6:J7"/>
    <mergeCell ref="D6:E6"/>
    <mergeCell ref="F6:F7"/>
    <mergeCell ref="B344:F344"/>
    <mergeCell ref="G383:I383"/>
    <mergeCell ref="G384:H384"/>
    <mergeCell ref="G385:H385"/>
    <mergeCell ref="G386:H386"/>
    <mergeCell ref="G378:I378"/>
    <mergeCell ref="F380:I380"/>
    <mergeCell ref="G379:I379"/>
    <mergeCell ref="B374:F374"/>
    <mergeCell ref="B384:F384"/>
    <mergeCell ref="B385:F385"/>
    <mergeCell ref="B386:F386"/>
    <mergeCell ref="B122:F122"/>
    <mergeCell ref="B218:F218"/>
    <mergeCell ref="B227:F227"/>
    <mergeCell ref="B233:F233"/>
    <mergeCell ref="B251:F251"/>
    <mergeCell ref="B264:F264"/>
    <mergeCell ref="B278:F278"/>
    <mergeCell ref="B286:F286"/>
    <mergeCell ref="B301:F301"/>
    <mergeCell ref="B305:F305"/>
    <mergeCell ref="B315:F315"/>
    <mergeCell ref="B323:F323"/>
  </mergeCells>
  <printOptions horizontalCentered="1"/>
  <pageMargins left="0.31496062992125984" right="0.31496062992125984" top="0.35433070866141736" bottom="0.35433070866141736" header="0.31496062992125984" footer="0.31496062992125984"/>
  <pageSetup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OFERTA ECONÓMICA</vt:lpstr>
      <vt:lpstr>'FORMULARIO 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asus</cp:lastModifiedBy>
  <cp:lastPrinted>2024-04-16T23:35:38Z</cp:lastPrinted>
  <dcterms:created xsi:type="dcterms:W3CDTF">2017-08-30T16:30:28Z</dcterms:created>
  <dcterms:modified xsi:type="dcterms:W3CDTF">2024-09-10T14:55:06Z</dcterms:modified>
</cp:coreProperties>
</file>