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EDWIN ACEVEDO\Desktop\ALCALDIA DE SALENTO 2024\35 - interventoria acueducto\SUBSANACION\"/>
    </mc:Choice>
  </mc:AlternateContent>
  <xr:revisionPtr revIDLastSave="0" documentId="13_ncr:1_{BAE351AA-E66E-467E-AA65-FC8E90C2D30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7" i="1" l="1"/>
  <c r="T7" i="1"/>
  <c r="S8" i="1"/>
  <c r="T8" i="1"/>
  <c r="R7" i="1"/>
  <c r="R8" i="1"/>
  <c r="R9" i="1"/>
  <c r="R10" i="1"/>
  <c r="R11" i="1"/>
  <c r="R12" i="1"/>
  <c r="R13" i="1"/>
  <c r="R14" i="1"/>
  <c r="R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tc={EAE210E6-6808-4F5A-A205-6A52E5FB236A}</author>
  </authors>
  <commentList>
    <comment ref="K6" authorId="0" shapeId="0" xr:uid="{EAE210E6-6808-4F5A-A205-6A52E5FB236A}">
      <text>
        <r>
          <rPr>
            <sz val="11"/>
            <color theme="1"/>
            <rFont val="Aptos Narrow"/>
            <family val="2"/>
            <scheme val="minor"/>
          </rPr>
  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Aplicar la formula 
</t>
        </r>
      </text>
    </comment>
  </commentList>
</comments>
</file>

<file path=xl/sharedStrings.xml><?xml version="1.0" encoding="utf-8"?>
<sst xmlns="http://schemas.openxmlformats.org/spreadsheetml/2006/main" count="84" uniqueCount="52">
  <si>
    <t xml:space="preserve">OFERENTE </t>
  </si>
  <si>
    <t>CONCEPTO</t>
  </si>
  <si>
    <t>Vinculacion de personas con discapacidad 1PTO</t>
  </si>
  <si>
    <t>Emprendimieto y empresas de mujeres 0,25 PTOS</t>
  </si>
  <si>
    <t xml:space="preserve">IDENTIFICACION </t>
  </si>
  <si>
    <t xml:space="preserve">REPRESENTANTE LEGAL </t>
  </si>
  <si>
    <t xml:space="preserve">TOTAL </t>
  </si>
  <si>
    <t>JURIDICIOS</t>
  </si>
  <si>
    <t xml:space="preserve">TENICOS </t>
  </si>
  <si>
    <t xml:space="preserve">FINANCIEROS </t>
  </si>
  <si>
    <t xml:space="preserve">CUMPLE </t>
  </si>
  <si>
    <t xml:space="preserve">NO CUMPLE </t>
  </si>
  <si>
    <t>PRESENTO SUBSANACIÓN U OBSERVACIÓN</t>
  </si>
  <si>
    <r>
      <rPr>
        <b/>
        <sz val="11"/>
        <color theme="1"/>
        <rFont val="Aptos Narrow"/>
        <family val="2"/>
        <scheme val="minor"/>
      </rPr>
      <t>CONCLUSIÓN:</t>
    </r>
    <r>
      <rPr>
        <sz val="11"/>
        <color theme="1"/>
        <rFont val="Aptos Narrow"/>
        <family val="2"/>
        <scheme val="minor"/>
      </rPr>
      <t xml:space="preserve"> </t>
    </r>
  </si>
  <si>
    <t xml:space="preserve">  OBSERVACIÓN                      SUBSANACIÓN</t>
  </si>
  <si>
    <t xml:space="preserve">EQUIPO DE TRABAJO </t>
  </si>
  <si>
    <t xml:space="preserve">FORMACION ACADEMICA ADICIONAL  5 PUNTOS </t>
  </si>
  <si>
    <t xml:space="preserve">PERSONAL CLAVE 5 PUNTOS  </t>
  </si>
  <si>
    <t xml:space="preserve">FATCOR DE SOSTENIBILIDAD 1 PUNTO </t>
  </si>
  <si>
    <t xml:space="preserve">APOYO A LA INDUSTRIA NACIONAL 20 PUNTOS </t>
  </si>
  <si>
    <t xml:space="preserve">CONSORICIO INTERCONDI </t>
  </si>
  <si>
    <t>JHON HERMENSON MÉNDEZ NAVARRO</t>
  </si>
  <si>
    <t>J&amp;P CONSULTORES S.A.S</t>
  </si>
  <si>
    <t>901251230-2</t>
  </si>
  <si>
    <t>RIVERA ROCHA NELSY JAKELINE</t>
  </si>
  <si>
    <t>R&amp;M CONSTRUCCIONES E INTERVENTORIAS S.A.S</t>
  </si>
  <si>
    <t>CESAR EDUARDO GOMEZ GOMEZ</t>
  </si>
  <si>
    <t>830.028.126-2</t>
  </si>
  <si>
    <t>CONSORCIO MAYOR</t>
  </si>
  <si>
    <t>LAURA YANETH RODRIGUEZ BERDUGO</t>
  </si>
  <si>
    <t>CONSORCIO INTER OBRASOBRA</t>
  </si>
  <si>
    <t>Samuel Armando Castillo Pérez Pérez</t>
  </si>
  <si>
    <t>CONSORCIO INTERACUEDUCTO BCG</t>
  </si>
  <si>
    <t>LUIS ALEJANDRO MORENO NUMPAQUE</t>
  </si>
  <si>
    <t>PRAN CONSTRUCCIONES SAS</t>
  </si>
  <si>
    <t>900.535.486-7</t>
  </si>
  <si>
    <t>Ricardo Poveda Alvarez</t>
  </si>
  <si>
    <t>CONSORCIO
PROESCO S.A.S</t>
  </si>
  <si>
    <t>NOHEMI RIVERA RIVEROS</t>
  </si>
  <si>
    <t>Carlos Julián Soto Muriel</t>
  </si>
  <si>
    <t xml:space="preserve">OFERTA ECONOMICA </t>
  </si>
  <si>
    <t>x</t>
  </si>
  <si>
    <t>X</t>
  </si>
  <si>
    <t xml:space="preserve">el oferente, presento una difirencia en el consto  del personal INSPECTOR SISO </t>
  </si>
  <si>
    <t xml:space="preserve">NO PRESENTA FORMATO 2 CONFORMACION DE PROPONENTE PLURAL </t>
  </si>
  <si>
    <t xml:space="preserve">valor presupuesto oficial en SMMVL </t>
  </si>
  <si>
    <t xml:space="preserve">valor de los contratos aportados para experieniia i expresado en SMMLV. De los oferentes </t>
  </si>
  <si>
    <t xml:space="preserve">valor en pesos de los contratos aportados de acuerdo con el año de ejecucion Expresados en SMMLV </t>
  </si>
  <si>
    <t>Experiencia del proponente  67,75</t>
  </si>
  <si>
    <t xml:space="preserve">NO SUBSANO </t>
  </si>
  <si>
    <t>772.09</t>
  </si>
  <si>
    <t xml:space="preserve">NO SE  DA CUMPLIMEINTO A LA EXPERIENCIA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</si>
</sst>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26"/>
      <color theme="1"/>
      <name val="Aptos Narrow"/>
      <family val="2"/>
      <scheme val="minor"/>
    </font>
    <font>
      <sz val="12"/>
      <color indexed="8"/>
      <name val="Verdana"/>
      <family val="2"/>
    </font>
    <font>
      <b/>
      <sz val="26"/>
      <color theme="1"/>
      <name val="Aptos Narrow"/>
      <scheme val="minor"/>
    </font>
    <font>
      <b/>
      <sz val="11"/>
      <color rgb="FFFF000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0" fontId="8" fillId="0" borderId="0" applyNumberFormat="0" applyFill="0" applyBorder="0" applyProtection="0">
      <alignment vertical="top"/>
    </xf>
  </cellStyleXfs>
  <cellXfs count="113">
    <xf numFmtId="0" fontId="0" fillId="0" borderId="0" xfId="0"/>
    <xf numFmtId="0" fontId="1" fillId="5" borderId="1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vertical="center" wrapText="1"/>
    </xf>
    <xf numFmtId="3" fontId="0" fillId="6" borderId="2" xfId="0" applyNumberFormat="1" applyFill="1" applyBorder="1" applyAlignment="1">
      <alignment horizontal="left" vertical="center"/>
    </xf>
    <xf numFmtId="0" fontId="0" fillId="6" borderId="5" xfId="0" applyFill="1" applyBorder="1" applyAlignment="1">
      <alignment vertical="center"/>
    </xf>
    <xf numFmtId="0" fontId="9" fillId="6" borderId="6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0" fillId="6" borderId="7" xfId="0" applyFill="1" applyBorder="1"/>
    <xf numFmtId="0" fontId="0" fillId="6" borderId="1" xfId="0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44" fontId="1" fillId="6" borderId="28" xfId="1" applyFont="1" applyFill="1" applyBorder="1" applyAlignment="1">
      <alignment horizontal="center" vertical="center"/>
    </xf>
    <xf numFmtId="44" fontId="0" fillId="6" borderId="28" xfId="1" applyFont="1" applyFill="1" applyBorder="1" applyAlignment="1">
      <alignment horizontal="center" vertical="center"/>
    </xf>
    <xf numFmtId="0" fontId="0" fillId="6" borderId="25" xfId="0" applyFill="1" applyBorder="1"/>
    <xf numFmtId="0" fontId="0" fillId="6" borderId="25" xfId="0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left" vertical="center"/>
    </xf>
    <xf numFmtId="0" fontId="7" fillId="6" borderId="5" xfId="0" applyFont="1" applyFill="1" applyBorder="1" applyAlignment="1">
      <alignment vertical="center"/>
    </xf>
    <xf numFmtId="0" fontId="0" fillId="6" borderId="6" xfId="0" applyFill="1" applyBorder="1" applyAlignment="1">
      <alignment vertical="center"/>
    </xf>
    <xf numFmtId="0" fontId="0" fillId="6" borderId="25" xfId="0" applyFill="1" applyBorder="1" applyAlignment="1">
      <alignment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vertical="center" wrapText="1"/>
    </xf>
    <xf numFmtId="0" fontId="0" fillId="7" borderId="2" xfId="0" applyFill="1" applyBorder="1" applyAlignment="1">
      <alignment horizontal="left" vertical="center"/>
    </xf>
    <xf numFmtId="0" fontId="9" fillId="7" borderId="6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vertical="center"/>
    </xf>
    <xf numFmtId="0" fontId="0" fillId="7" borderId="6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44" fontId="1" fillId="7" borderId="0" xfId="1" applyFont="1" applyFill="1"/>
    <xf numFmtId="44" fontId="0" fillId="7" borderId="28" xfId="1" applyFont="1" applyFill="1" applyBorder="1" applyAlignment="1">
      <alignment horizontal="center" vertical="center"/>
    </xf>
    <xf numFmtId="0" fontId="0" fillId="7" borderId="25" xfId="0" applyFill="1" applyBorder="1"/>
    <xf numFmtId="0" fontId="0" fillId="7" borderId="25" xfId="0" applyFill="1" applyBorder="1" applyAlignment="1">
      <alignment vertical="center"/>
    </xf>
    <xf numFmtId="0" fontId="0" fillId="7" borderId="1" xfId="0" applyFill="1" applyBorder="1" applyAlignment="1">
      <alignment horizontal="left" vertical="center" wrapText="1"/>
    </xf>
    <xf numFmtId="3" fontId="0" fillId="7" borderId="2" xfId="0" applyNumberFormat="1" applyFill="1" applyBorder="1" applyAlignment="1">
      <alignment horizontal="left" vertical="center"/>
    </xf>
    <xf numFmtId="3" fontId="9" fillId="7" borderId="6" xfId="0" applyNumberFormat="1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3" fontId="0" fillId="7" borderId="6" xfId="0" applyNumberFormat="1" applyFill="1" applyBorder="1" applyAlignment="1">
      <alignment vertical="center"/>
    </xf>
    <xf numFmtId="44" fontId="1" fillId="7" borderId="28" xfId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0" fillId="7" borderId="0" xfId="0" applyFill="1"/>
    <xf numFmtId="0" fontId="0" fillId="7" borderId="25" xfId="0" applyFill="1" applyBorder="1" applyAlignment="1">
      <alignment wrapText="1"/>
    </xf>
    <xf numFmtId="0" fontId="0" fillId="7" borderId="1" xfId="0" applyFill="1" applyBorder="1" applyAlignment="1">
      <alignment wrapText="1"/>
    </xf>
    <xf numFmtId="3" fontId="0" fillId="7" borderId="2" xfId="0" applyNumberFormat="1" applyFill="1" applyBorder="1" applyAlignment="1">
      <alignment horizontal="left"/>
    </xf>
    <xf numFmtId="0" fontId="9" fillId="7" borderId="6" xfId="0" applyFont="1" applyFill="1" applyBorder="1" applyAlignment="1">
      <alignment horizontal="center"/>
    </xf>
    <xf numFmtId="0" fontId="0" fillId="7" borderId="6" xfId="0" applyFill="1" applyBorder="1"/>
    <xf numFmtId="0" fontId="9" fillId="6" borderId="18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0" fillId="6" borderId="18" xfId="0" applyFill="1" applyBorder="1" applyAlignment="1">
      <alignment vertical="center"/>
    </xf>
    <xf numFmtId="0" fontId="0" fillId="6" borderId="29" xfId="0" applyFill="1" applyBorder="1"/>
    <xf numFmtId="0" fontId="0" fillId="6" borderId="21" xfId="0" applyFill="1" applyBorder="1" applyAlignment="1">
      <alignment horizontal="center" vertical="center"/>
    </xf>
    <xf numFmtId="0" fontId="0" fillId="6" borderId="26" xfId="0" applyFill="1" applyBorder="1"/>
    <xf numFmtId="0" fontId="5" fillId="5" borderId="8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 wrapText="1"/>
    </xf>
    <xf numFmtId="0" fontId="4" fillId="5" borderId="35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 wrapText="1"/>
    </xf>
    <xf numFmtId="0" fontId="1" fillId="3" borderId="14" xfId="0" applyFont="1" applyFill="1" applyBorder="1" applyAlignment="1">
      <alignment horizont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2" fontId="0" fillId="7" borderId="7" xfId="0" applyNumberFormat="1" applyFill="1" applyBorder="1"/>
    <xf numFmtId="0" fontId="10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left" vertical="center" wrapText="1"/>
    </xf>
    <xf numFmtId="3" fontId="0" fillId="8" borderId="2" xfId="0" applyNumberFormat="1" applyFill="1" applyBorder="1" applyAlignment="1">
      <alignment horizontal="left" vertical="center"/>
    </xf>
    <xf numFmtId="3" fontId="9" fillId="8" borderId="6" xfId="0" applyNumberFormat="1" applyFont="1" applyFill="1" applyBorder="1" applyAlignment="1">
      <alignment horizontal="center" vertical="center"/>
    </xf>
    <xf numFmtId="0" fontId="7" fillId="8" borderId="6" xfId="0" applyFont="1" applyFill="1" applyBorder="1" applyAlignment="1">
      <alignment vertical="center"/>
    </xf>
    <xf numFmtId="0" fontId="7" fillId="8" borderId="6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3" fontId="0" fillId="8" borderId="6" xfId="0" applyNumberFormat="1" applyFill="1" applyBorder="1" applyAlignment="1">
      <alignment vertical="center"/>
    </xf>
    <xf numFmtId="2" fontId="0" fillId="8" borderId="7" xfId="0" applyNumberFormat="1" applyFill="1" applyBorder="1"/>
    <xf numFmtId="0" fontId="0" fillId="8" borderId="1" xfId="0" applyFill="1" applyBorder="1" applyAlignment="1">
      <alignment horizontal="center" vertical="center"/>
    </xf>
    <xf numFmtId="0" fontId="1" fillId="8" borderId="28" xfId="0" applyFont="1" applyFill="1" applyBorder="1" applyAlignment="1">
      <alignment horizontal="center" vertical="center"/>
    </xf>
    <xf numFmtId="44" fontId="1" fillId="8" borderId="28" xfId="1" applyFont="1" applyFill="1" applyBorder="1" applyAlignment="1">
      <alignment horizontal="center" vertical="center"/>
    </xf>
    <xf numFmtId="44" fontId="0" fillId="8" borderId="28" xfId="1" applyFont="1" applyFill="1" applyBorder="1" applyAlignment="1">
      <alignment horizontal="center" vertical="center"/>
    </xf>
    <xf numFmtId="0" fontId="0" fillId="8" borderId="25" xfId="0" applyFill="1" applyBorder="1" applyAlignment="1">
      <alignment wrapText="1"/>
    </xf>
    <xf numFmtId="0" fontId="0" fillId="8" borderId="25" xfId="0" applyFill="1" applyBorder="1" applyAlignment="1">
      <alignment vertical="center"/>
    </xf>
    <xf numFmtId="0" fontId="0" fillId="8" borderId="0" xfId="0" applyFill="1"/>
    <xf numFmtId="2" fontId="1" fillId="6" borderId="6" xfId="0" applyNumberFormat="1" applyFont="1" applyFill="1" applyBorder="1" applyAlignment="1">
      <alignment horizontal="center" vertical="center"/>
    </xf>
    <xf numFmtId="2" fontId="1" fillId="7" borderId="6" xfId="0" applyNumberFormat="1" applyFont="1" applyFill="1" applyBorder="1" applyAlignment="1">
      <alignment horizontal="center" vertical="center"/>
    </xf>
    <xf numFmtId="2" fontId="1" fillId="8" borderId="6" xfId="0" applyNumberFormat="1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3 11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Diana Marcela Arbelaez Franco" id="{37D1C660-87BF-4E7C-B6F3-CAA672FC527D}" userId="S::dmarbelaez@sena.edu.co::09ab6946-8bc7-4226-a0ae-fe963bda9616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6" dT="2024-10-22T01:53:37.33" personId="{37D1C660-87BF-4E7C-B6F3-CAA672FC527D}" id="{EAE210E6-6808-4F5A-A205-6A52E5FB236A}">
    <text xml:space="preserve">Aplicar la formula 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14"/>
  <sheetViews>
    <sheetView tabSelected="1" topLeftCell="L3" zoomScale="55" zoomScaleNormal="55" workbookViewId="0">
      <selection activeCell="X9" sqref="X9"/>
    </sheetView>
  </sheetViews>
  <sheetFormatPr baseColWidth="10" defaultRowHeight="14.25"/>
  <cols>
    <col min="2" max="2" width="25.125" bestFit="1" customWidth="1"/>
    <col min="3" max="3" width="25.125" customWidth="1"/>
    <col min="4" max="5" width="18.875" customWidth="1"/>
    <col min="6" max="6" width="18.875" style="3" customWidth="1"/>
    <col min="7" max="10" width="18.875" customWidth="1"/>
    <col min="11" max="11" width="15.375" bestFit="1" customWidth="1"/>
    <col min="12" max="13" width="14" customWidth="1"/>
    <col min="14" max="15" width="16.125" customWidth="1"/>
    <col min="16" max="16" width="16.5" bestFit="1" customWidth="1"/>
    <col min="17" max="17" width="15.125" customWidth="1"/>
    <col min="19" max="21" width="30.125" customWidth="1"/>
    <col min="22" max="22" width="26.375" customWidth="1"/>
    <col min="23" max="23" width="50.625" customWidth="1"/>
    <col min="24" max="24" width="29.5" customWidth="1"/>
  </cols>
  <sheetData>
    <row r="2" spans="1:24" ht="15" thickBot="1"/>
    <row r="3" spans="1:24" ht="15.75" thickBot="1">
      <c r="B3" s="87" t="s">
        <v>0</v>
      </c>
      <c r="C3" s="87" t="s">
        <v>5</v>
      </c>
      <c r="D3" s="90" t="s">
        <v>4</v>
      </c>
      <c r="E3" s="81" t="s">
        <v>7</v>
      </c>
      <c r="F3" s="82"/>
      <c r="G3" s="81" t="s">
        <v>8</v>
      </c>
      <c r="H3" s="82"/>
      <c r="I3" s="83" t="s">
        <v>9</v>
      </c>
      <c r="J3" s="84"/>
      <c r="K3" s="73" t="s">
        <v>1</v>
      </c>
      <c r="L3" s="74"/>
      <c r="M3" s="74"/>
      <c r="N3" s="74"/>
      <c r="O3" s="74"/>
      <c r="P3" s="74"/>
      <c r="Q3" s="74"/>
      <c r="R3" s="75"/>
      <c r="S3" s="78"/>
      <c r="T3" s="79"/>
      <c r="U3" s="79"/>
      <c r="V3" s="80"/>
      <c r="W3" s="2" t="s">
        <v>12</v>
      </c>
      <c r="X3" s="64" t="s">
        <v>13</v>
      </c>
    </row>
    <row r="4" spans="1:24" ht="53.1" customHeight="1">
      <c r="B4" s="88"/>
      <c r="C4" s="88"/>
      <c r="D4" s="91"/>
      <c r="E4" s="67" t="s">
        <v>10</v>
      </c>
      <c r="F4" s="69" t="s">
        <v>11</v>
      </c>
      <c r="G4" s="67" t="s">
        <v>10</v>
      </c>
      <c r="H4" s="69" t="s">
        <v>11</v>
      </c>
      <c r="I4" s="67" t="s">
        <v>10</v>
      </c>
      <c r="J4" s="69" t="s">
        <v>11</v>
      </c>
      <c r="K4" s="71" t="s">
        <v>48</v>
      </c>
      <c r="L4" s="85" t="s">
        <v>15</v>
      </c>
      <c r="M4" s="86"/>
      <c r="N4" s="58" t="s">
        <v>18</v>
      </c>
      <c r="O4" s="58" t="s">
        <v>19</v>
      </c>
      <c r="P4" s="58" t="s">
        <v>2</v>
      </c>
      <c r="Q4" s="58" t="s">
        <v>3</v>
      </c>
      <c r="R4" s="60" t="s">
        <v>6</v>
      </c>
      <c r="S4" s="60" t="s">
        <v>46</v>
      </c>
      <c r="T4" s="60" t="s">
        <v>47</v>
      </c>
      <c r="U4" s="60" t="s">
        <v>45</v>
      </c>
      <c r="V4" s="76" t="s">
        <v>40</v>
      </c>
      <c r="W4" s="62" t="s">
        <v>14</v>
      </c>
      <c r="X4" s="65"/>
    </row>
    <row r="5" spans="1:24" ht="66.599999999999994" customHeight="1">
      <c r="B5" s="89"/>
      <c r="C5" s="89"/>
      <c r="D5" s="92"/>
      <c r="E5" s="68"/>
      <c r="F5" s="70"/>
      <c r="G5" s="68"/>
      <c r="H5" s="70"/>
      <c r="I5" s="68"/>
      <c r="J5" s="70"/>
      <c r="K5" s="72"/>
      <c r="L5" s="1" t="s">
        <v>17</v>
      </c>
      <c r="M5" s="1" t="s">
        <v>16</v>
      </c>
      <c r="N5" s="59"/>
      <c r="O5" s="59"/>
      <c r="P5" s="59"/>
      <c r="Q5" s="59"/>
      <c r="R5" s="61"/>
      <c r="S5" s="61"/>
      <c r="T5" s="61"/>
      <c r="U5" s="61"/>
      <c r="V5" s="77"/>
      <c r="W5" s="63"/>
      <c r="X5" s="66"/>
    </row>
    <row r="6" spans="1:24" ht="44.45" customHeight="1">
      <c r="A6" s="19">
        <v>1</v>
      </c>
      <c r="B6" s="5" t="s">
        <v>34</v>
      </c>
      <c r="C6" s="5" t="s">
        <v>36</v>
      </c>
      <c r="D6" s="20" t="s">
        <v>35</v>
      </c>
      <c r="E6" s="9" t="s">
        <v>42</v>
      </c>
      <c r="F6" s="21"/>
      <c r="G6" s="21"/>
      <c r="H6" s="10" t="s">
        <v>41</v>
      </c>
      <c r="I6" s="11" t="s">
        <v>41</v>
      </c>
      <c r="J6" s="22"/>
      <c r="K6" s="12"/>
      <c r="L6" s="13">
        <v>5</v>
      </c>
      <c r="M6" s="13">
        <v>5</v>
      </c>
      <c r="N6" s="13">
        <v>1</v>
      </c>
      <c r="O6" s="13">
        <v>20</v>
      </c>
      <c r="P6" s="13">
        <v>1</v>
      </c>
      <c r="Q6" s="13">
        <v>0</v>
      </c>
      <c r="R6" s="110">
        <f>SUM(K6:Q6)</f>
        <v>32</v>
      </c>
      <c r="S6" s="14">
        <v>0</v>
      </c>
      <c r="T6" s="15"/>
      <c r="U6" s="14">
        <v>49.2</v>
      </c>
      <c r="V6" s="16">
        <v>63956272</v>
      </c>
      <c r="W6" s="17" t="s">
        <v>51</v>
      </c>
      <c r="X6" s="23"/>
    </row>
    <row r="7" spans="1:24" ht="33.6" customHeight="1">
      <c r="A7" s="43">
        <v>2</v>
      </c>
      <c r="B7" s="24" t="s">
        <v>22</v>
      </c>
      <c r="C7" s="25" t="s">
        <v>24</v>
      </c>
      <c r="D7" s="26" t="s">
        <v>23</v>
      </c>
      <c r="E7" s="27" t="s">
        <v>42</v>
      </c>
      <c r="F7" s="29"/>
      <c r="G7" s="28" t="s">
        <v>42</v>
      </c>
      <c r="H7" s="29"/>
      <c r="I7" s="28" t="s">
        <v>41</v>
      </c>
      <c r="J7" s="30"/>
      <c r="K7" s="93">
        <v>25.850105877856802</v>
      </c>
      <c r="L7" s="31">
        <v>5</v>
      </c>
      <c r="M7" s="31">
        <v>5</v>
      </c>
      <c r="N7" s="31">
        <v>1</v>
      </c>
      <c r="O7" s="31">
        <v>20</v>
      </c>
      <c r="P7" s="31">
        <v>0</v>
      </c>
      <c r="Q7" s="31">
        <v>0.25</v>
      </c>
      <c r="R7" s="111">
        <f t="shared" ref="R7:R14" si="0">SUM(K7:Q7)</f>
        <v>57.100105877856805</v>
      </c>
      <c r="S7" s="32">
        <f>42.03+36.91</f>
        <v>78.94</v>
      </c>
      <c r="T7" s="33">
        <f>33541500+40194435</f>
        <v>73735935</v>
      </c>
      <c r="U7" s="32">
        <v>49.2</v>
      </c>
      <c r="V7" s="34">
        <v>63956264</v>
      </c>
      <c r="W7" s="35"/>
      <c r="X7" s="36"/>
    </row>
    <row r="8" spans="1:24" ht="42.6" customHeight="1">
      <c r="A8" s="43">
        <v>3</v>
      </c>
      <c r="B8" s="37" t="s">
        <v>25</v>
      </c>
      <c r="C8" s="37" t="s">
        <v>26</v>
      </c>
      <c r="D8" s="38" t="s">
        <v>27</v>
      </c>
      <c r="E8" s="39" t="s">
        <v>42</v>
      </c>
      <c r="F8" s="29"/>
      <c r="G8" s="28" t="s">
        <v>41</v>
      </c>
      <c r="H8" s="40"/>
      <c r="I8" s="28" t="s">
        <v>41</v>
      </c>
      <c r="J8" s="41"/>
      <c r="K8" s="93">
        <v>30.334177357306537</v>
      </c>
      <c r="L8" s="31">
        <v>5</v>
      </c>
      <c r="M8" s="31">
        <v>5</v>
      </c>
      <c r="N8" s="31">
        <v>1</v>
      </c>
      <c r="O8" s="31">
        <v>20</v>
      </c>
      <c r="P8" s="31">
        <v>1</v>
      </c>
      <c r="Q8" s="31">
        <v>0.25</v>
      </c>
      <c r="R8" s="111">
        <f t="shared" si="0"/>
        <v>62.584177357306537</v>
      </c>
      <c r="S8" s="32">
        <f>61.56+91.56</f>
        <v>153.12</v>
      </c>
      <c r="T8" s="42">
        <f>75841920+79416964</f>
        <v>155258884</v>
      </c>
      <c r="U8" s="32">
        <v>49.2</v>
      </c>
      <c r="V8" s="34">
        <v>63956272</v>
      </c>
      <c r="W8" s="35"/>
      <c r="X8" s="36"/>
    </row>
    <row r="9" spans="1:24" s="109" customFormat="1" ht="42.6" customHeight="1">
      <c r="A9" s="94">
        <v>4</v>
      </c>
      <c r="B9" s="95" t="s">
        <v>39</v>
      </c>
      <c r="C9" s="95" t="s">
        <v>39</v>
      </c>
      <c r="D9" s="96">
        <v>17649042</v>
      </c>
      <c r="E9" s="97" t="s">
        <v>42</v>
      </c>
      <c r="F9" s="98"/>
      <c r="G9" s="99" t="s">
        <v>42</v>
      </c>
      <c r="H9" s="99"/>
      <c r="I9" s="100" t="s">
        <v>41</v>
      </c>
      <c r="J9" s="101"/>
      <c r="K9" s="102">
        <v>67.75</v>
      </c>
      <c r="L9" s="103">
        <v>5</v>
      </c>
      <c r="M9" s="103">
        <v>5</v>
      </c>
      <c r="N9" s="103">
        <v>1</v>
      </c>
      <c r="O9" s="103">
        <v>20</v>
      </c>
      <c r="P9" s="103">
        <v>0</v>
      </c>
      <c r="Q9" s="103">
        <v>0</v>
      </c>
      <c r="R9" s="112">
        <f t="shared" si="0"/>
        <v>98.75</v>
      </c>
      <c r="S9" s="104" t="s">
        <v>50</v>
      </c>
      <c r="T9" s="105"/>
      <c r="U9" s="104">
        <v>49.2</v>
      </c>
      <c r="V9" s="106">
        <v>63910140</v>
      </c>
      <c r="W9" s="107" t="s">
        <v>43</v>
      </c>
      <c r="X9" s="108"/>
    </row>
    <row r="10" spans="1:24" ht="53.45" customHeight="1">
      <c r="A10" s="43">
        <v>5</v>
      </c>
      <c r="B10" s="25" t="s">
        <v>28</v>
      </c>
      <c r="C10" s="25" t="s">
        <v>29</v>
      </c>
      <c r="D10" s="38">
        <v>1057589899</v>
      </c>
      <c r="E10" s="27" t="s">
        <v>42</v>
      </c>
      <c r="F10" s="29"/>
      <c r="G10" s="40" t="s">
        <v>42</v>
      </c>
      <c r="H10" s="40"/>
      <c r="I10" s="28" t="s">
        <v>41</v>
      </c>
      <c r="J10" s="28"/>
      <c r="K10" s="93">
        <v>36.264177520881873</v>
      </c>
      <c r="L10" s="31">
        <v>5</v>
      </c>
      <c r="M10" s="31">
        <v>5</v>
      </c>
      <c r="N10" s="31">
        <v>1</v>
      </c>
      <c r="O10" s="31">
        <v>20</v>
      </c>
      <c r="P10" s="31">
        <v>1</v>
      </c>
      <c r="Q10" s="31">
        <v>0.25</v>
      </c>
      <c r="R10" s="111">
        <f t="shared" si="0"/>
        <v>68.514177520881873</v>
      </c>
      <c r="S10" s="32">
        <v>251.22</v>
      </c>
      <c r="T10" s="42"/>
      <c r="U10" s="32">
        <v>49.2</v>
      </c>
      <c r="V10" s="34">
        <v>63956272</v>
      </c>
      <c r="W10" s="45" t="s">
        <v>44</v>
      </c>
      <c r="X10" s="35"/>
    </row>
    <row r="11" spans="1:24" ht="53.45" customHeight="1">
      <c r="A11" s="4">
        <v>6</v>
      </c>
      <c r="B11" s="5" t="s">
        <v>20</v>
      </c>
      <c r="C11" s="6" t="s">
        <v>21</v>
      </c>
      <c r="D11" s="7">
        <v>1106781795</v>
      </c>
      <c r="E11" s="8"/>
      <c r="F11" s="9" t="s">
        <v>42</v>
      </c>
      <c r="G11" s="8"/>
      <c r="H11" s="10" t="s">
        <v>42</v>
      </c>
      <c r="I11" s="11" t="s">
        <v>41</v>
      </c>
      <c r="J11" s="10"/>
      <c r="K11" s="12"/>
      <c r="L11" s="13">
        <v>5</v>
      </c>
      <c r="M11" s="13">
        <v>5</v>
      </c>
      <c r="N11" s="13">
        <v>1</v>
      </c>
      <c r="O11" s="13">
        <v>20</v>
      </c>
      <c r="P11" s="13">
        <v>0</v>
      </c>
      <c r="Q11" s="13">
        <v>0</v>
      </c>
      <c r="R11" s="110">
        <f t="shared" si="0"/>
        <v>31</v>
      </c>
      <c r="S11" s="14">
        <v>0</v>
      </c>
      <c r="T11" s="15"/>
      <c r="U11" s="14">
        <v>49.2</v>
      </c>
      <c r="V11" s="16">
        <v>63937159</v>
      </c>
      <c r="W11" s="18" t="s">
        <v>49</v>
      </c>
      <c r="X11" s="18" t="s">
        <v>49</v>
      </c>
    </row>
    <row r="12" spans="1:24" ht="53.45" customHeight="1">
      <c r="A12" s="43">
        <v>7</v>
      </c>
      <c r="B12" s="37" t="s">
        <v>30</v>
      </c>
      <c r="C12" s="25" t="s">
        <v>31</v>
      </c>
      <c r="D12" s="38">
        <v>4981120</v>
      </c>
      <c r="E12" s="27" t="s">
        <v>42</v>
      </c>
      <c r="F12" s="29"/>
      <c r="G12" s="40" t="s">
        <v>42</v>
      </c>
      <c r="H12" s="44"/>
      <c r="I12" s="28" t="s">
        <v>41</v>
      </c>
      <c r="J12" s="30"/>
      <c r="K12" s="93">
        <v>60.543327018333805</v>
      </c>
      <c r="L12" s="31">
        <v>5</v>
      </c>
      <c r="M12" s="31">
        <v>5</v>
      </c>
      <c r="N12" s="31">
        <v>1</v>
      </c>
      <c r="O12" s="31">
        <v>20</v>
      </c>
      <c r="P12" s="31">
        <v>0</v>
      </c>
      <c r="Q12" s="31">
        <v>0.25</v>
      </c>
      <c r="R12" s="111">
        <f t="shared" si="0"/>
        <v>91.793327018333798</v>
      </c>
      <c r="S12" s="32">
        <v>712.48</v>
      </c>
      <c r="T12" s="42"/>
      <c r="U12" s="32">
        <v>49.2</v>
      </c>
      <c r="V12" s="34">
        <v>63956271.640000001</v>
      </c>
      <c r="W12" s="35"/>
      <c r="X12" s="35"/>
    </row>
    <row r="13" spans="1:24" ht="53.45" customHeight="1">
      <c r="A13" s="43">
        <v>8</v>
      </c>
      <c r="B13" s="25" t="s">
        <v>32</v>
      </c>
      <c r="C13" s="46" t="s">
        <v>33</v>
      </c>
      <c r="D13" s="47">
        <v>1118548789</v>
      </c>
      <c r="E13" s="48" t="s">
        <v>42</v>
      </c>
      <c r="F13" s="29"/>
      <c r="G13" s="28" t="s">
        <v>42</v>
      </c>
      <c r="H13" s="40"/>
      <c r="I13" s="28" t="s">
        <v>41</v>
      </c>
      <c r="J13" s="49"/>
      <c r="K13" s="93">
        <v>28.594468848563434</v>
      </c>
      <c r="L13" s="31">
        <v>5</v>
      </c>
      <c r="M13" s="31">
        <v>5</v>
      </c>
      <c r="N13" s="31">
        <v>1</v>
      </c>
      <c r="O13" s="31">
        <v>20</v>
      </c>
      <c r="P13" s="31">
        <v>0</v>
      </c>
      <c r="Q13" s="31">
        <v>0.25</v>
      </c>
      <c r="R13" s="111">
        <f t="shared" si="0"/>
        <v>59.844468848563437</v>
      </c>
      <c r="S13" s="32">
        <v>124.34</v>
      </c>
      <c r="T13" s="42">
        <v>63912108.399999999</v>
      </c>
      <c r="U13" s="32">
        <v>49.2</v>
      </c>
      <c r="V13" s="34">
        <v>63956272</v>
      </c>
      <c r="W13" s="35"/>
      <c r="X13" s="35"/>
    </row>
    <row r="14" spans="1:24" ht="53.45" customHeight="1" thickBot="1">
      <c r="A14" s="19">
        <v>9</v>
      </c>
      <c r="B14" s="6" t="s">
        <v>37</v>
      </c>
      <c r="C14" s="5" t="s">
        <v>38</v>
      </c>
      <c r="D14" s="20">
        <v>1090457248</v>
      </c>
      <c r="E14" s="50" t="s">
        <v>42</v>
      </c>
      <c r="F14" s="51"/>
      <c r="G14" s="51"/>
      <c r="H14" s="52" t="s">
        <v>42</v>
      </c>
      <c r="I14" s="53" t="s">
        <v>41</v>
      </c>
      <c r="J14" s="54"/>
      <c r="K14" s="55"/>
      <c r="L14" s="56">
        <v>5</v>
      </c>
      <c r="M14" s="56">
        <v>5</v>
      </c>
      <c r="N14" s="56">
        <v>1</v>
      </c>
      <c r="O14" s="56">
        <v>20</v>
      </c>
      <c r="P14" s="56">
        <v>1</v>
      </c>
      <c r="Q14" s="56">
        <v>0.25</v>
      </c>
      <c r="R14" s="110">
        <f t="shared" si="0"/>
        <v>32.25</v>
      </c>
      <c r="S14" s="14">
        <v>0</v>
      </c>
      <c r="T14" s="15"/>
      <c r="U14" s="14">
        <v>49.2</v>
      </c>
      <c r="V14" s="16">
        <v>63956272</v>
      </c>
      <c r="W14" s="17" t="s">
        <v>51</v>
      </c>
      <c r="X14" s="57"/>
    </row>
  </sheetData>
  <mergeCells count="27">
    <mergeCell ref="E3:F3"/>
    <mergeCell ref="G3:H3"/>
    <mergeCell ref="I3:J3"/>
    <mergeCell ref="L4:M4"/>
    <mergeCell ref="B3:B5"/>
    <mergeCell ref="C3:C5"/>
    <mergeCell ref="D3:D5"/>
    <mergeCell ref="E4:E5"/>
    <mergeCell ref="F4:F5"/>
    <mergeCell ref="G4:G5"/>
    <mergeCell ref="H4:H5"/>
    <mergeCell ref="Q4:Q5"/>
    <mergeCell ref="R4:R5"/>
    <mergeCell ref="W4:W5"/>
    <mergeCell ref="X3:X5"/>
    <mergeCell ref="I4:I5"/>
    <mergeCell ref="J4:J5"/>
    <mergeCell ref="K4:K5"/>
    <mergeCell ref="N4:N5"/>
    <mergeCell ref="P4:P5"/>
    <mergeCell ref="O4:O5"/>
    <mergeCell ref="K3:R3"/>
    <mergeCell ref="V4:V5"/>
    <mergeCell ref="S4:S5"/>
    <mergeCell ref="U4:U5"/>
    <mergeCell ref="S3:V3"/>
    <mergeCell ref="T4:T5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Arbelaez Franco</dc:creator>
  <cp:lastModifiedBy>EDWIN ACEVEDO</cp:lastModifiedBy>
  <dcterms:created xsi:type="dcterms:W3CDTF">2024-10-14T14:55:08Z</dcterms:created>
  <dcterms:modified xsi:type="dcterms:W3CDTF">2024-10-28T14:22:31Z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2024-10-14T15:15:21Z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ec87d1f9-7bf7-43e5-a65f-dc9a10494620</vt:lpwstr>
  </property>
  <property fmtid="{D5CDD505-2E9C-101B-9397-08002B2CF9AE}" pid="8" name="MSIP_Label_fc111285-cafa-4fc9-8a9a-bd902089b24f_ContentBits">
    <vt:lpwstr>0</vt:lpwstr>
  </property>
</Properties>
</file>