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ber\Desktop\1.2. PROCESOS IDIPRON OCTUBRE - 3\1. CONTRACAIDAS\PARA PUBLICAR - 28-10\"/>
    </mc:Choice>
  </mc:AlternateContent>
  <bookViews>
    <workbookView xWindow="0" yWindow="0" windowWidth="20490" windowHeight="6900"/>
  </bookViews>
  <sheets>
    <sheet name="Hoja1 (3)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3" i="3" l="1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2" i="3"/>
  <c r="O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2" i="3"/>
  <c r="R4" i="3"/>
  <c r="M5" i="3" l="1"/>
  <c r="N5" i="3" s="1"/>
  <c r="M6" i="3"/>
  <c r="N6" i="3" s="1"/>
  <c r="M7" i="3"/>
  <c r="N7" i="3" s="1"/>
  <c r="M8" i="3"/>
  <c r="M9" i="3"/>
  <c r="N9" i="3" s="1"/>
  <c r="M10" i="3"/>
  <c r="N10" i="3" s="1"/>
  <c r="M11" i="3"/>
  <c r="N11" i="3" s="1"/>
  <c r="M12" i="3"/>
  <c r="N12" i="3" s="1"/>
  <c r="M13" i="3"/>
  <c r="N13" i="3" s="1"/>
  <c r="M14" i="3"/>
  <c r="N14" i="3" s="1"/>
  <c r="M15" i="3"/>
  <c r="M16" i="3"/>
  <c r="N16" i="3" s="1"/>
  <c r="M17" i="3"/>
  <c r="N17" i="3" s="1"/>
  <c r="M18" i="3"/>
  <c r="N18" i="3" s="1"/>
  <c r="M19" i="3"/>
  <c r="N19" i="3" s="1"/>
  <c r="M20" i="3"/>
  <c r="N20" i="3" s="1"/>
  <c r="M21" i="3"/>
  <c r="N21" i="3" s="1"/>
  <c r="M22" i="3"/>
  <c r="N22" i="3" s="1"/>
  <c r="M23" i="3"/>
  <c r="N23" i="3" s="1"/>
  <c r="M24" i="3"/>
  <c r="N24" i="3" s="1"/>
  <c r="M25" i="3"/>
  <c r="N25" i="3" s="1"/>
  <c r="M26" i="3"/>
  <c r="N26" i="3" s="1"/>
  <c r="M27" i="3"/>
  <c r="N27" i="3" s="1"/>
  <c r="M28" i="3"/>
  <c r="N28" i="3" s="1"/>
  <c r="M29" i="3"/>
  <c r="N29" i="3" s="1"/>
  <c r="M30" i="3"/>
  <c r="N30" i="3" s="1"/>
  <c r="M31" i="3"/>
  <c r="N31" i="3" s="1"/>
  <c r="M32" i="3"/>
  <c r="N32" i="3" s="1"/>
  <c r="M33" i="3"/>
  <c r="N33" i="3" s="1"/>
  <c r="M34" i="3"/>
  <c r="N34" i="3" s="1"/>
  <c r="M35" i="3"/>
  <c r="N35" i="3" s="1"/>
  <c r="M36" i="3"/>
  <c r="N36" i="3" s="1"/>
  <c r="M37" i="3"/>
  <c r="N37" i="3" s="1"/>
  <c r="M38" i="3"/>
  <c r="N38" i="3" s="1"/>
  <c r="M39" i="3"/>
  <c r="M40" i="3"/>
  <c r="N40" i="3" s="1"/>
  <c r="M41" i="3"/>
  <c r="N41" i="3" s="1"/>
  <c r="M42" i="3"/>
  <c r="N42" i="3" s="1"/>
  <c r="M43" i="3"/>
  <c r="N43" i="3" s="1"/>
  <c r="M44" i="3"/>
  <c r="N44" i="3" s="1"/>
  <c r="M45" i="3"/>
  <c r="N45" i="3" s="1"/>
  <c r="M46" i="3"/>
  <c r="N46" i="3" s="1"/>
  <c r="M47" i="3"/>
  <c r="N47" i="3" s="1"/>
  <c r="M48" i="3"/>
  <c r="N48" i="3" s="1"/>
  <c r="M49" i="3"/>
  <c r="N49" i="3" s="1"/>
  <c r="M50" i="3"/>
  <c r="N50" i="3" s="1"/>
  <c r="M51" i="3"/>
  <c r="N51" i="3" s="1"/>
  <c r="M52" i="3"/>
  <c r="N52" i="3" s="1"/>
  <c r="N8" i="3"/>
  <c r="N15" i="3"/>
  <c r="N39" i="3"/>
  <c r="G5" i="3"/>
  <c r="H5" i="3" s="1"/>
  <c r="G6" i="3"/>
  <c r="H6" i="3" s="1"/>
  <c r="G7" i="3"/>
  <c r="H7" i="3" s="1"/>
  <c r="G8" i="3"/>
  <c r="H8" i="3" s="1"/>
  <c r="G9" i="3"/>
  <c r="H9" i="3" s="1"/>
  <c r="G10" i="3"/>
  <c r="H10" i="3" s="1"/>
  <c r="G11" i="3"/>
  <c r="H11" i="3" s="1"/>
  <c r="G12" i="3"/>
  <c r="H12" i="3" s="1"/>
  <c r="G13" i="3"/>
  <c r="H13" i="3" s="1"/>
  <c r="G14" i="3"/>
  <c r="G15" i="3"/>
  <c r="H15" i="3" s="1"/>
  <c r="G16" i="3"/>
  <c r="H16" i="3" s="1"/>
  <c r="G17" i="3"/>
  <c r="H17" i="3" s="1"/>
  <c r="G18" i="3"/>
  <c r="H18" i="3" s="1"/>
  <c r="G19" i="3"/>
  <c r="H19" i="3" s="1"/>
  <c r="G20" i="3"/>
  <c r="H20" i="3" s="1"/>
  <c r="G21" i="3"/>
  <c r="H21" i="3" s="1"/>
  <c r="G22" i="3"/>
  <c r="H22" i="3" s="1"/>
  <c r="G23" i="3"/>
  <c r="H23" i="3" s="1"/>
  <c r="G24" i="3"/>
  <c r="H24" i="3" s="1"/>
  <c r="G25" i="3"/>
  <c r="H25" i="3" s="1"/>
  <c r="G26" i="3"/>
  <c r="H26" i="3" s="1"/>
  <c r="G27" i="3"/>
  <c r="H27" i="3" s="1"/>
  <c r="G28" i="3"/>
  <c r="H28" i="3" s="1"/>
  <c r="G29" i="3"/>
  <c r="H29" i="3" s="1"/>
  <c r="G30" i="3"/>
  <c r="H30" i="3" s="1"/>
  <c r="G31" i="3"/>
  <c r="H31" i="3" s="1"/>
  <c r="G32" i="3"/>
  <c r="H32" i="3" s="1"/>
  <c r="G33" i="3"/>
  <c r="H33" i="3" s="1"/>
  <c r="G34" i="3"/>
  <c r="H34" i="3" s="1"/>
  <c r="G35" i="3"/>
  <c r="H35" i="3" s="1"/>
  <c r="G36" i="3"/>
  <c r="H36" i="3" s="1"/>
  <c r="G37" i="3"/>
  <c r="H37" i="3" s="1"/>
  <c r="G38" i="3"/>
  <c r="H38" i="3" s="1"/>
  <c r="G39" i="3"/>
  <c r="G40" i="3"/>
  <c r="H40" i="3" s="1"/>
  <c r="G41" i="3"/>
  <c r="H41" i="3" s="1"/>
  <c r="G42" i="3"/>
  <c r="H42" i="3" s="1"/>
  <c r="G43" i="3"/>
  <c r="H43" i="3" s="1"/>
  <c r="G44" i="3"/>
  <c r="H44" i="3" s="1"/>
  <c r="G45" i="3"/>
  <c r="H45" i="3" s="1"/>
  <c r="G46" i="3"/>
  <c r="H46" i="3" s="1"/>
  <c r="G47" i="3"/>
  <c r="H47" i="3" s="1"/>
  <c r="G48" i="3"/>
  <c r="H48" i="3" s="1"/>
  <c r="G49" i="3"/>
  <c r="H49" i="3" s="1"/>
  <c r="G50" i="3"/>
  <c r="H50" i="3" s="1"/>
  <c r="G51" i="3"/>
  <c r="H51" i="3" s="1"/>
  <c r="G52" i="3"/>
  <c r="H52" i="3" s="1"/>
  <c r="H14" i="3"/>
  <c r="H39" i="3"/>
  <c r="J35" i="3"/>
  <c r="K35" i="3" s="1"/>
  <c r="J36" i="3"/>
  <c r="K36" i="3" s="1"/>
  <c r="J37" i="3"/>
  <c r="K37" i="3" s="1"/>
  <c r="J38" i="3"/>
  <c r="K38" i="3" s="1"/>
  <c r="J39" i="3"/>
  <c r="K39" i="3" s="1"/>
  <c r="J40" i="3"/>
  <c r="K40" i="3" s="1"/>
  <c r="J41" i="3"/>
  <c r="K41" i="3" s="1"/>
  <c r="J42" i="3"/>
  <c r="K42" i="3" s="1"/>
  <c r="J43" i="3"/>
  <c r="K43" i="3" s="1"/>
  <c r="J44" i="3"/>
  <c r="K44" i="3" s="1"/>
  <c r="J45" i="3"/>
  <c r="K45" i="3" s="1"/>
  <c r="J46" i="3"/>
  <c r="K46" i="3" s="1"/>
  <c r="J47" i="3"/>
  <c r="K47" i="3" s="1"/>
  <c r="J48" i="3"/>
  <c r="K48" i="3" s="1"/>
  <c r="J49" i="3"/>
  <c r="K49" i="3" s="1"/>
  <c r="J50" i="3"/>
  <c r="K50" i="3" s="1"/>
  <c r="J51" i="3"/>
  <c r="K51" i="3" s="1"/>
  <c r="J52" i="3"/>
  <c r="K52" i="3" s="1"/>
  <c r="J5" i="3"/>
  <c r="K5" i="3" s="1"/>
  <c r="J6" i="3"/>
  <c r="K6" i="3" s="1"/>
  <c r="J7" i="3"/>
  <c r="K7" i="3" s="1"/>
  <c r="J8" i="3"/>
  <c r="K8" i="3" s="1"/>
  <c r="J9" i="3"/>
  <c r="K9" i="3" s="1"/>
  <c r="J10" i="3"/>
  <c r="K10" i="3" s="1"/>
  <c r="J11" i="3"/>
  <c r="J12" i="3"/>
  <c r="J13" i="3"/>
  <c r="J14" i="3"/>
  <c r="K14" i="3" s="1"/>
  <c r="J15" i="3"/>
  <c r="K15" i="3" s="1"/>
  <c r="J16" i="3"/>
  <c r="K16" i="3" s="1"/>
  <c r="J17" i="3"/>
  <c r="K17" i="3" s="1"/>
  <c r="J18" i="3"/>
  <c r="K18" i="3" s="1"/>
  <c r="J19" i="3"/>
  <c r="K19" i="3" s="1"/>
  <c r="J20" i="3"/>
  <c r="K20" i="3" s="1"/>
  <c r="J21" i="3"/>
  <c r="K21" i="3" s="1"/>
  <c r="J22" i="3"/>
  <c r="K22" i="3" s="1"/>
  <c r="J23" i="3"/>
  <c r="K23" i="3" s="1"/>
  <c r="J24" i="3"/>
  <c r="K24" i="3" s="1"/>
  <c r="J25" i="3"/>
  <c r="K25" i="3" s="1"/>
  <c r="J26" i="3"/>
  <c r="K26" i="3" s="1"/>
  <c r="J27" i="3"/>
  <c r="K27" i="3" s="1"/>
  <c r="J28" i="3"/>
  <c r="K28" i="3" s="1"/>
  <c r="J29" i="3"/>
  <c r="K29" i="3" s="1"/>
  <c r="J30" i="3"/>
  <c r="K30" i="3" s="1"/>
  <c r="J31" i="3"/>
  <c r="K31" i="3" s="1"/>
  <c r="J32" i="3"/>
  <c r="K32" i="3" s="1"/>
  <c r="J33" i="3"/>
  <c r="K33" i="3" s="1"/>
  <c r="J34" i="3"/>
  <c r="K34" i="3" s="1"/>
  <c r="K11" i="3"/>
  <c r="K12" i="3"/>
  <c r="K13" i="3"/>
  <c r="J4" i="3"/>
  <c r="K4" i="3" s="1"/>
  <c r="M4" i="3"/>
  <c r="N4" i="3" s="1"/>
  <c r="R35" i="3" l="1"/>
  <c r="O35" i="3"/>
  <c r="O51" i="3"/>
  <c r="R51" i="3"/>
  <c r="P8" i="3"/>
  <c r="Q8" i="3"/>
  <c r="Q5" i="3"/>
  <c r="P5" i="3"/>
  <c r="Q44" i="3"/>
  <c r="P44" i="3"/>
  <c r="P36" i="3"/>
  <c r="Q36" i="3"/>
  <c r="Q20" i="3"/>
  <c r="P20" i="3"/>
  <c r="Q51" i="3"/>
  <c r="P51" i="3"/>
  <c r="Q43" i="3"/>
  <c r="P43" i="3"/>
  <c r="Q27" i="3"/>
  <c r="P27" i="3"/>
  <c r="Q11" i="3"/>
  <c r="P11" i="3"/>
  <c r="P50" i="3"/>
  <c r="Q50" i="3"/>
  <c r="Q42" i="3"/>
  <c r="P42" i="3"/>
  <c r="P34" i="3"/>
  <c r="Q34" i="3"/>
  <c r="Q26" i="3"/>
  <c r="P26" i="3"/>
  <c r="P18" i="3"/>
  <c r="Q18" i="3"/>
  <c r="P10" i="3"/>
  <c r="Q10" i="3"/>
  <c r="P45" i="3"/>
  <c r="Q45" i="3"/>
  <c r="P37" i="3"/>
  <c r="Q37" i="3"/>
  <c r="Q29" i="3"/>
  <c r="P29" i="3"/>
  <c r="P21" i="3"/>
  <c r="Q21" i="3"/>
  <c r="P13" i="3"/>
  <c r="Q13" i="3"/>
  <c r="P52" i="3"/>
  <c r="Q52" i="3"/>
  <c r="Q28" i="3"/>
  <c r="P28" i="3"/>
  <c r="P12" i="3"/>
  <c r="Q12" i="3"/>
  <c r="Q35" i="3"/>
  <c r="P35" i="3"/>
  <c r="Q19" i="3"/>
  <c r="P19" i="3"/>
  <c r="Q49" i="3"/>
  <c r="P49" i="3"/>
  <c r="P41" i="3"/>
  <c r="Q41" i="3"/>
  <c r="Q33" i="3"/>
  <c r="P33" i="3"/>
  <c r="Q25" i="3"/>
  <c r="P25" i="3"/>
  <c r="P17" i="3"/>
  <c r="Q17" i="3"/>
  <c r="Q9" i="3"/>
  <c r="P9" i="3"/>
  <c r="P48" i="3"/>
  <c r="Q48" i="3"/>
  <c r="Q40" i="3"/>
  <c r="P40" i="3"/>
  <c r="P32" i="3"/>
  <c r="Q32" i="3"/>
  <c r="P24" i="3"/>
  <c r="Q24" i="3"/>
  <c r="Q16" i="3"/>
  <c r="P16" i="3"/>
  <c r="P15" i="3"/>
  <c r="Q15" i="3"/>
  <c r="Q46" i="3"/>
  <c r="P46" i="3"/>
  <c r="Q38" i="3"/>
  <c r="P38" i="3"/>
  <c r="Q30" i="3"/>
  <c r="P30" i="3"/>
  <c r="Q22" i="3"/>
  <c r="P22" i="3"/>
  <c r="Q14" i="3"/>
  <c r="P14" i="3"/>
  <c r="P6" i="3"/>
  <c r="Q6" i="3"/>
  <c r="P39" i="3"/>
  <c r="Q39" i="3"/>
  <c r="P47" i="3"/>
  <c r="Q47" i="3"/>
  <c r="P31" i="3"/>
  <c r="Q31" i="3"/>
  <c r="P23" i="3"/>
  <c r="Q23" i="3"/>
  <c r="P7" i="3"/>
  <c r="Q7" i="3"/>
  <c r="N53" i="3"/>
  <c r="K53" i="3"/>
  <c r="G4" i="3"/>
  <c r="H4" i="3" l="1"/>
  <c r="H53" i="3" l="1"/>
  <c r="O53" i="3"/>
  <c r="Q4" i="3"/>
  <c r="Q53" i="3" s="1"/>
  <c r="R53" i="3"/>
  <c r="P4" i="3"/>
  <c r="P53" i="3" s="1"/>
</calcChain>
</file>

<file path=xl/sharedStrings.xml><?xml version="1.0" encoding="utf-8"?>
<sst xmlns="http://schemas.openxmlformats.org/spreadsheetml/2006/main" count="133" uniqueCount="68">
  <si>
    <t>KPN</t>
  </si>
  <si>
    <t>IVSS</t>
  </si>
  <si>
    <t>DELTA PLUS</t>
  </si>
  <si>
    <t>SEDE</t>
  </si>
  <si>
    <t>DESCRIPCION ELEMENTO</t>
  </si>
  <si>
    <t>Unidad de Medida</t>
  </si>
  <si>
    <t>Cantidad</t>
  </si>
  <si>
    <t>Valor Unitario Antes de Iva</t>
  </si>
  <si>
    <t>IVA</t>
  </si>
  <si>
    <t>VALOR TOTAL</t>
  </si>
  <si>
    <t>Línea de vida horizontal 43 metros</t>
  </si>
  <si>
    <t>Unidad</t>
  </si>
  <si>
    <t>Línea de vida horizontal 47 metros</t>
  </si>
  <si>
    <t>Línea de vida horizontal 20 metros</t>
  </si>
  <si>
    <t>Línea de vida horizontal 45 metros</t>
  </si>
  <si>
    <t>Línea de vida vertical 12 metros</t>
  </si>
  <si>
    <t>Auto retractil</t>
  </si>
  <si>
    <t>Puntos de anclaje con anilla en D.</t>
  </si>
  <si>
    <t>Línea de vida horizontal 21 metros</t>
  </si>
  <si>
    <t>Línea de vida horizontal 28 metros</t>
  </si>
  <si>
    <t>Línea de vida vertical 7 metros</t>
  </si>
  <si>
    <t>Línea de vida vertical 4 metros</t>
  </si>
  <si>
    <t>Línea de vida horizontal 32 metros</t>
  </si>
  <si>
    <t>Línea de vida horizontal 50 metros</t>
  </si>
  <si>
    <t>Línea de vida horizontal 20 metros ( talleres)</t>
  </si>
  <si>
    <t>puntos de anclaje con anilla giratorio 360°</t>
  </si>
  <si>
    <t>Línea de vida vertical 5 metros</t>
  </si>
  <si>
    <t>Línea de vida horizontal 27 metros</t>
  </si>
  <si>
    <t>Puntos de anclaje</t>
  </si>
  <si>
    <t>Línea de vida horizontal 25 metros</t>
  </si>
  <si>
    <t>Línea de vida horizontal 18 metros</t>
  </si>
  <si>
    <t>Línea de vida horizontal 24 metros</t>
  </si>
  <si>
    <t>Línea de vida horizontal 38 metros</t>
  </si>
  <si>
    <t>Línea de vida horizontal 17 metros</t>
  </si>
  <si>
    <t>Auto retráctil</t>
  </si>
  <si>
    <t>Línea de vida horizontal 73 metros</t>
  </si>
  <si>
    <t>Línea de vida horizontal 57 metros</t>
  </si>
  <si>
    <t>Inspección, mantenimiento preventivo, y certificación, de los sistemas de líneas de vida, anclados en puntos fijos de la estructura de las cubiertas de la sede UPI Santa Lucia</t>
  </si>
  <si>
    <t>Inspección, mantenimiento preventivo, y certificación, de los sistemas de líneas de vida, anclados en puntos fijos de la estructura de las cubiertas de la sede UPI LA FLORIDA</t>
  </si>
  <si>
    <t>Línea de vida horizontal 26 metros</t>
  </si>
  <si>
    <t>Línea vertical 7 metros</t>
  </si>
  <si>
    <t>Línea vertical 4 metros</t>
  </si>
  <si>
    <t>Punto de anclajes fijo anti péndulo</t>
  </si>
  <si>
    <t>Línea de vida horizontal 53 metros</t>
  </si>
  <si>
    <t>Línea vertical 8 metros</t>
  </si>
  <si>
    <t>Línea de vida horizontal en L 40  metros (Auditorio)</t>
  </si>
  <si>
    <t>Línea de vida vertical 20 metros ( Tanque)</t>
  </si>
  <si>
    <t>Inspección, mantenimiento preventivo, y certificación, de los sistemas de líneas de vida, anclados en puntos fijos de la estructura de las cubiertas de la sede UPI Oasis</t>
  </si>
  <si>
    <t>líneas de vida horizontales en L de 75 m</t>
  </si>
  <si>
    <t xml:space="preserve">Puntos de anclaje anti péndulo </t>
  </si>
  <si>
    <t>Inspección, mantenimiento preventivo, y certificación, de los sistemas de líneas de vida, anclados en puntos fijos de la estructura de las cubiertas de la sede Centro de acopio</t>
  </si>
  <si>
    <t xml:space="preserve">líneas de vida horizontales en L de 55 m.  </t>
  </si>
  <si>
    <t>líneas de vida horizontales de 25 m.</t>
  </si>
  <si>
    <t>Inspección, mantenimiento preventivo, y certificación, de los sistemas de líneas de vida de la sede UPI EL EDEN</t>
  </si>
  <si>
    <t>Línea de vida vertical 8 metros- TANQUE</t>
  </si>
  <si>
    <t>MENOR VALOR</t>
  </si>
  <si>
    <t>MEDIANA</t>
  </si>
  <si>
    <t>MEDIA GEOMETRICA</t>
  </si>
  <si>
    <r>
      <t xml:space="preserve">Inspección, mantenimiento preventivo, y certificación, de los sistemas de líneas de vida, anclados en puntos fijos de la estructura de las cubiertas de la sede </t>
    </r>
    <r>
      <rPr>
        <sz val="9"/>
        <color rgb="FF000000"/>
        <rFont val="Times New Roman"/>
        <family val="1"/>
      </rPr>
      <t>UPI PERDOMO</t>
    </r>
  </si>
  <si>
    <r>
      <t xml:space="preserve">Inspección, mantenimiento preventivo, y certificación, de los sistemas de líneas de vida, anclados en puntos fijos de la estructura de las cubiertas de la sede </t>
    </r>
    <r>
      <rPr>
        <sz val="9"/>
        <color rgb="FF000000"/>
        <rFont val="Times New Roman"/>
        <family val="1"/>
      </rPr>
      <t>IDIPRON CONSERVATORIO JAVIER DE NICOLO</t>
    </r>
  </si>
  <si>
    <r>
      <t xml:space="preserve">Inspección, mantenimiento preventivo, y certificación, de los sistemas de líneas de vida, anclados en puntos fijos de la estructura de las cubiertas de la sede </t>
    </r>
    <r>
      <rPr>
        <sz val="9"/>
        <color rgb="FF000000"/>
        <rFont val="Times New Roman"/>
        <family val="1"/>
      </rPr>
      <t>IDIPRON BOSA</t>
    </r>
  </si>
  <si>
    <r>
      <t xml:space="preserve">Inspección, mantenimiento preventivo, y certificación, de los sistemas de líneas de vida, anclados en puntos fijos de la estructura de las cubiertas de la sede </t>
    </r>
    <r>
      <rPr>
        <sz val="9"/>
        <color rgb="FF000000"/>
        <rFont val="Times New Roman"/>
        <family val="1"/>
      </rPr>
      <t>UPI LA 27</t>
    </r>
  </si>
  <si>
    <r>
      <t xml:space="preserve">Inspección, mantenimiento preventivo, y certificación, de los sistemas de líneas de vida, anclados en puntos fijos de la estructura de las cubiertas de la sede </t>
    </r>
    <r>
      <rPr>
        <sz val="9"/>
        <color rgb="FF000000"/>
        <rFont val="Times New Roman"/>
        <family val="1"/>
      </rPr>
      <t>ADMINISTRATIVA DISTRITO JOVEN</t>
    </r>
  </si>
  <si>
    <r>
      <t xml:space="preserve">Inspección, mantenimiento preventivo, y certificación, de los sistemas de líneas de vida, anclados en puntos fijos de la estructura de las cubiertas de la sede de la </t>
    </r>
    <r>
      <rPr>
        <sz val="9"/>
        <color rgb="FF000000"/>
        <rFont val="Times New Roman"/>
        <family val="1"/>
      </rPr>
      <t>BODEGA LA FAVORITA</t>
    </r>
  </si>
  <si>
    <t>CRITERIO</t>
  </si>
  <si>
    <t>CONTRATAR EL SERVICIO DE INSPECCIÓN, MANTENIMIENTO, Y CERTIFICACIÓN DE LOS SISTEMAS CONTRA CAIDAS QUE SE ENCUENTRAN INSTALADOS EN LAS SEDES DEL IDIPRON</t>
  </si>
  <si>
    <t>TOTALES</t>
  </si>
  <si>
    <t>MEDIA GEOMETRICA PRECIO UNITARIO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</si>
</sst>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9" x14ac:knownFonts="1">
    <font>
      <sz val="11"/>
      <color theme="1"/>
      <name val="Calibri"/>
      <family val="2"/>
      <scheme val="minor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9"/>
      <color theme="1"/>
      <name val="Calibri"/>
      <family val="2"/>
      <scheme val="minor"/>
    </font>
    <font>
      <b/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BE4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6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6" fontId="2" fillId="3" borderId="2" xfId="0" applyNumberFormat="1" applyFont="1" applyFill="1" applyBorder="1" applyAlignment="1">
      <alignment horizontal="center" vertical="center" wrapText="1"/>
    </xf>
    <xf numFmtId="6" fontId="0" fillId="0" borderId="1" xfId="0" applyNumberFormat="1" applyBorder="1" applyAlignment="1">
      <alignment horizontal="center" vertical="center"/>
    </xf>
    <xf numFmtId="6" fontId="0" fillId="0" borderId="0" xfId="0" applyNumberFormat="1"/>
    <xf numFmtId="0" fontId="6" fillId="4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6" fontId="7" fillId="3" borderId="1" xfId="0" applyNumberFormat="1" applyFont="1" applyFill="1" applyBorder="1" applyAlignment="1">
      <alignment vertical="center" wrapText="1"/>
    </xf>
    <xf numFmtId="6" fontId="0" fillId="0" borderId="3" xfId="0" applyNumberForma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6" fontId="2" fillId="3" borderId="8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justify" wrapText="1"/>
    </xf>
    <xf numFmtId="0" fontId="1" fillId="0" borderId="1" xfId="0" applyFont="1" applyBorder="1" applyAlignment="1">
      <alignment horizontal="center" vertical="center" wrapText="1"/>
    </xf>
    <xf numFmtId="6" fontId="1" fillId="3" borderId="1" xfId="0" applyNumberFormat="1" applyFont="1" applyFill="1" applyBorder="1" applyAlignment="1">
      <alignment horizontal="center" vertical="center" wrapText="1"/>
    </xf>
    <xf numFmtId="6" fontId="1" fillId="3" borderId="2" xfId="0" applyNumberFormat="1" applyFont="1" applyFill="1" applyBorder="1" applyAlignment="1">
      <alignment horizontal="center" vertical="center" wrapText="1"/>
    </xf>
    <xf numFmtId="6" fontId="1" fillId="3" borderId="8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6" fontId="0" fillId="3" borderId="0" xfId="0" applyNumberFormat="1" applyFill="1"/>
    <xf numFmtId="0" fontId="0" fillId="3" borderId="0" xfId="0" applyFill="1" applyAlignment="1">
      <alignment horizontal="center" vertical="center"/>
    </xf>
    <xf numFmtId="0" fontId="8" fillId="0" borderId="9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3" fillId="0" borderId="7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wrapText="1"/>
    </xf>
    <xf numFmtId="0" fontId="3" fillId="0" borderId="7" xfId="0" applyFont="1" applyBorder="1" applyAlignment="1">
      <alignment horizontal="justify" vertical="center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3"/>
  <sheetViews>
    <sheetView tabSelected="1" zoomScale="90" zoomScaleNormal="90" workbookViewId="0">
      <selection activeCell="B2" sqref="B2:E2"/>
    </sheetView>
  </sheetViews>
  <sheetFormatPr baseColWidth="10" defaultColWidth="11.42578125" defaultRowHeight="15" x14ac:dyDescent="0.25"/>
  <cols>
    <col min="1" max="1" width="17.140625" style="6" customWidth="1"/>
    <col min="2" max="2" width="21.140625" style="6" customWidth="1"/>
    <col min="3" max="3" width="24.5703125" style="6" customWidth="1"/>
    <col min="4" max="4" width="9.140625" style="6" customWidth="1"/>
    <col min="5" max="5" width="7" style="6" bestFit="1" customWidth="1"/>
    <col min="6" max="6" width="11.140625" style="6" customWidth="1"/>
    <col min="7" max="7" width="8.7109375" style="6" customWidth="1"/>
    <col min="8" max="8" width="14" style="6" bestFit="1" customWidth="1"/>
    <col min="9" max="9" width="11.140625" style="6" customWidth="1"/>
    <col min="10" max="10" width="8.7109375" style="6" customWidth="1"/>
    <col min="11" max="11" width="13.5703125" style="6" customWidth="1"/>
    <col min="12" max="12" width="11.140625" style="6" customWidth="1"/>
    <col min="13" max="13" width="8.7109375" style="6" customWidth="1"/>
    <col min="14" max="14" width="14.140625" style="6" customWidth="1"/>
    <col min="15" max="15" width="15.85546875" style="24" customWidth="1"/>
    <col min="16" max="18" width="12.85546875" style="6" hidden="1" customWidth="1"/>
    <col min="19" max="19" width="10.85546875" style="6" bestFit="1" customWidth="1"/>
    <col min="20" max="16384" width="11.42578125" style="6"/>
  </cols>
  <sheetData>
    <row r="1" spans="2:19" ht="15.75" thickBot="1" x14ac:dyDescent="0.3"/>
    <row r="2" spans="2:19" ht="49.5" customHeight="1" x14ac:dyDescent="0.25">
      <c r="B2" s="33" t="s">
        <v>65</v>
      </c>
      <c r="C2" s="34"/>
      <c r="D2" s="34"/>
      <c r="E2" s="34"/>
      <c r="F2" s="27" t="s">
        <v>0</v>
      </c>
      <c r="G2" s="28"/>
      <c r="H2" s="29"/>
      <c r="I2" s="27" t="s">
        <v>1</v>
      </c>
      <c r="J2" s="28"/>
      <c r="K2" s="29"/>
      <c r="L2" s="27" t="s">
        <v>2</v>
      </c>
      <c r="M2" s="28"/>
      <c r="N2" s="29"/>
      <c r="O2" s="22" t="s">
        <v>64</v>
      </c>
      <c r="P2"/>
      <c r="Q2"/>
      <c r="R2"/>
    </row>
    <row r="3" spans="2:19" ht="63.75" x14ac:dyDescent="0.25">
      <c r="B3" s="14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7</v>
      </c>
      <c r="J3" s="5" t="s">
        <v>8</v>
      </c>
      <c r="K3" s="5" t="s">
        <v>9</v>
      </c>
      <c r="L3" s="5" t="s">
        <v>7</v>
      </c>
      <c r="M3" s="5" t="s">
        <v>8</v>
      </c>
      <c r="N3" s="5" t="s">
        <v>9</v>
      </c>
      <c r="O3" s="15" t="s">
        <v>67</v>
      </c>
      <c r="P3" s="10" t="s">
        <v>55</v>
      </c>
      <c r="Q3" s="11" t="s">
        <v>56</v>
      </c>
      <c r="R3" s="11" t="s">
        <v>57</v>
      </c>
    </row>
    <row r="4" spans="2:19" ht="22.5" customHeight="1" x14ac:dyDescent="0.25">
      <c r="B4" s="32" t="s">
        <v>58</v>
      </c>
      <c r="C4" s="1" t="s">
        <v>10</v>
      </c>
      <c r="D4" s="2" t="s">
        <v>11</v>
      </c>
      <c r="E4" s="2">
        <v>1</v>
      </c>
      <c r="F4" s="12">
        <v>1666667</v>
      </c>
      <c r="G4" s="3">
        <f>F4*0.19</f>
        <v>316666.73</v>
      </c>
      <c r="H4" s="3">
        <f t="shared" ref="H4:H35" si="0">E4*(F4+G4)</f>
        <v>1983333.73</v>
      </c>
      <c r="I4" s="3">
        <v>1400000</v>
      </c>
      <c r="J4" s="3">
        <f>I4*0.19</f>
        <v>266000</v>
      </c>
      <c r="K4" s="3">
        <f t="shared" ref="K4:K35" si="1">E4*(I4+J4)</f>
        <v>1666000</v>
      </c>
      <c r="L4" s="12">
        <v>1666700</v>
      </c>
      <c r="M4" s="3">
        <f>L4*0.19</f>
        <v>316673</v>
      </c>
      <c r="N4" s="7">
        <f>E4*(L4+M4)</f>
        <v>1983373</v>
      </c>
      <c r="O4" s="16">
        <f>++ROUND(GEOMEAN(+$N4,$K4,$H4),0)</f>
        <v>1871365</v>
      </c>
      <c r="P4" s="9">
        <f>+ROUND(MIN(+$N4,$K4,$H4),0)</f>
        <v>1666000</v>
      </c>
      <c r="Q4" s="9">
        <f>+ROUND(MEDIAN(+$N4,$K4,$H4),0)</f>
        <v>1983334</v>
      </c>
      <c r="R4" s="9">
        <f>++ROUND(GEOMEAN(+$N4,$K4,$H4),0)</f>
        <v>1871365</v>
      </c>
      <c r="S4" s="23"/>
    </row>
    <row r="5" spans="2:19" ht="24" x14ac:dyDescent="0.25">
      <c r="B5" s="32"/>
      <c r="C5" s="1" t="s">
        <v>12</v>
      </c>
      <c r="D5" s="2" t="s">
        <v>11</v>
      </c>
      <c r="E5" s="2">
        <v>1</v>
      </c>
      <c r="F5" s="12">
        <v>1666667</v>
      </c>
      <c r="G5" s="3">
        <f t="shared" ref="G5:G52" si="2">F5*0.19</f>
        <v>316666.73</v>
      </c>
      <c r="H5" s="3">
        <f t="shared" si="0"/>
        <v>1983333.73</v>
      </c>
      <c r="I5" s="3">
        <v>1400000</v>
      </c>
      <c r="J5" s="3">
        <f t="shared" ref="J5:J52" si="3">I5*0.19</f>
        <v>266000</v>
      </c>
      <c r="K5" s="3">
        <f t="shared" si="1"/>
        <v>1666000</v>
      </c>
      <c r="L5" s="12">
        <v>1666700</v>
      </c>
      <c r="M5" s="3">
        <f t="shared" ref="M5:M52" si="4">L5*0.19</f>
        <v>316673</v>
      </c>
      <c r="N5" s="7">
        <f t="shared" ref="N5:N52" si="5">E5*(L5+M5)</f>
        <v>1983373</v>
      </c>
      <c r="O5" s="16">
        <f t="shared" ref="O5:O52" si="6">++ROUND(GEOMEAN(+$N5,$K5,$H5),0)</f>
        <v>1871365</v>
      </c>
      <c r="P5" s="9">
        <f t="shared" ref="P5:P52" si="7">+ROUND(MIN(+N5,K5,H5),0)</f>
        <v>1666000</v>
      </c>
      <c r="Q5" s="9">
        <f t="shared" ref="Q5:Q52" si="8">+ROUND(MEDIAN(+$N5,$K5,$H5),0)</f>
        <v>1983334</v>
      </c>
      <c r="R5" s="9">
        <f t="shared" ref="R5:R52" si="9">++ROUND(GEOMEAN(+$N5,$K5,$H5),0)</f>
        <v>1871365</v>
      </c>
      <c r="S5" s="23"/>
    </row>
    <row r="6" spans="2:19" ht="24" x14ac:dyDescent="0.25">
      <c r="B6" s="32"/>
      <c r="C6" s="1" t="s">
        <v>13</v>
      </c>
      <c r="D6" s="2" t="s">
        <v>11</v>
      </c>
      <c r="E6" s="2">
        <v>1</v>
      </c>
      <c r="F6" s="12">
        <v>1333333</v>
      </c>
      <c r="G6" s="3">
        <f t="shared" si="2"/>
        <v>253333.27</v>
      </c>
      <c r="H6" s="3">
        <f t="shared" si="0"/>
        <v>1586666.27</v>
      </c>
      <c r="I6" s="3">
        <v>1120000</v>
      </c>
      <c r="J6" s="3">
        <f t="shared" si="3"/>
        <v>212800</v>
      </c>
      <c r="K6" s="3">
        <f t="shared" si="1"/>
        <v>1332800</v>
      </c>
      <c r="L6" s="12">
        <v>1333300</v>
      </c>
      <c r="M6" s="3">
        <f t="shared" si="4"/>
        <v>253327</v>
      </c>
      <c r="N6" s="7">
        <f t="shared" si="5"/>
        <v>1586627</v>
      </c>
      <c r="O6" s="16">
        <f t="shared" si="6"/>
        <v>1497069</v>
      </c>
      <c r="P6" s="9">
        <f t="shared" si="7"/>
        <v>1332800</v>
      </c>
      <c r="Q6" s="9">
        <f t="shared" si="8"/>
        <v>1586627</v>
      </c>
      <c r="R6" s="9">
        <f t="shared" si="9"/>
        <v>1497069</v>
      </c>
      <c r="S6" s="23"/>
    </row>
    <row r="7" spans="2:19" ht="24" x14ac:dyDescent="0.25">
      <c r="B7" s="32"/>
      <c r="C7" s="1" t="s">
        <v>14</v>
      </c>
      <c r="D7" s="2" t="s">
        <v>11</v>
      </c>
      <c r="E7" s="2">
        <v>3</v>
      </c>
      <c r="F7" s="12">
        <v>1666667</v>
      </c>
      <c r="G7" s="3">
        <f t="shared" si="2"/>
        <v>316666.73</v>
      </c>
      <c r="H7" s="3">
        <f t="shared" si="0"/>
        <v>5950001.1899999995</v>
      </c>
      <c r="I7" s="3">
        <v>1400000</v>
      </c>
      <c r="J7" s="3">
        <f t="shared" si="3"/>
        <v>266000</v>
      </c>
      <c r="K7" s="3">
        <f t="shared" si="1"/>
        <v>4998000</v>
      </c>
      <c r="L7" s="12">
        <v>1666700</v>
      </c>
      <c r="M7" s="3">
        <f t="shared" si="4"/>
        <v>316673</v>
      </c>
      <c r="N7" s="7">
        <f t="shared" si="5"/>
        <v>5950119</v>
      </c>
      <c r="O7" s="16">
        <f t="shared" si="6"/>
        <v>5614094</v>
      </c>
      <c r="P7" s="9">
        <f t="shared" si="7"/>
        <v>4998000</v>
      </c>
      <c r="Q7" s="9">
        <f t="shared" si="8"/>
        <v>5950001</v>
      </c>
      <c r="R7" s="9">
        <f t="shared" si="9"/>
        <v>5614094</v>
      </c>
      <c r="S7" s="23"/>
    </row>
    <row r="8" spans="2:19" x14ac:dyDescent="0.25">
      <c r="B8" s="32"/>
      <c r="C8" s="1" t="s">
        <v>15</v>
      </c>
      <c r="D8" s="2" t="s">
        <v>11</v>
      </c>
      <c r="E8" s="2">
        <v>1</v>
      </c>
      <c r="F8" s="12">
        <v>1000000</v>
      </c>
      <c r="G8" s="3">
        <f t="shared" si="2"/>
        <v>190000</v>
      </c>
      <c r="H8" s="3">
        <f t="shared" si="0"/>
        <v>1190000</v>
      </c>
      <c r="I8" s="3">
        <v>840000</v>
      </c>
      <c r="J8" s="3">
        <f t="shared" si="3"/>
        <v>159600</v>
      </c>
      <c r="K8" s="3">
        <f t="shared" si="1"/>
        <v>999600</v>
      </c>
      <c r="L8" s="12">
        <v>1000000</v>
      </c>
      <c r="M8" s="3">
        <f t="shared" si="4"/>
        <v>190000</v>
      </c>
      <c r="N8" s="7">
        <f t="shared" si="5"/>
        <v>1190000</v>
      </c>
      <c r="O8" s="16">
        <f t="shared" si="6"/>
        <v>1122811</v>
      </c>
      <c r="P8" s="9">
        <f t="shared" si="7"/>
        <v>999600</v>
      </c>
      <c r="Q8" s="9">
        <f t="shared" si="8"/>
        <v>1190000</v>
      </c>
      <c r="R8" s="9">
        <f t="shared" si="9"/>
        <v>1122811</v>
      </c>
      <c r="S8" s="23"/>
    </row>
    <row r="9" spans="2:19" x14ac:dyDescent="0.25">
      <c r="B9" s="32"/>
      <c r="C9" s="1" t="s">
        <v>16</v>
      </c>
      <c r="D9" s="2" t="s">
        <v>11</v>
      </c>
      <c r="E9" s="2">
        <v>3</v>
      </c>
      <c r="F9" s="12">
        <v>116667</v>
      </c>
      <c r="G9" s="3">
        <f t="shared" si="2"/>
        <v>22166.73</v>
      </c>
      <c r="H9" s="3">
        <f t="shared" si="0"/>
        <v>416501.19000000006</v>
      </c>
      <c r="I9" s="3">
        <v>98000</v>
      </c>
      <c r="J9" s="3">
        <f t="shared" si="3"/>
        <v>18620</v>
      </c>
      <c r="K9" s="3">
        <f t="shared" si="1"/>
        <v>349860</v>
      </c>
      <c r="L9" s="12">
        <v>116700</v>
      </c>
      <c r="M9" s="3">
        <f t="shared" si="4"/>
        <v>22173</v>
      </c>
      <c r="N9" s="7">
        <f t="shared" si="5"/>
        <v>416619</v>
      </c>
      <c r="O9" s="16">
        <f t="shared" si="6"/>
        <v>393022</v>
      </c>
      <c r="P9" s="9">
        <f t="shared" si="7"/>
        <v>349860</v>
      </c>
      <c r="Q9" s="9">
        <f t="shared" si="8"/>
        <v>416501</v>
      </c>
      <c r="R9" s="9">
        <f t="shared" si="9"/>
        <v>393022</v>
      </c>
      <c r="S9" s="23"/>
    </row>
    <row r="10" spans="2:19" x14ac:dyDescent="0.25">
      <c r="B10" s="32"/>
      <c r="C10" s="1" t="s">
        <v>17</v>
      </c>
      <c r="D10" s="2" t="s">
        <v>11</v>
      </c>
      <c r="E10" s="2">
        <v>2</v>
      </c>
      <c r="F10" s="12">
        <v>100000</v>
      </c>
      <c r="G10" s="3">
        <f t="shared" si="2"/>
        <v>19000</v>
      </c>
      <c r="H10" s="3">
        <f t="shared" si="0"/>
        <v>238000</v>
      </c>
      <c r="I10" s="3">
        <v>84000</v>
      </c>
      <c r="J10" s="3">
        <f t="shared" si="3"/>
        <v>15960</v>
      </c>
      <c r="K10" s="3">
        <f t="shared" si="1"/>
        <v>199920</v>
      </c>
      <c r="L10" s="12">
        <v>100000</v>
      </c>
      <c r="M10" s="3">
        <f t="shared" si="4"/>
        <v>19000</v>
      </c>
      <c r="N10" s="7">
        <f t="shared" si="5"/>
        <v>238000</v>
      </c>
      <c r="O10" s="16">
        <f t="shared" si="6"/>
        <v>224562</v>
      </c>
      <c r="P10" s="9">
        <f t="shared" si="7"/>
        <v>199920</v>
      </c>
      <c r="Q10" s="9">
        <f t="shared" si="8"/>
        <v>238000</v>
      </c>
      <c r="R10" s="9">
        <f t="shared" si="9"/>
        <v>224562</v>
      </c>
      <c r="S10" s="23"/>
    </row>
    <row r="11" spans="2:19" ht="24" x14ac:dyDescent="0.25">
      <c r="B11" s="32"/>
      <c r="C11" s="1" t="s">
        <v>18</v>
      </c>
      <c r="D11" s="2" t="s">
        <v>11</v>
      </c>
      <c r="E11" s="2">
        <v>1</v>
      </c>
      <c r="F11" s="12">
        <v>1333333</v>
      </c>
      <c r="G11" s="3">
        <f t="shared" si="2"/>
        <v>253333.27</v>
      </c>
      <c r="H11" s="3">
        <f t="shared" si="0"/>
        <v>1586666.27</v>
      </c>
      <c r="I11" s="3">
        <v>1120000</v>
      </c>
      <c r="J11" s="3">
        <f t="shared" si="3"/>
        <v>212800</v>
      </c>
      <c r="K11" s="3">
        <f t="shared" si="1"/>
        <v>1332800</v>
      </c>
      <c r="L11" s="12">
        <v>1333300</v>
      </c>
      <c r="M11" s="3">
        <f t="shared" si="4"/>
        <v>253327</v>
      </c>
      <c r="N11" s="7">
        <f t="shared" si="5"/>
        <v>1586627</v>
      </c>
      <c r="O11" s="16">
        <f t="shared" si="6"/>
        <v>1497069</v>
      </c>
      <c r="P11" s="9">
        <f t="shared" si="7"/>
        <v>1332800</v>
      </c>
      <c r="Q11" s="9">
        <f t="shared" si="8"/>
        <v>1586627</v>
      </c>
      <c r="R11" s="9">
        <f t="shared" si="9"/>
        <v>1497069</v>
      </c>
      <c r="S11" s="23"/>
    </row>
    <row r="12" spans="2:19" ht="24" x14ac:dyDescent="0.25">
      <c r="B12" s="32"/>
      <c r="C12" s="1" t="s">
        <v>19</v>
      </c>
      <c r="D12" s="2" t="s">
        <v>11</v>
      </c>
      <c r="E12" s="2">
        <v>1</v>
      </c>
      <c r="F12" s="12">
        <v>1666667</v>
      </c>
      <c r="G12" s="3">
        <f t="shared" si="2"/>
        <v>316666.73</v>
      </c>
      <c r="H12" s="3">
        <f t="shared" si="0"/>
        <v>1983333.73</v>
      </c>
      <c r="I12" s="3">
        <v>1400000</v>
      </c>
      <c r="J12" s="3">
        <f t="shared" si="3"/>
        <v>266000</v>
      </c>
      <c r="K12" s="3">
        <f t="shared" si="1"/>
        <v>1666000</v>
      </c>
      <c r="L12" s="12">
        <v>1666700</v>
      </c>
      <c r="M12" s="3">
        <f t="shared" si="4"/>
        <v>316673</v>
      </c>
      <c r="N12" s="7">
        <f t="shared" si="5"/>
        <v>1983373</v>
      </c>
      <c r="O12" s="16">
        <f t="shared" si="6"/>
        <v>1871365</v>
      </c>
      <c r="P12" s="9">
        <f t="shared" si="7"/>
        <v>1666000</v>
      </c>
      <c r="Q12" s="9">
        <f t="shared" si="8"/>
        <v>1983334</v>
      </c>
      <c r="R12" s="9">
        <f t="shared" si="9"/>
        <v>1871365</v>
      </c>
      <c r="S12" s="23"/>
    </row>
    <row r="13" spans="2:19" x14ac:dyDescent="0.25">
      <c r="B13" s="32"/>
      <c r="C13" s="1" t="s">
        <v>20</v>
      </c>
      <c r="D13" s="2" t="s">
        <v>11</v>
      </c>
      <c r="E13" s="2">
        <v>1</v>
      </c>
      <c r="F13" s="12">
        <v>833333</v>
      </c>
      <c r="G13" s="3">
        <f t="shared" si="2"/>
        <v>158333.26999999999</v>
      </c>
      <c r="H13" s="3">
        <f t="shared" si="0"/>
        <v>991666.27</v>
      </c>
      <c r="I13" s="3">
        <v>700000</v>
      </c>
      <c r="J13" s="3">
        <f t="shared" si="3"/>
        <v>133000</v>
      </c>
      <c r="K13" s="3">
        <f t="shared" si="1"/>
        <v>833000</v>
      </c>
      <c r="L13" s="12">
        <v>833300</v>
      </c>
      <c r="M13" s="3">
        <f t="shared" si="4"/>
        <v>158327</v>
      </c>
      <c r="N13" s="7">
        <f t="shared" si="5"/>
        <v>991627</v>
      </c>
      <c r="O13" s="16">
        <f t="shared" si="6"/>
        <v>935663</v>
      </c>
      <c r="P13" s="9">
        <f t="shared" si="7"/>
        <v>833000</v>
      </c>
      <c r="Q13" s="9">
        <f t="shared" si="8"/>
        <v>991627</v>
      </c>
      <c r="R13" s="9">
        <f t="shared" si="9"/>
        <v>935663</v>
      </c>
      <c r="S13" s="23"/>
    </row>
    <row r="14" spans="2:19" x14ac:dyDescent="0.25">
      <c r="B14" s="32"/>
      <c r="C14" s="1" t="s">
        <v>21</v>
      </c>
      <c r="D14" s="2" t="s">
        <v>11</v>
      </c>
      <c r="E14" s="2">
        <v>2</v>
      </c>
      <c r="F14" s="12">
        <v>833333</v>
      </c>
      <c r="G14" s="3">
        <f t="shared" si="2"/>
        <v>158333.26999999999</v>
      </c>
      <c r="H14" s="3">
        <f t="shared" si="0"/>
        <v>1983332.54</v>
      </c>
      <c r="I14" s="3">
        <v>700000</v>
      </c>
      <c r="J14" s="3">
        <f t="shared" si="3"/>
        <v>133000</v>
      </c>
      <c r="K14" s="3">
        <f t="shared" si="1"/>
        <v>1666000</v>
      </c>
      <c r="L14" s="12">
        <v>833300</v>
      </c>
      <c r="M14" s="3">
        <f t="shared" si="4"/>
        <v>158327</v>
      </c>
      <c r="N14" s="7">
        <f t="shared" si="5"/>
        <v>1983254</v>
      </c>
      <c r="O14" s="16">
        <f t="shared" si="6"/>
        <v>1871327</v>
      </c>
      <c r="P14" s="9">
        <f t="shared" si="7"/>
        <v>1666000</v>
      </c>
      <c r="Q14" s="9">
        <f t="shared" si="8"/>
        <v>1983254</v>
      </c>
      <c r="R14" s="9">
        <f t="shared" si="9"/>
        <v>1871327</v>
      </c>
      <c r="S14" s="23"/>
    </row>
    <row r="15" spans="2:19" ht="24" x14ac:dyDescent="0.25">
      <c r="B15" s="32"/>
      <c r="C15" s="1" t="s">
        <v>22</v>
      </c>
      <c r="D15" s="2" t="s">
        <v>11</v>
      </c>
      <c r="E15" s="2">
        <v>1</v>
      </c>
      <c r="F15" s="12">
        <v>1666667</v>
      </c>
      <c r="G15" s="3">
        <f t="shared" si="2"/>
        <v>316666.73</v>
      </c>
      <c r="H15" s="3">
        <f t="shared" si="0"/>
        <v>1983333.73</v>
      </c>
      <c r="I15" s="3">
        <v>1400000</v>
      </c>
      <c r="J15" s="3">
        <f t="shared" si="3"/>
        <v>266000</v>
      </c>
      <c r="K15" s="3">
        <f t="shared" si="1"/>
        <v>1666000</v>
      </c>
      <c r="L15" s="12">
        <v>1666700</v>
      </c>
      <c r="M15" s="3">
        <f t="shared" si="4"/>
        <v>316673</v>
      </c>
      <c r="N15" s="7">
        <f t="shared" si="5"/>
        <v>1983373</v>
      </c>
      <c r="O15" s="16">
        <f t="shared" si="6"/>
        <v>1871365</v>
      </c>
      <c r="P15" s="9">
        <f t="shared" si="7"/>
        <v>1666000</v>
      </c>
      <c r="Q15" s="9">
        <f t="shared" si="8"/>
        <v>1983334</v>
      </c>
      <c r="R15" s="9">
        <f t="shared" si="9"/>
        <v>1871365</v>
      </c>
      <c r="S15" s="23"/>
    </row>
    <row r="16" spans="2:19" ht="24" x14ac:dyDescent="0.25">
      <c r="B16" s="32"/>
      <c r="C16" s="1" t="s">
        <v>23</v>
      </c>
      <c r="D16" s="2" t="s">
        <v>11</v>
      </c>
      <c r="E16" s="2">
        <v>1</v>
      </c>
      <c r="F16" s="12">
        <v>1833333</v>
      </c>
      <c r="G16" s="3">
        <f t="shared" si="2"/>
        <v>348333.27</v>
      </c>
      <c r="H16" s="3">
        <f t="shared" si="0"/>
        <v>2181666.27</v>
      </c>
      <c r="I16" s="3">
        <v>1540000</v>
      </c>
      <c r="J16" s="3">
        <f t="shared" si="3"/>
        <v>292600</v>
      </c>
      <c r="K16" s="3">
        <f t="shared" si="1"/>
        <v>1832600</v>
      </c>
      <c r="L16" s="12">
        <v>1833300</v>
      </c>
      <c r="M16" s="3">
        <f t="shared" si="4"/>
        <v>348327</v>
      </c>
      <c r="N16" s="7">
        <f t="shared" si="5"/>
        <v>2181627</v>
      </c>
      <c r="O16" s="16">
        <f t="shared" si="6"/>
        <v>2058475</v>
      </c>
      <c r="P16" s="9">
        <f t="shared" si="7"/>
        <v>1832600</v>
      </c>
      <c r="Q16" s="9">
        <f t="shared" si="8"/>
        <v>2181627</v>
      </c>
      <c r="R16" s="9">
        <f t="shared" si="9"/>
        <v>2058475</v>
      </c>
      <c r="S16" s="23"/>
    </row>
    <row r="17" spans="2:19" ht="24" x14ac:dyDescent="0.25">
      <c r="B17" s="32"/>
      <c r="C17" s="1" t="s">
        <v>24</v>
      </c>
      <c r="D17" s="2" t="s">
        <v>11</v>
      </c>
      <c r="E17" s="2">
        <v>1</v>
      </c>
      <c r="F17" s="12">
        <v>1500000</v>
      </c>
      <c r="G17" s="3">
        <f t="shared" si="2"/>
        <v>285000</v>
      </c>
      <c r="H17" s="3">
        <f t="shared" si="0"/>
        <v>1785000</v>
      </c>
      <c r="I17" s="3">
        <v>1260000</v>
      </c>
      <c r="J17" s="3">
        <f t="shared" si="3"/>
        <v>239400</v>
      </c>
      <c r="K17" s="3">
        <f t="shared" si="1"/>
        <v>1499400</v>
      </c>
      <c r="L17" s="12">
        <v>1500000</v>
      </c>
      <c r="M17" s="3">
        <f t="shared" si="4"/>
        <v>285000</v>
      </c>
      <c r="N17" s="7">
        <f t="shared" si="5"/>
        <v>1785000</v>
      </c>
      <c r="O17" s="16">
        <f t="shared" si="6"/>
        <v>1684217</v>
      </c>
      <c r="P17" s="9">
        <f t="shared" si="7"/>
        <v>1499400</v>
      </c>
      <c r="Q17" s="9">
        <f t="shared" si="8"/>
        <v>1785000</v>
      </c>
      <c r="R17" s="9">
        <f t="shared" si="9"/>
        <v>1684217</v>
      </c>
      <c r="S17" s="23"/>
    </row>
    <row r="18" spans="2:19" ht="40.5" customHeight="1" x14ac:dyDescent="0.25">
      <c r="B18" s="32" t="s">
        <v>59</v>
      </c>
      <c r="C18" s="1" t="s">
        <v>25</v>
      </c>
      <c r="D18" s="2" t="s">
        <v>11</v>
      </c>
      <c r="E18" s="2">
        <v>24</v>
      </c>
      <c r="F18" s="3">
        <v>100000</v>
      </c>
      <c r="G18" s="3">
        <f t="shared" si="2"/>
        <v>19000</v>
      </c>
      <c r="H18" s="3">
        <f t="shared" si="0"/>
        <v>2856000</v>
      </c>
      <c r="I18" s="3">
        <v>84000</v>
      </c>
      <c r="J18" s="3">
        <f t="shared" si="3"/>
        <v>15960</v>
      </c>
      <c r="K18" s="3">
        <f t="shared" si="1"/>
        <v>2399040</v>
      </c>
      <c r="L18" s="3">
        <v>100000</v>
      </c>
      <c r="M18" s="3">
        <f t="shared" si="4"/>
        <v>19000</v>
      </c>
      <c r="N18" s="7">
        <f t="shared" si="5"/>
        <v>2856000</v>
      </c>
      <c r="O18" s="16">
        <f t="shared" si="6"/>
        <v>2694747</v>
      </c>
      <c r="P18" s="9">
        <f t="shared" si="7"/>
        <v>2399040</v>
      </c>
      <c r="Q18" s="9">
        <f t="shared" si="8"/>
        <v>2856000</v>
      </c>
      <c r="R18" s="9">
        <f t="shared" si="9"/>
        <v>2694747</v>
      </c>
      <c r="S18" s="23"/>
    </row>
    <row r="19" spans="2:19" ht="33" customHeight="1" x14ac:dyDescent="0.25">
      <c r="B19" s="32"/>
      <c r="C19" s="1" t="s">
        <v>26</v>
      </c>
      <c r="D19" s="2" t="s">
        <v>11</v>
      </c>
      <c r="E19" s="2">
        <v>2</v>
      </c>
      <c r="F19" s="3">
        <v>833333</v>
      </c>
      <c r="G19" s="3">
        <f t="shared" si="2"/>
        <v>158333.26999999999</v>
      </c>
      <c r="H19" s="3">
        <f t="shared" si="0"/>
        <v>1983332.54</v>
      </c>
      <c r="I19" s="3">
        <v>700000</v>
      </c>
      <c r="J19" s="3">
        <f t="shared" si="3"/>
        <v>133000</v>
      </c>
      <c r="K19" s="3">
        <f t="shared" si="1"/>
        <v>1666000</v>
      </c>
      <c r="L19" s="3">
        <v>833300</v>
      </c>
      <c r="M19" s="3">
        <f t="shared" si="4"/>
        <v>158327</v>
      </c>
      <c r="N19" s="7">
        <f t="shared" si="5"/>
        <v>1983254</v>
      </c>
      <c r="O19" s="16">
        <f t="shared" si="6"/>
        <v>1871327</v>
      </c>
      <c r="P19" s="9">
        <f t="shared" si="7"/>
        <v>1666000</v>
      </c>
      <c r="Q19" s="9">
        <f t="shared" si="8"/>
        <v>1983254</v>
      </c>
      <c r="R19" s="9">
        <f t="shared" si="9"/>
        <v>1871327</v>
      </c>
      <c r="S19" s="23"/>
    </row>
    <row r="20" spans="2:19" ht="28.5" customHeight="1" x14ac:dyDescent="0.25">
      <c r="B20" s="32"/>
      <c r="C20" s="1" t="s">
        <v>27</v>
      </c>
      <c r="D20" s="2" t="s">
        <v>11</v>
      </c>
      <c r="E20" s="2">
        <v>1</v>
      </c>
      <c r="F20" s="3">
        <v>1333333</v>
      </c>
      <c r="G20" s="3">
        <f t="shared" si="2"/>
        <v>253333.27</v>
      </c>
      <c r="H20" s="3">
        <f t="shared" si="0"/>
        <v>1586666.27</v>
      </c>
      <c r="I20" s="3">
        <v>1120000</v>
      </c>
      <c r="J20" s="3">
        <f t="shared" si="3"/>
        <v>212800</v>
      </c>
      <c r="K20" s="3">
        <f t="shared" si="1"/>
        <v>1332800</v>
      </c>
      <c r="L20" s="3">
        <v>1333300</v>
      </c>
      <c r="M20" s="3">
        <f t="shared" si="4"/>
        <v>253327</v>
      </c>
      <c r="N20" s="7">
        <f t="shared" si="5"/>
        <v>1586627</v>
      </c>
      <c r="O20" s="16">
        <f t="shared" si="6"/>
        <v>1497069</v>
      </c>
      <c r="P20" s="9">
        <f t="shared" si="7"/>
        <v>1332800</v>
      </c>
      <c r="Q20" s="9">
        <f t="shared" si="8"/>
        <v>1586627</v>
      </c>
      <c r="R20" s="9">
        <f t="shared" si="9"/>
        <v>1497069</v>
      </c>
      <c r="S20" s="23"/>
    </row>
    <row r="21" spans="2:19" ht="20.25" customHeight="1" x14ac:dyDescent="0.25">
      <c r="B21" s="32" t="s">
        <v>60</v>
      </c>
      <c r="C21" s="1" t="s">
        <v>27</v>
      </c>
      <c r="D21" s="2" t="s">
        <v>11</v>
      </c>
      <c r="E21" s="2">
        <v>1</v>
      </c>
      <c r="F21" s="3">
        <v>1333333</v>
      </c>
      <c r="G21" s="3">
        <f t="shared" si="2"/>
        <v>253333.27</v>
      </c>
      <c r="H21" s="3">
        <f t="shared" si="0"/>
        <v>1586666.27</v>
      </c>
      <c r="I21" s="3">
        <v>1120000</v>
      </c>
      <c r="J21" s="3">
        <f t="shared" si="3"/>
        <v>212800</v>
      </c>
      <c r="K21" s="3">
        <f t="shared" si="1"/>
        <v>1332800</v>
      </c>
      <c r="L21" s="3">
        <v>1333300</v>
      </c>
      <c r="M21" s="3">
        <f t="shared" si="4"/>
        <v>253327</v>
      </c>
      <c r="N21" s="7">
        <f t="shared" si="5"/>
        <v>1586627</v>
      </c>
      <c r="O21" s="16">
        <f t="shared" si="6"/>
        <v>1497069</v>
      </c>
      <c r="P21" s="9">
        <f t="shared" si="7"/>
        <v>1332800</v>
      </c>
      <c r="Q21" s="9">
        <f t="shared" si="8"/>
        <v>1586627</v>
      </c>
      <c r="R21" s="9">
        <f t="shared" si="9"/>
        <v>1497069</v>
      </c>
      <c r="S21" s="23"/>
    </row>
    <row r="22" spans="2:19" ht="24" customHeight="1" x14ac:dyDescent="0.25">
      <c r="B22" s="32"/>
      <c r="C22" s="1" t="s">
        <v>25</v>
      </c>
      <c r="D22" s="2" t="s">
        <v>11</v>
      </c>
      <c r="E22" s="2">
        <v>48</v>
      </c>
      <c r="F22" s="3">
        <v>100000</v>
      </c>
      <c r="G22" s="3">
        <f t="shared" si="2"/>
        <v>19000</v>
      </c>
      <c r="H22" s="3">
        <f t="shared" si="0"/>
        <v>5712000</v>
      </c>
      <c r="I22" s="3">
        <v>84000</v>
      </c>
      <c r="J22" s="3">
        <f t="shared" si="3"/>
        <v>15960</v>
      </c>
      <c r="K22" s="3">
        <f t="shared" si="1"/>
        <v>4798080</v>
      </c>
      <c r="L22" s="3">
        <v>100000</v>
      </c>
      <c r="M22" s="3">
        <f t="shared" si="4"/>
        <v>19000</v>
      </c>
      <c r="N22" s="7">
        <f t="shared" si="5"/>
        <v>5712000</v>
      </c>
      <c r="O22" s="16">
        <f t="shared" si="6"/>
        <v>5389494</v>
      </c>
      <c r="P22" s="9">
        <f t="shared" si="7"/>
        <v>4798080</v>
      </c>
      <c r="Q22" s="9">
        <f t="shared" si="8"/>
        <v>5712000</v>
      </c>
      <c r="R22" s="9">
        <f t="shared" si="9"/>
        <v>5389494</v>
      </c>
      <c r="S22" s="23"/>
    </row>
    <row r="23" spans="2:19" ht="43.5" customHeight="1" x14ac:dyDescent="0.25">
      <c r="B23" s="32"/>
      <c r="C23" s="1" t="s">
        <v>28</v>
      </c>
      <c r="D23" s="2" t="s">
        <v>11</v>
      </c>
      <c r="E23" s="2">
        <v>1</v>
      </c>
      <c r="F23" s="3">
        <v>100000</v>
      </c>
      <c r="G23" s="3">
        <f t="shared" si="2"/>
        <v>19000</v>
      </c>
      <c r="H23" s="3">
        <f t="shared" si="0"/>
        <v>119000</v>
      </c>
      <c r="I23" s="3">
        <v>84000</v>
      </c>
      <c r="J23" s="3">
        <f t="shared" si="3"/>
        <v>15960</v>
      </c>
      <c r="K23" s="3">
        <f t="shared" si="1"/>
        <v>99960</v>
      </c>
      <c r="L23" s="3">
        <v>100000</v>
      </c>
      <c r="M23" s="3">
        <f t="shared" si="4"/>
        <v>19000</v>
      </c>
      <c r="N23" s="7">
        <f t="shared" si="5"/>
        <v>119000</v>
      </c>
      <c r="O23" s="16">
        <f t="shared" si="6"/>
        <v>112281</v>
      </c>
      <c r="P23" s="9">
        <f t="shared" si="7"/>
        <v>99960</v>
      </c>
      <c r="Q23" s="9">
        <f t="shared" si="8"/>
        <v>119000</v>
      </c>
      <c r="R23" s="9">
        <f t="shared" si="9"/>
        <v>112281</v>
      </c>
      <c r="S23" s="23"/>
    </row>
    <row r="24" spans="2:19" ht="21" customHeight="1" x14ac:dyDescent="0.25">
      <c r="B24" s="32" t="s">
        <v>61</v>
      </c>
      <c r="C24" s="1" t="s">
        <v>29</v>
      </c>
      <c r="D24" s="2" t="s">
        <v>11</v>
      </c>
      <c r="E24" s="2">
        <v>1</v>
      </c>
      <c r="F24" s="3">
        <v>1333333</v>
      </c>
      <c r="G24" s="3">
        <f t="shared" si="2"/>
        <v>253333.27</v>
      </c>
      <c r="H24" s="3">
        <f t="shared" si="0"/>
        <v>1586666.27</v>
      </c>
      <c r="I24" s="3">
        <v>1120000</v>
      </c>
      <c r="J24" s="3">
        <f t="shared" si="3"/>
        <v>212800</v>
      </c>
      <c r="K24" s="3">
        <f t="shared" si="1"/>
        <v>1332800</v>
      </c>
      <c r="L24" s="3">
        <v>1333300</v>
      </c>
      <c r="M24" s="3">
        <f t="shared" si="4"/>
        <v>253327</v>
      </c>
      <c r="N24" s="7">
        <f t="shared" si="5"/>
        <v>1586627</v>
      </c>
      <c r="O24" s="16">
        <f t="shared" si="6"/>
        <v>1497069</v>
      </c>
      <c r="P24" s="9">
        <f t="shared" si="7"/>
        <v>1332800</v>
      </c>
      <c r="Q24" s="9">
        <f t="shared" si="8"/>
        <v>1586627</v>
      </c>
      <c r="R24" s="9">
        <f t="shared" si="9"/>
        <v>1497069</v>
      </c>
      <c r="S24" s="23"/>
    </row>
    <row r="25" spans="2:19" ht="28.5" customHeight="1" x14ac:dyDescent="0.25">
      <c r="B25" s="32"/>
      <c r="C25" s="1" t="s">
        <v>30</v>
      </c>
      <c r="D25" s="2" t="s">
        <v>11</v>
      </c>
      <c r="E25" s="2">
        <v>1</v>
      </c>
      <c r="F25" s="3">
        <v>1666667</v>
      </c>
      <c r="G25" s="3">
        <f t="shared" si="2"/>
        <v>316666.73</v>
      </c>
      <c r="H25" s="3">
        <f t="shared" si="0"/>
        <v>1983333.73</v>
      </c>
      <c r="I25" s="3">
        <v>1400000</v>
      </c>
      <c r="J25" s="3">
        <f t="shared" si="3"/>
        <v>266000</v>
      </c>
      <c r="K25" s="3">
        <f t="shared" si="1"/>
        <v>1666000</v>
      </c>
      <c r="L25" s="3">
        <v>1666700</v>
      </c>
      <c r="M25" s="3">
        <f t="shared" si="4"/>
        <v>316673</v>
      </c>
      <c r="N25" s="7">
        <f t="shared" si="5"/>
        <v>1983373</v>
      </c>
      <c r="O25" s="16">
        <f t="shared" si="6"/>
        <v>1871365</v>
      </c>
      <c r="P25" s="9">
        <f t="shared" si="7"/>
        <v>1666000</v>
      </c>
      <c r="Q25" s="9">
        <f t="shared" si="8"/>
        <v>1983334</v>
      </c>
      <c r="R25" s="9">
        <f t="shared" si="9"/>
        <v>1871365</v>
      </c>
      <c r="S25" s="23"/>
    </row>
    <row r="26" spans="2:19" ht="38.25" customHeight="1" x14ac:dyDescent="0.25">
      <c r="B26" s="32"/>
      <c r="C26" s="1" t="s">
        <v>31</v>
      </c>
      <c r="D26" s="2" t="s">
        <v>11</v>
      </c>
      <c r="E26" s="2">
        <v>1</v>
      </c>
      <c r="F26" s="3">
        <v>1333333</v>
      </c>
      <c r="G26" s="3">
        <f t="shared" si="2"/>
        <v>253333.27</v>
      </c>
      <c r="H26" s="3">
        <f t="shared" si="0"/>
        <v>1586666.27</v>
      </c>
      <c r="I26" s="3">
        <v>1120000</v>
      </c>
      <c r="J26" s="3">
        <f t="shared" si="3"/>
        <v>212800</v>
      </c>
      <c r="K26" s="3">
        <f t="shared" si="1"/>
        <v>1332800</v>
      </c>
      <c r="L26" s="3">
        <v>1333300</v>
      </c>
      <c r="M26" s="3">
        <f t="shared" si="4"/>
        <v>253327</v>
      </c>
      <c r="N26" s="7">
        <f t="shared" si="5"/>
        <v>1586627</v>
      </c>
      <c r="O26" s="16">
        <f t="shared" si="6"/>
        <v>1497069</v>
      </c>
      <c r="P26" s="9">
        <f t="shared" si="7"/>
        <v>1332800</v>
      </c>
      <c r="Q26" s="9">
        <f t="shared" si="8"/>
        <v>1586627</v>
      </c>
      <c r="R26" s="9">
        <f t="shared" si="9"/>
        <v>1497069</v>
      </c>
      <c r="S26" s="23"/>
    </row>
    <row r="27" spans="2:19" ht="29.25" customHeight="1" x14ac:dyDescent="0.25">
      <c r="B27" s="32" t="s">
        <v>62</v>
      </c>
      <c r="C27" s="1" t="s">
        <v>32</v>
      </c>
      <c r="D27" s="2" t="s">
        <v>11</v>
      </c>
      <c r="E27" s="2">
        <v>1</v>
      </c>
      <c r="F27" s="3">
        <v>833333</v>
      </c>
      <c r="G27" s="3">
        <f t="shared" si="2"/>
        <v>158333.26999999999</v>
      </c>
      <c r="H27" s="3">
        <f t="shared" si="0"/>
        <v>991666.27</v>
      </c>
      <c r="I27" s="3">
        <v>700000</v>
      </c>
      <c r="J27" s="3">
        <f t="shared" si="3"/>
        <v>133000</v>
      </c>
      <c r="K27" s="3">
        <f t="shared" si="1"/>
        <v>833000</v>
      </c>
      <c r="L27" s="3">
        <v>833300</v>
      </c>
      <c r="M27" s="3">
        <f t="shared" si="4"/>
        <v>158327</v>
      </c>
      <c r="N27" s="7">
        <f t="shared" si="5"/>
        <v>991627</v>
      </c>
      <c r="O27" s="16">
        <f t="shared" si="6"/>
        <v>935663</v>
      </c>
      <c r="P27" s="9">
        <f t="shared" si="7"/>
        <v>833000</v>
      </c>
      <c r="Q27" s="9">
        <f t="shared" si="8"/>
        <v>991627</v>
      </c>
      <c r="R27" s="9">
        <f t="shared" si="9"/>
        <v>935663</v>
      </c>
      <c r="S27" s="23"/>
    </row>
    <row r="28" spans="2:19" ht="28.5" customHeight="1" x14ac:dyDescent="0.25">
      <c r="B28" s="32"/>
      <c r="C28" s="1" t="s">
        <v>33</v>
      </c>
      <c r="D28" s="2" t="s">
        <v>11</v>
      </c>
      <c r="E28" s="2">
        <v>1</v>
      </c>
      <c r="F28" s="3">
        <v>666667</v>
      </c>
      <c r="G28" s="3">
        <f t="shared" si="2"/>
        <v>126666.73</v>
      </c>
      <c r="H28" s="3">
        <f t="shared" si="0"/>
        <v>793333.73</v>
      </c>
      <c r="I28" s="3">
        <v>560000</v>
      </c>
      <c r="J28" s="3">
        <f t="shared" si="3"/>
        <v>106400</v>
      </c>
      <c r="K28" s="3">
        <f t="shared" si="1"/>
        <v>666400</v>
      </c>
      <c r="L28" s="3">
        <v>666700</v>
      </c>
      <c r="M28" s="3">
        <f t="shared" si="4"/>
        <v>126673</v>
      </c>
      <c r="N28" s="7">
        <f t="shared" si="5"/>
        <v>793373</v>
      </c>
      <c r="O28" s="16">
        <f t="shared" si="6"/>
        <v>748553</v>
      </c>
      <c r="P28" s="9">
        <f t="shared" si="7"/>
        <v>666400</v>
      </c>
      <c r="Q28" s="9">
        <f t="shared" si="8"/>
        <v>793334</v>
      </c>
      <c r="R28" s="9">
        <f t="shared" si="9"/>
        <v>748553</v>
      </c>
      <c r="S28" s="23"/>
    </row>
    <row r="29" spans="2:19" ht="37.5" customHeight="1" x14ac:dyDescent="0.25">
      <c r="B29" s="32"/>
      <c r="C29" s="1" t="s">
        <v>34</v>
      </c>
      <c r="D29" s="2" t="s">
        <v>11</v>
      </c>
      <c r="E29" s="2">
        <v>1</v>
      </c>
      <c r="F29" s="3">
        <v>100000</v>
      </c>
      <c r="G29" s="3">
        <f t="shared" si="2"/>
        <v>19000</v>
      </c>
      <c r="H29" s="3">
        <f t="shared" si="0"/>
        <v>119000</v>
      </c>
      <c r="I29" s="3">
        <v>84000</v>
      </c>
      <c r="J29" s="3">
        <f t="shared" si="3"/>
        <v>15960</v>
      </c>
      <c r="K29" s="3">
        <f t="shared" si="1"/>
        <v>99960</v>
      </c>
      <c r="L29" s="3">
        <v>100000</v>
      </c>
      <c r="M29" s="3">
        <f t="shared" si="4"/>
        <v>19000</v>
      </c>
      <c r="N29" s="7">
        <f t="shared" si="5"/>
        <v>119000</v>
      </c>
      <c r="O29" s="16">
        <f t="shared" si="6"/>
        <v>112281</v>
      </c>
      <c r="P29" s="9">
        <f t="shared" si="7"/>
        <v>99960</v>
      </c>
      <c r="Q29" s="9">
        <f t="shared" si="8"/>
        <v>119000</v>
      </c>
      <c r="R29" s="9">
        <f t="shared" si="9"/>
        <v>112281</v>
      </c>
      <c r="S29" s="23"/>
    </row>
    <row r="30" spans="2:19" ht="24" x14ac:dyDescent="0.25">
      <c r="B30" s="32" t="s">
        <v>63</v>
      </c>
      <c r="C30" s="1" t="s">
        <v>35</v>
      </c>
      <c r="D30" s="2" t="s">
        <v>11</v>
      </c>
      <c r="E30" s="2">
        <v>1</v>
      </c>
      <c r="F30" s="3">
        <v>2000000</v>
      </c>
      <c r="G30" s="3">
        <f t="shared" si="2"/>
        <v>380000</v>
      </c>
      <c r="H30" s="3">
        <f t="shared" si="0"/>
        <v>2380000</v>
      </c>
      <c r="I30" s="3">
        <v>1680000</v>
      </c>
      <c r="J30" s="3">
        <f t="shared" si="3"/>
        <v>319200</v>
      </c>
      <c r="K30" s="3">
        <f t="shared" si="1"/>
        <v>1999200</v>
      </c>
      <c r="L30" s="3">
        <v>2000000</v>
      </c>
      <c r="M30" s="3">
        <f t="shared" si="4"/>
        <v>380000</v>
      </c>
      <c r="N30" s="7">
        <f t="shared" si="5"/>
        <v>2380000</v>
      </c>
      <c r="O30" s="16">
        <f t="shared" si="6"/>
        <v>2245622</v>
      </c>
      <c r="P30" s="9">
        <f t="shared" si="7"/>
        <v>1999200</v>
      </c>
      <c r="Q30" s="9">
        <f t="shared" si="8"/>
        <v>2380000</v>
      </c>
      <c r="R30" s="9">
        <f t="shared" si="9"/>
        <v>2245622</v>
      </c>
      <c r="S30" s="23"/>
    </row>
    <row r="31" spans="2:19" ht="24" x14ac:dyDescent="0.25">
      <c r="B31" s="32"/>
      <c r="C31" s="1" t="s">
        <v>36</v>
      </c>
      <c r="D31" s="2" t="s">
        <v>11</v>
      </c>
      <c r="E31" s="2">
        <v>1</v>
      </c>
      <c r="F31" s="3">
        <v>833333</v>
      </c>
      <c r="G31" s="3">
        <f t="shared" si="2"/>
        <v>158333.26999999999</v>
      </c>
      <c r="H31" s="3">
        <f t="shared" si="0"/>
        <v>991666.27</v>
      </c>
      <c r="I31" s="3">
        <v>700000</v>
      </c>
      <c r="J31" s="3">
        <f t="shared" si="3"/>
        <v>133000</v>
      </c>
      <c r="K31" s="3">
        <f t="shared" si="1"/>
        <v>833000</v>
      </c>
      <c r="L31" s="3">
        <v>833300</v>
      </c>
      <c r="M31" s="3">
        <f t="shared" si="4"/>
        <v>158327</v>
      </c>
      <c r="N31" s="7">
        <f t="shared" si="5"/>
        <v>991627</v>
      </c>
      <c r="O31" s="16">
        <f t="shared" si="6"/>
        <v>935663</v>
      </c>
      <c r="P31" s="9">
        <f t="shared" si="7"/>
        <v>833000</v>
      </c>
      <c r="Q31" s="9">
        <f t="shared" si="8"/>
        <v>991627</v>
      </c>
      <c r="R31" s="9">
        <f t="shared" si="9"/>
        <v>935663</v>
      </c>
      <c r="S31" s="23"/>
    </row>
    <row r="32" spans="2:19" x14ac:dyDescent="0.25">
      <c r="B32" s="32"/>
      <c r="C32" s="1" t="s">
        <v>34</v>
      </c>
      <c r="D32" s="2" t="s">
        <v>11</v>
      </c>
      <c r="E32" s="2">
        <v>1</v>
      </c>
      <c r="F32" s="3">
        <v>1666666</v>
      </c>
      <c r="G32" s="3">
        <f t="shared" si="2"/>
        <v>316666.53999999998</v>
      </c>
      <c r="H32" s="3">
        <f t="shared" si="0"/>
        <v>1983332.54</v>
      </c>
      <c r="I32" s="3">
        <v>1400000</v>
      </c>
      <c r="J32" s="3">
        <f t="shared" si="3"/>
        <v>266000</v>
      </c>
      <c r="K32" s="3">
        <f t="shared" si="1"/>
        <v>1666000</v>
      </c>
      <c r="L32" s="3">
        <v>1666700</v>
      </c>
      <c r="M32" s="3">
        <f t="shared" si="4"/>
        <v>316673</v>
      </c>
      <c r="N32" s="7">
        <f t="shared" si="5"/>
        <v>1983373</v>
      </c>
      <c r="O32" s="16">
        <f t="shared" si="6"/>
        <v>1871364</v>
      </c>
      <c r="P32" s="9">
        <f t="shared" si="7"/>
        <v>1666000</v>
      </c>
      <c r="Q32" s="9">
        <f t="shared" si="8"/>
        <v>1983333</v>
      </c>
      <c r="R32" s="9">
        <f t="shared" si="9"/>
        <v>1871364</v>
      </c>
      <c r="S32" s="23"/>
    </row>
    <row r="33" spans="2:19" ht="27.75" customHeight="1" x14ac:dyDescent="0.25">
      <c r="B33" s="32"/>
      <c r="C33" s="1" t="s">
        <v>29</v>
      </c>
      <c r="D33" s="2" t="s">
        <v>11</v>
      </c>
      <c r="E33" s="2">
        <v>2</v>
      </c>
      <c r="F33" s="3">
        <v>1333333</v>
      </c>
      <c r="G33" s="3">
        <f t="shared" si="2"/>
        <v>253333.27</v>
      </c>
      <c r="H33" s="3">
        <f t="shared" si="0"/>
        <v>3173332.54</v>
      </c>
      <c r="I33" s="3">
        <v>1120000</v>
      </c>
      <c r="J33" s="3">
        <f t="shared" si="3"/>
        <v>212800</v>
      </c>
      <c r="K33" s="3">
        <f t="shared" si="1"/>
        <v>2665600</v>
      </c>
      <c r="L33" s="3">
        <v>1333300</v>
      </c>
      <c r="M33" s="3">
        <f t="shared" si="4"/>
        <v>253327</v>
      </c>
      <c r="N33" s="7">
        <f t="shared" si="5"/>
        <v>3173254</v>
      </c>
      <c r="O33" s="16">
        <f t="shared" si="6"/>
        <v>2994138</v>
      </c>
      <c r="P33" s="9">
        <f t="shared" si="7"/>
        <v>2665600</v>
      </c>
      <c r="Q33" s="9">
        <f t="shared" si="8"/>
        <v>3173254</v>
      </c>
      <c r="R33" s="9">
        <f t="shared" si="9"/>
        <v>2994138</v>
      </c>
      <c r="S33" s="23"/>
    </row>
    <row r="34" spans="2:19" ht="18.75" customHeight="1" x14ac:dyDescent="0.25">
      <c r="B34" s="32"/>
      <c r="C34" s="1" t="s">
        <v>13</v>
      </c>
      <c r="D34" s="2" t="s">
        <v>11</v>
      </c>
      <c r="E34" s="2">
        <v>1</v>
      </c>
      <c r="F34" s="3">
        <v>100000</v>
      </c>
      <c r="G34" s="3">
        <f t="shared" si="2"/>
        <v>19000</v>
      </c>
      <c r="H34" s="3">
        <f t="shared" si="0"/>
        <v>119000</v>
      </c>
      <c r="I34" s="3">
        <v>84000</v>
      </c>
      <c r="J34" s="3">
        <f t="shared" si="3"/>
        <v>15960</v>
      </c>
      <c r="K34" s="3">
        <f t="shared" si="1"/>
        <v>99960</v>
      </c>
      <c r="L34" s="3">
        <v>100000</v>
      </c>
      <c r="M34" s="3">
        <f t="shared" si="4"/>
        <v>19000</v>
      </c>
      <c r="N34" s="7">
        <f t="shared" si="5"/>
        <v>119000</v>
      </c>
      <c r="O34" s="16">
        <f t="shared" si="6"/>
        <v>112281</v>
      </c>
      <c r="P34" s="9">
        <f t="shared" si="7"/>
        <v>99960</v>
      </c>
      <c r="Q34" s="9">
        <f t="shared" si="8"/>
        <v>119000</v>
      </c>
      <c r="R34" s="9">
        <f t="shared" si="9"/>
        <v>112281</v>
      </c>
      <c r="S34" s="23"/>
    </row>
    <row r="35" spans="2:19" ht="91.5" customHeight="1" x14ac:dyDescent="0.25">
      <c r="B35" s="17" t="s">
        <v>37</v>
      </c>
      <c r="C35" s="1" t="s">
        <v>25</v>
      </c>
      <c r="D35" s="2" t="s">
        <v>11</v>
      </c>
      <c r="E35" s="2">
        <v>70</v>
      </c>
      <c r="F35" s="3">
        <v>100000</v>
      </c>
      <c r="G35" s="3">
        <f t="shared" si="2"/>
        <v>19000</v>
      </c>
      <c r="H35" s="3">
        <f t="shared" si="0"/>
        <v>8330000</v>
      </c>
      <c r="I35" s="3">
        <v>84000</v>
      </c>
      <c r="J35" s="3">
        <f t="shared" si="3"/>
        <v>15960</v>
      </c>
      <c r="K35" s="3">
        <f t="shared" si="1"/>
        <v>6997200</v>
      </c>
      <c r="L35" s="3">
        <v>100000</v>
      </c>
      <c r="M35" s="3">
        <f t="shared" si="4"/>
        <v>19000</v>
      </c>
      <c r="N35" s="7">
        <f t="shared" si="5"/>
        <v>8330000</v>
      </c>
      <c r="O35" s="16">
        <f t="shared" si="6"/>
        <v>7859678</v>
      </c>
      <c r="P35" s="9">
        <f t="shared" si="7"/>
        <v>6997200</v>
      </c>
      <c r="Q35" s="9">
        <f t="shared" si="8"/>
        <v>8330000</v>
      </c>
      <c r="R35" s="9">
        <f t="shared" si="9"/>
        <v>7859678</v>
      </c>
      <c r="S35" s="23"/>
    </row>
    <row r="36" spans="2:19" ht="24" customHeight="1" x14ac:dyDescent="0.25">
      <c r="B36" s="30" t="s">
        <v>38</v>
      </c>
      <c r="C36" s="4" t="s">
        <v>31</v>
      </c>
      <c r="D36" s="2" t="s">
        <v>11</v>
      </c>
      <c r="E36" s="4">
        <v>1</v>
      </c>
      <c r="F36" s="3">
        <v>1666667</v>
      </c>
      <c r="G36" s="3">
        <f t="shared" si="2"/>
        <v>316666.73</v>
      </c>
      <c r="H36" s="3">
        <f t="shared" ref="H36:H52" si="10">E36*(F36+G36)</f>
        <v>1983333.73</v>
      </c>
      <c r="I36" s="3">
        <v>1400000</v>
      </c>
      <c r="J36" s="3">
        <f t="shared" si="3"/>
        <v>266000</v>
      </c>
      <c r="K36" s="3">
        <f t="shared" ref="K36:K52" si="11">E36*(I36+J36)</f>
        <v>1666000</v>
      </c>
      <c r="L36" s="3">
        <v>1666700</v>
      </c>
      <c r="M36" s="3">
        <f t="shared" si="4"/>
        <v>316673</v>
      </c>
      <c r="N36" s="7">
        <f t="shared" si="5"/>
        <v>1983373</v>
      </c>
      <c r="O36" s="16">
        <f t="shared" si="6"/>
        <v>1871365</v>
      </c>
      <c r="P36" s="9">
        <f t="shared" si="7"/>
        <v>1666000</v>
      </c>
      <c r="Q36" s="9">
        <f t="shared" si="8"/>
        <v>1983334</v>
      </c>
      <c r="R36" s="9">
        <f t="shared" si="9"/>
        <v>1871365</v>
      </c>
      <c r="S36" s="23"/>
    </row>
    <row r="37" spans="2:19" ht="24" x14ac:dyDescent="0.25">
      <c r="B37" s="30"/>
      <c r="C37" s="4" t="s">
        <v>22</v>
      </c>
      <c r="D37" s="2" t="s">
        <v>11</v>
      </c>
      <c r="E37" s="4">
        <v>4</v>
      </c>
      <c r="F37" s="3">
        <v>1666667</v>
      </c>
      <c r="G37" s="3">
        <f t="shared" si="2"/>
        <v>316666.73</v>
      </c>
      <c r="H37" s="3">
        <f t="shared" si="10"/>
        <v>7933334.9199999999</v>
      </c>
      <c r="I37" s="3">
        <v>1400000</v>
      </c>
      <c r="J37" s="3">
        <f t="shared" si="3"/>
        <v>266000</v>
      </c>
      <c r="K37" s="3">
        <f t="shared" si="11"/>
        <v>6664000</v>
      </c>
      <c r="L37" s="3">
        <v>1666700</v>
      </c>
      <c r="M37" s="3">
        <f t="shared" si="4"/>
        <v>316673</v>
      </c>
      <c r="N37" s="7">
        <f t="shared" si="5"/>
        <v>7933492</v>
      </c>
      <c r="O37" s="16">
        <f t="shared" si="6"/>
        <v>7485458</v>
      </c>
      <c r="P37" s="9">
        <f t="shared" si="7"/>
        <v>6664000</v>
      </c>
      <c r="Q37" s="9">
        <f t="shared" si="8"/>
        <v>7933335</v>
      </c>
      <c r="R37" s="9">
        <f t="shared" si="9"/>
        <v>7485458</v>
      </c>
      <c r="S37" s="23"/>
    </row>
    <row r="38" spans="2:19" ht="24" x14ac:dyDescent="0.25">
      <c r="B38" s="30"/>
      <c r="C38" s="4" t="s">
        <v>39</v>
      </c>
      <c r="D38" s="2" t="s">
        <v>11</v>
      </c>
      <c r="E38" s="4">
        <v>5</v>
      </c>
      <c r="F38" s="3">
        <v>1666667</v>
      </c>
      <c r="G38" s="3">
        <f t="shared" si="2"/>
        <v>316666.73</v>
      </c>
      <c r="H38" s="3">
        <f t="shared" si="10"/>
        <v>9916668.6500000004</v>
      </c>
      <c r="I38" s="3">
        <v>1400000</v>
      </c>
      <c r="J38" s="3">
        <f t="shared" si="3"/>
        <v>266000</v>
      </c>
      <c r="K38" s="3">
        <f t="shared" si="11"/>
        <v>8330000</v>
      </c>
      <c r="L38" s="3">
        <v>1666700</v>
      </c>
      <c r="M38" s="3">
        <f t="shared" si="4"/>
        <v>316673</v>
      </c>
      <c r="N38" s="7">
        <f t="shared" si="5"/>
        <v>9916865</v>
      </c>
      <c r="O38" s="16">
        <f t="shared" si="6"/>
        <v>9356823</v>
      </c>
      <c r="P38" s="9">
        <f t="shared" si="7"/>
        <v>8330000</v>
      </c>
      <c r="Q38" s="9">
        <f t="shared" si="8"/>
        <v>9916669</v>
      </c>
      <c r="R38" s="9">
        <f t="shared" si="9"/>
        <v>9356823</v>
      </c>
      <c r="S38" s="23"/>
    </row>
    <row r="39" spans="2:19" x14ac:dyDescent="0.25">
      <c r="B39" s="30"/>
      <c r="C39" s="4" t="s">
        <v>40</v>
      </c>
      <c r="D39" s="2" t="s">
        <v>11</v>
      </c>
      <c r="E39" s="4">
        <v>1</v>
      </c>
      <c r="F39" s="3">
        <v>1000000</v>
      </c>
      <c r="G39" s="3">
        <f t="shared" si="2"/>
        <v>190000</v>
      </c>
      <c r="H39" s="3">
        <f t="shared" si="10"/>
        <v>1190000</v>
      </c>
      <c r="I39" s="3">
        <v>840000</v>
      </c>
      <c r="J39" s="3">
        <f t="shared" si="3"/>
        <v>159600</v>
      </c>
      <c r="K39" s="3">
        <f t="shared" si="11"/>
        <v>999600</v>
      </c>
      <c r="L39" s="3">
        <v>1000000</v>
      </c>
      <c r="M39" s="3">
        <f t="shared" si="4"/>
        <v>190000</v>
      </c>
      <c r="N39" s="7">
        <f t="shared" si="5"/>
        <v>1190000</v>
      </c>
      <c r="O39" s="16">
        <f t="shared" si="6"/>
        <v>1122811</v>
      </c>
      <c r="P39" s="9">
        <f t="shared" si="7"/>
        <v>999600</v>
      </c>
      <c r="Q39" s="9">
        <f t="shared" si="8"/>
        <v>1190000</v>
      </c>
      <c r="R39" s="9">
        <f t="shared" si="9"/>
        <v>1122811</v>
      </c>
      <c r="S39" s="23"/>
    </row>
    <row r="40" spans="2:19" x14ac:dyDescent="0.25">
      <c r="B40" s="30"/>
      <c r="C40" s="4" t="s">
        <v>41</v>
      </c>
      <c r="D40" s="2" t="s">
        <v>11</v>
      </c>
      <c r="E40" s="4">
        <v>2</v>
      </c>
      <c r="F40" s="3">
        <v>1166667</v>
      </c>
      <c r="G40" s="3">
        <f t="shared" si="2"/>
        <v>221666.73</v>
      </c>
      <c r="H40" s="3">
        <f t="shared" si="10"/>
        <v>2776667.46</v>
      </c>
      <c r="I40" s="3">
        <v>980000</v>
      </c>
      <c r="J40" s="3">
        <f t="shared" si="3"/>
        <v>186200</v>
      </c>
      <c r="K40" s="3">
        <f t="shared" si="11"/>
        <v>2332400</v>
      </c>
      <c r="L40" s="3">
        <v>1166700</v>
      </c>
      <c r="M40" s="3">
        <f t="shared" si="4"/>
        <v>221673</v>
      </c>
      <c r="N40" s="7">
        <f t="shared" si="5"/>
        <v>2776746</v>
      </c>
      <c r="O40" s="16">
        <f t="shared" si="6"/>
        <v>2619918</v>
      </c>
      <c r="P40" s="9">
        <f t="shared" si="7"/>
        <v>2332400</v>
      </c>
      <c r="Q40" s="9">
        <f t="shared" si="8"/>
        <v>2776667</v>
      </c>
      <c r="R40" s="9">
        <f t="shared" si="9"/>
        <v>2619918</v>
      </c>
      <c r="S40" s="23"/>
    </row>
    <row r="41" spans="2:19" ht="24" x14ac:dyDescent="0.25">
      <c r="B41" s="30"/>
      <c r="C41" s="4" t="s">
        <v>42</v>
      </c>
      <c r="D41" s="2" t="s">
        <v>11</v>
      </c>
      <c r="E41" s="4">
        <v>23</v>
      </c>
      <c r="F41" s="3">
        <v>166667</v>
      </c>
      <c r="G41" s="3">
        <f t="shared" si="2"/>
        <v>31666.73</v>
      </c>
      <c r="H41" s="3">
        <f t="shared" si="10"/>
        <v>4561675.79</v>
      </c>
      <c r="I41" s="3">
        <v>140000</v>
      </c>
      <c r="J41" s="3">
        <f t="shared" si="3"/>
        <v>26600</v>
      </c>
      <c r="K41" s="3">
        <f t="shared" si="11"/>
        <v>3831800</v>
      </c>
      <c r="L41" s="3">
        <v>166700</v>
      </c>
      <c r="M41" s="3">
        <f t="shared" si="4"/>
        <v>31673</v>
      </c>
      <c r="N41" s="7">
        <f t="shared" si="5"/>
        <v>4562579</v>
      </c>
      <c r="O41" s="16">
        <f t="shared" si="6"/>
        <v>4304399</v>
      </c>
      <c r="P41" s="9">
        <f t="shared" si="7"/>
        <v>3831800</v>
      </c>
      <c r="Q41" s="9">
        <f t="shared" si="8"/>
        <v>4561676</v>
      </c>
      <c r="R41" s="9">
        <f t="shared" si="9"/>
        <v>4304399</v>
      </c>
      <c r="S41" s="23"/>
    </row>
    <row r="42" spans="2:19" ht="24" x14ac:dyDescent="0.25">
      <c r="B42" s="30"/>
      <c r="C42" s="4" t="s">
        <v>43</v>
      </c>
      <c r="D42" s="2" t="s">
        <v>11</v>
      </c>
      <c r="E42" s="4">
        <v>1</v>
      </c>
      <c r="F42" s="3">
        <v>1916667</v>
      </c>
      <c r="G42" s="3">
        <f t="shared" si="2"/>
        <v>364166.73</v>
      </c>
      <c r="H42" s="3">
        <f t="shared" si="10"/>
        <v>2280833.73</v>
      </c>
      <c r="I42" s="3">
        <v>1610000</v>
      </c>
      <c r="J42" s="3">
        <f t="shared" si="3"/>
        <v>305900</v>
      </c>
      <c r="K42" s="3">
        <f t="shared" si="11"/>
        <v>1915900</v>
      </c>
      <c r="L42" s="3">
        <v>1916700</v>
      </c>
      <c r="M42" s="3">
        <f t="shared" si="4"/>
        <v>364173</v>
      </c>
      <c r="N42" s="7">
        <f t="shared" si="5"/>
        <v>2280873</v>
      </c>
      <c r="O42" s="16">
        <f t="shared" si="6"/>
        <v>2152067</v>
      </c>
      <c r="P42" s="9">
        <f t="shared" si="7"/>
        <v>1915900</v>
      </c>
      <c r="Q42" s="9">
        <f t="shared" si="8"/>
        <v>2280834</v>
      </c>
      <c r="R42" s="9">
        <f t="shared" si="9"/>
        <v>2152067</v>
      </c>
      <c r="S42" s="23"/>
    </row>
    <row r="43" spans="2:19" x14ac:dyDescent="0.25">
      <c r="B43" s="30"/>
      <c r="C43" s="4" t="s">
        <v>44</v>
      </c>
      <c r="D43" s="2" t="s">
        <v>11</v>
      </c>
      <c r="E43" s="4">
        <v>2</v>
      </c>
      <c r="F43" s="3">
        <v>833333</v>
      </c>
      <c r="G43" s="3">
        <f t="shared" si="2"/>
        <v>158333.26999999999</v>
      </c>
      <c r="H43" s="3">
        <f t="shared" si="10"/>
        <v>1983332.54</v>
      </c>
      <c r="I43" s="3">
        <v>700000</v>
      </c>
      <c r="J43" s="3">
        <f t="shared" si="3"/>
        <v>133000</v>
      </c>
      <c r="K43" s="3">
        <f t="shared" si="11"/>
        <v>1666000</v>
      </c>
      <c r="L43" s="3">
        <v>833300</v>
      </c>
      <c r="M43" s="3">
        <f t="shared" si="4"/>
        <v>158327</v>
      </c>
      <c r="N43" s="7">
        <f t="shared" si="5"/>
        <v>1983254</v>
      </c>
      <c r="O43" s="16">
        <f t="shared" si="6"/>
        <v>1871327</v>
      </c>
      <c r="P43" s="9">
        <f t="shared" si="7"/>
        <v>1666000</v>
      </c>
      <c r="Q43" s="9">
        <f t="shared" si="8"/>
        <v>1983254</v>
      </c>
      <c r="R43" s="9">
        <f t="shared" si="9"/>
        <v>1871327</v>
      </c>
      <c r="S43" s="23"/>
    </row>
    <row r="44" spans="2:19" ht="24" x14ac:dyDescent="0.25">
      <c r="B44" s="30"/>
      <c r="C44" s="4" t="s">
        <v>45</v>
      </c>
      <c r="D44" s="2" t="s">
        <v>11</v>
      </c>
      <c r="E44" s="4">
        <v>1</v>
      </c>
      <c r="F44" s="3">
        <v>1666667</v>
      </c>
      <c r="G44" s="3">
        <f t="shared" si="2"/>
        <v>316666.73</v>
      </c>
      <c r="H44" s="3">
        <f t="shared" si="10"/>
        <v>1983333.73</v>
      </c>
      <c r="I44" s="3">
        <v>1400000</v>
      </c>
      <c r="J44" s="3">
        <f t="shared" si="3"/>
        <v>266000</v>
      </c>
      <c r="K44" s="3">
        <f t="shared" si="11"/>
        <v>1666000</v>
      </c>
      <c r="L44" s="3">
        <v>1666700</v>
      </c>
      <c r="M44" s="3">
        <f t="shared" si="4"/>
        <v>316673</v>
      </c>
      <c r="N44" s="7">
        <f t="shared" si="5"/>
        <v>1983373</v>
      </c>
      <c r="O44" s="16">
        <f t="shared" si="6"/>
        <v>1871365</v>
      </c>
      <c r="P44" s="9">
        <f t="shared" si="7"/>
        <v>1666000</v>
      </c>
      <c r="Q44" s="9">
        <f t="shared" si="8"/>
        <v>1983334</v>
      </c>
      <c r="R44" s="9">
        <f t="shared" si="9"/>
        <v>1871365</v>
      </c>
      <c r="S44" s="23"/>
    </row>
    <row r="45" spans="2:19" ht="23.25" customHeight="1" x14ac:dyDescent="0.25">
      <c r="B45" s="30"/>
      <c r="C45" s="4" t="s">
        <v>46</v>
      </c>
      <c r="D45" s="2" t="s">
        <v>11</v>
      </c>
      <c r="E45" s="4">
        <v>1</v>
      </c>
      <c r="F45" s="3">
        <v>1500000</v>
      </c>
      <c r="G45" s="3">
        <f t="shared" si="2"/>
        <v>285000</v>
      </c>
      <c r="H45" s="3">
        <f t="shared" si="10"/>
        <v>1785000</v>
      </c>
      <c r="I45" s="3">
        <v>1260000</v>
      </c>
      <c r="J45" s="3">
        <f t="shared" si="3"/>
        <v>239400</v>
      </c>
      <c r="K45" s="3">
        <f t="shared" si="11"/>
        <v>1499400</v>
      </c>
      <c r="L45" s="3">
        <v>1500000</v>
      </c>
      <c r="M45" s="3">
        <f t="shared" si="4"/>
        <v>285000</v>
      </c>
      <c r="N45" s="7">
        <f t="shared" si="5"/>
        <v>1785000</v>
      </c>
      <c r="O45" s="16">
        <f t="shared" si="6"/>
        <v>1684217</v>
      </c>
      <c r="P45" s="9">
        <f t="shared" si="7"/>
        <v>1499400</v>
      </c>
      <c r="Q45" s="9">
        <f t="shared" si="8"/>
        <v>1785000</v>
      </c>
      <c r="R45" s="9">
        <f t="shared" si="9"/>
        <v>1684217</v>
      </c>
      <c r="S45" s="23"/>
    </row>
    <row r="46" spans="2:19" ht="24.75" customHeight="1" x14ac:dyDescent="0.25">
      <c r="B46" s="31" t="s">
        <v>47</v>
      </c>
      <c r="C46" s="4" t="s">
        <v>34</v>
      </c>
      <c r="D46" s="2" t="s">
        <v>11</v>
      </c>
      <c r="E46" s="4">
        <v>2</v>
      </c>
      <c r="F46" s="3">
        <v>100000</v>
      </c>
      <c r="G46" s="3">
        <f t="shared" si="2"/>
        <v>19000</v>
      </c>
      <c r="H46" s="3">
        <f t="shared" si="10"/>
        <v>238000</v>
      </c>
      <c r="I46" s="3">
        <v>84000</v>
      </c>
      <c r="J46" s="3">
        <f t="shared" si="3"/>
        <v>15960</v>
      </c>
      <c r="K46" s="3">
        <f t="shared" si="11"/>
        <v>199920</v>
      </c>
      <c r="L46" s="3">
        <v>100000</v>
      </c>
      <c r="M46" s="3">
        <f t="shared" si="4"/>
        <v>19000</v>
      </c>
      <c r="N46" s="7">
        <f t="shared" si="5"/>
        <v>238000</v>
      </c>
      <c r="O46" s="16">
        <f t="shared" si="6"/>
        <v>224562</v>
      </c>
      <c r="P46" s="9">
        <f t="shared" si="7"/>
        <v>199920</v>
      </c>
      <c r="Q46" s="9">
        <f t="shared" si="8"/>
        <v>238000</v>
      </c>
      <c r="R46" s="9">
        <f t="shared" si="9"/>
        <v>224562</v>
      </c>
      <c r="S46" s="23"/>
    </row>
    <row r="47" spans="2:19" ht="20.25" customHeight="1" x14ac:dyDescent="0.25">
      <c r="B47" s="31"/>
      <c r="C47" s="4" t="s">
        <v>48</v>
      </c>
      <c r="D47" s="2" t="s">
        <v>11</v>
      </c>
      <c r="E47" s="4">
        <v>3</v>
      </c>
      <c r="F47" s="3">
        <v>2166667</v>
      </c>
      <c r="G47" s="3">
        <f t="shared" si="2"/>
        <v>411666.73</v>
      </c>
      <c r="H47" s="3">
        <f t="shared" si="10"/>
        <v>7735001.1899999995</v>
      </c>
      <c r="I47" s="3">
        <v>1820000</v>
      </c>
      <c r="J47" s="3">
        <f t="shared" si="3"/>
        <v>345800</v>
      </c>
      <c r="K47" s="3">
        <f t="shared" si="11"/>
        <v>6497400</v>
      </c>
      <c r="L47" s="3">
        <v>2166700</v>
      </c>
      <c r="M47" s="3">
        <f t="shared" si="4"/>
        <v>411673</v>
      </c>
      <c r="N47" s="7">
        <f t="shared" si="5"/>
        <v>7735119</v>
      </c>
      <c r="O47" s="16">
        <f t="shared" si="6"/>
        <v>7298310</v>
      </c>
      <c r="P47" s="9">
        <f t="shared" si="7"/>
        <v>6497400</v>
      </c>
      <c r="Q47" s="9">
        <f t="shared" si="8"/>
        <v>7735001</v>
      </c>
      <c r="R47" s="9">
        <f t="shared" si="9"/>
        <v>7298310</v>
      </c>
      <c r="S47" s="23"/>
    </row>
    <row r="48" spans="2:19" ht="48" customHeight="1" x14ac:dyDescent="0.25">
      <c r="B48" s="31"/>
      <c r="C48" s="4" t="s">
        <v>49</v>
      </c>
      <c r="D48" s="2" t="s">
        <v>11</v>
      </c>
      <c r="E48" s="4">
        <v>30</v>
      </c>
      <c r="F48" s="3">
        <v>166667</v>
      </c>
      <c r="G48" s="3">
        <f t="shared" si="2"/>
        <v>31666.73</v>
      </c>
      <c r="H48" s="3">
        <f t="shared" si="10"/>
        <v>5950011.9000000004</v>
      </c>
      <c r="I48" s="3">
        <v>140000</v>
      </c>
      <c r="J48" s="3">
        <f t="shared" si="3"/>
        <v>26600</v>
      </c>
      <c r="K48" s="3">
        <f t="shared" si="11"/>
        <v>4998000</v>
      </c>
      <c r="L48" s="3">
        <v>166700</v>
      </c>
      <c r="M48" s="3">
        <f t="shared" si="4"/>
        <v>31673</v>
      </c>
      <c r="N48" s="7">
        <f t="shared" si="5"/>
        <v>5951190</v>
      </c>
      <c r="O48" s="16">
        <f t="shared" si="6"/>
        <v>5614434</v>
      </c>
      <c r="P48" s="9">
        <f t="shared" si="7"/>
        <v>4998000</v>
      </c>
      <c r="Q48" s="9">
        <f t="shared" si="8"/>
        <v>5950012</v>
      </c>
      <c r="R48" s="9">
        <f t="shared" si="9"/>
        <v>5614434</v>
      </c>
      <c r="S48" s="23"/>
    </row>
    <row r="49" spans="2:19" ht="15.75" customHeight="1" x14ac:dyDescent="0.25">
      <c r="B49" s="31" t="s">
        <v>50</v>
      </c>
      <c r="C49" s="4" t="s">
        <v>34</v>
      </c>
      <c r="D49" s="2" t="s">
        <v>11</v>
      </c>
      <c r="E49" s="4">
        <v>2</v>
      </c>
      <c r="F49" s="3">
        <v>183333</v>
      </c>
      <c r="G49" s="3">
        <f t="shared" si="2"/>
        <v>34833.269999999997</v>
      </c>
      <c r="H49" s="3">
        <f t="shared" si="10"/>
        <v>436332.54</v>
      </c>
      <c r="I49" s="3">
        <v>154000</v>
      </c>
      <c r="J49" s="3">
        <f t="shared" si="3"/>
        <v>29260</v>
      </c>
      <c r="K49" s="3">
        <f t="shared" si="11"/>
        <v>366520</v>
      </c>
      <c r="L49" s="3">
        <v>183300</v>
      </c>
      <c r="M49" s="3">
        <f t="shared" si="4"/>
        <v>34827</v>
      </c>
      <c r="N49" s="7">
        <f t="shared" si="5"/>
        <v>436254</v>
      </c>
      <c r="O49" s="16">
        <f t="shared" si="6"/>
        <v>411672</v>
      </c>
      <c r="P49" s="9">
        <f t="shared" si="7"/>
        <v>366520</v>
      </c>
      <c r="Q49" s="9">
        <f t="shared" si="8"/>
        <v>436254</v>
      </c>
      <c r="R49" s="9">
        <f t="shared" si="9"/>
        <v>411672</v>
      </c>
      <c r="S49" s="23"/>
    </row>
    <row r="50" spans="2:19" ht="22.5" customHeight="1" x14ac:dyDescent="0.25">
      <c r="B50" s="31"/>
      <c r="C50" s="4" t="s">
        <v>51</v>
      </c>
      <c r="D50" s="2" t="s">
        <v>11</v>
      </c>
      <c r="E50" s="4">
        <v>2</v>
      </c>
      <c r="F50" s="3">
        <v>1833333</v>
      </c>
      <c r="G50" s="3">
        <f t="shared" si="2"/>
        <v>348333.27</v>
      </c>
      <c r="H50" s="3">
        <f t="shared" si="10"/>
        <v>4363332.54</v>
      </c>
      <c r="I50" s="3">
        <v>1540000</v>
      </c>
      <c r="J50" s="3">
        <f t="shared" si="3"/>
        <v>292600</v>
      </c>
      <c r="K50" s="3">
        <f t="shared" si="11"/>
        <v>3665200</v>
      </c>
      <c r="L50" s="3">
        <v>1833300</v>
      </c>
      <c r="M50" s="3">
        <f t="shared" si="4"/>
        <v>348327</v>
      </c>
      <c r="N50" s="7">
        <f t="shared" si="5"/>
        <v>4363254</v>
      </c>
      <c r="O50" s="16">
        <f t="shared" si="6"/>
        <v>4116949</v>
      </c>
      <c r="P50" s="9">
        <f t="shared" si="7"/>
        <v>3665200</v>
      </c>
      <c r="Q50" s="9">
        <f t="shared" si="8"/>
        <v>4363254</v>
      </c>
      <c r="R50" s="9">
        <f t="shared" si="9"/>
        <v>4116949</v>
      </c>
      <c r="S50" s="23"/>
    </row>
    <row r="51" spans="2:19" ht="66.75" customHeight="1" x14ac:dyDescent="0.25">
      <c r="B51" s="31"/>
      <c r="C51" s="4" t="s">
        <v>52</v>
      </c>
      <c r="D51" s="2" t="s">
        <v>11</v>
      </c>
      <c r="E51" s="4">
        <v>3</v>
      </c>
      <c r="F51" s="3">
        <v>1666667</v>
      </c>
      <c r="G51" s="3">
        <f t="shared" si="2"/>
        <v>316666.73</v>
      </c>
      <c r="H51" s="3">
        <f t="shared" si="10"/>
        <v>5950001.1899999995</v>
      </c>
      <c r="I51" s="3">
        <v>1400000</v>
      </c>
      <c r="J51" s="3">
        <f t="shared" si="3"/>
        <v>266000</v>
      </c>
      <c r="K51" s="3">
        <f t="shared" si="11"/>
        <v>4998000</v>
      </c>
      <c r="L51" s="3">
        <v>1666700</v>
      </c>
      <c r="M51" s="3">
        <f t="shared" si="4"/>
        <v>316673</v>
      </c>
      <c r="N51" s="7">
        <f t="shared" si="5"/>
        <v>5950119</v>
      </c>
      <c r="O51" s="16">
        <f t="shared" si="6"/>
        <v>5614094</v>
      </c>
      <c r="P51" s="9">
        <f t="shared" si="7"/>
        <v>4998000</v>
      </c>
      <c r="Q51" s="9">
        <f t="shared" si="8"/>
        <v>5950001</v>
      </c>
      <c r="R51" s="9">
        <f t="shared" si="9"/>
        <v>5614094</v>
      </c>
      <c r="S51" s="23"/>
    </row>
    <row r="52" spans="2:19" ht="57.75" customHeight="1" x14ac:dyDescent="0.25">
      <c r="B52" s="17" t="s">
        <v>53</v>
      </c>
      <c r="C52" s="1" t="s">
        <v>54</v>
      </c>
      <c r="D52" s="2" t="s">
        <v>11</v>
      </c>
      <c r="E52" s="2">
        <v>1</v>
      </c>
      <c r="F52" s="3">
        <v>2000000</v>
      </c>
      <c r="G52" s="3">
        <f t="shared" si="2"/>
        <v>380000</v>
      </c>
      <c r="H52" s="3">
        <f t="shared" si="10"/>
        <v>2380000</v>
      </c>
      <c r="I52" s="3">
        <v>1680000</v>
      </c>
      <c r="J52" s="3">
        <f t="shared" si="3"/>
        <v>319200</v>
      </c>
      <c r="K52" s="3">
        <f t="shared" si="11"/>
        <v>1999200</v>
      </c>
      <c r="L52" s="3">
        <v>2000000</v>
      </c>
      <c r="M52" s="3">
        <f t="shared" si="4"/>
        <v>380000</v>
      </c>
      <c r="N52" s="7">
        <f t="shared" si="5"/>
        <v>2380000</v>
      </c>
      <c r="O52" s="16">
        <f t="shared" si="6"/>
        <v>2245622</v>
      </c>
      <c r="P52" s="9">
        <f t="shared" si="7"/>
        <v>1999200</v>
      </c>
      <c r="Q52" s="9">
        <f t="shared" si="8"/>
        <v>2380000</v>
      </c>
      <c r="R52" s="9">
        <f t="shared" si="9"/>
        <v>2245622</v>
      </c>
      <c r="S52" s="23"/>
    </row>
    <row r="53" spans="2:19" x14ac:dyDescent="0.25">
      <c r="B53" s="25" t="s">
        <v>66</v>
      </c>
      <c r="C53" s="26"/>
      <c r="D53" s="18" t="s">
        <v>11</v>
      </c>
      <c r="E53" s="18">
        <f>SUM(E4:E52)</f>
        <v>263</v>
      </c>
      <c r="F53" s="19"/>
      <c r="G53" s="19"/>
      <c r="H53" s="19">
        <f>SUM(H4:H52)</f>
        <v>127171357.53000003</v>
      </c>
      <c r="I53" s="19"/>
      <c r="J53" s="19"/>
      <c r="K53" s="19">
        <f>SUM(K4:K52)</f>
        <v>106823920</v>
      </c>
      <c r="L53" s="19"/>
      <c r="M53" s="19"/>
      <c r="N53" s="20">
        <f>SUM(N4:N52)</f>
        <v>127173872</v>
      </c>
      <c r="O53" s="21">
        <f>SUM(O4:O52)</f>
        <v>119991895</v>
      </c>
      <c r="P53" s="13">
        <f>SUM(P4:P52)</f>
        <v>106823920</v>
      </c>
      <c r="Q53" s="8">
        <f>SUM(Q4:Q52)</f>
        <v>127170496</v>
      </c>
      <c r="R53" s="8">
        <f>SUM(R4:R52)</f>
        <v>119991895</v>
      </c>
    </row>
  </sheetData>
  <mergeCells count="14">
    <mergeCell ref="B53:C53"/>
    <mergeCell ref="F2:H2"/>
    <mergeCell ref="I2:K2"/>
    <mergeCell ref="L2:N2"/>
    <mergeCell ref="B36:B45"/>
    <mergeCell ref="B46:B48"/>
    <mergeCell ref="B49:B51"/>
    <mergeCell ref="B30:B34"/>
    <mergeCell ref="B21:B23"/>
    <mergeCell ref="B24:B26"/>
    <mergeCell ref="B27:B29"/>
    <mergeCell ref="B4:B17"/>
    <mergeCell ref="B18:B20"/>
    <mergeCell ref="B2:E2"/>
  </mergeCells>
  <pageMargins left="0.23622047244094491" right="0.23622047244094491" top="0.74803149606299213" bottom="0.74803149606299213" header="0.31496062992125984" footer="0.31496062992125984"/>
  <pageSetup paperSize="5" scale="7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(3)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fernando Lozano Mogollon</dc:creator>
  <cp:keywords/>
  <dc:description/>
  <cp:lastModifiedBy>ALBEIRO SANCHEZ RODRIGUEZ</cp:lastModifiedBy>
  <cp:revision/>
  <cp:lastPrinted>2024-08-22T16:52:58Z</cp:lastPrinted>
  <dcterms:created xsi:type="dcterms:W3CDTF">2023-09-26T16:32:32Z</dcterms:created>
  <dcterms:modified xsi:type="dcterms:W3CDTF">2024-10-29T04:10:39Z</dcterms:modified>
  <cp:category/>
  <cp:contentStatus/>
</cp:coreProperties>
</file>