
<file path=[Content_Types].xml><?xml version="1.0" encoding="utf-8"?>
<Types xmlns="http://schemas.openxmlformats.org/package/2006/content-types">
  <Default Extension="png" ContentType="image/png"/>
  <Default Extension="bin" ContentType="application/vnd.openxmlformats-officedocument.spreadsheetml.printerSettings"/>
  <Default Extension="jpeg" ContentType="image/jpe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embeddings/oleObject1.bin" ContentType="application/vnd.openxmlformats-officedocument.oleObject"/>
  <Override PartName="/xl/drawings/drawing4.xml" ContentType="application/vnd.openxmlformats-officedocument.drawing+xml"/>
  <Override PartName="/xl/embeddings/oleObject2.bin" ContentType="application/vnd.openxmlformats-officedocument.oleObject"/>
  <Override PartName="/xl/drawings/drawing5.xml" ContentType="application/vnd.openxmlformats-officedocument.drawing+xml"/>
  <Override PartName="/xl/embeddings/oleObject3.bin" ContentType="application/vnd.openxmlformats-officedocument.oleObject"/>
  <Override PartName="/xl/drawings/drawing6.xml" ContentType="application/vnd.openxmlformats-officedocument.drawing+xml"/>
  <Override PartName="/xl/embeddings/oleObject4.bin" ContentType="application/vnd.openxmlformats-officedocument.oleObject"/>
  <Override PartName="/xl/drawings/drawing7.xml" ContentType="application/vnd.openxmlformats-officedocument.drawing+xml"/>
  <Override PartName="/xl/embeddings/oleObject5.bin" ContentType="application/vnd.openxmlformats-officedocument.oleObject"/>
  <Override PartName="/xl/drawings/drawing8.xml" ContentType="application/vnd.openxmlformats-officedocument.drawing+xml"/>
  <Override PartName="/xl/embeddings/oleObject6.bin" ContentType="application/vnd.openxmlformats-officedocument.oleObject"/>
  <Override PartName="/xl/drawings/drawing9.xml" ContentType="application/vnd.openxmlformats-officedocument.drawing+xml"/>
  <Override PartName="/xl/embeddings/oleObject7.bin" ContentType="application/vnd.openxmlformats-officedocument.oleObject"/>
  <Override PartName="/xl/drawings/drawing10.xml" ContentType="application/vnd.openxmlformats-officedocument.drawing+xml"/>
  <Override PartName="/xl/embeddings/oleObject8.bin" ContentType="application/vnd.openxmlformats-officedocument.oleObject"/>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fortiz\Desktop\fabian pc invias cartagena\invias 2017 cartagena\fabian\procesos licitatorios\2018\IP-DT-BOL-005-2018-monto agotable\"/>
    </mc:Choice>
  </mc:AlternateContent>
  <bookViews>
    <workbookView xWindow="0" yWindow="0" windowWidth="15345" windowHeight="4575" tabRatio="833" firstSheet="2" activeTab="2"/>
  </bookViews>
  <sheets>
    <sheet name="Formato EPI-FR 03" sheetId="1077" state="hidden" r:id="rId1"/>
    <sheet name="Hoja1" sheetId="1172" state="hidden" r:id="rId2"/>
    <sheet name="PRESUPUESTO" sheetId="1194" r:id="rId3"/>
    <sheet name="201.2" sheetId="1223" r:id="rId4"/>
    <sheet name="465.1" sheetId="1230" r:id="rId5"/>
    <sheet name="600.1.1" sheetId="1224" r:id="rId6"/>
    <sheet name="610.1" sheetId="1225" r:id="rId7"/>
    <sheet name="630.4" sheetId="1226" r:id="rId8"/>
    <sheet name="640.1" sheetId="1227" r:id="rId9"/>
    <sheet name="672.3" sheetId="1228" r:id="rId10"/>
    <sheet name="681.1" sheetId="1229" r:id="rId11"/>
  </sheets>
  <externalReferences>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s>
  <definedNames>
    <definedName name="__________________A1">IF([0]!Values_Entered,Header_Row+[0]!Number_of_Payments,Header_Row)</definedName>
    <definedName name="__________________G1">DATE(YEAR(Loan_Start),MONTH(Loan_Start)+Payment_Number,DAY(Loan_Start))</definedName>
    <definedName name="__________________v1">IF(__________________v8,Header_Row+__________________v4,Header_Row)</definedName>
    <definedName name="__________________v2">IF(__________________v8,Header_Row+__________________v4,Header_Row)</definedName>
    <definedName name="__________________v4">MATCH(0.01,[0]!End_Bal,-1)+1</definedName>
    <definedName name="__________________v5">DATE(YEAR(Loan_Start),MONTH(Loan_Start)+Payment_Number,DAY(Loan_Start))</definedName>
    <definedName name="__________________v6">OFFSET([0]!Full_Print,0,0,__________________v2)</definedName>
    <definedName name="__________________v8">IF(Loan_Amount*[0]!Interest_Rate*Loan_Years*Loan_Start&gt;0,1,0)</definedName>
    <definedName name="__________________w1">IF(__________________w7,Header_Row+__________________w3,Header_Row)</definedName>
    <definedName name="__________________w2">IF(__________________w7,Header_Row+__________________w3,Header_Row)</definedName>
    <definedName name="__________________w3">MATCH(0.01,[0]!End_Bal,-1)+1</definedName>
    <definedName name="__________________w4">DATE(YEAR(Loan_Start),MONTH(Loan_Start)+Payment_Number,DAY(Loan_Start))</definedName>
    <definedName name="__________________w5">OFFSET([0]!Full_Print,0,0,__________________w2)</definedName>
    <definedName name="__________________w7">IF(Loan_Amount*[0]!Interest_Rate*Loan_Years*Loan_Start&gt;0,1,0)</definedName>
    <definedName name="__________________X1">IF(__________________X7,Header_Row+__________________X3,Header_Row)</definedName>
    <definedName name="__________________X2">IF(__________________X7,Header_Row+__________________X3,Header_Row)</definedName>
    <definedName name="__________________X3">MATCH(0.01,[0]!End_Bal,-1)+1</definedName>
    <definedName name="__________________X4">DATE(YEAR(Loan_Start),MONTH(Loan_Start)+Payment_Number,DAY(Loan_Start))</definedName>
    <definedName name="__________________X5">OFFSET([0]!Full_Print,0,0,__________________X2)</definedName>
    <definedName name="__________________X7">IF(Loan_Amount*[0]!Interest_Rate*Loan_Years*Loan_Start&gt;0,1,0)</definedName>
    <definedName name="__________________y2">IF(__________________y7,Header_Row+__________________y3,Header_Row)</definedName>
    <definedName name="__________________y3">MATCH(0.01,[0]!End_Bal,-1)+1</definedName>
    <definedName name="__________________y4">DATE(YEAR(Loan_Start),MONTH(Loan_Start)+Payment_Number,DAY(Loan_Start))</definedName>
    <definedName name="__________________y5">OFFSET([0]!Full_Print,0,0,__________________y2)</definedName>
    <definedName name="__________________y7">IF(Loan_Amount*[0]!Interest_Rate*Loan_Years*Loan_Start&gt;0,1,0)</definedName>
    <definedName name="__________________z1">IF(__________________z7,Header_Row+__________________z3,Header_Row)</definedName>
    <definedName name="__________________z2">IF(__________________z7,Header_Row+__________________z3,Header_Row)</definedName>
    <definedName name="__________________z3">MATCH(0.01,[0]!End_Bal,-1)+1</definedName>
    <definedName name="__________________z4">DATE(YEAR(Loan_Start),MONTH(Loan_Start)+Payment_Number,DAY(Loan_Start))</definedName>
    <definedName name="__________________z5">OFFSET([0]!Full_Print,0,0,__________________z2)</definedName>
    <definedName name="__________________z7">IF(Loan_Amount*[0]!Interest_Rate*Loan_Years*Loan_Start&gt;0,1,0)</definedName>
    <definedName name="________________A1">IF([0]!Values_Entered,Header_Row+[0]!Number_of_Payments,Header_Row)</definedName>
    <definedName name="________________G1">DATE(YEAR(Loan_Start),MONTH(Loan_Start)+Payment_Number,DAY(Loan_Start))</definedName>
    <definedName name="________________v1">IF(________________v8,Header_Row+________________v4,Header_Row)</definedName>
    <definedName name="________________v2">IF(________________v8,Header_Row+________________v4,Header_Row)</definedName>
    <definedName name="________________v4">MATCH(0.01,[0]!End_Bal,-1)+1</definedName>
    <definedName name="________________v5">DATE(YEAR(Loan_Start),MONTH(Loan_Start)+Payment_Number,DAY(Loan_Start))</definedName>
    <definedName name="________________v6">OFFSET([0]!Full_Print,0,0,________________v2)</definedName>
    <definedName name="________________v8">IF(Loan_Amount*[0]!Interest_Rate*Loan_Years*Loan_Start&gt;0,1,0)</definedName>
    <definedName name="________________w1">IF(________________w7,Header_Row+________________w3,Header_Row)</definedName>
    <definedName name="________________w2">IF(________________w7,Header_Row+________________w3,Header_Row)</definedName>
    <definedName name="________________w3">MATCH(0.01,[0]!End_Bal,-1)+1</definedName>
    <definedName name="________________w4">DATE(YEAR(Loan_Start),MONTH(Loan_Start)+Payment_Number,DAY(Loan_Start))</definedName>
    <definedName name="________________w5">OFFSET([0]!Full_Print,0,0,________________w2)</definedName>
    <definedName name="________________w7">IF(Loan_Amount*[0]!Interest_Rate*Loan_Years*Loan_Start&gt;0,1,0)</definedName>
    <definedName name="________________X1">IF(________________X7,Header_Row+________________X3,Header_Row)</definedName>
    <definedName name="________________X2">IF(________________X7,Header_Row+________________X3,Header_Row)</definedName>
    <definedName name="________________X3">MATCH(0.01,[0]!End_Bal,-1)+1</definedName>
    <definedName name="________________X4">DATE(YEAR(Loan_Start),MONTH(Loan_Start)+Payment_Number,DAY(Loan_Start))</definedName>
    <definedName name="________________X5">OFFSET([0]!Full_Print,0,0,________________X2)</definedName>
    <definedName name="________________X7">IF(Loan_Amount*[0]!Interest_Rate*Loan_Years*Loan_Start&gt;0,1,0)</definedName>
    <definedName name="________________y1">IF(__________________y7,Header_Row+__________________y3,Header_Row)</definedName>
    <definedName name="________________y2">IF(________________y7,Header_Row+________________y3,Header_Row)</definedName>
    <definedName name="________________y3">MATCH(0.01,[0]!End_Bal,-1)+1</definedName>
    <definedName name="________________y4">DATE(YEAR(Loan_Start),MONTH(Loan_Start)+Payment_Number,DAY(Loan_Start))</definedName>
    <definedName name="________________y5">OFFSET([0]!Full_Print,0,0,________________y2)</definedName>
    <definedName name="________________y7">IF(Loan_Amount*[0]!Interest_Rate*Loan_Years*Loan_Start&gt;0,1,0)</definedName>
    <definedName name="________________z1">IF(________________z7,Header_Row+________________z3,Header_Row)</definedName>
    <definedName name="________________z2">IF(________________z7,Header_Row+________________z3,Header_Row)</definedName>
    <definedName name="________________z3">MATCH(0.01,[0]!End_Bal,-1)+1</definedName>
    <definedName name="________________z4">DATE(YEAR(Loan_Start),MONTH(Loan_Start)+Payment_Number,DAY(Loan_Start))</definedName>
    <definedName name="________________z5">OFFSET([0]!Full_Print,0,0,________________z2)</definedName>
    <definedName name="________________z7">IF(Loan_Amount*[0]!Interest_Rate*Loan_Years*Loan_Start&gt;0,1,0)</definedName>
    <definedName name="_______________AFC1">[1]INV!$A$25:$D$28</definedName>
    <definedName name="_______________AFC3">[1]INV!$F$25:$I$28</definedName>
    <definedName name="_______________AFC5">[1]INV!$K$25:$N$28</definedName>
    <definedName name="_______________BGC1">[1]INV!$A$5:$D$8</definedName>
    <definedName name="_______________BGC3">[1]INV!$F$5:$I$8</definedName>
    <definedName name="_______________BGC5">[1]INV!$K$5:$N$8</definedName>
    <definedName name="_______________CAC1">[1]INV!$A$19:$D$22</definedName>
    <definedName name="_______________CAC3">[1]INV!$F$19:$I$22</definedName>
    <definedName name="_______________CAC5">[1]INV!$K$19:$N$22</definedName>
    <definedName name="_______________SBC1">[1]INV!$A$12:$D$15</definedName>
    <definedName name="_______________SBC3">[1]INV!$F$12:$I$15</definedName>
    <definedName name="_______________SBC5">[1]INV!$K$12:$N$15</definedName>
    <definedName name="______________A1">IF([0]!Values_Entered,Header_Row+[0]!Number_of_Payments,Header_Row)</definedName>
    <definedName name="______________AFC1">[1]INV!$A$25:$D$28</definedName>
    <definedName name="______________AFC3">[1]INV!$F$25:$I$28</definedName>
    <definedName name="______________AFC5">[1]INV!$K$25:$N$28</definedName>
    <definedName name="______________BGC1">[1]INV!$A$5:$D$8</definedName>
    <definedName name="______________BGC3">[1]INV!$F$5:$I$8</definedName>
    <definedName name="______________BGC5">[1]INV!$K$5:$N$8</definedName>
    <definedName name="______________CAC1">[1]INV!$A$19:$D$22</definedName>
    <definedName name="______________CAC3">[1]INV!$F$19:$I$22</definedName>
    <definedName name="______________CAC5">[1]INV!$K$19:$N$22</definedName>
    <definedName name="______________G1">DATE(YEAR(Loan_Start),MONTH(Loan_Start)+Payment_Number,DAY(Loan_Start))</definedName>
    <definedName name="______________SBC1">[1]INV!$A$12:$D$15</definedName>
    <definedName name="______________SBC3">[1]INV!$F$12:$I$15</definedName>
    <definedName name="______________SBC5">[1]INV!$K$12:$N$15</definedName>
    <definedName name="______________v1">IF(______________v8,Header_Row+______________v4,Header_Row)</definedName>
    <definedName name="______________v2">IF(______________v8,Header_Row+______________v4,Header_Row)</definedName>
    <definedName name="______________v4">MATCH(0.01,[0]!End_Bal,-1)+1</definedName>
    <definedName name="______________v5">DATE(YEAR(Loan_Start),MONTH(Loan_Start)+Payment_Number,DAY(Loan_Start))</definedName>
    <definedName name="______________v6">OFFSET([0]!Full_Print,0,0,______________v2)</definedName>
    <definedName name="______________v8">IF(Loan_Amount*[0]!Interest_Rate*Loan_Years*Loan_Start&gt;0,1,0)</definedName>
    <definedName name="______________w1">IF(______________w7,Header_Row+______________w3,Header_Row)</definedName>
    <definedName name="______________w2">IF(______________w7,Header_Row+______________w3,Header_Row)</definedName>
    <definedName name="______________w3">MATCH(0.01,[0]!End_Bal,-1)+1</definedName>
    <definedName name="______________w4">DATE(YEAR(Loan_Start),MONTH(Loan_Start)+Payment_Number,DAY(Loan_Start))</definedName>
    <definedName name="______________w5">OFFSET([0]!Full_Print,0,0,______________w2)</definedName>
    <definedName name="______________w7">IF(Loan_Amount*[0]!Interest_Rate*Loan_Years*Loan_Start&gt;0,1,0)</definedName>
    <definedName name="______________X1">IF(______________X7,Header_Row+______________X3,Header_Row)</definedName>
    <definedName name="______________X2">IF(______________X7,Header_Row+______________X3,Header_Row)</definedName>
    <definedName name="______________X3">MATCH(0.01,[0]!End_Bal,-1)+1</definedName>
    <definedName name="______________X4">DATE(YEAR(Loan_Start),MONTH(Loan_Start)+Payment_Number,DAY(Loan_Start))</definedName>
    <definedName name="______________X5">OFFSET([0]!Full_Print,0,0,______________X2)</definedName>
    <definedName name="______________X7">IF(Loan_Amount*[0]!Interest_Rate*Loan_Years*Loan_Start&gt;0,1,0)</definedName>
    <definedName name="______________y1">IF(________________y7,Header_Row+________________y3,Header_Row)</definedName>
    <definedName name="______________y2">IF(______________y7,Header_Row+______________y3,Header_Row)</definedName>
    <definedName name="______________y3">MATCH(0.01,[0]!End_Bal,-1)+1</definedName>
    <definedName name="______________y4">DATE(YEAR(Loan_Start),MONTH(Loan_Start)+Payment_Number,DAY(Loan_Start))</definedName>
    <definedName name="______________y5">OFFSET([0]!Full_Print,0,0,______________y2)</definedName>
    <definedName name="______________y7">IF(Loan_Amount*[0]!Interest_Rate*Loan_Years*Loan_Start&gt;0,1,0)</definedName>
    <definedName name="______________z1">IF(______________z7,Header_Row+______________z3,Header_Row)</definedName>
    <definedName name="______________z2">IF(______________z7,Header_Row+______________z3,Header_Row)</definedName>
    <definedName name="______________z3">MATCH(0.01,[0]!End_Bal,-1)+1</definedName>
    <definedName name="______________z4">DATE(YEAR(Loan_Start),MONTH(Loan_Start)+Payment_Number,DAY(Loan_Start))</definedName>
    <definedName name="______________z5">OFFSET([0]!Full_Print,0,0,______________z2)</definedName>
    <definedName name="______________z7">IF(Loan_Amount*[0]!Interest_Rate*Loan_Years*Loan_Start&gt;0,1,0)</definedName>
    <definedName name="_____________AFC1">[1]INV!$A$25:$D$28</definedName>
    <definedName name="_____________AFC3">[1]INV!$F$25:$I$28</definedName>
    <definedName name="_____________AFC5">[1]INV!$K$25:$N$28</definedName>
    <definedName name="_____________APU465">[2]!absc</definedName>
    <definedName name="_____________BGC1">[1]INV!$A$5:$D$8</definedName>
    <definedName name="_____________BGC3">[1]INV!$F$5:$I$8</definedName>
    <definedName name="_____________BGC5">[1]INV!$K$5:$N$8</definedName>
    <definedName name="_____________CAC1">[1]INV!$A$19:$D$22</definedName>
    <definedName name="_____________CAC3">[1]INV!$F$19:$I$22</definedName>
    <definedName name="_____________CAC5">[1]INV!$K$19:$N$22</definedName>
    <definedName name="_____________SBC1">[1]INV!$A$12:$D$15</definedName>
    <definedName name="_____________SBC3">[1]INV!$F$12:$I$15</definedName>
    <definedName name="_____________SBC5">[1]INV!$K$12:$N$15</definedName>
    <definedName name="____________A1">IF([0]!Values_Entered,Header_Row+[0]!Number_of_Payments,Header_Row)</definedName>
    <definedName name="____________AFC1">[1]INV!$A$25:$D$28</definedName>
    <definedName name="____________AFC3">[1]INV!$F$25:$I$28</definedName>
    <definedName name="____________AFC5">[1]INV!$K$25:$N$28</definedName>
    <definedName name="____________APU465">[2]!absc</definedName>
    <definedName name="____________BGC1">[1]INV!$A$5:$D$8</definedName>
    <definedName name="____________BGC3">[1]INV!$F$5:$I$8</definedName>
    <definedName name="____________BGC5">[1]INV!$K$5:$N$8</definedName>
    <definedName name="____________CAC1">[1]INV!$A$19:$D$22</definedName>
    <definedName name="____________CAC3">[1]INV!$F$19:$I$22</definedName>
    <definedName name="____________CAC5">[1]INV!$K$19:$N$22</definedName>
    <definedName name="____________G1">DATE(YEAR(Loan_Start),MONTH(Loan_Start)+Payment_Number,DAY(Loan_Start))</definedName>
    <definedName name="____________SBC1">[1]INV!$A$12:$D$15</definedName>
    <definedName name="____________SBC3">[1]INV!$F$12:$I$15</definedName>
    <definedName name="____________SBC5">[1]INV!$K$12:$N$15</definedName>
    <definedName name="____________v1">IF(____________v8,Header_Row+____________v4,Header_Row)</definedName>
    <definedName name="____________v2">IF(____________v8,Header_Row+____________v4,Header_Row)</definedName>
    <definedName name="____________v4">MATCH(0.01,[0]!End_Bal,-1)+1</definedName>
    <definedName name="____________v5">DATE(YEAR(Loan_Start),MONTH(Loan_Start)+Payment_Number,DAY(Loan_Start))</definedName>
    <definedName name="____________v6">OFFSET([0]!Full_Print,0,0,____________v2)</definedName>
    <definedName name="____________v8">IF(Loan_Amount*[0]!Interest_Rate*Loan_Years*Loan_Start&gt;0,1,0)</definedName>
    <definedName name="____________w1">IF(____________w7,Header_Row+____________w3,Header_Row)</definedName>
    <definedName name="____________w2">IF(____________w7,Header_Row+____________w3,Header_Row)</definedName>
    <definedName name="____________w3">MATCH(0.01,[0]!End_Bal,-1)+1</definedName>
    <definedName name="____________w4">DATE(YEAR(Loan_Start),MONTH(Loan_Start)+Payment_Number,DAY(Loan_Start))</definedName>
    <definedName name="____________w5">OFFSET([0]!Full_Print,0,0,____________w2)</definedName>
    <definedName name="____________w7">IF(Loan_Amount*[0]!Interest_Rate*Loan_Years*Loan_Start&gt;0,1,0)</definedName>
    <definedName name="____________X1">IF(____________X7,Header_Row+____________X3,Header_Row)</definedName>
    <definedName name="____________X2">IF(____________X7,Header_Row+____________X3,Header_Row)</definedName>
    <definedName name="____________X3">MATCH(0.01,[0]!End_Bal,-1)+1</definedName>
    <definedName name="____________X4">DATE(YEAR(Loan_Start),MONTH(Loan_Start)+Payment_Number,DAY(Loan_Start))</definedName>
    <definedName name="____________X5">OFFSET([0]!Full_Print,0,0,____________X2)</definedName>
    <definedName name="____________X7">IF(Loan_Amount*[0]!Interest_Rate*Loan_Years*Loan_Start&gt;0,1,0)</definedName>
    <definedName name="____________y1">IF(______________y7,Header_Row+______________y3,Header_Row)</definedName>
    <definedName name="____________y2">IF(____________y7,Header_Row+____________y3,Header_Row)</definedName>
    <definedName name="____________y3">MATCH(0.01,[0]!End_Bal,-1)+1</definedName>
    <definedName name="____________y4">DATE(YEAR(Loan_Start),MONTH(Loan_Start)+Payment_Number,DAY(Loan_Start))</definedName>
    <definedName name="____________y5">OFFSET([0]!Full_Print,0,0,____________y2)</definedName>
    <definedName name="____________y7">IF(Loan_Amount*[0]!Interest_Rate*Loan_Years*Loan_Start&gt;0,1,0)</definedName>
    <definedName name="____________z1">IF(____________z7,Header_Row+____________z3,Header_Row)</definedName>
    <definedName name="____________z2">IF(____________z7,Header_Row+____________z3,Header_Row)</definedName>
    <definedName name="____________z3">MATCH(0.01,[0]!End_Bal,-1)+1</definedName>
    <definedName name="____________z4">DATE(YEAR(Loan_Start),MONTH(Loan_Start)+Payment_Number,DAY(Loan_Start))</definedName>
    <definedName name="____________z5">OFFSET([0]!Full_Print,0,0,____________z2)</definedName>
    <definedName name="____________z7">IF(Loan_Amount*[0]!Interest_Rate*Loan_Years*Loan_Start&gt;0,1,0)</definedName>
    <definedName name="___________AFC1">[1]INV!$A$25:$D$28</definedName>
    <definedName name="___________AFC3">[1]INV!$F$25:$I$28</definedName>
    <definedName name="___________AFC5">[1]INV!$K$25:$N$28</definedName>
    <definedName name="___________APU465">[2]!absc</definedName>
    <definedName name="___________BGC1">[1]INV!$A$5:$D$8</definedName>
    <definedName name="___________BGC3">[1]INV!$F$5:$I$8</definedName>
    <definedName name="___________BGC5">[1]INV!$K$5:$N$8</definedName>
    <definedName name="___________CAC1">[1]INV!$A$19:$D$22</definedName>
    <definedName name="___________CAC3">[1]INV!$F$19:$I$22</definedName>
    <definedName name="___________CAC5">[1]INV!$K$19:$N$22</definedName>
    <definedName name="___________SBC1">[1]INV!$A$12:$D$15</definedName>
    <definedName name="___________SBC3">[1]INV!$F$12:$I$15</definedName>
    <definedName name="___________SBC5">[1]INV!$K$12:$N$15</definedName>
    <definedName name="__________A1">IF([0]!Values_Entered,Header_Row+[0]!Number_of_Payments,Header_Row)</definedName>
    <definedName name="__________AFC1">[1]INV!$A$25:$D$28</definedName>
    <definedName name="__________AFC3">[1]INV!$F$25:$I$28</definedName>
    <definedName name="__________AFC5">[1]INV!$K$25:$N$28</definedName>
    <definedName name="__________APU465">[2]!absc</definedName>
    <definedName name="__________BGC1">[1]INV!$A$5:$D$8</definedName>
    <definedName name="__________BGC3">[1]INV!$F$5:$I$8</definedName>
    <definedName name="__________BGC5">[1]INV!$K$5:$N$8</definedName>
    <definedName name="__________CAC1">[1]INV!$A$19:$D$22</definedName>
    <definedName name="__________CAC3">[1]INV!$F$19:$I$22</definedName>
    <definedName name="__________CAC5">[1]INV!$K$19:$N$22</definedName>
    <definedName name="__________G1">DATE(YEAR(Loan_Start),MONTH(Loan_Start)+Payment_Number,DAY(Loan_Start))</definedName>
    <definedName name="__________SBC1">[1]INV!$A$12:$D$15</definedName>
    <definedName name="__________SBC3">[1]INV!$F$12:$I$15</definedName>
    <definedName name="__________SBC5">[1]INV!$K$12:$N$15</definedName>
    <definedName name="__________v1">IF(__________v8,Header_Row+__________v4,Header_Row)</definedName>
    <definedName name="__________v2">IF(__________v8,Header_Row+__________v4,Header_Row)</definedName>
    <definedName name="__________v4">MATCH(0.01,[0]!End_Bal,-1)+1</definedName>
    <definedName name="__________v5">DATE(YEAR(Loan_Start),MONTH(Loan_Start)+Payment_Number,DAY(Loan_Start))</definedName>
    <definedName name="__________v6">OFFSET([0]!Full_Print,0,0,__________v2)</definedName>
    <definedName name="__________v8">IF(Loan_Amount*[0]!Interest_Rate*Loan_Years*Loan_Start&gt;0,1,0)</definedName>
    <definedName name="__________w1">IF(__________w7,Header_Row+__________w3,Header_Row)</definedName>
    <definedName name="__________w2">IF(__________w7,Header_Row+__________w3,Header_Row)</definedName>
    <definedName name="__________w3">MATCH(0.01,[0]!End_Bal,-1)+1</definedName>
    <definedName name="__________w4">DATE(YEAR(Loan_Start),MONTH(Loan_Start)+Payment_Number,DAY(Loan_Start))</definedName>
    <definedName name="__________w5">OFFSET([0]!Full_Print,0,0,__________w2)</definedName>
    <definedName name="__________w7">IF(Loan_Amount*[0]!Interest_Rate*Loan_Years*Loan_Start&gt;0,1,0)</definedName>
    <definedName name="__________X1">IF(__________X7,Header_Row+__________X3,Header_Row)</definedName>
    <definedName name="__________X2">IF(__________X7,Header_Row+__________X3,Header_Row)</definedName>
    <definedName name="__________X3">MATCH(0.01,[0]!End_Bal,-1)+1</definedName>
    <definedName name="__________X4">DATE(YEAR(Loan_Start),MONTH(Loan_Start)+Payment_Number,DAY(Loan_Start))</definedName>
    <definedName name="__________X5">OFFSET([0]!Full_Print,0,0,__________X2)</definedName>
    <definedName name="__________X7">IF(Loan_Amount*[0]!Interest_Rate*Loan_Years*Loan_Start&gt;0,1,0)</definedName>
    <definedName name="__________y1">IF(____________y7,Header_Row+____________y3,Header_Row)</definedName>
    <definedName name="__________y2">IF(__________y7,Header_Row+__________y3,Header_Row)</definedName>
    <definedName name="__________y3">MATCH(0.01,[0]!End_Bal,-1)+1</definedName>
    <definedName name="__________y4">DATE(YEAR(Loan_Start),MONTH(Loan_Start)+Payment_Number,DAY(Loan_Start))</definedName>
    <definedName name="__________y5">OFFSET([0]!Full_Print,0,0,__________y2)</definedName>
    <definedName name="__________y7">IF(Loan_Amount*[0]!Interest_Rate*Loan_Years*Loan_Start&gt;0,1,0)</definedName>
    <definedName name="__________z1">IF(__________z7,Header_Row+__________z3,Header_Row)</definedName>
    <definedName name="__________z2">IF(__________z7,Header_Row+__________z3,Header_Row)</definedName>
    <definedName name="__________z3">MATCH(0.01,[0]!End_Bal,-1)+1</definedName>
    <definedName name="__________z4">DATE(YEAR(Loan_Start),MONTH(Loan_Start)+Payment_Number,DAY(Loan_Start))</definedName>
    <definedName name="__________z5">OFFSET([0]!Full_Print,0,0,__________z2)</definedName>
    <definedName name="__________z7">IF(Loan_Amount*[0]!Interest_Rate*Loan_Years*Loan_Start&gt;0,1,0)</definedName>
    <definedName name="_________AFC1">[1]INV!$A$25:$D$28</definedName>
    <definedName name="_________AFC3">[1]INV!$F$25:$I$28</definedName>
    <definedName name="_________AFC5">[1]INV!$K$25:$N$28</definedName>
    <definedName name="_________APU465">[2]!absc</definedName>
    <definedName name="_________BGC1">[1]INV!$A$5:$D$8</definedName>
    <definedName name="_________BGC3">[1]INV!$F$5:$I$8</definedName>
    <definedName name="_________BGC5">[1]INV!$K$5:$N$8</definedName>
    <definedName name="_________CAC1">[1]INV!$A$19:$D$22</definedName>
    <definedName name="_________CAC3">[1]INV!$F$19:$I$22</definedName>
    <definedName name="_________CAC5">[1]INV!$K$19:$N$22</definedName>
    <definedName name="_________SBC1">[1]INV!$A$12:$D$15</definedName>
    <definedName name="_________SBC3">[1]INV!$F$12:$I$15</definedName>
    <definedName name="_________SBC5">[1]INV!$K$12:$N$15</definedName>
    <definedName name="________A1">IF([0]!Values_Entered,Header_Row+[0]!Number_of_Payments,Header_Row)</definedName>
    <definedName name="________AFC1">[1]INV!$A$25:$D$28</definedName>
    <definedName name="________AFC3">[1]INV!$F$25:$I$28</definedName>
    <definedName name="________AFC5">[1]INV!$K$25:$N$28</definedName>
    <definedName name="________APU465">[2]!absc</definedName>
    <definedName name="________BGC1">[1]INV!$A$5:$D$8</definedName>
    <definedName name="________BGC3">[1]INV!$F$5:$I$8</definedName>
    <definedName name="________BGC5">[1]INV!$K$5:$N$8</definedName>
    <definedName name="________CAC1">[1]INV!$A$19:$D$22</definedName>
    <definedName name="________CAC3">[1]INV!$F$19:$I$22</definedName>
    <definedName name="________CAC5">[1]INV!$K$19:$N$22</definedName>
    <definedName name="________G1">DATE(YEAR(Loan_Start),MONTH(Loan_Start)+Payment_Number,DAY(Loan_Start))</definedName>
    <definedName name="________SBC1">[1]INV!$A$12:$D$15</definedName>
    <definedName name="________SBC3">[1]INV!$F$12:$I$15</definedName>
    <definedName name="________SBC5">[1]INV!$K$12:$N$15</definedName>
    <definedName name="________v1">IF(________v8,Header_Row+________v4,Header_Row)</definedName>
    <definedName name="________v2">IF(________v8,Header_Row+________v4,Header_Row)</definedName>
    <definedName name="________v4">MATCH(0.01,[0]!End_Bal,-1)+1</definedName>
    <definedName name="________v5">DATE(YEAR(Loan_Start),MONTH(Loan_Start)+Payment_Number,DAY(Loan_Start))</definedName>
    <definedName name="________v6">OFFSET([0]!Full_Print,0,0,________v2)</definedName>
    <definedName name="________v8">IF(Loan_Amount*[0]!Interest_Rate*Loan_Years*Loan_Start&gt;0,1,0)</definedName>
    <definedName name="________w1">IF(________w7,Header_Row+________w3,Header_Row)</definedName>
    <definedName name="________w2">IF(________w7,Header_Row+________w3,Header_Row)</definedName>
    <definedName name="________w3">MATCH(0.01,[0]!End_Bal,-1)+1</definedName>
    <definedName name="________w4">DATE(YEAR(Loan_Start),MONTH(Loan_Start)+Payment_Number,DAY(Loan_Start))</definedName>
    <definedName name="________w5">OFFSET([0]!Full_Print,0,0,________w2)</definedName>
    <definedName name="________w7">IF(Loan_Amount*[0]!Interest_Rate*Loan_Years*Loan_Start&gt;0,1,0)</definedName>
    <definedName name="________X1">IF(________X7,Header_Row+________X3,Header_Row)</definedName>
    <definedName name="________X2">IF(________X7,Header_Row+________X3,Header_Row)</definedName>
    <definedName name="________X3">MATCH(0.01,[0]!End_Bal,-1)+1</definedName>
    <definedName name="________X4">DATE(YEAR(Loan_Start),MONTH(Loan_Start)+Payment_Number,DAY(Loan_Start))</definedName>
    <definedName name="________X5">OFFSET([0]!Full_Print,0,0,________X2)</definedName>
    <definedName name="________X7">IF(Loan_Amount*[0]!Interest_Rate*Loan_Years*Loan_Start&gt;0,1,0)</definedName>
    <definedName name="________y1">IF(__________y7,Header_Row+__________y3,Header_Row)</definedName>
    <definedName name="________y2">IF(________y7,Header_Row+________y3,Header_Row)</definedName>
    <definedName name="________y3">MATCH(0.01,[0]!End_Bal,-1)+1</definedName>
    <definedName name="________y4">DATE(YEAR(Loan_Start),MONTH(Loan_Start)+Payment_Number,DAY(Loan_Start))</definedName>
    <definedName name="________y5">OFFSET([0]!Full_Print,0,0,________y2)</definedName>
    <definedName name="________y7">IF(Loan_Amount*[0]!Interest_Rate*Loan_Years*Loan_Start&gt;0,1,0)</definedName>
    <definedName name="________z1">IF(________z7,Header_Row+________z3,Header_Row)</definedName>
    <definedName name="________z2">IF(________z7,Header_Row+________z3,Header_Row)</definedName>
    <definedName name="________z3">MATCH(0.01,[0]!End_Bal,-1)+1</definedName>
    <definedName name="________z4">DATE(YEAR(Loan_Start),MONTH(Loan_Start)+Payment_Number,DAY(Loan_Start))</definedName>
    <definedName name="________z5">OFFSET([0]!Full_Print,0,0,________z2)</definedName>
    <definedName name="________z7">IF(Loan_Amount*[0]!Interest_Rate*Loan_Years*Loan_Start&gt;0,1,0)</definedName>
    <definedName name="_______AFC1">[1]INV!$A$25:$D$28</definedName>
    <definedName name="_______AFC3">[1]INV!$F$25:$I$28</definedName>
    <definedName name="_______AFC5">[1]INV!$K$25:$N$28</definedName>
    <definedName name="_______APU465">[2]!absc</definedName>
    <definedName name="_______BGC1">[1]INV!$A$5:$D$8</definedName>
    <definedName name="_______BGC3">[1]INV!$F$5:$I$8</definedName>
    <definedName name="_______BGC5">[1]INV!$K$5:$N$8</definedName>
    <definedName name="_______CAC1">[1]INV!$A$19:$D$22</definedName>
    <definedName name="_______CAC3">[1]INV!$F$19:$I$22</definedName>
    <definedName name="_______CAC5">[1]INV!$K$19:$N$22</definedName>
    <definedName name="_______SBC1">[1]INV!$A$12:$D$15</definedName>
    <definedName name="_______SBC3">[1]INV!$F$12:$I$15</definedName>
    <definedName name="_______SBC5">[1]INV!$K$12:$N$15</definedName>
    <definedName name="_______y1">IF(________y7,Header_Row+________y3,Header_Row)</definedName>
    <definedName name="______A1">IF([0]!Values_Entered,Header_Row+[0]!Number_of_Payments,Header_Row)</definedName>
    <definedName name="______AFC1">[1]INV!$A$25:$D$28</definedName>
    <definedName name="______AFC3">[1]INV!$F$25:$I$28</definedName>
    <definedName name="______AFC5">[1]INV!$K$25:$N$28</definedName>
    <definedName name="______APU465">[2]!absc</definedName>
    <definedName name="______BGC1">[1]INV!$A$5:$D$8</definedName>
    <definedName name="______BGC3">[1]INV!$F$5:$I$8</definedName>
    <definedName name="______BGC5">[1]INV!$K$5:$N$8</definedName>
    <definedName name="______CAC1">[1]INV!$A$19:$D$22</definedName>
    <definedName name="______CAC3">[1]INV!$F$19:$I$22</definedName>
    <definedName name="______CAC5">[1]INV!$K$19:$N$22</definedName>
    <definedName name="______SBC1">[1]INV!$A$12:$D$15</definedName>
    <definedName name="______SBC3">[1]INV!$F$12:$I$15</definedName>
    <definedName name="______SBC5">[1]INV!$K$12:$N$15</definedName>
    <definedName name="______v1">IF(______v8,Header_Row+______v4,Header_Row)</definedName>
    <definedName name="______v2">IF(______v8,Header_Row+______v4,Header_Row)</definedName>
    <definedName name="______w1">IF(______w7,Header_Row+______w3,Header_Row)</definedName>
    <definedName name="______w2">IF(______w7,Header_Row+______w3,Header_Row)</definedName>
    <definedName name="______X1">IF(______X7,Header_Row+______X3,Header_Row)</definedName>
    <definedName name="______X2">IF(______X7,Header_Row+______X3,Header_Row)</definedName>
    <definedName name="______y2">IF(______y7,Header_Row+______y3,Header_Row)</definedName>
    <definedName name="______z1">IF(______z7,Header_Row+______z3,Header_Row)</definedName>
    <definedName name="______z2">IF(______z7,Header_Row+______z3,Header_Row)</definedName>
    <definedName name="_____A1">IF([0]!Values_Entered,Header_Row+[0]!Number_of_Payments,Header_Row)</definedName>
    <definedName name="_____AFC1">[1]INV!$A$25:$D$28</definedName>
    <definedName name="_____AFC3">[1]INV!$F$25:$I$28</definedName>
    <definedName name="_____AFC5">[1]INV!$K$25:$N$28</definedName>
    <definedName name="_____APU465">[2]!absc</definedName>
    <definedName name="_____BGC1">[1]INV!$A$5:$D$8</definedName>
    <definedName name="_____BGC3">[1]INV!$F$5:$I$8</definedName>
    <definedName name="_____BGC5">[1]INV!$K$5:$N$8</definedName>
    <definedName name="_____CAC1">[1]INV!$A$19:$D$22</definedName>
    <definedName name="_____CAC3">[1]INV!$F$19:$I$22</definedName>
    <definedName name="_____CAC5">[1]INV!$K$19:$N$22</definedName>
    <definedName name="_____SBC1">[1]INV!$A$12:$D$15</definedName>
    <definedName name="_____SBC3">[1]INV!$F$12:$I$15</definedName>
    <definedName name="_____SBC5">[1]INV!$K$12:$N$15</definedName>
    <definedName name="_____v1">IF(_____v8,Header_Row+_____v4,Header_Row)</definedName>
    <definedName name="_____v2">IF(_____v8,Header_Row+_____v4,Header_Row)</definedName>
    <definedName name="_____w1">IF(_____w7,Header_Row+_____w3,Header_Row)</definedName>
    <definedName name="_____w2">IF(_____w7,Header_Row+_____w3,Header_Row)</definedName>
    <definedName name="_____X1">IF(_____X7,Header_Row+_____X3,Header_Row)</definedName>
    <definedName name="_____X2">IF(_____X7,Header_Row+_____X3,Header_Row)</definedName>
    <definedName name="_____y1">IF(______y7,Header_Row+______y3,Header_Row)</definedName>
    <definedName name="_____y2">IF(_____y7,Header_Row+_____y3,Header_Row)</definedName>
    <definedName name="_____z1">IF(_____z7,Header_Row+_____z3,Header_Row)</definedName>
    <definedName name="_____z2">IF(_____z7,Header_Row+_____z3,Header_Row)</definedName>
    <definedName name="____A1">IF([0]!Values_Entered,Header_Row+[0]!Number_of_Payments,Header_Row)</definedName>
    <definedName name="____AFC1">[1]INV!$A$25:$D$28</definedName>
    <definedName name="____AFC3">[1]INV!$F$25:$I$28</definedName>
    <definedName name="____AFC5">[1]INV!$K$25:$N$28</definedName>
    <definedName name="____APU465">[2]!absc</definedName>
    <definedName name="____BGC1">[1]INV!$A$5:$D$8</definedName>
    <definedName name="____BGC3">[1]INV!$F$5:$I$8</definedName>
    <definedName name="____BGC5">[1]INV!$K$5:$N$8</definedName>
    <definedName name="____CAC1">[1]INV!$A$19:$D$22</definedName>
    <definedName name="____CAC3">[1]INV!$F$19:$I$22</definedName>
    <definedName name="____CAC5">[1]INV!$K$19:$N$22</definedName>
    <definedName name="____G1">DATE(YEAR(Loan_Start),MONTH(Loan_Start)+Payment_Number,DAY(Loan_Start))</definedName>
    <definedName name="____SBC1">[1]INV!$A$12:$D$15</definedName>
    <definedName name="____SBC3">[1]INV!$F$12:$I$15</definedName>
    <definedName name="____SBC5">[1]INV!$K$12:$N$15</definedName>
    <definedName name="____v1">IF(____v8,Header_Row+____v4,Header_Row)</definedName>
    <definedName name="____v2">IF(____v8,Header_Row+____v4,Header_Row)</definedName>
    <definedName name="____v4">MATCH(0.01,[0]!End_Bal,-1)+1</definedName>
    <definedName name="____v5">DATE(YEAR(Loan_Start),MONTH(Loan_Start)+Payment_Number,DAY(Loan_Start))</definedName>
    <definedName name="____v6">OFFSET([0]!Full_Print,0,0,____v2)</definedName>
    <definedName name="____v8">IF(Loan_Amount*[0]!Interest_Rate*Loan_Years*Loan_Start&gt;0,1,0)</definedName>
    <definedName name="____w1">IF(____w7,Header_Row+____w3,Header_Row)</definedName>
    <definedName name="____w2">IF(____w7,Header_Row+____w3,Header_Row)</definedName>
    <definedName name="____w3">MATCH(0.01,[0]!End_Bal,-1)+1</definedName>
    <definedName name="____w4">DATE(YEAR(Loan_Start),MONTH(Loan_Start)+Payment_Number,DAY(Loan_Start))</definedName>
    <definedName name="____w5">OFFSET([0]!Full_Print,0,0,____w2)</definedName>
    <definedName name="____w7">IF(Loan_Amount*[0]!Interest_Rate*Loan_Years*Loan_Start&gt;0,1,0)</definedName>
    <definedName name="____X1">IF(____X7,Header_Row+____X3,Header_Row)</definedName>
    <definedName name="____X2">IF(____X7,Header_Row+____X3,Header_Row)</definedName>
    <definedName name="____X3">MATCH(0.01,[0]!End_Bal,-1)+1</definedName>
    <definedName name="____X4">DATE(YEAR(Loan_Start),MONTH(Loan_Start)+Payment_Number,DAY(Loan_Start))</definedName>
    <definedName name="____X5">OFFSET([0]!Full_Print,0,0,____X2)</definedName>
    <definedName name="____X7">IF(Loan_Amount*[0]!Interest_Rate*Loan_Years*Loan_Start&gt;0,1,0)</definedName>
    <definedName name="____y1">IF(____y7,Header_Row+____y3,Header_Row)</definedName>
    <definedName name="____y2">IF(____y7,Header_Row+____y3,Header_Row)</definedName>
    <definedName name="____y3">MATCH(0.01,[0]!End_Bal,-1)+1</definedName>
    <definedName name="____y4">DATE(YEAR(Loan_Start),MONTH(Loan_Start)+Payment_Number,DAY(Loan_Start))</definedName>
    <definedName name="____y5">OFFSET([0]!Full_Print,0,0,____y2)</definedName>
    <definedName name="____y7">IF(Loan_Amount*[0]!Interest_Rate*Loan_Years*Loan_Start&gt;0,1,0)</definedName>
    <definedName name="____z1">IF(____z7,Header_Row+____z3,Header_Row)</definedName>
    <definedName name="____z2">IF(____z7,Header_Row+____z3,Header_Row)</definedName>
    <definedName name="____z3">MATCH(0.01,[0]!End_Bal,-1)+1</definedName>
    <definedName name="____z4">DATE(YEAR(Loan_Start),MONTH(Loan_Start)+Payment_Number,DAY(Loan_Start))</definedName>
    <definedName name="____z5">OFFSET([0]!Full_Print,0,0,____z2)</definedName>
    <definedName name="____z7">IF(Loan_Amount*[0]!Interest_Rate*Loan_Years*Loan_Start&gt;0,1,0)</definedName>
    <definedName name="___AFC1">[1]INV!$A$25:$D$28</definedName>
    <definedName name="___AFC3">[1]INV!$F$25:$I$28</definedName>
    <definedName name="___AFC5">[1]INV!$K$25:$N$28</definedName>
    <definedName name="___APU465">[2]!absc</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SBC1">[1]INV!$A$12:$D$15</definedName>
    <definedName name="___SBC3">[1]INV!$F$12:$I$15</definedName>
    <definedName name="___SBC5">[1]INV!$K$12:$N$15</definedName>
    <definedName name="___v2">IF([0]!___v8,Header_Row+[0]!___v4,Header_Row)</definedName>
    <definedName name="___v4">MATCH(0.01,[0]!End_Bal,-1)+1</definedName>
    <definedName name="___v8">IF(Loan_Amount*[0]!Interest_Rate*Loan_Years*Loan_Start&gt;0,1,0)</definedName>
    <definedName name="___w2">IF([0]!___w7,Header_Row+[0]!___w3,Header_Row)</definedName>
    <definedName name="___w3">MATCH(0.01,[0]!End_Bal,-1)+1</definedName>
    <definedName name="___w7">IF(Loan_Amount*[0]!Interest_Rate*Loan_Years*Loan_Start&gt;0,1,0)</definedName>
    <definedName name="___X2">IF([0]!___X7,Header_Row+[0]!___X3,Header_Row)</definedName>
    <definedName name="___X3">MATCH(0.01,[0]!End_Bal,-1)+1</definedName>
    <definedName name="___X7">IF(Loan_Amount*[0]!Interest_Rate*Loan_Years*Loan_Start&gt;0,1,0)</definedName>
    <definedName name="___y2">IF([0]!___y7,Header_Row+[0]!___y3,Header_Row)</definedName>
    <definedName name="___y3">MATCH(0.01,[0]!End_Bal,-1)+1</definedName>
    <definedName name="___y7">IF(Loan_Amount*[0]!Interest_Rate*Loan_Years*Loan_Start&gt;0,1,0)</definedName>
    <definedName name="___z2">IF([0]!___z7,Header_Row+___z3,Header_Row)</definedName>
    <definedName name="___z3">MATCH(0.01,[0]!End_Bal,-1)+1</definedName>
    <definedName name="___z7">IF(Loan_Amount*[0]!Interest_Rate*Loan_Years*Loan_Start&gt;0,1,0)</definedName>
    <definedName name="__a1" hidden="1">{"TAB1",#N/A,TRUE,"GENERAL";"TAB2",#N/A,TRUE,"GENERAL";"TAB3",#N/A,TRUE,"GENERAL";"TAB4",#N/A,TRUE,"GENERAL";"TAB5",#N/A,TRUE,"GENERAL"}</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FC1">[1]INV!$A$25:$D$28</definedName>
    <definedName name="__AFC3">[1]INV!$F$25:$I$28</definedName>
    <definedName name="__AFC5">[1]INV!$K$25:$N$28</definedName>
    <definedName name="__APU465">[2]!absc</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jk6" hidden="1">{"TAB1",#N/A,TRUE,"GENERAL";"TAB2",#N/A,TRUE,"GENERAL";"TAB3",#N/A,TRUE,"GENERAL";"TAB4",#N/A,TRUE,"GENERAL";"TAB5",#N/A,TRUE,"GENERAL"}</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O">IF([3]!Loan_Amount*[3]!Interest_Rate*[3]!Loan_Years*[3]!Loan_Start&gt;0,1,0)</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r" hidden="1">{"TAB1",#N/A,TRUE,"GENERAL";"TAB2",#N/A,TRUE,"GENERAL";"TAB3",#N/A,TRUE,"GENERAL";"TAB4",#N/A,TRUE,"GENERAL";"TAB5",#N/A,TRUE,"GENERAL"}</definedName>
    <definedName name="__r4r" hidden="1">{"via1",#N/A,TRUE,"general";"via2",#N/A,TRUE,"general";"via3",#N/A,TRUE,"general"}</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[1]INV!$A$12:$D$15</definedName>
    <definedName name="__SBC3">[1]INV!$F$12:$I$15</definedName>
    <definedName name="__SBC5">[1]INV!$K$12:$N$15</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w2">IF([0]!__w7,Header_Row+[0]!__w3,Header_Row)</definedName>
    <definedName name="__w3">MATCH(0.01,[0]!End_Bal,-1)+1</definedName>
    <definedName name="__w7">IF(Loan_Amount*[0]!Interest_Rate*Loan_Years*Loan_Start&gt;0,1,0)</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1FALTANTES1_1" localSheetId="2">'[4]CANT OBRA'!$1:$1048576</definedName>
    <definedName name="_1FALTANTES1_1">'[5]CANT OBRA'!$A:$IV</definedName>
    <definedName name="_2FALTANTES1_2" localSheetId="2">'[4]CANT OBRA'!$1:$1048576</definedName>
    <definedName name="_2FALTANTES1_2">'[5]CANT OBRA'!$A:$IV</definedName>
    <definedName name="_3FALTANTES1_3" localSheetId="2">'[4]CANT OBRA'!$1:$1048576</definedName>
    <definedName name="_3FALTANTES1_3">'[5]CANT OBRA'!$A:$IV</definedName>
    <definedName name="_4FALTANTES1_4" localSheetId="2">'[4]CANT OBRA'!$1:$1048576</definedName>
    <definedName name="_4FALTANTES1_4">'[5]CANT OBRA'!$A:$IV</definedName>
    <definedName name="_5FALTANTES1_5" localSheetId="2">'[4]CANT OBRA'!$1:$1048576</definedName>
    <definedName name="_5FALTANTES1_5">'[5]CANT OBRA'!$A:$IV</definedName>
    <definedName name="_6FALTANTES1_6" localSheetId="2">'[6]CANT OBRA'!$1:$1048576</definedName>
    <definedName name="_6FALTANTES1_6">'[7]CANT OBRA'!$A:$IV</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FC1">[1]INV!$A$25:$D$28</definedName>
    <definedName name="_AFC3">[1]INV!$F$25:$I$28</definedName>
    <definedName name="_AFC5">[1]INV!$K$25:$N$28</definedName>
    <definedName name="_APU465">[2]!absc</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Fill" localSheetId="2" hidden="1">#REF!</definedName>
    <definedName name="_Fill" hidden="1">#REF!</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hidden="1">#REF!</definedName>
    <definedName name="_Key2"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rse_Out" hidden="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[1]INV!$A$12:$D$15</definedName>
    <definedName name="_SBC3">[1]INV!$F$12:$I$15</definedName>
    <definedName name="_SBC5">[1]INV!$K$12:$N$15</definedName>
    <definedName name="_Sort" hidden="1">#REF!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fv4" localSheetId="2" hidden="1">{"via1",#N/A,TRUE,"general";"via2",#N/A,TRUE,"general";"via3",#N/A,TRUE,"general"}</definedName>
    <definedName name="_vfv4" hidden="1">{"via1",#N/A,TRUE,"general";"via2",#N/A,TRUE,"general";"via3",#N/A,TRUE,"general"}</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'[8]RESUMEN -1'!$D$13:$E$13</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AA">'[9]PU (2)'!$F$10</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[1]AASHTO!$A$14:$F$17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G">[1]AASHTO!$A$2:$F$5</definedName>
    <definedName name="absc">[10]!absc</definedName>
    <definedName name="absc_">[11]!absc</definedName>
    <definedName name="absc_1">[11]!absc</definedName>
    <definedName name="absc1" localSheetId="2">[12]!absc</definedName>
    <definedName name="absc1">[13]!absc</definedName>
    <definedName name="ABSC11">[0]!ABSC11</definedName>
    <definedName name="ABSC12">[0]!ABSC11</definedName>
    <definedName name="AccessDatabase" hidden="1">"A:\SAIN.mdb"</definedName>
    <definedName name="ADFGSDB" localSheetId="2" hidden="1">{"via1",#N/A,TRUE,"general";"via2",#N/A,TRUE,"general";"via3",#N/A,TRUE,"general"}</definedName>
    <definedName name="ADFGSDB" hidden="1">{"via1",#N/A,TRUE,"general";"via2",#N/A,TRUE,"general";"via3",#N/A,TRUE,"general"}</definedName>
    <definedName name="administrador" localSheetId="2">[14]Informacion!$B$15</definedName>
    <definedName name="administrador">[15]Informacion!$B$15</definedName>
    <definedName name="ADMINISTRADOR_VIAL__ARMANDO_SANCHEZ_SANCHEZ">[16]INDICMICROEMP!$A$20</definedName>
    <definedName name="adoc1" localSheetId="2">[12]!absc</definedName>
    <definedName name="adoc1">[13]!absc</definedName>
    <definedName name="adoq">[17]!absc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lc">[18]!absc</definedName>
    <definedName name="anscount" hidden="1">1</definedName>
    <definedName name="ANTICIPO">[20]BASES!$B$33</definedName>
    <definedName name="AÑOWUIE">'[21]Res-Accide-10'!$R$2:$R$7</definedName>
    <definedName name="APU" localSheetId="2">[12]!absc</definedName>
    <definedName name="APU">[22]!absc</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_xlnm.Print_Area" localSheetId="0">#REF!</definedName>
    <definedName name="_xlnm.Print_Area" localSheetId="2">PRESUPUESTO!$A$1:$I$25</definedName>
    <definedName name="ASB">[1]AASHTO!$A$8:$F$11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FALTO">'[23]5.2'!$D$21</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_xlnm.Database" localSheetId="0">#REF!</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vfcdx" localSheetId="2" hidden="1">{"via1",#N/A,TRUE,"general";"via2",#N/A,TRUE,"general";"via3",#N/A,TRUE,"general"}</definedName>
    <definedName name="bgvfcdx" hidden="1">{"via1",#N/A,TRUE,"general";"via2",#N/A,TRUE,"general";"via3",#N/A,TRUE,"general"}</definedName>
    <definedName name="bimestre" localSheetId="2">'[24]ESTADO RED'!$E$8</definedName>
    <definedName name="bimestre">'[25]ESTADO RED'!$E$8</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d" localSheetId="2">[26]Hoja1!$C$81</definedName>
    <definedName name="cdcdc" localSheetId="2" hidden="1">{"via1",#N/A,TRUE,"general";"via2",#N/A,TRUE,"general";"via3",#N/A,TRUE,"general"}</definedName>
    <definedName name="cdcdc" hidden="1">{"via1",#N/A,TRUE,"general";"via2",#N/A,TRUE,"general";"via3",#N/A,TRUE,"general"}</definedName>
    <definedName name="CDctrl">[19]CDItem!$G$8</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[27]Insum!$A$3:$H$63</definedName>
    <definedName name="CIRCUITOS">[28]Circuitos!$C$2:$C$891</definedName>
    <definedName name="Consultor">'[29]Datos básicos'!$B$2</definedName>
    <definedName name="Contratante">'[29]Datos básicos'!$B$1</definedName>
    <definedName name="Contrato">'[29]Datos básicos'!$B$3</definedName>
    <definedName name="CUBS" localSheetId="2">[30]Hoja4!$1:$1048576</definedName>
    <definedName name="CUBS">[31]Hoja1!$A:$IV</definedName>
    <definedName name="CUNET" localSheetId="2" hidden="1">{"via1",#N/A,TRUE,"general";"via2",#N/A,TRUE,"general";"via3",#N/A,TRUE,"general"}</definedName>
    <definedName name="CUNET" hidden="1">{"via1",#N/A,TRUE,"general";"via2",#N/A,TRUE,"general";"via3",#N/A,TRUE,"general"}</definedName>
    <definedName name="cv" localSheetId="2" hidden="1">{"TAB1",#N/A,TRUE,"GENERAL";"TAB2",#N/A,TRUE,"GENERAL";"TAB3",#N/A,TRUE,"GENERAL";"TAB4",#N/A,TRUE,"GENERAL";"TAB5",#N/A,TRUE,"GENERAL"}</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percápita">[32]Sanitario!$AC$9:$AD$9</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CSDCTV" localSheetId="2" hidden="1">{"via1",#N/A,TRUE,"general";"via2",#N/A,TRUE,"general";"via3",#N/A,TRUE,"general"}</definedName>
    <definedName name="DCSDCTV" hidden="1">{"via1",#N/A,TRUE,"general";"via2",#N/A,TRUE,"general";"via3",#N/A,TRUE,"general"}</definedName>
    <definedName name="ddd" localSheetId="2" hidden="1">{"via1",#N/A,TRUE,"general";"via2",#N/A,TRUE,"general";"via3",#N/A,TRUE,"general"}</definedName>
    <definedName name="ddd" hidden="1">{"via1",#N/A,TRUE,"general";"via2",#N/A,TRUE,"general";"via3",#N/A,TRUE,"general"}</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FLEXION_GG">TRUNC(ABS(#REF!))</definedName>
    <definedName name="DEFLEXION_ID">IF(#REF!&lt;0,"I","D")</definedName>
    <definedName name="DEFLEXION_MM">TRUNC(60*(ABS(#REF!)-DEFLEXION_GG))</definedName>
    <definedName name="DEFLEXION_SS">ROUND(3600*(ABS(#REF!)-DEFLEXION_GG-DEFLEXION_MM/60),0)</definedName>
    <definedName name="DER">[33]DIST!$C$7:$D$2942</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stanciasPRS7801">[34]Hoja1!$K$3:$L$55</definedName>
    <definedName name="DistanciasPRS9003">[34]Hoja1!$A$3:$B$52</definedName>
    <definedName name="DistanciasPRS9004">[34]Hoja1!$F$3:$G$33</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p">[32]Sanitario!$AC$8:$AD$8</definedName>
    <definedName name="dry" localSheetId="2" hidden="1">{"via1",#N/A,TRUE,"general";"via2",#N/A,TRUE,"general";"via3",#N/A,TRUE,"general"}</definedName>
    <definedName name="dry" hidden="1">{"via1",#N/A,TRUE,"general";"via2",#N/A,TRUE,"general";"via3",#N/A,TRUE,"general"}</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trhj" localSheetId="2" hidden="1">{"via1",#N/A,TRUE,"general";"via2",#N/A,TRUE,"general";"via3",#N/A,TRUE,"general"}</definedName>
    <definedName name="dtrhj" hidden="1">{"via1",#N/A,TRUE,"general";"via2",#N/A,TRUE,"general";"via3",#N/A,TRUE,"general"}</definedName>
    <definedName name="Dv">[32]Sanitario!$AC$7:$AD$7</definedName>
    <definedName name="dxfgg" localSheetId="2" hidden="1">{"via1",#N/A,TRUE,"general";"via2",#N/A,TRUE,"general";"via3",#N/A,TRUE,"general"}</definedName>
    <definedName name="dxfgg" hidden="1">{"via1",#N/A,TRUE,"general";"via2",#N/A,TRUE,"general";"via3",#N/A,TRUE,"general"}</definedName>
    <definedName name="e3e33" localSheetId="2" hidden="1">{"via1",#N/A,TRUE,"general";"via2",#N/A,TRUE,"general";"via3",#N/A,TRUE,"general"}</definedName>
    <definedName name="e3e33" hidden="1">{"via1",#N/A,TRUE,"general";"via2",#N/A,TRUE,"general";"via3",#N/A,TRUE,"general"}</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[35]INDICMICROEMP!$A$20</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QUI">[36]Equipo!$A$7:$A$118</definedName>
    <definedName name="eqw" localSheetId="2" hidden="1">{"via1",#N/A,TRUE,"general";"via2",#N/A,TRUE,"general";"via3",#N/A,TRUE,"general"}</definedName>
    <definedName name="eqw" hidden="1">{"via1",#N/A,TRUE,"general";"via2",#N/A,TRUE,"general";"via3",#N/A,TRUE,"general"}</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r" localSheetId="2" hidden="1">{"TAB1",#N/A,TRUE,"GENERAL";"TAB2",#N/A,TRUE,"GENERAL";"TAB3",#N/A,TRUE,"GENERAL";"TAB4",#N/A,TRUE,"GENERAL";"TAB5",#N/A,TRUE,"GENERAL"}</definedName>
    <definedName name="err" hidden="1">{"TAB1",#N/A,TRUE,"GENERAL";"TAB2",#N/A,TRUE,"GENERAL";"TAB3",#N/A,TRUE,"GENERAL";"TAB4",#N/A,TRUE,"GENERAL";"TAB5",#N/A,TRUE,"GENERAL"}</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P220.1">'[37]220.1'!$H$52</definedName>
    <definedName name="ESP320.1">'[38]320.1'!$H$52</definedName>
    <definedName name="ESP330.1">'[37]330.1'!$H$52</definedName>
    <definedName name="ESP330.2">'[38]330.2'!$H$52</definedName>
    <definedName name="ESP640.1.2">'[37]640.1.2'!$H$50</definedName>
    <definedName name="ESP673.1">'[37]673.1'!$H$49</definedName>
    <definedName name="ESP673.2">'[37]673.2'!$H$53</definedName>
    <definedName name="ESP700.1">'[38]700.1'!$H$52</definedName>
    <definedName name="etertgg" localSheetId="2" hidden="1">{"via1",#N/A,TRUE,"general";"via2",#N/A,TRUE,"general";"via3",#N/A,TRUE,"general"}</definedName>
    <definedName name="etertgg" hidden="1">{"via1",#N/A,TRUE,"general";"via2",#N/A,TRUE,"general";"via3",#N/A,TRUE,"general"}</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CROC">'[39]Análisis de precios'!$H$52</definedName>
    <definedName name="FAC" hidden="1">#REF!</definedName>
    <definedName name="FALTANTES1" localSheetId="2">'[40]CANT OBRA'!$1:$1048576</definedName>
    <definedName name="FALTANTES1">'[41]CANT OBRA'!$A:$IV</definedName>
    <definedName name="FALTANTES1_11">'[42]CANT OBRA'!$A:$IV</definedName>
    <definedName name="FALTANTES1_16">'[43]CANT OBRA'!$A:$IV</definedName>
    <definedName name="FALTANTES1_2">'[42]CANT OBRA'!$A:$IV</definedName>
    <definedName name="FALTANTES1_28">'[42]CANT OBRA'!$A:$IV</definedName>
    <definedName name="FALTANTES1_31">'[42]CANT OBRA'!$A:$IV</definedName>
    <definedName name="FALTANTES1_32">'[42]CANT OBRA'!$A:$IV</definedName>
    <definedName name="FALTANTES1_40">'[42]CANT OBRA'!$A:$IV</definedName>
    <definedName name="FALTANTES1_41">'[42]CANT OBRA'!$A:$IV</definedName>
    <definedName name="FALTANTES1_42">'[42]CANT OBRA'!$A:$IV</definedName>
    <definedName name="FALTANTES1_43">'[42]CANT OBRA'!$A:$IV</definedName>
    <definedName name="FALTANTES1_44">'[42]CANT OBRA'!$A:$IV</definedName>
    <definedName name="FALTANTES1_45">'[42]CANT OBRA'!$A:$IV</definedName>
    <definedName name="FALTANTES1_46">'[42]CANT OBRA'!$A:$IV</definedName>
    <definedName name="FALTANTES1_47">'[42]CANT OBRA'!$A:$IV</definedName>
    <definedName name="FALTANTES1_48">'[42]CANT OBRA'!$A:$IV</definedName>
    <definedName name="FALTANTES1_49">'[42]CANT OBRA'!$A:$IV</definedName>
    <definedName name="FALTANTES1_5">'[42]CANT OBRA'!$A:$IV</definedName>
    <definedName name="FALTANTES1_50">'[42]CANT OBRA'!$A:$IV</definedName>
    <definedName name="FALTANTES1_51">'[42]CANT OBRA'!$A:$IV</definedName>
    <definedName name="FALTANTES1_56">'[44]CANT OBRA'!$A:$IV</definedName>
    <definedName name="FALTANTES1_57">'[42]CANT OBRA'!$A:$IV</definedName>
    <definedName name="fda" localSheetId="2"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echa" localSheetId="2">[29]Datos!$B$5</definedName>
    <definedName name="FECHA">[45]PORTADA!$B$47</definedName>
    <definedName name="ferfer" localSheetId="2" hidden="1">{"via1",#N/A,TRUE,"general";"via2",#N/A,TRUE,"general";"via3",#N/A,TRUE,"general"}</definedName>
    <definedName name="ferfer" hidden="1">{"via1",#N/A,TRUE,"general";"via2",#N/A,TRUE,"general";"via3",#N/A,TRUE,"general"}</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g" localSheetId="2" hidden="1">{"via1",#N/A,TRUE,"general";"via2",#N/A,TRUE,"general";"via3",#N/A,TRUE,"general"}</definedName>
    <definedName name="geg" hidden="1">{"via1",#N/A,TRUE,"general";"via2",#N/A,TRUE,"general";"via3",#N/A,TRUE,"general"}</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g" localSheetId="2" hidden="1">{"via1",#N/A,TRUE,"general";"via2",#N/A,TRUE,"general";"via3",#N/A,TRUE,"general"}</definedName>
    <definedName name="ghfg" hidden="1">{"via1",#N/A,TRUE,"general";"via2",#N/A,TRUE,"general";"via3",#N/A,TRUE,"general"}</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I">MATCH(0.01,End_Bal,-1)+1</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h">[32]perfil!$AG$10:$AG$111</definedName>
    <definedName name="h9h" localSheetId="2" hidden="1">{"via1",#N/A,TRUE,"general";"via2",#N/A,TRUE,"general";"via3",#N/A,TRUE,"general"}</definedName>
    <definedName name="h9h" hidden="1">{"via1",#N/A,TRUE,"general";"via2",#N/A,TRUE,"general";"via3",#N/A,TRUE,"general"}</definedName>
    <definedName name="hab___viv">[32]Sanitario!$AC$6:$AD$6</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fg" localSheetId="2" hidden="1">{"via1",#N/A,TRUE,"general";"via2",#N/A,TRUE,"general";"via3",#N/A,TRUE,"general"}</definedName>
    <definedName name="hsfg" hidden="1">{"via1",#N/A,TRUE,"general";"via2",#N/A,TRUE,"general";"via3",#N/A,TRUE,"general"}</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i" localSheetId="2"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NDI">[46]Indice!$1:$1048576</definedName>
    <definedName name="INDICE">'[11]INDICE ALFABETICO'!$1:$1048576</definedName>
    <definedName name="inf" localSheetId="0">#REF!</definedName>
    <definedName name="Inicio">[19]BASES!$E$26</definedName>
    <definedName name="INV_11">'[47]PR 1'!$A$2:$N$655</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yuiuyi" localSheetId="2" hidden="1">{"via1",#N/A,TRUE,"general";"via2",#N/A,TRUE,"general";"via3",#N/A,TRUE,"general"}</definedName>
    <definedName name="iyuiuyi" hidden="1">{"via1",#N/A,TRUE,"general";"via2",#N/A,TRUE,"general";"via3",#N/A,TRUE,"general"}</definedName>
    <definedName name="IZQ">[33]DIST!$G$7:$H$2413</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 hidden="1">{"via1",#N/A,TRUE,"general";"via2",#N/A,TRUE,"general";"via3",#N/A,TRUE,"general"}</definedName>
    <definedName name="jjfq" localSheetId="2" hidden="1">{"via1",#N/A,TRUE,"general";"via2",#N/A,TRUE,"general";"via3",#N/A,TRUE,"general"}</definedName>
    <definedName name="jjfq" hidden="1">{"via1",#N/A,TRUE,"general";"via2",#N/A,TRUE,"general";"via3",#N/A,TRUE,"general"}</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 hidden="1">{"TAB1",#N/A,TRUE,"GENERAL";"TAB2",#N/A,TRUE,"GENERAL";"TAB3",#N/A,TRUE,"GENERAL";"TAB4",#N/A,TRUE,"GENERAL";"TAB5",#N/A,TRUE,"GENERAL"}</definedName>
    <definedName name="jkl" hidden="1">{"TAB1",#N/A,TRUE,"GENERAL";"TAB2",#N/A,TRUE,"GENERAL";"TAB3",#N/A,TRUE,"GENERAL";"TAB4",#N/A,TRUE,"GENERAL";"TAB5",#N/A,TRUE,"GENERAL"}</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hkd" localSheetId="2" hidden="1">{"via1",#N/A,TRUE,"general";"via2",#N/A,TRUE,"general";"via3",#N/A,TRUE,"general"}</definedName>
    <definedName name="kjhkd" hidden="1">{"via1",#N/A,TRUE,"general";"via2",#N/A,TRUE,"general";"via3",#N/A,TRUE,"general"}</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o">[48]items!$C$4:$J$247</definedName>
    <definedName name="krtrk" localSheetId="2" hidden="1">{"via1",#N/A,TRUE,"general";"via2",#N/A,TRUE,"general";"via3",#N/A,TRUE,"general"}</definedName>
    <definedName name="krtrk" hidden="1">{"via1",#N/A,TRUE,"general";"via2",#N/A,TRUE,"general";"via3",#N/A,TRUE,"general"}</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CA">[49]!absc</definedName>
    <definedName name="LOCA1" localSheetId="2">[12]!absc</definedName>
    <definedName name="LOCA1">[22]!absc</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Tubo">IF(COUNT([50]GENERAL!$A$8)=0,0,ABS([50]GENERAL!$A$8))</definedName>
    <definedName name="lplpl" localSheetId="2" hidden="1">{"via1",#N/A,TRUE,"general";"via2",#N/A,TRUE,"general";"via3",#N/A,TRUE,"general"}</definedName>
    <definedName name="lplpl" hidden="1">{"via1",#N/A,TRUE,"general";"via2",#N/A,TRUE,"general";"via3",#N/A,TRUE,"general"}</definedName>
    <definedName name="mafdsf" localSheetId="2" hidden="1">{"via1",#N/A,TRUE,"general";"via2",#N/A,TRUE,"general";"via3",#N/A,TRUE,"general"}</definedName>
    <definedName name="mafdsf" hidden="1">{"via1",#N/A,TRUE,"general";"via2",#N/A,TRUE,"general";"via3",#N/A,TRUE,"general"}</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[27]Insum!$A$68:$H$98</definedName>
    <definedName name="Maquinaria">[51]Insum!$A$76:$E$99</definedName>
    <definedName name="masor" localSheetId="2" hidden="1">{"via1",#N/A,TRUE,"general";"via2",#N/A,TRUE,"general";"via3",#N/A,TRUE,"general"}</definedName>
    <definedName name="masor" hidden="1">{"via1",#N/A,TRUE,"general";"via2",#N/A,TRUE,"general";"via3",#N/A,TRUE,"general"}</definedName>
    <definedName name="MAT">[36]materiales!$A$7:$A$259</definedName>
    <definedName name="mate">[11]MATERIALES!$1:$1048576</definedName>
    <definedName name="materiales">[52]materiales!$A$7:$A$1317</definedName>
    <definedName name="MATRIZRICS">'[53]RICS NUEVA HOJA DIARIA'!$A$1:$AB$42</definedName>
    <definedName name="MAX">[54]INDICE!$1:$1048576</definedName>
    <definedName name="mdd" localSheetId="2" hidden="1">{"via1",#N/A,TRUE,"general";"via2",#N/A,TRUE,"general";"via3",#N/A,TRUE,"general"}</definedName>
    <definedName name="mdd" hidden="1">{"via1",#N/A,TRUE,"general";"via2",#N/A,TRUE,"general";"via3",#N/A,TRUE,"general"}</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O">[30]INDICE!$1:$1048576</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[36]otros!$A$21:$A$74</definedName>
    <definedName name="n" localSheetId="2" hidden="1">{"via1",#N/A,TRUE,"general";"via2",#N/A,TRUE,"general";"via3",#N/A,TRUE,"general"}</definedName>
    <definedName name="n" hidden="1">{"via1",#N/A,TRUE,"general";"via2",#N/A,TRUE,"general";"via3",#N/A,TRUE,"general"}</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[2]!absc</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VIEMBRE">MATCH(0.01,[3]!End_Bal,-1)+1</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o9o9" localSheetId="2" hidden="1">{"via1",#N/A,TRUE,"general";"via2",#N/A,TRUE,"general";"via3",#N/A,TRUE,"general"}</definedName>
    <definedName name="o9o9" hidden="1">{"via1",#N/A,TRUE,"general";"via2",#N/A,TRUE,"general";"via3",#N/A,TRUE,"general"}</definedName>
    <definedName name="Objeto" localSheetId="2">'[29]Datos básicos'!$B$4</definedName>
    <definedName name="OBJETO">[45]PORTADA!$B$46</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oo" localSheetId="2"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TRO">[11]OTROS!$1:$1048576</definedName>
    <definedName name="otros">[52]otros!$A$6:$A$1235</definedName>
    <definedName name="p0p0" localSheetId="2" hidden="1">{"via1",#N/A,TRUE,"general";"via2",#N/A,TRUE,"general";"via3",#N/A,TRUE,"general"}</definedName>
    <definedName name="p0p0" hidden="1">{"via1",#N/A,TRUE,"general";"via2",#N/A,TRUE,"general";"via3",#N/A,TRUE,"general"}</definedName>
    <definedName name="Payment_Date">DATE(YEAR(Loan_Start),MONTH(Loan_Start)+Payment_Number,DAY(Loan_Start))</definedName>
    <definedName name="PERIODO">[55]CUMPLIMIENTO!$M$5</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zo">[19]BASES!$E$27</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E">[20]BASES!$E$26</definedName>
    <definedName name="pouig" localSheetId="2" hidden="1">{"via1",#N/A,TRUE,"general";"via2",#N/A,TRUE,"general";"via3",#N/A,TRUE,"general"}</definedName>
    <definedName name="pouig" hidden="1">{"via1",#N/A,TRUE,"general";"via2",#N/A,TRUE,"general";"via3",#N/A,TRUE,"general"}</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qroj" localSheetId="2" hidden="1">{"via1",#N/A,TRUE,"general";"via2",#N/A,TRUE,"general";"via3",#N/A,TRUE,"general"}</definedName>
    <definedName name="pqroj" hidden="1">{"via1",#N/A,TRUE,"general";"via2",#N/A,TRUE,"general";"via3",#N/A,TRUE,"general"}</definedName>
    <definedName name="PRECIO" localSheetId="2">[56]PRECIOS!$A$5:$M$150</definedName>
    <definedName name="PRESUPUESTO">[45]INDICE!$C$11:$I$299</definedName>
    <definedName name="PRIMER" localSheetId="2" hidden="1">{"via1",#N/A,TRUE,"general";"via2",#N/A,TRUE,"general";"via3",#N/A,TRUE,"general"}</definedName>
    <definedName name="PRIMER" hidden="1">{"via1",#N/A,TRUE,"general";"via2",#N/A,TRUE,"general";"via3",#N/A,TRUE,"general"}</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t_Area_Reset">OFFSET(Full_Print,0,0,Last_Row)</definedName>
    <definedName name="PROCESO">[45]PORTADA!$B$45</definedName>
    <definedName name="PrOfic">[19]BASES!$B$31</definedName>
    <definedName name="PROG" hidden="1">#REF!</definedName>
    <definedName name="PRUEBA" localSheetId="2">[11]!absc</definedName>
    <definedName name="prueba1" localSheetId="2">[11]!absc</definedName>
    <definedName name="prueba1">[57]!absc</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QQ">DATE(YEAR(Loan_Start),MONTH(Loan_Start)+Payment_Number,DAY(Loan_Start))</definedName>
    <definedName name="qqqqqw" localSheetId="2" hidden="1">{"via1",#N/A,TRUE,"general";"via2",#N/A,TRUE,"general";"via3",#N/A,TRUE,"general"}</definedName>
    <definedName name="qqqqqw" hidden="1">{"via1",#N/A,TRUE,"general";"via2",#N/A,TRUE,"general";"via3",#N/A,TRUE,"general"}</definedName>
    <definedName name="qw" localSheetId="2"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ED">[58]EST2!$AQ$2</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onal" localSheetId="2">[24]CARRETERAS!$A$2</definedName>
    <definedName name="regional">[25]CARRETERAS!$A$2</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GULAR">'[59]ESTADO VÍA-CRIT.TECNICO'!XFC1&gt;2.5</definedName>
    <definedName name="REJHE" localSheetId="2" hidden="1">{"via1",#N/A,TRUE,"general";"via2",#N/A,TRUE,"general";"via3",#N/A,TRUE,"general"}</definedName>
    <definedName name="REJHE" hidden="1">{"via1",#N/A,TRUE,"general";"via2",#N/A,TRUE,"general";"via3",#N/A,TRUE,"general"}</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idente" localSheetId="2">'[24]GENERALIDADES '!$E$9</definedName>
    <definedName name="residente">'[25]GENERALIDADES '!$E$9</definedName>
    <definedName name="Retenc">[19]BASES!$E$31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IIIIIIIIIIC">DATE(YEAR(Loan_Start),MONTH(Loan_Start)+Payment_Number,DAY(Loan_Start))</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rr" localSheetId="2" hidden="1">{"via1",#N/A,TRUE,"general";"via2",#N/A,TRUE,"general";"via3",#N/A,TRUE,"general"}</definedName>
    <definedName name="rrr" hidden="1">{"via1",#N/A,TRUE,"general";"via2",#N/A,TRUE,"general";"via3",#N/A,TRUE,"general"}</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t" localSheetId="2" hidden="1">{"TAB1",#N/A,TRUE,"GENERAL";"TAB2",#N/A,TRUE,"GENERAL";"TAB3",#N/A,TRUE,"GENERAL";"TAB4",#N/A,TRUE,"GENERAL";"TAB5",#N/A,TRUE,"GENERAL"}</definedName>
    <definedName name="rte" localSheetId="2"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u" localSheetId="2" hidden="1">{"via1",#N/A,TRUE,"general";"via2",#N/A,TRUE,"general";"via3",#N/A,TRUE,"general"}</definedName>
    <definedName name="rutu" hidden="1">{"via1",#N/A,TRUE,"general";"via2",#N/A,TRUE,"general";"via3",#N/A,TRUE,"general"}</definedName>
    <definedName name="RW">[60]items!$C$4:$J$248</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Minimo">[19]BASES!$E$41</definedName>
    <definedName name="sbgfbgdr" localSheetId="2" hidden="1">{"via1",#N/A,TRUE,"general";"via2",#N/A,TRUE,"general";"via3",#N/A,TRUE,"general"}</definedName>
    <definedName name="sbgfbgdr" hidden="1">{"via1",#N/A,TRUE,"general";"via2",#N/A,TRUE,"general";"via3",#N/A,TRUE,"general"}</definedName>
    <definedName name="sd" localSheetId="2"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panner_Auto_File">"F:\Proyectos\CEI\Tunja-Barbosa\tra2b.x2a"</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t" localSheetId="2" hidden="1">{"via1",#N/A,TRUE,"general";"via2",#N/A,TRUE,"general";"via3",#N/A,TRUE,"general"}</definedName>
    <definedName name="stt" hidden="1">{"via1",#N/A,TRUE,"general";"via2",#N/A,TRUE,"general";"via3",#N/A,TRUE,"general"}</definedName>
    <definedName name="suma" localSheetId="2">[26]Hoja1!$F$60</definedName>
    <definedName name="suma">[61]Hoja1!$F$60</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[49]!absc</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tj" localSheetId="2" hidden="1">{"via1",#N/A,TRUE,"general";"via2",#N/A,TRUE,"general";"via3",#N/A,TRUE,"general"}</definedName>
    <definedName name="thtj" hidden="1">{"via1",#N/A,TRUE,"general";"via2",#N/A,TRUE,"general";"via3",#N/A,TRUE,"general"}</definedName>
    <definedName name="TIEMPO">[20]BASES!$E$27</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T">[62]desmonte!$E$48</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jfgjh" localSheetId="2" hidden="1">{"via1",#N/A,TRUE,"general";"via2",#N/A,TRUE,"general";"via3",#N/A,TRUE,"general"}</definedName>
    <definedName name="trjfgjh" hidden="1">{"via1",#N/A,TRUE,"general";"via2",#N/A,TRUE,"general";"via3",#N/A,TRUE,"general"}</definedName>
    <definedName name="TRM">[63]VrEqpBasica!$I$2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I" localSheetId="2" hidden="1">{"via1",#N/A,TRUE,"general";"via2",#N/A,TRUE,"general";"via3",#N/A,TRUE,"general"}</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NITARIO">[64]Unitarios!$A$3:$D$13</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u" localSheetId="2"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ues_Entered">IF(Loan_Amount*Interest_Rate*Loan_Years*Loan_Start&gt;0,1,0)</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fbgnhyt" localSheetId="2" hidden="1">{"via1",#N/A,TRUE,"general";"via2",#N/A,TRUE,"general";"via3",#N/A,TRUE,"general"}</definedName>
    <definedName name="vfbgnhyt" hidden="1">{"via1",#N/A,TRUE,"general";"via2",#N/A,TRUE,"general";"via3",#N/A,TRUE,"general"}</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sdfj" localSheetId="2" hidden="1">{"via1",#N/A,TRUE,"general";"via2",#N/A,TRUE,"general";"via3",#N/A,TRUE,"general"}</definedName>
    <definedName name="vsdfj" hidden="1">{"via1",#N/A,TRUE,"general";"via2",#N/A,TRUE,"general";"via3",#N/A,TRUE,"general"}</definedName>
    <definedName name="vt" localSheetId="2" hidden="1">{"via1",#N/A,TRUE,"general";"via2",#N/A,TRUE,"general";"via3",#N/A,TRUE,"general"}</definedName>
    <definedName name="vt" hidden="1">{"via1",#N/A,TRUE,"general";"via2",#N/A,TRUE,"general";"via3",#N/A,TRUE,"general"}</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ER">'[21]Res-Accide-10'!$S$2:$S$7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ded3" localSheetId="2" hidden="1">{"via1",#N/A,TRUE,"general";"via2",#N/A,TRUE,"general";"via3",#N/A,TRUE,"general"}</definedName>
    <definedName name="wwded3" hidden="1">{"via1",#N/A,TRUE,"general";"via2",#N/A,TRUE,"general";"via3",#N/A,TRUE,"general"}</definedName>
    <definedName name="www">[65]INDICE!$1:$1048576</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fg" localSheetId="2" hidden="1">{"via1",#N/A,TRUE,"general";"via2",#N/A,TRUE,"general";"via3",#N/A,TRUE,"general"}</definedName>
    <definedName name="xxfg" hidden="1">{"via1",#N/A,TRUE,"general";"via2",#N/A,TRUE,"general";"via3",#N/A,TRUE,"general"}</definedName>
    <definedName name="xxxxx" localSheetId="2">[11]!absc</definedName>
    <definedName name="xxxxx">[66]!absc</definedName>
    <definedName name="xxxxxds" localSheetId="2" hidden="1">{"via1",#N/A,TRUE,"general";"via2",#N/A,TRUE,"general";"via3",#N/A,TRUE,"general"}</definedName>
    <definedName name="xxxxxds" hidden="1">{"via1",#N/A,TRUE,"general";"via2",#N/A,TRUE,"general";"via3",#N/A,TRUE,"general"}</definedName>
    <definedName name="xxxxxxxxxx29" localSheetId="2" hidden="1">{"via1",#N/A,TRUE,"general";"via2",#N/A,TRUE,"general";"via3",#N/A,TRUE,"general"}</definedName>
    <definedName name="xxxxxxxxxx29" hidden="1">{"via1",#N/A,TRUE,"general";"via2",#N/A,TRUE,"general";"via3",#N/A,TRUE,"general"}</definedName>
    <definedName name="XZXZV" localSheetId="2" hidden="1">{"via1",#N/A,TRUE,"general";"via2",#N/A,TRUE,"general";"via3",#N/A,TRUE,"general"}</definedName>
    <definedName name="XZXZV" hidden="1">{"via1",#N/A,TRUE,"general";"via2",#N/A,TRUE,"general";"via3",#N/A,TRUE,"general"}</definedName>
    <definedName name="Y" localSheetId="2">[12]!absc</definedName>
    <definedName name="Y">[67]!absc</definedName>
    <definedName name="y6y6" localSheetId="2" hidden="1">{"via1",#N/A,TRUE,"general";"via2",#N/A,TRUE,"general";"via3",#N/A,TRUE,"general"}</definedName>
    <definedName name="y6y6" hidden="1">{"via1",#N/A,TRUE,"general";"via2",#N/A,TRUE,"general";"via3",#N/A,TRUE,"general"}</definedName>
    <definedName name="yery" localSheetId="2" hidden="1">{"via1",#N/A,TRUE,"general";"via2",#N/A,TRUE,"general";"via3",#N/A,TRUE,"general"}</definedName>
    <definedName name="yery" hidden="1">{"via1",#N/A,TRUE,"general";"via2",#N/A,TRUE,"general";"via3",#N/A,TRUE,"general"}</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dervr" localSheetId="2" hidden="1">{"via1",#N/A,TRUE,"general";"via2",#N/A,TRUE,"general";"via3",#N/A,TRUE,"general"}</definedName>
    <definedName name="zdervr" hidden="1">{"via1",#N/A,TRUE,"general";"via2",#N/A,TRUE,"general";"via3",#N/A,TRUE,"general"}</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 localSheetId="2">MATCH(0.01,End_Bal,-1)+1</definedName>
  </definedNames>
  <calcPr calcId="152511"/>
</workbook>
</file>

<file path=xl/calcChain.xml><?xml version="1.0" encoding="utf-8"?>
<calcChain xmlns="http://schemas.openxmlformats.org/spreadsheetml/2006/main">
  <c r="I32" i="1194" l="1"/>
  <c r="I31" i="1194"/>
  <c r="I30" i="1194"/>
  <c r="I15" i="1194"/>
  <c r="K75" i="1230" l="1"/>
  <c r="N75" i="1230" s="1"/>
  <c r="B75" i="1230"/>
  <c r="N74" i="1230"/>
  <c r="N80" i="1230" s="1"/>
  <c r="N46" i="1230" s="1"/>
  <c r="B74" i="1230"/>
  <c r="K63" i="1230"/>
  <c r="N63" i="1230" s="1"/>
  <c r="N69" i="1230" s="1"/>
  <c r="B63" i="1230"/>
  <c r="M53" i="1230"/>
  <c r="N53" i="1230" s="1"/>
  <c r="N58" i="1230" s="1"/>
  <c r="J53" i="1230"/>
  <c r="B53" i="1230"/>
  <c r="K40" i="1230"/>
  <c r="N40" i="1230" s="1"/>
  <c r="B40" i="1230"/>
  <c r="K39" i="1230"/>
  <c r="N39" i="1230" s="1"/>
  <c r="B39" i="1230"/>
  <c r="K38" i="1230"/>
  <c r="N38" i="1230" s="1"/>
  <c r="B38" i="1230"/>
  <c r="N37" i="1230"/>
  <c r="K37" i="1230"/>
  <c r="B37" i="1230"/>
  <c r="K36" i="1230"/>
  <c r="N36" i="1230" s="1"/>
  <c r="B36" i="1230"/>
  <c r="N72" i="1229"/>
  <c r="B72" i="1229"/>
  <c r="N71" i="1229"/>
  <c r="N77" i="1229" s="1"/>
  <c r="N41" i="1229" s="1"/>
  <c r="N43" i="1229" s="1"/>
  <c r="B71" i="1229"/>
  <c r="K60" i="1229"/>
  <c r="N60" i="1229" s="1"/>
  <c r="N66" i="1229" s="1"/>
  <c r="B60" i="1229"/>
  <c r="M51" i="1229"/>
  <c r="N51" i="1229" s="1"/>
  <c r="J51" i="1229"/>
  <c r="B51" i="1229"/>
  <c r="M50" i="1229"/>
  <c r="N50" i="1229" s="1"/>
  <c r="J50" i="1229"/>
  <c r="B50" i="1229"/>
  <c r="M49" i="1229"/>
  <c r="N49" i="1229" s="1"/>
  <c r="J49" i="1229"/>
  <c r="B49" i="1229"/>
  <c r="M48" i="1229"/>
  <c r="N48" i="1229" s="1"/>
  <c r="J48" i="1229"/>
  <c r="B48" i="1229"/>
  <c r="N70" i="1228"/>
  <c r="B70" i="1228"/>
  <c r="N69" i="1228"/>
  <c r="N75" i="1228" s="1"/>
  <c r="N41" i="1228" s="1"/>
  <c r="N43" i="1228" s="1"/>
  <c r="B69" i="1228"/>
  <c r="K58" i="1228"/>
  <c r="B58" i="1228"/>
  <c r="M50" i="1228"/>
  <c r="N50" i="1228" s="1"/>
  <c r="J50" i="1228"/>
  <c r="B50" i="1228"/>
  <c r="M49" i="1228"/>
  <c r="N49" i="1228" s="1"/>
  <c r="J49" i="1228"/>
  <c r="B49" i="1228"/>
  <c r="M48" i="1228"/>
  <c r="N48" i="1228" s="1"/>
  <c r="J48" i="1228"/>
  <c r="B48" i="1228"/>
  <c r="N73" i="1227"/>
  <c r="B73" i="1227"/>
  <c r="N72" i="1227"/>
  <c r="N78" i="1227" s="1"/>
  <c r="N41" i="1227" s="1"/>
  <c r="B72" i="1227"/>
  <c r="K61" i="1227"/>
  <c r="B61" i="1227"/>
  <c r="M49" i="1227"/>
  <c r="N49" i="1227" s="1"/>
  <c r="J49" i="1227"/>
  <c r="B49" i="1227"/>
  <c r="M48" i="1227"/>
  <c r="N48" i="1227" s="1"/>
  <c r="N56" i="1227" s="1"/>
  <c r="J48" i="1227"/>
  <c r="B48" i="1227"/>
  <c r="K36" i="1227"/>
  <c r="N36" i="1227" s="1"/>
  <c r="B36" i="1227"/>
  <c r="B36" i="1226"/>
  <c r="K36" i="1226"/>
  <c r="N36" i="1226" s="1"/>
  <c r="B37" i="1226"/>
  <c r="K37" i="1226"/>
  <c r="N37" i="1226" s="1"/>
  <c r="B48" i="1226"/>
  <c r="J48" i="1226"/>
  <c r="M48" i="1226"/>
  <c r="N48" i="1226" s="1"/>
  <c r="B49" i="1226"/>
  <c r="J49" i="1226"/>
  <c r="M49" i="1226"/>
  <c r="N49" i="1226" s="1"/>
  <c r="B50" i="1226"/>
  <c r="J50" i="1226"/>
  <c r="M50" i="1226"/>
  <c r="N50" i="1226" s="1"/>
  <c r="B60" i="1226"/>
  <c r="K60" i="1226"/>
  <c r="B71" i="1226"/>
  <c r="I71" i="1226"/>
  <c r="B72" i="1226"/>
  <c r="I72" i="1226"/>
  <c r="N71" i="1225"/>
  <c r="N77" i="1225" s="1"/>
  <c r="N41" i="1225" s="1"/>
  <c r="B71" i="1225"/>
  <c r="K60" i="1225"/>
  <c r="B60" i="1225"/>
  <c r="N49" i="1225"/>
  <c r="M49" i="1225"/>
  <c r="J49" i="1225"/>
  <c r="B49" i="1225"/>
  <c r="N48" i="1225"/>
  <c r="N55" i="1225" s="1"/>
  <c r="M48" i="1225"/>
  <c r="J48" i="1225"/>
  <c r="B48" i="1225"/>
  <c r="N36" i="1225"/>
  <c r="K36" i="1225"/>
  <c r="B36" i="1225"/>
  <c r="N68" i="1224"/>
  <c r="B68" i="1224"/>
  <c r="K67" i="1224"/>
  <c r="N67" i="1224" s="1"/>
  <c r="N73" i="1224" s="1"/>
  <c r="N40" i="1224" s="1"/>
  <c r="B67" i="1224"/>
  <c r="K56" i="1224"/>
  <c r="B56" i="1224"/>
  <c r="M47" i="1224"/>
  <c r="N47" i="1224" s="1"/>
  <c r="N51" i="1224" s="1"/>
  <c r="J47" i="1224"/>
  <c r="B47" i="1224"/>
  <c r="K37" i="1224"/>
  <c r="N37" i="1224" s="1"/>
  <c r="B37" i="1224"/>
  <c r="K36" i="1224"/>
  <c r="N36" i="1224" s="1"/>
  <c r="B36" i="1224"/>
  <c r="N71" i="1223"/>
  <c r="B71" i="1223"/>
  <c r="N70" i="1223"/>
  <c r="N76" i="1223" s="1"/>
  <c r="N42" i="1223" s="1"/>
  <c r="B70" i="1223"/>
  <c r="K59" i="1223"/>
  <c r="H59" i="1223"/>
  <c r="B59" i="1223"/>
  <c r="K38" i="1223"/>
  <c r="N38" i="1223" s="1"/>
  <c r="B38" i="1223"/>
  <c r="K37" i="1223"/>
  <c r="N37" i="1223" s="1"/>
  <c r="B37" i="1223"/>
  <c r="K36" i="1223"/>
  <c r="N36" i="1223" s="1"/>
  <c r="B36" i="1223"/>
  <c r="N42" i="1224" l="1"/>
  <c r="N61" i="1227"/>
  <c r="N67" i="1227" s="1"/>
  <c r="N58" i="1228"/>
  <c r="N64" i="1228" s="1"/>
  <c r="N55" i="1229"/>
  <c r="N79" i="1229" s="1"/>
  <c r="N48" i="1230"/>
  <c r="N82" i="1230" s="1"/>
  <c r="L88" i="1230"/>
  <c r="L89" i="1230"/>
  <c r="L87" i="1230"/>
  <c r="N90" i="1230" s="1"/>
  <c r="N92" i="1230" s="1"/>
  <c r="H24" i="1194" s="1"/>
  <c r="I74" i="1230"/>
  <c r="I75" i="1230"/>
  <c r="I71" i="1229"/>
  <c r="I72" i="1229"/>
  <c r="N77" i="1228"/>
  <c r="N53" i="1228"/>
  <c r="I69" i="1228"/>
  <c r="I70" i="1228"/>
  <c r="N43" i="1227"/>
  <c r="I72" i="1227"/>
  <c r="I73" i="1227"/>
  <c r="N43" i="1225"/>
  <c r="I71" i="1225"/>
  <c r="N55" i="1226"/>
  <c r="N72" i="1226"/>
  <c r="N71" i="1226"/>
  <c r="I67" i="1224"/>
  <c r="I68" i="1224"/>
  <c r="N43" i="1223"/>
  <c r="I70" i="1223"/>
  <c r="I71" i="1223"/>
  <c r="N80" i="1227" l="1"/>
  <c r="L85" i="1227" s="1"/>
  <c r="N77" i="1226"/>
  <c r="N41" i="1226" s="1"/>
  <c r="N43" i="1226" s="1"/>
  <c r="L85" i="1229"/>
  <c r="L86" i="1229"/>
  <c r="L84" i="1229"/>
  <c r="L83" i="1228"/>
  <c r="L84" i="1228"/>
  <c r="L82" i="1228"/>
  <c r="L87" i="1227"/>
  <c r="L86" i="1227" l="1"/>
  <c r="N88" i="1227" s="1"/>
  <c r="N90" i="1227" s="1"/>
  <c r="H20" i="1194" s="1"/>
  <c r="N87" i="1229"/>
  <c r="N89" i="1229" s="1"/>
  <c r="H22" i="1194" s="1"/>
  <c r="N85" i="1228"/>
  <c r="N87" i="1228" s="1"/>
  <c r="H21" i="1194" s="1"/>
  <c r="N59" i="1223" l="1"/>
  <c r="N65" i="1223" s="1"/>
  <c r="N78" i="1223" s="1"/>
  <c r="L85" i="1223" l="1"/>
  <c r="L84" i="1223"/>
  <c r="L83" i="1223"/>
  <c r="N60" i="1225"/>
  <c r="N66" i="1225" s="1"/>
  <c r="N79" i="1225" s="1"/>
  <c r="N60" i="1226"/>
  <c r="N66" i="1226" s="1"/>
  <c r="N79" i="1226" s="1"/>
  <c r="N56" i="1224"/>
  <c r="N62" i="1224" s="1"/>
  <c r="N75" i="1224" s="1"/>
  <c r="L86" i="1225" l="1"/>
  <c r="L85" i="1225"/>
  <c r="L84" i="1225"/>
  <c r="N86" i="1223"/>
  <c r="N88" i="1223" s="1"/>
  <c r="H15" i="1194" s="1"/>
  <c r="L82" i="1224"/>
  <c r="L81" i="1224"/>
  <c r="L80" i="1224"/>
  <c r="L84" i="1226"/>
  <c r="L85" i="1226"/>
  <c r="L86" i="1226"/>
  <c r="N83" i="1224" l="1"/>
  <c r="N85" i="1224" s="1"/>
  <c r="H17" i="1194" s="1"/>
  <c r="N87" i="1226"/>
  <c r="N89" i="1226" s="1"/>
  <c r="H19" i="1194" s="1"/>
  <c r="N87" i="1225"/>
  <c r="N89" i="1225" s="1"/>
  <c r="H18" i="1194" s="1"/>
  <c r="I24" i="1194" l="1"/>
  <c r="I23" i="1194" s="1"/>
  <c r="I14" i="1194" l="1"/>
  <c r="I22" i="1194" l="1"/>
  <c r="I20" i="1194" l="1"/>
  <c r="I19" i="1194" l="1"/>
  <c r="I21" i="1194"/>
  <c r="I38" i="1194" l="1"/>
  <c r="I18" i="1194"/>
  <c r="I17" i="1194" l="1"/>
  <c r="J6" i="1172"/>
  <c r="J7" i="1172"/>
  <c r="J8" i="1172"/>
  <c r="J9" i="1172"/>
  <c r="F13" i="1172"/>
  <c r="J13" i="1172" s="1"/>
  <c r="E14" i="1172"/>
  <c r="J26" i="1172"/>
  <c r="J27" i="1172"/>
  <c r="C15" i="1077"/>
  <c r="C123" i="1077"/>
  <c r="H132" i="1077"/>
  <c r="D155" i="1077"/>
  <c r="H155" i="1077"/>
  <c r="M187" i="1077"/>
  <c r="M188" i="1077"/>
  <c r="M189" i="1077"/>
  <c r="M190" i="1077"/>
  <c r="M191" i="1077"/>
  <c r="M192" i="1077"/>
  <c r="M193" i="1077"/>
  <c r="M195" i="1077"/>
  <c r="M196" i="1077"/>
  <c r="N220" i="1077"/>
  <c r="N238" i="1077" s="1"/>
  <c r="N247" i="1077"/>
  <c r="N255" i="1077"/>
  <c r="M186" i="1077"/>
  <c r="M180" i="1077" s="1"/>
  <c r="M194" i="1077"/>
  <c r="I16" i="1194" l="1"/>
  <c r="I25" i="1194" s="1"/>
  <c r="J10" i="1172"/>
  <c r="M132" i="1077"/>
  <c r="M133" i="1077" s="1"/>
  <c r="M137" i="1077" s="1"/>
  <c r="M142" i="1077" s="1"/>
  <c r="M146" i="1077" s="1"/>
  <c r="M155" i="1077" s="1"/>
  <c r="M159" i="1077" s="1"/>
  <c r="H133" i="1077"/>
  <c r="H137" i="1077" s="1"/>
  <c r="H142" i="1077" s="1"/>
  <c r="I146" i="1077" s="1"/>
  <c r="I155" i="1077" s="1"/>
  <c r="F14" i="1172"/>
  <c r="J14" i="1172" s="1"/>
  <c r="E15" i="1172"/>
  <c r="F15" i="1172" l="1"/>
  <c r="I15" i="1172" s="1"/>
  <c r="E16" i="1172"/>
  <c r="I29" i="1194" l="1"/>
  <c r="F16" i="1172"/>
  <c r="J16" i="1172" s="1"/>
  <c r="E17" i="1172"/>
  <c r="E18" i="1172" l="1"/>
  <c r="E19" i="1172" s="1"/>
  <c r="F19" i="1172" s="1"/>
  <c r="J19" i="1172" s="1"/>
  <c r="F17" i="1172"/>
  <c r="I17" i="1172" s="1"/>
</calcChain>
</file>

<file path=xl/sharedStrings.xml><?xml version="1.0" encoding="utf-8"?>
<sst xmlns="http://schemas.openxmlformats.org/spreadsheetml/2006/main" count="1217" uniqueCount="354">
  <si>
    <t>m3</t>
  </si>
  <si>
    <t>INSTITUTO NACIONAL DE VIAS</t>
  </si>
  <si>
    <t>MINISTERIO DE TRANSPORTE</t>
  </si>
  <si>
    <t>ADMINISTRACION</t>
  </si>
  <si>
    <t>UTILIDAD</t>
  </si>
  <si>
    <t>I. EQUIPO</t>
  </si>
  <si>
    <t>Descripción</t>
  </si>
  <si>
    <t>Unidad</t>
  </si>
  <si>
    <t>III. TRANSPORTES</t>
  </si>
  <si>
    <t>IV. MANO DE OBRA</t>
  </si>
  <si>
    <t>V. COSTOS INDIRECTOS</t>
  </si>
  <si>
    <t>Porcentaje</t>
  </si>
  <si>
    <t>Valor Total</t>
  </si>
  <si>
    <t xml:space="preserve">IMPREVISTOS </t>
  </si>
  <si>
    <t>M3</t>
  </si>
  <si>
    <t>kg</t>
  </si>
  <si>
    <t>CANTIDAD</t>
  </si>
  <si>
    <t>I - EXPLANACIONES</t>
  </si>
  <si>
    <t>II- SUBBASES, BASES Y AFIRMADOS</t>
  </si>
  <si>
    <t>III - PAVIMENTOS ASFALTICOS</t>
  </si>
  <si>
    <t>IV -  ESTRUCTURAS Y DRENAJES</t>
  </si>
  <si>
    <t>V- SEÑALIZACIÓN Y SEGURIDAD</t>
  </si>
  <si>
    <t>VI -  ESTRUCTURAS Y DRENAJES</t>
  </si>
  <si>
    <t>VII - TRANSPORTE</t>
  </si>
  <si>
    <t xml:space="preserve">PROVISIÓN PARA AJUSTES, OBRAS COMPLEMENTARIAS Y/O ADICIONALES, (INCLUYE OBRAS AMBIENTALES DEL PAGA) </t>
  </si>
  <si>
    <t xml:space="preserve">VALOR IVA (OBRA) (16% SOBRE UTILIDAD OBRA)  </t>
  </si>
  <si>
    <t>km</t>
  </si>
  <si>
    <t>CÓDIGO</t>
  </si>
  <si>
    <t>EPI-FR-03</t>
  </si>
  <si>
    <t>OFICINA ASESORA DE PLANEACIÓN</t>
  </si>
  <si>
    <t>PROCESO DE PLANEACION INSTITUCIONAL Y GESTION PRESUPUESTAL</t>
  </si>
  <si>
    <t>VERSION</t>
  </si>
  <si>
    <t>IDENTIFICACION NECESIDADES DE INVERSION</t>
  </si>
  <si>
    <t>PAGINA</t>
  </si>
  <si>
    <t>1 DE 4</t>
  </si>
  <si>
    <t>1. COMPONENTE GENERAL DEL PROYECTO</t>
  </si>
  <si>
    <t>IDENTIFICACIÒN</t>
  </si>
  <si>
    <t>Proyecto Nuevo</t>
  </si>
  <si>
    <t>SI</t>
  </si>
  <si>
    <t>Modificación</t>
  </si>
  <si>
    <t>Actualización</t>
  </si>
  <si>
    <t>Vigencia Futura</t>
  </si>
  <si>
    <t>Vigencia Expirada</t>
  </si>
  <si>
    <t>Traslado</t>
  </si>
  <si>
    <t>Levantamiento Previo Concepto</t>
  </si>
  <si>
    <t>Otro</t>
  </si>
  <si>
    <t>Cuál?</t>
  </si>
  <si>
    <t>Imputación Presupuestal:</t>
  </si>
  <si>
    <t>Nombre del Proyecto de Inversión:</t>
  </si>
  <si>
    <t>Código BPIN:</t>
  </si>
  <si>
    <t>Años de  Inicio y Finalización del Proyecto:</t>
  </si>
  <si>
    <t>Año para el cual se realizará el trámite:</t>
  </si>
  <si>
    <t>Localización del Proyecto:</t>
  </si>
  <si>
    <t>Unidad Responsable:</t>
  </si>
  <si>
    <t>Territotial Santander, Invias</t>
  </si>
  <si>
    <t>Fecha de Solicitud:</t>
  </si>
  <si>
    <t xml:space="preserve">2. INFORMACIÓN BASICA </t>
  </si>
  <si>
    <t xml:space="preserve">2.1 Descripción del trámite a realizar </t>
  </si>
  <si>
    <t xml:space="preserve">(De forma concisa y clara mencione la necesidad, ej: Modificación, Vigencia Futura,Traslado, etc.) </t>
  </si>
  <si>
    <t>Sin información.</t>
  </si>
  <si>
    <t xml:space="preserve">2.2 Justificación del Trámite </t>
  </si>
  <si>
    <t>2.3 Antecedentes</t>
  </si>
  <si>
    <t>2.4 Normativa Jurídica Aplicable</t>
  </si>
  <si>
    <t>2.5 Descripción del Proyecto</t>
  </si>
  <si>
    <t>2.6 Impacto y Beneficios del Proyecto</t>
  </si>
  <si>
    <t>(Incluya Población beneficiada en caso de presentarse)</t>
  </si>
  <si>
    <t>2 DE 4</t>
  </si>
  <si>
    <t>3. INFORMACIÓN FINANCIERA</t>
  </si>
  <si>
    <t xml:space="preserve">En este módulo se deben registrar los recursos financieros que se han programado para el desarrollo de los componentes y actividades dentro del horizonte de evaluación del proyecto.  Modifique o incorpore de acuerdo al trámite a realizar las tablas con los valores respectivos. </t>
  </si>
  <si>
    <t>Costo del Proyecto en Pesos
(a partir de 2014):</t>
  </si>
  <si>
    <t>Recursos Asignados en la Vigencia a tramitar en Pesos</t>
  </si>
  <si>
    <t>Valor del Tramite Solicitado 
en Pesos</t>
  </si>
  <si>
    <t xml:space="preserve">Recursos </t>
  </si>
  <si>
    <t xml:space="preserve">Fuente </t>
  </si>
  <si>
    <t>Valor Anterior al Trámite</t>
  </si>
  <si>
    <t xml:space="preserve">Valor del Tramite </t>
  </si>
  <si>
    <t xml:space="preserve">Recursos Nación </t>
  </si>
  <si>
    <t xml:space="preserve">Recursos Propios </t>
  </si>
  <si>
    <t>TOTAL PROYECTO</t>
  </si>
  <si>
    <t>Distribución</t>
  </si>
  <si>
    <t xml:space="preserve">Actividad </t>
  </si>
  <si>
    <t xml:space="preserve">Valor asignado anterior al trámite </t>
  </si>
  <si>
    <t xml:space="preserve">Valor del Trámite </t>
  </si>
  <si>
    <t>Regionalización de Recursos</t>
  </si>
  <si>
    <t>Departamento</t>
  </si>
  <si>
    <t>Recursos Nación</t>
  </si>
  <si>
    <t>Recursos Propios</t>
  </si>
  <si>
    <t>SANTANDER</t>
  </si>
  <si>
    <t xml:space="preserve">Disponibilidad Presupuestal que soporta el tramite  
(en caso de ser necesario) 
</t>
  </si>
  <si>
    <t>Fecha</t>
  </si>
  <si>
    <r>
      <t xml:space="preserve">Número
</t>
    </r>
    <r>
      <rPr>
        <b/>
        <i/>
        <sz val="9"/>
        <color indexed="8"/>
        <rFont val="Arial"/>
        <family val="2"/>
      </rPr>
      <t>CDP/RP</t>
    </r>
  </si>
  <si>
    <t>Objeto</t>
  </si>
  <si>
    <t>Nación o Propios</t>
  </si>
  <si>
    <t>Valor a Utilizar</t>
  </si>
  <si>
    <r>
      <t xml:space="preserve">Valor Total
</t>
    </r>
    <r>
      <rPr>
        <b/>
        <i/>
        <sz val="9"/>
        <color indexed="8"/>
        <rFont val="Arial"/>
        <family val="2"/>
      </rPr>
      <t>CDP o RP</t>
    </r>
  </si>
  <si>
    <t>4. INFORMACIÓN TÉCNICA</t>
  </si>
  <si>
    <t>4.1 Cadena de Valor</t>
  </si>
  <si>
    <t>Objetivo General:</t>
  </si>
  <si>
    <t xml:space="preserve">Objetivos Específicos: </t>
  </si>
  <si>
    <t xml:space="preserve">1. </t>
  </si>
  <si>
    <t xml:space="preserve">2. </t>
  </si>
  <si>
    <t xml:space="preserve">3. </t>
  </si>
  <si>
    <t>DESCRIPCIÓN</t>
  </si>
  <si>
    <t>VALOR</t>
  </si>
  <si>
    <t xml:space="preserve">Productos y Entregables: </t>
  </si>
  <si>
    <t>1.2</t>
  </si>
  <si>
    <t xml:space="preserve">2.1 </t>
  </si>
  <si>
    <t xml:space="preserve">2.2 </t>
  </si>
  <si>
    <t xml:space="preserve">3.1 </t>
  </si>
  <si>
    <t xml:space="preserve">3.2 </t>
  </si>
  <si>
    <t xml:space="preserve">Actividades: </t>
  </si>
  <si>
    <t>VALOR DISEÑOS PARA REHABILITACIÓN DE CARRETERAS (INCLUYE IVA).</t>
  </si>
  <si>
    <t>3 DE 4</t>
  </si>
  <si>
    <t>4.2 Indicadores</t>
  </si>
  <si>
    <t>4.2.1 Indicadores de Producto (Un producto puede tener varios indicadores)</t>
  </si>
  <si>
    <t>Producto</t>
  </si>
  <si>
    <t>Indicador</t>
  </si>
  <si>
    <t>Unidad de Medida</t>
  </si>
  <si>
    <t xml:space="preserve">Cantidad total Proyecto </t>
  </si>
  <si>
    <t>Cantidad para la vigencia</t>
  </si>
  <si>
    <t>Ponderación</t>
  </si>
  <si>
    <t>1.1  Kilómetros de Red Vial Nacional Primaria intervenidos con Mantenimiento Periódico y/o mejoramiento</t>
  </si>
  <si>
    <t xml:space="preserve">1.2 </t>
  </si>
  <si>
    <t>2.1</t>
  </si>
  <si>
    <t>3.1</t>
  </si>
  <si>
    <t>4.2.2 Indicadores de Gestión</t>
  </si>
  <si>
    <t>1. Procesos contractuales adjudicados</t>
  </si>
  <si>
    <t>2. Informes de interventoria revisado</t>
  </si>
  <si>
    <t xml:space="preserve">4.2.3 Ponderación de Indicadores </t>
  </si>
  <si>
    <t>Indicadores de Producto</t>
  </si>
  <si>
    <t>Indicadores de Gestión</t>
  </si>
  <si>
    <t>Total</t>
  </si>
  <si>
    <t>4.2.4 Regionalización de Indicadores de Producto</t>
  </si>
  <si>
    <t>Meta</t>
  </si>
  <si>
    <t>1.1</t>
  </si>
  <si>
    <t>4 DE 4</t>
  </si>
  <si>
    <t>4. COMPONENTE DE SEGUIMIENTO Y CONTROL</t>
  </si>
  <si>
    <t>Quien Elaboró:</t>
  </si>
  <si>
    <t>Quien Revisó:</t>
  </si>
  <si>
    <t>Quien Aprobó:</t>
  </si>
  <si>
    <t>Nombre completo:</t>
  </si>
  <si>
    <t>Cargo:</t>
  </si>
  <si>
    <t>Dependencia:</t>
  </si>
  <si>
    <t>e-mail:</t>
  </si>
  <si>
    <t>Teléfono y extensión:</t>
  </si>
  <si>
    <t xml:space="preserve">Teléfono y extensión: </t>
  </si>
  <si>
    <t>Fecha:</t>
  </si>
  <si>
    <t>5. ARCHIVOS ADJUNTOS</t>
  </si>
  <si>
    <t>Todos los documentos que deban ser anexados al proyecto y que soportan el proceso de identificación,  preparación, evaluación y programación del proyecto.  Ejemplos de ello pueden ser: el presupuesto del proyecto detallado, diagramas de flujo, planos, mapas, fotografías, etc</t>
  </si>
  <si>
    <t>Nombre Documento</t>
  </si>
  <si>
    <t>Formato</t>
  </si>
  <si>
    <t>Importancia 
(alta, media, baja)</t>
  </si>
  <si>
    <t>VALOR INTERVENTORIA (18% VALOR TOTAL OBRA)</t>
  </si>
  <si>
    <t xml:space="preserve">PR 39+0300, PR 60+0200 y PR 66+0800,  de la vía  Bucaramanga - San Alberto;  Ruta 45A08.  </t>
  </si>
  <si>
    <t>1.1 Estabilización de sitios críticos en la ruta 45A08, PR 39+0300, PR 60+0200 y PR 66+0800</t>
  </si>
  <si>
    <t>El proyecto consiste en la “ATENCIÓN de OBRAS DE EMERGENCIA PARA LA CONSTRUCCIÓN DE MUROS DE CONTENCION Y OBRAS COMPLEMENTARIAS EN LOS PR 39+0300, PR 60+0200 y PR 66+0800 DE LA CARRETERA RÍO NEGRO - SAN ALBERTO, RUTA 45A, TRAMO 45A08, EN EL DEPARTAMENTO DE SANTANDER, con el fin de optimizar la transitabilidad de los vehículos y por ende aumentar la seguridad de los usuarios de las vías, disminuir los tiempos de viaje y costos de operación vehicular, que redundan en el aspecto socioeconómico de los habitantes del área de influencia del proyecto.                                                                                                                                                                                                                                                                                                       Las cantidades de obra expuestas, se sustentan en la necesidad de construcción de muros de acuerdo a lo siguiente;
 PR 39+0300.   Muro de contención en gaviones, apoyados en un concreto ciclópeo.  L = 160 m  y h = 6.00 m.
 PR 60+0200.   Muro de contención en concreto reforzado.  L =  18 m  y h = 11.00 m.
 PR 66+0800.   Muro de contención tipo pantalla.  L =  60 m  y h = 16.00 m.</t>
  </si>
  <si>
    <t>Inicio:  2016,  Fin:   2016</t>
  </si>
  <si>
    <t>Enero de 2016</t>
  </si>
  <si>
    <t xml:space="preserve"> </t>
  </si>
  <si>
    <t>L</t>
  </si>
  <si>
    <t>A</t>
  </si>
  <si>
    <t>E</t>
  </si>
  <si>
    <t>VOL</t>
  </si>
  <si>
    <t>PR</t>
  </si>
  <si>
    <t>BASE ABIERTA ASFALTICA</t>
  </si>
  <si>
    <t>ITEMS</t>
  </si>
  <si>
    <t>CARPETA ASFALTICA</t>
  </si>
  <si>
    <t>VR TOTAL</t>
  </si>
  <si>
    <t>EXC REP PAV EXIS</t>
  </si>
  <si>
    <t>MEZCLA BACHEO</t>
  </si>
  <si>
    <t>CALCULO CANTIDADES DE OBRA</t>
  </si>
  <si>
    <t>VERSIÓN</t>
  </si>
  <si>
    <t>PÁGINA</t>
  </si>
  <si>
    <t>DE</t>
  </si>
  <si>
    <t>FECHA</t>
  </si>
  <si>
    <t xml:space="preserve">UNIDAD EJECUTORA: </t>
  </si>
  <si>
    <t>DIRECCIÓN TERRITORIAL:</t>
  </si>
  <si>
    <t>CONTRATO No.</t>
  </si>
  <si>
    <t>DATOS ESPECÍFICOS</t>
  </si>
  <si>
    <t>ITEM</t>
  </si>
  <si>
    <t>UNIDAD</t>
  </si>
  <si>
    <t>TIPO</t>
  </si>
  <si>
    <t>TARIFA/HORA</t>
  </si>
  <si>
    <t>RENDIMIENTO</t>
  </si>
  <si>
    <t>Vr. UNITARIO</t>
  </si>
  <si>
    <t>HERRAMIENTA MENOR (%)</t>
  </si>
  <si>
    <t>SUBTOTAL $</t>
  </si>
  <si>
    <t>II. MATERIALES</t>
  </si>
  <si>
    <t>PRECIO UNIT.</t>
  </si>
  <si>
    <t>MATERIAL</t>
  </si>
  <si>
    <t>CANTIDAD      (1)</t>
  </si>
  <si>
    <t>DISTANCIA (2)</t>
  </si>
  <si>
    <t>(1) * (2)</t>
  </si>
  <si>
    <t>TARIFA</t>
  </si>
  <si>
    <t>TRABAJADOR</t>
  </si>
  <si>
    <t>JORNAL</t>
  </si>
  <si>
    <t>PRESTACIONES (%)</t>
  </si>
  <si>
    <t>JORNAL TOTAL</t>
  </si>
  <si>
    <t>A0030030</t>
  </si>
  <si>
    <t>A0040010</t>
  </si>
  <si>
    <t>TOTAL COSTO DIRECTO $</t>
  </si>
  <si>
    <t>PFinal01</t>
  </si>
  <si>
    <t>Precio Unitario Total Aproximado al Peso $</t>
  </si>
  <si>
    <t>Firma</t>
  </si>
  <si>
    <t>Nombre:</t>
  </si>
  <si>
    <t>Representante Legal del Contratista o su Apoderado</t>
  </si>
  <si>
    <t>Matricula No. :</t>
  </si>
  <si>
    <t>Representante Legal del Interventor o su Apoderado</t>
  </si>
  <si>
    <t>m3km</t>
  </si>
  <si>
    <t>A0030060</t>
  </si>
  <si>
    <t>m3/km</t>
  </si>
  <si>
    <t>No.</t>
  </si>
  <si>
    <t>DEM ESTRUC</t>
  </si>
  <si>
    <t>IMPRIMACION</t>
  </si>
  <si>
    <t>AREA</t>
  </si>
  <si>
    <t>BASE GRANULAR</t>
  </si>
  <si>
    <t>FRESADO</t>
  </si>
  <si>
    <t>GEOTEXTIL</t>
  </si>
  <si>
    <t>CUNETAS</t>
  </si>
  <si>
    <t>MURO CONCRETO CLASE</t>
  </si>
  <si>
    <t>SUBDIRECCION RED NACIONAL DE CARRETERAS</t>
  </si>
  <si>
    <t>DIRECCION TERRITORIAL BOLIVAR</t>
  </si>
  <si>
    <t>PRESUPUESTO OFICIAL</t>
  </si>
  <si>
    <t>No</t>
  </si>
  <si>
    <t>ITEM DE PAGO</t>
  </si>
  <si>
    <t>ESPECIFICACIONES</t>
  </si>
  <si>
    <t>DESCRIPCION</t>
  </si>
  <si>
    <t>UNID</t>
  </si>
  <si>
    <t>VALOR UNITARIO</t>
  </si>
  <si>
    <t>VALOR TOTAL</t>
  </si>
  <si>
    <t>GENERAL 2013</t>
  </si>
  <si>
    <t>PARTICULAR</t>
  </si>
  <si>
    <t>201.2</t>
  </si>
  <si>
    <t>600.1.1</t>
  </si>
  <si>
    <t>EXCAVACIONES VARIAS SIN CLASIFICAR</t>
  </si>
  <si>
    <t>SUBTOTAL OBRAS</t>
  </si>
  <si>
    <t>VALOR TOTAL BÁSICO DE OBRAS</t>
  </si>
  <si>
    <t xml:space="preserve">VALOR IVA (OBRA) (19% SOBRE UTILIDAD OBRA)  </t>
  </si>
  <si>
    <t>SUBTOTAL OBRAS (INCLUYE IVA)</t>
  </si>
  <si>
    <t>VALOR TOTAL DEL CONTRATO</t>
  </si>
  <si>
    <t xml:space="preserve">VALOR TOTAL EN LETRAS: </t>
  </si>
  <si>
    <t>NOTA 1:  Teniendo en cuenta el Manual de Señalización Vial - Dispositivos para la Regulación del Tránsito en Calles, Carreteras y Ciclorrutas de Colombia,    adoptado mediante Resolución No. 001050 del 5 de mayo de 2004 del Ministerio de Transporte, se aclara que el aparte de SEÑALIZACIÓN se debe ajustar  a todo su contenido,  esta señalización debe colocarse desde la órden de iniciación del contrato.</t>
  </si>
  <si>
    <t>PORCENTAJE</t>
  </si>
  <si>
    <t xml:space="preserve">NOTA 2: El control de tráfico temporal y la señalización provisional necesarios para la ejecución de las obras será por cuenta y riesgo del contratista. </t>
  </si>
  <si>
    <t>A=</t>
  </si>
  <si>
    <t xml:space="preserve">NOTA 3: Se debe tener en cuenta que el PRECIO UNITARIO incluye el valor de A.I.U. </t>
  </si>
  <si>
    <t>IMPREVISTO</t>
  </si>
  <si>
    <t>I=</t>
  </si>
  <si>
    <t>NOTA 4: Si el valor del A.I.U. presentado es menor al OCHENTA Y CINCO por ciento (85%) o mayor al Ciento diez por ciento (110%) del Valor Oficial  del Porcentaje de A.I.U.,  establecido en el formulario No 1 "presupuesto oficial", la propuesta será rechazada</t>
  </si>
  <si>
    <t>U=</t>
  </si>
  <si>
    <t xml:space="preserve">NOTA 5: Las OBRAS COMPLEMENTARIAS Y/O ADICIONALES incluyen las obras ambientales del PAGA, las cuales se pagarán por precios unitarios, previamente revisados y aprobados por la Interventoría, y revisados por la Subdirección de Medio Ambiente y Gestión Social y la Unidad Ejecutora respectiva. </t>
  </si>
  <si>
    <t>TOTAL A.I.U</t>
  </si>
  <si>
    <t>A.I.U.=</t>
  </si>
  <si>
    <t xml:space="preserve">NOTA 6. Cuando la fracción decimal del peso sea  igual o superior a 5 se aproximara por exceso al número entero siguiente del peso y cuando la fracción decimal del peso sea inferior a 5 se aproximará por defecto al número entero del peso. </t>
  </si>
  <si>
    <t xml:space="preserve">NOTA 7. El A.I.U y su discriminación deben estar en porcentaje (%). </t>
  </si>
  <si>
    <t>DEMOLICIÓN DE ESTRUCTURAS</t>
  </si>
  <si>
    <t>gl</t>
  </si>
  <si>
    <t>m3k</t>
  </si>
  <si>
    <t>B0063200</t>
  </si>
  <si>
    <t>B0014410</t>
  </si>
  <si>
    <t>B021001</t>
  </si>
  <si>
    <t>T0010009</t>
  </si>
  <si>
    <t>T0010062</t>
  </si>
  <si>
    <t>Excavaciones Varias sin Clasificar</t>
  </si>
  <si>
    <t>Kg</t>
  </si>
  <si>
    <t>600-14</t>
  </si>
  <si>
    <t>610.1</t>
  </si>
  <si>
    <t>610-14</t>
  </si>
  <si>
    <t>681-14</t>
  </si>
  <si>
    <t>GAVIONES DE MALLA DE ALAMBRE DE ACERO ENTRELAZADO CLASE 1: RECUBRIMIENTO DE ZINC (GALVANIZADO)</t>
  </si>
  <si>
    <t>RELLENO PARA ESTRUCTURAS</t>
  </si>
  <si>
    <t>CONCRETO CLASE D resistencia 21 Mpa</t>
  </si>
  <si>
    <t>640.1</t>
  </si>
  <si>
    <t>640-14</t>
  </si>
  <si>
    <t>ACERO DE REFUERZO FY= 420 MPA</t>
  </si>
  <si>
    <t>630-14</t>
  </si>
  <si>
    <t>630.4</t>
  </si>
  <si>
    <t>Concreto Resistencia 21MPa (D)</t>
  </si>
  <si>
    <t>C0010010</t>
  </si>
  <si>
    <t>C0010922</t>
  </si>
  <si>
    <t>B0123650</t>
  </si>
  <si>
    <t>B0063290</t>
  </si>
  <si>
    <t>BORDILLO DE CONCRETO VACIADA IN SITU; INCLUYE LA PREPARACIÓN DE LA SUPERFICIE DE APOYO</t>
  </si>
  <si>
    <t>672-14</t>
  </si>
  <si>
    <t>Ml</t>
  </si>
  <si>
    <t>Rellenos para Estructuras con Suelo.</t>
  </si>
  <si>
    <t>C0010200</t>
  </si>
  <si>
    <t>Acero de Refuerzo Fy 4200 MPa.</t>
  </si>
  <si>
    <t>C0010170</t>
  </si>
  <si>
    <t>B0020003</t>
  </si>
  <si>
    <t>B026012</t>
  </si>
  <si>
    <t>T0010001</t>
  </si>
  <si>
    <t>kg/km</t>
  </si>
  <si>
    <t>A0030010</t>
  </si>
  <si>
    <t>672.3</t>
  </si>
  <si>
    <t>DEMOLICION DE ESTRUCTURAS</t>
  </si>
  <si>
    <t>201-14</t>
  </si>
  <si>
    <t>1 - EXPLANACIONES</t>
  </si>
  <si>
    <t>2 - ESTRUCTURAS Y DRENAJES</t>
  </si>
  <si>
    <t>3 - PAVIMENTOS ASFALTICOS</t>
  </si>
  <si>
    <t>465.1</t>
  </si>
  <si>
    <t>465-14</t>
  </si>
  <si>
    <t>Excavación para reparación de pavimento asfaltico existente incluyendo el corte y la remoción de las capas asfálticas</t>
  </si>
  <si>
    <t>MINFRA-MN-IN-10-FR-1</t>
  </si>
  <si>
    <t>PROCESO GESTIÓN DE LA INFRAESTRUCTURA VIAL</t>
  </si>
  <si>
    <t>MANUAL DE INTERVENTORÍA OBRA PÚBLICA</t>
  </si>
  <si>
    <t>ANÁLISIS DE PRECIOS UNITARIOS</t>
  </si>
  <si>
    <t>(Día)</t>
  </si>
  <si>
    <t>(Mes)</t>
  </si>
  <si>
    <t>(Año)</t>
  </si>
  <si>
    <t>ITEMS DE LA PROPUESTA ECONÓMICA</t>
  </si>
  <si>
    <t>□</t>
  </si>
  <si>
    <t>ITEMS NO PREVISTOS</t>
  </si>
  <si>
    <t>OBJETO DEL CONTRATO:</t>
  </si>
  <si>
    <t>CARRETERA:</t>
  </si>
  <si>
    <t>SECTOR:</t>
  </si>
  <si>
    <t>CONTRATISTA:</t>
  </si>
  <si>
    <t>INTERVENTOR:</t>
  </si>
  <si>
    <t>CTO No.:</t>
  </si>
  <si>
    <t>FECHA CIERRE PROCESO DE SELECCIÓN CONTRATO DE OBRA:</t>
  </si>
  <si>
    <t xml:space="preserve">                                    (Día)</t>
  </si>
  <si>
    <t>GRUPO DE AJUSTE</t>
  </si>
  <si>
    <t>C0010790</t>
  </si>
  <si>
    <t>C0010270</t>
  </si>
  <si>
    <t>C0010330</t>
  </si>
  <si>
    <t>T0010032</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</si>
  <si>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</si>
  <si>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</si>
  <si>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</si>
  <si>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</si>
  <si>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Original: Archivo de Gestión del Contrato (Subdirección Administrativa).</t>
  </si>
  <si>
    <t>Copias: Unidad Ejecutora, Contratista, Interventor y Dirección Territorial.</t>
  </si>
  <si>
    <t>B0013790</t>
  </si>
  <si>
    <t>T0010025</t>
  </si>
  <si>
    <t>A0030020</t>
  </si>
  <si>
    <t>Bordillo de Concreto Vaciado In Situ; incluye la preparacion de la superficie de apoyo</t>
  </si>
  <si>
    <t>m</t>
  </si>
  <si>
    <t>B0014236</t>
  </si>
  <si>
    <t>B0123660</t>
  </si>
  <si>
    <t>A0030040</t>
  </si>
  <si>
    <t>681.1</t>
  </si>
  <si>
    <t xml:space="preserve">Gaviónes de Malla de Alambre de Acero Entrelazado  Clase 1; recubrimiento de Zinc (galvanizado) </t>
  </si>
  <si>
    <t>B0014710</t>
  </si>
  <si>
    <t>B0073220</t>
  </si>
  <si>
    <t>B033002</t>
  </si>
  <si>
    <t>T0010094</t>
  </si>
  <si>
    <t>Excavación para Reparación de Pavimento Asfáltico existente Incluyendo el corte y la remociòn de las capas asfalticas subyacentes</t>
  </si>
  <si>
    <t>C0010210</t>
  </si>
  <si>
    <t>C0010290</t>
  </si>
  <si>
    <t>C0010750</t>
  </si>
  <si>
    <t>C0010052</t>
  </si>
  <si>
    <t xml:space="preserve">SESENTA Y NUEVE MILLONES NOVECIENTOS NOVENTA Y CINCO MIL CUARENTA Y CUATRO PESOS ML </t>
  </si>
  <si>
    <t>ATENCIÓN OBRAS DE EMERGENCIA EN LA VIA PUERTA DE HIERRO - MAGANGUE - YATI RUTA 7802 A CARGO DE INVIAS TERRITORIAL BOLIVAR</t>
  </si>
  <si>
    <t>OBJETO: ATENCIÓN OBRAS DE EMERGENCIA EN LA VIA PUERTA DE HIERRO - MAGANGUE - YATI RUTA 7802 A CARGO DE INVIAS TERRITORIAL BOLIVAR</t>
  </si>
</sst>
</file>

<file path=xl/styles.xml><?xml version="1.0" encoding="utf-8"?>
<styleSheet xmlns="http://schemas.openxmlformats.org/spreadsheetml/2006/main" xmlns:mc="http://schemas.openxmlformats.org/markup-compatibility/2006" xmlns:x14ac="http://schemas.microsoft.com/office/spreadsheetml/2009/9/ac" mc:Ignorable="x14ac">
  <numFmts count="44">
    <numFmt numFmtId="41" formatCode="_-* #,##0_-;\-* #,##0_-;_-* &quot;-&quot;_-;_-@_-"/>
    <numFmt numFmtId="43" formatCode="_-* #,##0.00_-;\-* #,##0.00_-;_-* &quot;-&quot;??_-;_-@_-"/>
    <numFmt numFmtId="164" formatCode="_(* #,##0_);_(* \(#,##0\);_(* &quot;-&quot;_);_(@_)"/>
    <numFmt numFmtId="165" formatCode="_(&quot;$&quot;\ * #,##0.00_);_(&quot;$&quot;\ * \(#,##0.00\);_(&quot;$&quot;\ * &quot;-&quot;??_);_(@_)"/>
    <numFmt numFmtId="166" formatCode="_(* #,##0.00_);_(* \(#,##0.00\);_(* &quot;-&quot;??_);_(@_)"/>
    <numFmt numFmtId="167" formatCode="_-&quot;$&quot;* #,##0_-;\-&quot;$&quot;* #,##0_-;_-&quot;$&quot;* &quot;-&quot;_-;_-@_-"/>
    <numFmt numFmtId="168" formatCode="_-&quot;$&quot;* #,##0.00_-;\-&quot;$&quot;* #,##0.00_-;_-&quot;$&quot;* &quot;-&quot;??_-;_-@_-"/>
    <numFmt numFmtId="169" formatCode="#,##0.00\ &quot;€&quot;;[Red]\-#,##0.00\ &quot;€&quot;"/>
    <numFmt numFmtId="170" formatCode="_-* #,##0.00\ &quot;€&quot;_-;\-* #,##0.00\ &quot;€&quot;_-;_-* &quot;-&quot;??\ &quot;€&quot;_-;_-@_-"/>
    <numFmt numFmtId="171" formatCode="_-* #,##0.00\ _€_-;\-* #,##0.00\ _€_-;_-* &quot;-&quot;??\ _€_-;_-@_-"/>
    <numFmt numFmtId="172" formatCode="_ &quot;$&quot;\ * #,##0.00_ ;_ &quot;$&quot;\ * \-#,##0.00_ ;_ &quot;$&quot;\ * &quot;-&quot;??_ ;_ @_ "/>
    <numFmt numFmtId="173" formatCode="_ * #,##0.00_ ;_ * \-#,##0.00_ ;_ * &quot;-&quot;??_ ;_ @_ "/>
    <numFmt numFmtId="174" formatCode="#,##0.0"/>
    <numFmt numFmtId="175" formatCode="&quot;$&quot;\ #,##0.00"/>
    <numFmt numFmtId="176" formatCode="_-* #,##0.00\ &quot;Pts&quot;_-;\-* #,##0.00\ &quot;Pts&quot;_-;_-* &quot;-&quot;??\ &quot;Pts&quot;_-;_-@_-"/>
    <numFmt numFmtId="177" formatCode="#,##0.0000"/>
    <numFmt numFmtId="178" formatCode="0.0"/>
    <numFmt numFmtId="179" formatCode="[$$-240A]\ #,##0.00"/>
    <numFmt numFmtId="180" formatCode="_ [$€-2]\ * #,##0.00_ ;_ [$€-2]\ * \-#,##0.00_ ;_ [$€-2]\ * &quot;-&quot;??_ "/>
    <numFmt numFmtId="181" formatCode="_-* #,##0\ &quot;Pts&quot;_-;\-* #,##0\ &quot;Pts&quot;_-;_-* &quot;-&quot;\ &quot;Pts&quot;_-;_-@_-"/>
    <numFmt numFmtId="182" formatCode="\$#,##0\ ;\(\$#,##0\)"/>
    <numFmt numFmtId="183" formatCode="000\°00&quot;´&quot;00&quot;´´&quot;"/>
    <numFmt numFmtId="184" formatCode="_(&quot;$&quot;* #,##0_);_(&quot;$&quot;* \(#,##0\);_(&quot;$&quot;* &quot;-&quot;??_);_(@_)"/>
    <numFmt numFmtId="185" formatCode="_(* #,##0_);_(* \(#,##0\);_(* &quot;-&quot;??_);_(@_)"/>
    <numFmt numFmtId="186" formatCode="_ &quot;$&quot;* #,##0.00_ ;_ &quot;$&quot;* \-#,##0.00_ ;_ &quot;$&quot;* &quot;-&quot;??_ ;_ @_ "/>
    <numFmt numFmtId="187" formatCode="_(&quot;$&quot;* #,##0.00_);_(&quot;$&quot;* \(#,##0.00\);_(&quot;$&quot;* &quot;-&quot;??_);_(@_)"/>
    <numFmt numFmtId="188" formatCode="[$$-500A]\ #,##0.00"/>
    <numFmt numFmtId="189" formatCode="0.0%"/>
    <numFmt numFmtId="190" formatCode="_(&quot;$&quot;\ * #.##0.00_);_(&quot;$&quot;\ * \(#.##0.00\);_(&quot;$&quot;\ * &quot;-&quot;??_);_(@_)"/>
    <numFmt numFmtId="191" formatCode="dd/mm/yyyy;@"/>
    <numFmt numFmtId="192" formatCode="_-* #,##0.00\ [$€]_-;\-* #,##0.00\ [$€]_-;_-* &quot;-&quot;??\ [$€]_-;_-@_-"/>
    <numFmt numFmtId="193" formatCode="_([$€]* #.##0.00_);_([$€]* \(#.##0.00\);_([$€]* &quot;-&quot;??_);_(@_)"/>
    <numFmt numFmtId="194" formatCode="_-* #,##0.00\ _P_t_s_-;\-* #,##0.00\ _P_t_s_-;_-* &quot;-&quot;??\ _P_t_s_-;_-@_-"/>
    <numFmt numFmtId="195" formatCode="_(* #,##0.000_);_(* \(#,##0.000\);_(* &quot;-&quot;??_);_(@_)"/>
    <numFmt numFmtId="196" formatCode="#,##0_ ;\-#,##0\ "/>
    <numFmt numFmtId="197" formatCode="_(&quot;$&quot;* #,##0_);_(&quot;$&quot;* \(#,##0\);_(&quot;$&quot;* &quot;-&quot;_);_(@_)"/>
    <numFmt numFmtId="198" formatCode="&quot;$&quot;\ #,##0"/>
    <numFmt numFmtId="199" formatCode="_([$$-240A]\ * #,##0.00_);_([$$-240A]\ * \(#,##0.00\);_([$$-240A]\ * &quot;-&quot;??_);_(@_)"/>
    <numFmt numFmtId="200" formatCode="0.000"/>
    <numFmt numFmtId="201" formatCode="_ [$€-2]\ * #.##0.00_ ;_ [$€-2]\ * \-#.##0.00_ ;_ [$€-2]\ * &quot;-&quot;??_ "/>
    <numFmt numFmtId="202" formatCode="_-[$$-240A]\ * #,##0.00_ ;_-[$$-240A]\ * \-#,##0.00\ ;_-[$$-240A]\ * &quot;-&quot;??_ ;_-@_ "/>
    <numFmt numFmtId="203" formatCode="_ * #,##0_ ;_ * \-#,##0_ ;_ * &quot;-&quot;_ ;_ @_ "/>
    <numFmt numFmtId="204" formatCode="_ &quot;$&quot;\ * #,##0_ ;_ &quot;$&quot;\ * \-#,##0_ ;_ &quot;$&quot;\ * &quot;-&quot;_ ;_ @_ "/>
    <numFmt numFmtId="205" formatCode="&quot;$&quot;\ #,##0.00;&quot;$&quot;\ \-#,##0.00"/>
  </numFmts>
  <fonts count="73">
    <font>
      <sz val="10"/>
      <name val="Arial"/>
    </font>
    <font>
      <sz val="11"/>
      <color theme="1"/>
      <name val="Calibri"/>
      <family val="2"/>
      <scheme val="minor"/>
    </font>
    <font>
      <sz val="10"/>
      <name val="Arial"/>
      <family val="2"/>
    </font>
    <font>
      <u/>
      <sz val="10"/>
      <color indexed="12"/>
      <name val="Arial"/>
      <family val="2"/>
    </font>
    <font>
      <b/>
      <sz val="10"/>
      <name val="Arial"/>
      <family val="2"/>
    </font>
    <font>
      <sz val="10"/>
      <name val="Arial"/>
      <family val="2"/>
    </font>
    <font>
      <sz val="12"/>
      <name val="Arial"/>
      <family val="2"/>
    </font>
    <font>
      <sz val="8"/>
      <name val="Arial"/>
      <family val="2"/>
    </font>
    <font>
      <b/>
      <sz val="12"/>
      <name val="Arial"/>
      <family val="2"/>
    </font>
    <font>
      <sz val="10"/>
      <color indexed="8"/>
      <name val="Arial"/>
      <family val="2"/>
    </font>
    <font>
      <sz val="9"/>
      <name val="Arial"/>
      <family val="2"/>
    </font>
    <font>
      <b/>
      <sz val="9"/>
      <name val="Arial"/>
      <family val="2"/>
    </font>
    <font>
      <sz val="10"/>
      <color indexed="24"/>
      <name val="Arial"/>
      <family val="2"/>
    </font>
    <font>
      <sz val="1"/>
      <color indexed="8"/>
      <name val="Courier"/>
      <family val="3"/>
    </font>
    <font>
      <i/>
      <sz val="1"/>
      <color indexed="8"/>
      <name val="Courier"/>
      <family val="3"/>
    </font>
    <font>
      <b/>
      <sz val="18"/>
      <color indexed="24"/>
      <name val="Arial"/>
      <family val="2"/>
    </font>
    <font>
      <b/>
      <sz val="12"/>
      <color indexed="24"/>
      <name val="Arial"/>
      <family val="2"/>
    </font>
    <font>
      <sz val="11"/>
      <color indexed="8"/>
      <name val="Calibri"/>
      <family val="2"/>
    </font>
    <font>
      <sz val="12"/>
      <color indexed="8"/>
      <name val="Calibri"/>
      <family val="2"/>
    </font>
    <font>
      <sz val="11"/>
      <color indexed="9"/>
      <name val="Calibri"/>
      <family val="2"/>
    </font>
    <font>
      <sz val="11"/>
      <color indexed="17"/>
      <name val="Calibri"/>
      <family val="2"/>
    </font>
    <font>
      <b/>
      <sz val="11"/>
      <color indexed="10"/>
      <name val="Calibri"/>
      <family val="2"/>
    </font>
    <font>
      <b/>
      <sz val="11"/>
      <color indexed="9"/>
      <name val="Calibri"/>
      <family val="2"/>
    </font>
    <font>
      <sz val="11"/>
      <color indexed="10"/>
      <name val="Calibri"/>
      <family val="2"/>
    </font>
    <font>
      <b/>
      <sz val="11"/>
      <color indexed="62"/>
      <name val="Calibri"/>
      <family val="2"/>
    </font>
    <font>
      <sz val="11"/>
      <color indexed="62"/>
      <name val="Calibri"/>
      <family val="2"/>
    </font>
    <font>
      <sz val="12"/>
      <name val="Courier"/>
      <family val="3"/>
    </font>
    <font>
      <u/>
      <sz val="10"/>
      <color indexed="39"/>
      <name val="Arial"/>
      <family val="2"/>
    </font>
    <font>
      <sz val="11"/>
      <color indexed="20"/>
      <name val="Calibri"/>
      <family val="2"/>
    </font>
    <font>
      <sz val="11"/>
      <color indexed="19"/>
      <name val="Calibri"/>
      <family val="2"/>
    </font>
    <font>
      <b/>
      <sz val="11"/>
      <color indexed="63"/>
      <name val="Calibri"/>
      <family val="2"/>
    </font>
    <font>
      <i/>
      <sz val="11"/>
      <color indexed="23"/>
      <name val="Calibri"/>
      <family val="2"/>
    </font>
    <font>
      <b/>
      <sz val="15"/>
      <color indexed="62"/>
      <name val="Calibri"/>
      <family val="2"/>
    </font>
    <font>
      <b/>
      <sz val="13"/>
      <color indexed="62"/>
      <name val="Calibri"/>
      <family val="2"/>
    </font>
    <font>
      <b/>
      <sz val="18"/>
      <color indexed="62"/>
      <name val="Cambria"/>
      <family val="2"/>
    </font>
    <font>
      <sz val="10"/>
      <name val="Arial"/>
      <family val="2"/>
    </font>
    <font>
      <b/>
      <i/>
      <sz val="9"/>
      <color indexed="8"/>
      <name val="Arial"/>
      <family val="2"/>
    </font>
    <font>
      <sz val="10"/>
      <name val="Geneva"/>
      <family val="2"/>
    </font>
    <font>
      <sz val="11"/>
      <color theme="1"/>
      <name val="Calibri"/>
      <family val="2"/>
      <scheme val="minor"/>
    </font>
    <font>
      <u/>
      <sz val="10"/>
      <color theme="10"/>
      <name val="Arial"/>
      <family val="2"/>
    </font>
    <font>
      <sz val="11"/>
      <color rgb="FF000000"/>
      <name val="Calibri"/>
      <family val="2"/>
    </font>
    <font>
      <sz val="10"/>
      <color theme="1"/>
      <name val="Arial"/>
      <family val="2"/>
    </font>
    <font>
      <b/>
      <i/>
      <sz val="10"/>
      <color theme="1"/>
      <name val="Arial"/>
      <family val="2"/>
    </font>
    <font>
      <b/>
      <i/>
      <sz val="9"/>
      <color theme="1"/>
      <name val="Arial"/>
      <family val="2"/>
    </font>
    <font>
      <b/>
      <i/>
      <sz val="10"/>
      <color rgb="FF000000"/>
      <name val="Arial"/>
      <family val="2"/>
    </font>
    <font>
      <b/>
      <sz val="10"/>
      <color rgb="FF000000"/>
      <name val="Arial"/>
      <family val="2"/>
    </font>
    <font>
      <i/>
      <sz val="9"/>
      <color theme="1"/>
      <name val="Arial"/>
      <family val="2"/>
    </font>
    <font>
      <b/>
      <sz val="10"/>
      <color theme="1"/>
      <name val="Arial"/>
      <family val="2"/>
    </font>
    <font>
      <sz val="10"/>
      <color rgb="FF00B0F0"/>
      <name val="Arial"/>
      <family val="2"/>
    </font>
    <font>
      <i/>
      <sz val="10"/>
      <color theme="1"/>
      <name val="Arial"/>
      <family val="2"/>
    </font>
    <font>
      <sz val="9"/>
      <color theme="1"/>
      <name val="Arial"/>
      <family val="2"/>
    </font>
    <font>
      <b/>
      <sz val="10"/>
      <color theme="1"/>
      <name val="Arial Narrow"/>
      <family val="2"/>
    </font>
    <font>
      <b/>
      <sz val="9"/>
      <color rgb="FF00B0F0"/>
      <name val="Arial"/>
      <family val="2"/>
    </font>
    <font>
      <sz val="11"/>
      <name val="Calibri"/>
      <family val="2"/>
      <scheme val="minor"/>
    </font>
    <font>
      <sz val="10"/>
      <color rgb="FF0070C0"/>
      <name val="Arial"/>
      <family val="2"/>
    </font>
    <font>
      <sz val="10"/>
      <color rgb="FFC00000"/>
      <name val="Arial"/>
      <family val="2"/>
    </font>
    <font>
      <b/>
      <i/>
      <sz val="10"/>
      <color rgb="FF00B0F0"/>
      <name val="Arial"/>
      <family val="2"/>
    </font>
    <font>
      <b/>
      <i/>
      <sz val="10"/>
      <color theme="1"/>
      <name val="Arial Narrow"/>
      <family val="2"/>
    </font>
    <font>
      <sz val="9"/>
      <color rgb="FF00B0F0"/>
      <name val="Arial"/>
      <family val="2"/>
    </font>
    <font>
      <i/>
      <sz val="10"/>
      <color theme="1"/>
      <name val="Arial Narrow"/>
      <family val="2"/>
    </font>
    <font>
      <b/>
      <sz val="14"/>
      <name val="Arial"/>
      <family val="2"/>
    </font>
    <font>
      <sz val="12"/>
      <name val="Arial Narrow"/>
      <family val="2"/>
    </font>
    <font>
      <sz val="14"/>
      <name val="Arial"/>
      <family val="2"/>
    </font>
    <font>
      <sz val="11"/>
      <name val="Arial"/>
      <family val="2"/>
    </font>
    <font>
      <sz val="11"/>
      <color rgb="FFFF0000"/>
      <name val="Arial"/>
      <family val="2"/>
    </font>
    <font>
      <b/>
      <sz val="11"/>
      <name val="Arial"/>
      <family val="2"/>
    </font>
    <font>
      <b/>
      <sz val="11"/>
      <color rgb="FFFF0000"/>
      <name val="Arial"/>
      <family val="2"/>
    </font>
    <font>
      <sz val="10"/>
      <name val="Arial Narrow"/>
      <family val="2"/>
    </font>
    <font>
      <b/>
      <sz val="10"/>
      <name val="Arial Narrow"/>
      <family val="2"/>
    </font>
    <font>
      <sz val="10"/>
      <name val="Arial"/>
    </font>
    <font>
      <b/>
      <sz val="28"/>
      <name val="Calibri"/>
      <family val="2"/>
    </font>
    <font>
      <sz val="28"/>
      <name val="Calibri"/>
      <family val="2"/>
    </font>
    <font>
      <sz val="10"/>
      <color rgb="FF7030A0"/>
      <name val="Arial"/>
      <family val="2"/>
    </font>
  </fonts>
  <fills count="40">
    <fill>
      <patternFill patternType="none"/>
    </fill>
    <fill>
      <patternFill patternType="gray125"/>
    </fill>
    <fill>
      <patternFill patternType="solid">
        <fgColor indexed="44"/>
      </patternFill>
    </fill>
    <fill>
      <patternFill patternType="solid">
        <fgColor indexed="45"/>
      </patternFill>
    </fill>
    <fill>
      <patternFill patternType="solid">
        <fgColor indexed="29"/>
      </patternFill>
    </fill>
    <fill>
      <patternFill patternType="solid">
        <fgColor indexed="42"/>
      </patternFill>
    </fill>
    <fill>
      <patternFill patternType="solid">
        <fgColor indexed="26"/>
      </patternFill>
    </fill>
    <fill>
      <patternFill patternType="solid">
        <fgColor indexed="46"/>
      </patternFill>
    </fill>
    <fill>
      <patternFill patternType="solid">
        <fgColor indexed="47"/>
      </patternFill>
    </fill>
    <fill>
      <patternFill patternType="solid">
        <fgColor indexed="27"/>
      </patternFill>
    </fill>
    <fill>
      <patternFill patternType="solid">
        <fgColor indexed="11"/>
      </patternFill>
    </fill>
    <fill>
      <patternFill patternType="solid">
        <fgColor indexed="43"/>
      </patternFill>
    </fill>
    <fill>
      <patternFill patternType="solid">
        <fgColor indexed="51"/>
      </patternFill>
    </fill>
    <fill>
      <patternFill patternType="solid">
        <fgColor indexed="53"/>
      </patternFill>
    </fill>
    <fill>
      <patternFill patternType="solid">
        <fgColor indexed="49"/>
      </patternFill>
    </fill>
    <fill>
      <patternFill patternType="solid">
        <fgColor indexed="9"/>
      </patternFill>
    </fill>
    <fill>
      <patternFill patternType="solid">
        <fgColor indexed="55"/>
      </patternFill>
    </fill>
    <fill>
      <patternFill patternType="solid">
        <fgColor indexed="56"/>
      </patternFill>
    </fill>
    <fill>
      <patternFill patternType="solid">
        <fgColor indexed="10"/>
      </patternFill>
    </fill>
    <fill>
      <patternFill patternType="solid">
        <fgColor indexed="54"/>
      </patternFill>
    </fill>
    <fill>
      <patternFill patternType="solid">
        <fgColor rgb="FFD9D9D9"/>
        <bgColor indexed="64"/>
      </patternFill>
    </fill>
    <fill>
      <patternFill patternType="solid">
        <fgColor rgb="FFBFBFBF"/>
        <bgColor indexed="64"/>
      </patternFill>
    </fill>
    <fill>
      <patternFill patternType="solid">
        <fgColor rgb="FFFFFFC9"/>
        <bgColor rgb="FF000000"/>
      </patternFill>
    </fill>
    <fill>
      <patternFill patternType="solid">
        <fgColor rgb="FFFFFFC9"/>
        <bgColor indexed="64"/>
      </patternFill>
    </fill>
    <fill>
      <patternFill patternType="solid">
        <fgColor theme="9" tint="-0.24994659260841701"/>
        <bgColor rgb="FF000000"/>
      </patternFill>
    </fill>
    <fill>
      <patternFill patternType="solid">
        <fgColor theme="9" tint="-0.24994659260841701"/>
        <bgColor indexed="64"/>
      </patternFill>
    </fill>
    <fill>
      <gradientFill type="path" left="0.5" right="0.5" top="0.5" bottom="0.5">
        <stop position="0">
          <color theme="2" tint="-0.89803765984069339"/>
        </stop>
        <stop position="1">
          <color theme="9" tint="-0.25098422193060094"/>
        </stop>
      </gradientFill>
    </fill>
    <fill>
      <patternFill patternType="solid">
        <fgColor rgb="FFFFFFFF"/>
        <bgColor rgb="FF000000"/>
      </patternFill>
    </fill>
    <fill>
      <patternFill patternType="solid">
        <fgColor theme="9" tint="-0.249977111117893"/>
        <bgColor rgb="FF000000"/>
      </patternFill>
    </fill>
    <fill>
      <patternFill patternType="solid">
        <fgColor theme="9" tint="0.79998168889431442"/>
        <bgColor rgb="FF000000"/>
      </patternFill>
    </fill>
    <fill>
      <patternFill patternType="solid">
        <fgColor theme="8" tint="0.79998168889431442"/>
        <bgColor indexed="64"/>
      </patternFill>
    </fill>
    <fill>
      <patternFill patternType="solid">
        <fgColor theme="0" tint="-0.14999847407452621"/>
        <bgColor indexed="64"/>
      </patternFill>
    </fill>
    <fill>
      <patternFill patternType="solid">
        <fgColor rgb="FFD8D8D8"/>
        <bgColor indexed="64"/>
      </patternFill>
    </fill>
    <fill>
      <patternFill patternType="solid">
        <fgColor theme="9" tint="-0.249977111117893"/>
        <bgColor indexed="64"/>
      </patternFill>
    </fill>
    <fill>
      <patternFill patternType="solid">
        <fgColor indexed="9"/>
        <bgColor indexed="64"/>
      </patternFill>
    </fill>
    <fill>
      <patternFill patternType="solid">
        <fgColor theme="0"/>
        <bgColor indexed="64"/>
      </patternFill>
    </fill>
    <fill>
      <patternFill patternType="solid">
        <fgColor rgb="FFEBF1DE"/>
        <bgColor indexed="64"/>
      </patternFill>
    </fill>
    <fill>
      <patternFill patternType="solid">
        <fgColor theme="4" tint="0.39997558519241921"/>
        <bgColor indexed="64"/>
      </patternFill>
    </fill>
    <fill>
      <patternFill patternType="solid">
        <fgColor rgb="FFFFFFCC"/>
        <bgColor indexed="64"/>
      </patternFill>
    </fill>
    <fill>
      <patternFill patternType="solid">
        <fgColor rgb="FFFFFFCC"/>
        <bgColor rgb="FF000000"/>
      </patternFill>
    </fill>
  </fills>
  <borders count="8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10"/>
      </bottom>
      <diagonal/>
    </border>
    <border>
      <left style="thin">
        <color indexed="64"/>
      </left>
      <right style="medium">
        <color indexed="64"/>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56"/>
      </bottom>
      <diagonal/>
    </border>
    <border>
      <left/>
      <right/>
      <top/>
      <bottom style="thick">
        <color indexed="27"/>
      </bottom>
      <diagonal/>
    </border>
    <border>
      <left/>
      <right/>
      <top/>
      <bottom style="medium">
        <color indexed="27"/>
      </bottom>
      <diagonal/>
    </border>
    <border>
      <left/>
      <right/>
      <top style="double">
        <color indexed="64"/>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top/>
      <bottom/>
      <diagonal/>
    </border>
    <border>
      <left/>
      <right style="thin">
        <color indexed="64"/>
      </right>
      <top/>
      <bottom/>
      <diagonal/>
    </border>
    <border>
      <left/>
      <right/>
      <top style="thin">
        <color indexed="64"/>
      </top>
      <bottom style="medium">
        <color indexed="64"/>
      </bottom>
      <diagonal/>
    </border>
    <border>
      <left/>
      <right/>
      <top style="medium">
        <color indexed="64"/>
      </top>
      <bottom/>
      <diagonal/>
    </border>
    <border>
      <left/>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top style="thin">
        <color indexed="64"/>
      </top>
      <bottom style="thin">
        <color indexed="64"/>
      </bottom>
      <diagonal/>
    </border>
    <border>
      <left/>
      <right style="medium">
        <color indexed="64"/>
      </right>
      <top/>
      <bottom style="thin">
        <color indexed="64"/>
      </bottom>
      <diagonal/>
    </border>
    <border>
      <left/>
      <right/>
      <top style="thin">
        <color indexed="64"/>
      </top>
      <bottom/>
      <diagonal/>
    </border>
    <border>
      <left style="medium">
        <color indexed="64"/>
      </left>
      <right style="medium">
        <color indexed="64"/>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diagonal/>
    </border>
    <border>
      <left/>
      <right style="medium">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top/>
      <bottom style="medium">
        <color indexed="64"/>
      </bottom>
      <diagonal/>
    </border>
    <border>
      <left style="medium">
        <color indexed="64"/>
      </left>
      <right style="thin">
        <color indexed="64"/>
      </right>
      <top style="thin">
        <color indexed="64"/>
      </top>
      <bottom/>
      <diagonal/>
    </border>
    <border>
      <left style="thin">
        <color indexed="64"/>
      </left>
      <right/>
      <top style="medium">
        <color indexed="64"/>
      </top>
      <bottom/>
      <diagonal/>
    </border>
    <border>
      <left/>
      <right style="thin">
        <color indexed="64"/>
      </right>
      <top/>
      <bottom style="medium">
        <color indexed="64"/>
      </bottom>
      <diagonal/>
    </border>
  </borders>
  <cellStyleXfs count="1093">
    <xf numFmtId="0" fontId="0" fillId="0" borderId="0"/>
    <xf numFmtId="0" fontId="17" fillId="2" borderId="0" applyNumberFormat="0" applyBorder="0" applyAlignment="0" applyProtection="0"/>
    <xf numFmtId="0" fontId="17" fillId="2" borderId="0" applyNumberFormat="0" applyBorder="0" applyAlignment="0" applyProtection="0"/>
    <xf numFmtId="0" fontId="17" fillId="2"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2" fontId="2" fillId="0" borderId="0"/>
    <xf numFmtId="2" fontId="2" fillId="0" borderId="0"/>
    <xf numFmtId="2" fontId="2" fillId="0" borderId="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2" borderId="0" applyNumberFormat="0" applyBorder="0" applyAlignment="0" applyProtection="0"/>
    <xf numFmtId="0" fontId="17" fillId="2"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3" borderId="0" applyNumberFormat="0" applyBorder="0" applyAlignment="0" applyProtection="0"/>
    <xf numFmtId="0" fontId="17" fillId="3" borderId="0" applyNumberFormat="0" applyBorder="0" applyAlignment="0" applyProtection="0"/>
    <xf numFmtId="0" fontId="17" fillId="3" borderId="0" applyNumberFormat="0" applyBorder="0" applyAlignment="0" applyProtection="0"/>
    <xf numFmtId="0" fontId="17" fillId="3" borderId="0" applyNumberFormat="0" applyBorder="0" applyAlignment="0" applyProtection="0"/>
    <xf numFmtId="0" fontId="17" fillId="3"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alignment vertical="top"/>
    </xf>
    <xf numFmtId="0" fontId="19" fillId="13" borderId="0" applyNumberFormat="0" applyBorder="0" applyAlignment="0" applyProtection="0">
      <alignment vertical="top"/>
    </xf>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20" fillId="9" borderId="0" applyNumberFormat="0" applyBorder="0" applyAlignment="0" applyProtection="0"/>
    <xf numFmtId="0" fontId="20" fillId="9" borderId="0" applyNumberFormat="0" applyBorder="0" applyAlignment="0" applyProtection="0"/>
    <xf numFmtId="0" fontId="20" fillId="9" borderId="0" applyNumberFormat="0" applyBorder="0" applyAlignment="0" applyProtection="0"/>
    <xf numFmtId="0" fontId="21" fillId="15" borderId="1" applyNumberFormat="0" applyAlignment="0" applyProtection="0"/>
    <xf numFmtId="0" fontId="21" fillId="15" borderId="1" applyNumberFormat="0" applyAlignment="0" applyProtection="0"/>
    <xf numFmtId="0" fontId="21" fillId="15" borderId="1" applyNumberFormat="0" applyAlignment="0" applyProtection="0"/>
    <xf numFmtId="0" fontId="22" fillId="16" borderId="2" applyNumberFormat="0" applyAlignment="0" applyProtection="0"/>
    <xf numFmtId="0" fontId="22" fillId="16" borderId="2" applyNumberFormat="0" applyAlignment="0" applyProtection="0"/>
    <xf numFmtId="0" fontId="22" fillId="16" borderId="2" applyNumberFormat="0" applyAlignment="0" applyProtection="0"/>
    <xf numFmtId="0" fontId="23" fillId="0" borderId="3" applyNumberFormat="0" applyFill="0" applyAlignment="0" applyProtection="0"/>
    <xf numFmtId="0" fontId="23" fillId="0" borderId="3" applyNumberFormat="0" applyFill="0" applyAlignment="0" applyProtection="0"/>
    <xf numFmtId="0" fontId="23" fillId="0" borderId="3" applyNumberFormat="0" applyFill="0" applyAlignment="0" applyProtection="0"/>
    <xf numFmtId="191" fontId="2" fillId="0" borderId="0" applyFont="0" applyFill="0" applyBorder="0" applyAlignment="0" applyProtection="0"/>
    <xf numFmtId="3" fontId="12" fillId="0" borderId="0" applyFont="0" applyFill="0" applyBorder="0" applyAlignment="0" applyProtection="0"/>
    <xf numFmtId="181" fontId="2" fillId="0" borderId="0" applyFont="0" applyFill="0" applyBorder="0" applyAlignment="0" applyProtection="0"/>
    <xf numFmtId="176" fontId="2" fillId="0" borderId="0" applyFont="0" applyFill="0" applyBorder="0" applyAlignment="0" applyProtection="0"/>
    <xf numFmtId="182" fontId="12" fillId="0" borderId="0" applyFont="0" applyFill="0" applyBorder="0" applyAlignment="0" applyProtection="0"/>
    <xf numFmtId="0" fontId="12" fillId="0" borderId="0" applyFon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1" fontId="2" fillId="0" borderId="0"/>
    <xf numFmtId="1" fontId="2" fillId="0" borderId="0"/>
    <xf numFmtId="1" fontId="2" fillId="0" borderId="0"/>
    <xf numFmtId="0" fontId="25" fillId="11" borderId="1" applyNumberFormat="0" applyAlignment="0" applyProtection="0"/>
    <xf numFmtId="0" fontId="25" fillId="11" borderId="1" applyNumberFormat="0" applyAlignment="0" applyProtection="0"/>
    <xf numFmtId="0" fontId="25" fillId="11" borderId="1" applyNumberFormat="0" applyAlignment="0" applyProtection="0"/>
    <xf numFmtId="0" fontId="9" fillId="0" borderId="0">
      <alignment vertical="top"/>
    </xf>
    <xf numFmtId="180" fontId="5" fillId="0" borderId="0" applyFont="0" applyFill="0" applyBorder="0" applyAlignment="0" applyProtection="0"/>
    <xf numFmtId="180" fontId="2" fillId="0" borderId="0" applyFont="0" applyFill="0" applyBorder="0" applyAlignment="0" applyProtection="0"/>
    <xf numFmtId="180" fontId="2" fillId="0" borderId="0" applyFont="0" applyFill="0" applyBorder="0" applyAlignment="0" applyProtection="0"/>
    <xf numFmtId="180" fontId="2" fillId="0" borderId="0" applyFont="0" applyFill="0" applyBorder="0" applyAlignment="0" applyProtection="0"/>
    <xf numFmtId="0" fontId="2" fillId="0" borderId="0" applyFont="0" applyFill="0" applyBorder="0" applyAlignment="0" applyProtection="0"/>
    <xf numFmtId="0" fontId="2" fillId="0" borderId="0" applyFont="0" applyFill="0" applyBorder="0" applyAlignment="0" applyProtection="0"/>
    <xf numFmtId="0" fontId="2" fillId="0" borderId="0" applyFont="0" applyFill="0" applyBorder="0" applyAlignment="0" applyProtection="0"/>
    <xf numFmtId="180" fontId="2" fillId="0" borderId="0" applyFont="0" applyFill="0" applyBorder="0" applyAlignment="0" applyProtection="0"/>
    <xf numFmtId="180" fontId="2" fillId="0" borderId="0" applyFont="0" applyFill="0" applyBorder="0" applyAlignment="0" applyProtection="0"/>
    <xf numFmtId="180" fontId="2" fillId="0" borderId="0" applyFont="0" applyFill="0" applyBorder="0" applyAlignment="0" applyProtection="0"/>
    <xf numFmtId="180" fontId="2" fillId="0" borderId="0" applyFont="0" applyFill="0" applyBorder="0" applyAlignment="0" applyProtection="0"/>
    <xf numFmtId="180" fontId="9" fillId="0" borderId="0" applyFont="0" applyFill="0" applyBorder="0" applyAlignment="0" applyProtection="0">
      <alignment vertical="top"/>
    </xf>
    <xf numFmtId="180" fontId="9" fillId="0" borderId="0" applyFont="0" applyFill="0" applyBorder="0" applyAlignment="0" applyProtection="0">
      <alignment vertical="top"/>
    </xf>
    <xf numFmtId="180" fontId="9" fillId="0" borderId="0" applyFont="0" applyFill="0" applyBorder="0" applyAlignment="0" applyProtection="0">
      <alignment vertical="top"/>
    </xf>
    <xf numFmtId="180" fontId="9" fillId="0" borderId="0" applyFont="0" applyFill="0" applyBorder="0" applyAlignment="0" applyProtection="0">
      <alignment vertical="top"/>
    </xf>
    <xf numFmtId="180" fontId="9" fillId="0" borderId="0" applyFont="0" applyFill="0" applyBorder="0" applyAlignment="0" applyProtection="0">
      <alignment vertical="top"/>
    </xf>
    <xf numFmtId="180" fontId="2" fillId="0" borderId="0" applyFont="0" applyFill="0" applyBorder="0" applyAlignment="0" applyProtection="0"/>
    <xf numFmtId="180" fontId="2" fillId="0" borderId="0" applyFont="0" applyFill="0" applyBorder="0" applyAlignment="0" applyProtection="0"/>
    <xf numFmtId="180" fontId="2" fillId="0" borderId="0" applyFont="0" applyFill="0" applyBorder="0" applyAlignment="0" applyProtection="0"/>
    <xf numFmtId="180" fontId="2" fillId="0" borderId="0" applyFont="0" applyFill="0" applyBorder="0" applyAlignment="0" applyProtection="0"/>
    <xf numFmtId="180" fontId="2" fillId="0" borderId="0" applyFont="0" applyFill="0" applyBorder="0" applyAlignment="0" applyProtection="0"/>
    <xf numFmtId="192" fontId="2" fillId="0" borderId="0" applyFont="0" applyFill="0" applyBorder="0" applyAlignment="0" applyProtection="0"/>
    <xf numFmtId="192" fontId="2" fillId="0" borderId="0" applyFont="0" applyFill="0" applyBorder="0" applyAlignment="0" applyProtection="0"/>
    <xf numFmtId="192" fontId="2" fillId="0" borderId="0" applyFont="0" applyFill="0" applyBorder="0" applyAlignment="0" applyProtection="0"/>
    <xf numFmtId="192" fontId="2" fillId="0" borderId="0" applyFont="0" applyFill="0" applyBorder="0" applyAlignment="0" applyProtection="0"/>
    <xf numFmtId="192" fontId="2" fillId="0" borderId="0" applyFont="0" applyFill="0" applyBorder="0" applyAlignment="0" applyProtection="0"/>
    <xf numFmtId="192" fontId="2" fillId="0" borderId="0" applyFont="0" applyFill="0" applyBorder="0" applyAlignment="0" applyProtection="0"/>
    <xf numFmtId="193" fontId="2" fillId="0" borderId="0" applyFont="0" applyFill="0" applyBorder="0" applyAlignment="0" applyProtection="0"/>
    <xf numFmtId="0" fontId="26" fillId="0" borderId="0" applyFont="0" applyFill="0" applyBorder="0" applyAlignment="0" applyProtection="0"/>
    <xf numFmtId="180" fontId="2" fillId="0" borderId="0" applyFont="0" applyFill="0" applyBorder="0" applyAlignment="0" applyProtection="0"/>
    <xf numFmtId="180" fontId="2" fillId="0" borderId="0" applyFont="0" applyFill="0" applyBorder="0" applyAlignment="0" applyProtection="0"/>
    <xf numFmtId="0" fontId="2" fillId="0" borderId="0"/>
    <xf numFmtId="4" fontId="13" fillId="0" borderId="0">
      <protection locked="0"/>
    </xf>
    <xf numFmtId="4" fontId="13" fillId="0" borderId="0">
      <protection locked="0"/>
    </xf>
    <xf numFmtId="4" fontId="14" fillId="0" borderId="0">
      <protection locked="0"/>
    </xf>
    <xf numFmtId="4" fontId="13" fillId="0" borderId="0">
      <protection locked="0"/>
    </xf>
    <xf numFmtId="4" fontId="13" fillId="0" borderId="0">
      <protection locked="0"/>
    </xf>
    <xf numFmtId="4" fontId="13" fillId="0" borderId="0">
      <protection locked="0"/>
    </xf>
    <xf numFmtId="4" fontId="14" fillId="0" borderId="0">
      <protection locked="0"/>
    </xf>
    <xf numFmtId="2" fontId="12" fillId="0" borderId="0" applyFont="0" applyFill="0" applyBorder="0" applyAlignment="0" applyProtection="0"/>
    <xf numFmtId="183" fontId="2" fillId="0" borderId="0"/>
    <xf numFmtId="183" fontId="2" fillId="0" borderId="0"/>
    <xf numFmtId="183" fontId="2" fillId="0" borderId="0"/>
    <xf numFmtId="0" fontId="15" fillId="0" borderId="0" applyNumberFormat="0" applyFill="0" applyBorder="0" applyAlignment="0" applyProtection="0"/>
    <xf numFmtId="0" fontId="16" fillId="0" borderId="0" applyNumberFormat="0" applyFill="0" applyBorder="0" applyAlignment="0" applyProtection="0"/>
    <xf numFmtId="0" fontId="3" fillId="0" borderId="0" applyNumberFormat="0" applyFill="0" applyBorder="0" applyAlignment="0" applyProtection="0">
      <alignment vertical="top"/>
      <protection locked="0"/>
    </xf>
    <xf numFmtId="0" fontId="3" fillId="0" borderId="0" applyNumberFormat="0" applyFill="0" applyBorder="0" applyAlignment="0" applyProtection="0">
      <alignment vertical="top"/>
      <protection locked="0"/>
    </xf>
    <xf numFmtId="0" fontId="27" fillId="0" borderId="0" applyNumberFormat="0" applyFill="0" applyBorder="0" applyAlignment="0" applyProtection="0">
      <alignment vertical="top"/>
      <protection locked="0"/>
    </xf>
    <xf numFmtId="0" fontId="39" fillId="0" borderId="0" applyNumberFormat="0" applyFill="0" applyBorder="0" applyAlignment="0" applyProtection="0">
      <alignment vertical="top"/>
      <protection locked="0"/>
    </xf>
    <xf numFmtId="0" fontId="28" fillId="7" borderId="0" applyNumberFormat="0" applyBorder="0" applyAlignment="0" applyProtection="0"/>
    <xf numFmtId="0" fontId="28" fillId="7" borderId="0" applyNumberFormat="0" applyBorder="0" applyAlignment="0" applyProtection="0"/>
    <xf numFmtId="0" fontId="28" fillId="7" borderId="0" applyNumberFormat="0" applyBorder="0" applyAlignment="0" applyProtection="0"/>
    <xf numFmtId="164" fontId="2" fillId="0" borderId="0" applyFont="0" applyFill="0" applyBorder="0" applyAlignment="0" applyProtection="0"/>
    <xf numFmtId="171"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17"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5" fontId="2" fillId="0" borderId="0" applyFont="0" applyFill="0" applyBorder="0" applyAlignment="0" applyProtection="0"/>
    <xf numFmtId="175" fontId="2" fillId="0" borderId="0" applyFont="0" applyFill="0" applyBorder="0" applyAlignment="0" applyProtection="0"/>
    <xf numFmtId="175" fontId="2" fillId="0" borderId="0" applyFont="0" applyFill="0" applyBorder="0" applyAlignment="0" applyProtection="0"/>
    <xf numFmtId="175"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1" fontId="2" fillId="0" borderId="0" applyFont="0" applyFill="0" applyBorder="0" applyAlignment="0" applyProtection="0"/>
    <xf numFmtId="173" fontId="35"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66" fontId="40"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94"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0" fontId="5" fillId="0" borderId="0" applyFont="0" applyFill="0" applyBorder="0" applyAlignment="0" applyProtection="0"/>
    <xf numFmtId="0" fontId="2" fillId="0" borderId="0" applyFont="0" applyFill="0" applyBorder="0" applyAlignment="0" applyProtection="0"/>
    <xf numFmtId="173" fontId="2" fillId="0" borderId="0" applyFont="0" applyFill="0" applyBorder="0" applyAlignment="0" applyProtection="0"/>
    <xf numFmtId="177" fontId="2" fillId="0" borderId="0" applyFont="0" applyFill="0" applyBorder="0" applyAlignment="0" applyProtection="0"/>
    <xf numFmtId="177" fontId="2" fillId="0" borderId="0" applyFont="0" applyFill="0" applyBorder="0" applyAlignment="0" applyProtection="0"/>
    <xf numFmtId="177" fontId="2" fillId="0" borderId="0" applyFont="0" applyFill="0" applyBorder="0" applyAlignment="0" applyProtection="0"/>
    <xf numFmtId="177" fontId="2" fillId="0" borderId="0" applyFont="0" applyFill="0" applyBorder="0" applyAlignment="0" applyProtection="0"/>
    <xf numFmtId="177" fontId="2" fillId="0" borderId="0" applyFont="0" applyFill="0" applyBorder="0" applyAlignment="0" applyProtection="0"/>
    <xf numFmtId="184" fontId="2" fillId="0" borderId="0" applyFont="0" applyFill="0" applyBorder="0" applyAlignment="0" applyProtection="0"/>
    <xf numFmtId="184" fontId="2" fillId="0" borderId="0" applyFont="0" applyFill="0" applyBorder="0" applyAlignment="0" applyProtection="0"/>
    <xf numFmtId="184" fontId="2" fillId="0" borderId="0" applyFont="0" applyFill="0" applyBorder="0" applyAlignment="0" applyProtection="0"/>
    <xf numFmtId="184" fontId="2" fillId="0" borderId="0" applyFont="0" applyFill="0" applyBorder="0" applyAlignment="0" applyProtection="0"/>
    <xf numFmtId="184"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0" fontId="2" fillId="0" borderId="0" applyFont="0" applyFill="0" applyBorder="0" applyAlignment="0" applyProtection="0"/>
    <xf numFmtId="0"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5"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66"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7"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66" fontId="2" fillId="0" borderId="0" applyFont="0" applyFill="0" applyBorder="0" applyAlignment="0" applyProtection="0"/>
    <xf numFmtId="173" fontId="2" fillId="0" borderId="0" applyFont="0" applyFill="0" applyBorder="0" applyAlignment="0" applyProtection="0"/>
    <xf numFmtId="166"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66" fontId="2" fillId="0" borderId="0" applyFont="0" applyFill="0" applyBorder="0" applyAlignment="0" applyProtection="0"/>
    <xf numFmtId="178" fontId="2" fillId="0" borderId="0" applyFont="0" applyFill="0" applyBorder="0" applyAlignment="0" applyProtection="0"/>
    <xf numFmtId="185" fontId="2" fillId="0" borderId="0" applyFont="0" applyFill="0" applyBorder="0" applyAlignment="0" applyProtection="0"/>
    <xf numFmtId="174" fontId="38" fillId="0" borderId="0" applyFont="0" applyFill="0" applyBorder="0" applyAlignment="0" applyProtection="0"/>
    <xf numFmtId="174" fontId="38" fillId="0" borderId="0" applyFont="0" applyFill="0" applyBorder="0" applyAlignment="0" applyProtection="0"/>
    <xf numFmtId="174" fontId="38" fillId="0" borderId="0" applyFont="0" applyFill="0" applyBorder="0" applyAlignment="0" applyProtection="0"/>
    <xf numFmtId="174" fontId="38" fillId="0" borderId="0" applyFont="0" applyFill="0" applyBorder="0" applyAlignment="0" applyProtection="0"/>
    <xf numFmtId="174" fontId="38" fillId="0" borderId="0" applyFont="0" applyFill="0" applyBorder="0" applyAlignment="0" applyProtection="0"/>
    <xf numFmtId="174" fontId="17" fillId="0" borderId="0" applyFont="0" applyFill="0" applyBorder="0" applyAlignment="0" applyProtection="0"/>
    <xf numFmtId="174" fontId="38" fillId="0" borderId="0" applyFont="0" applyFill="0" applyBorder="0" applyAlignment="0" applyProtection="0"/>
    <xf numFmtId="174" fontId="38" fillId="0" borderId="0" applyFont="0" applyFill="0" applyBorder="0" applyAlignment="0" applyProtection="0"/>
    <xf numFmtId="174" fontId="38" fillId="0" borderId="0" applyFont="0" applyFill="0" applyBorder="0" applyAlignment="0" applyProtection="0"/>
    <xf numFmtId="195" fontId="38" fillId="0" borderId="0" applyFont="0" applyFill="0" applyBorder="0" applyAlignment="0" applyProtection="0"/>
    <xf numFmtId="195" fontId="38" fillId="0" borderId="0" applyFont="0" applyFill="0" applyBorder="0" applyAlignment="0" applyProtection="0"/>
    <xf numFmtId="195" fontId="38" fillId="0" borderId="0" applyFont="0" applyFill="0" applyBorder="0" applyAlignment="0" applyProtection="0"/>
    <xf numFmtId="195" fontId="38" fillId="0" borderId="0" applyFont="0" applyFill="0" applyBorder="0" applyAlignment="0" applyProtection="0"/>
    <xf numFmtId="195" fontId="17" fillId="0" borderId="0" applyFont="0" applyFill="0" applyBorder="0" applyAlignment="0" applyProtection="0"/>
    <xf numFmtId="195" fontId="38" fillId="0" borderId="0" applyFont="0" applyFill="0" applyBorder="0" applyAlignment="0" applyProtection="0"/>
    <xf numFmtId="195" fontId="38" fillId="0" borderId="0" applyFont="0" applyFill="0" applyBorder="0" applyAlignment="0" applyProtection="0"/>
    <xf numFmtId="166" fontId="2" fillId="0" borderId="0" applyFont="0" applyFill="0" applyBorder="0" applyAlignment="0" applyProtection="0"/>
    <xf numFmtId="178" fontId="2" fillId="0" borderId="0" applyFont="0" applyFill="0" applyBorder="0" applyAlignment="0" applyProtection="0"/>
    <xf numFmtId="166"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1" fontId="38" fillId="0" borderId="0" applyFont="0" applyFill="0" applyBorder="0" applyAlignment="0" applyProtection="0"/>
    <xf numFmtId="171" fontId="38" fillId="0" borderId="0" applyFont="0" applyFill="0" applyBorder="0" applyAlignment="0" applyProtection="0"/>
    <xf numFmtId="171" fontId="38" fillId="0" borderId="0" applyFont="0" applyFill="0" applyBorder="0" applyAlignment="0" applyProtection="0"/>
    <xf numFmtId="171" fontId="38" fillId="0" borderId="0" applyFont="0" applyFill="0" applyBorder="0" applyAlignment="0" applyProtection="0"/>
    <xf numFmtId="171" fontId="38" fillId="0" borderId="0" applyFont="0" applyFill="0" applyBorder="0" applyAlignment="0" applyProtection="0"/>
    <xf numFmtId="171" fontId="17" fillId="0" borderId="0" applyFont="0" applyFill="0" applyBorder="0" applyAlignment="0" applyProtection="0"/>
    <xf numFmtId="171" fontId="38" fillId="0" borderId="0" applyFont="0" applyFill="0" applyBorder="0" applyAlignment="0" applyProtection="0"/>
    <xf numFmtId="171" fontId="38" fillId="0" borderId="0" applyFont="0" applyFill="0" applyBorder="0" applyAlignment="0" applyProtection="0"/>
    <xf numFmtId="171" fontId="38" fillId="0" borderId="0" applyFont="0" applyFill="0" applyBorder="0" applyAlignment="0" applyProtection="0"/>
    <xf numFmtId="166" fontId="17"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66"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66" fontId="2" fillId="0" borderId="0" applyFont="0" applyFill="0" applyBorder="0" applyAlignment="0" applyProtection="0"/>
    <xf numFmtId="173" fontId="2" fillId="0" borderId="0" applyFont="0" applyFill="0" applyBorder="0" applyAlignment="0" applyProtection="0"/>
    <xf numFmtId="175" fontId="2" fillId="0" borderId="0" applyFont="0" applyFill="0" applyBorder="0" applyAlignment="0" applyProtection="0"/>
    <xf numFmtId="175" fontId="2" fillId="0" borderId="0" applyFont="0" applyFill="0" applyBorder="0" applyAlignment="0" applyProtection="0"/>
    <xf numFmtId="175" fontId="2" fillId="0" borderId="0" applyFont="0" applyFill="0" applyBorder="0" applyAlignment="0" applyProtection="0"/>
    <xf numFmtId="175" fontId="2" fillId="0" borderId="0" applyFont="0" applyFill="0" applyBorder="0" applyAlignment="0" applyProtection="0"/>
    <xf numFmtId="175"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67" fontId="40" fillId="0" borderId="0" applyFont="0" applyFill="0" applyBorder="0" applyAlignment="0" applyProtection="0"/>
    <xf numFmtId="179" fontId="7" fillId="0" borderId="4"/>
    <xf numFmtId="179" fontId="7" fillId="0" borderId="4"/>
    <xf numFmtId="186" fontId="2" fillId="0" borderId="0"/>
    <xf numFmtId="186" fontId="2" fillId="0" borderId="0"/>
    <xf numFmtId="186" fontId="2" fillId="0" borderId="0"/>
    <xf numFmtId="165" fontId="2" fillId="0" borderId="0" applyFont="0" applyFill="0" applyBorder="0" applyAlignment="0" applyProtection="0"/>
    <xf numFmtId="172" fontId="2" fillId="0" borderId="0" applyFont="0" applyFill="0" applyBorder="0" applyAlignment="0" applyProtection="0"/>
    <xf numFmtId="165" fontId="2" fillId="0" borderId="0" applyFont="0" applyFill="0" applyBorder="0" applyAlignment="0" applyProtection="0"/>
    <xf numFmtId="172" fontId="2" fillId="0" borderId="0" applyFont="0" applyFill="0" applyBorder="0" applyAlignment="0" applyProtection="0"/>
    <xf numFmtId="165" fontId="2" fillId="0" borderId="0" applyFont="0" applyFill="0" applyBorder="0" applyAlignment="0" applyProtection="0"/>
    <xf numFmtId="172" fontId="2" fillId="0" borderId="0" applyFont="0" applyFill="0" applyBorder="0" applyAlignment="0" applyProtection="0"/>
    <xf numFmtId="165" fontId="2" fillId="0" borderId="0" applyFont="0" applyFill="0" applyBorder="0" applyAlignment="0" applyProtection="0"/>
    <xf numFmtId="172" fontId="2" fillId="0" borderId="0" applyFont="0" applyFill="0" applyBorder="0" applyAlignment="0" applyProtection="0"/>
    <xf numFmtId="165" fontId="2" fillId="0" borderId="0" applyFont="0" applyFill="0" applyBorder="0" applyAlignment="0" applyProtection="0"/>
    <xf numFmtId="172" fontId="2" fillId="0" borderId="0" applyFont="0" applyFill="0" applyBorder="0" applyAlignment="0" applyProtection="0"/>
    <xf numFmtId="165" fontId="2" fillId="0" borderId="0" applyFont="0" applyFill="0" applyBorder="0" applyAlignment="0" applyProtection="0"/>
    <xf numFmtId="172" fontId="2" fillId="0" borderId="0" applyFont="0" applyFill="0" applyBorder="0" applyAlignment="0" applyProtection="0"/>
    <xf numFmtId="165" fontId="2" fillId="0" borderId="0" applyFont="0" applyFill="0" applyBorder="0" applyAlignment="0" applyProtection="0"/>
    <xf numFmtId="172" fontId="2" fillId="0" borderId="0" applyFont="0" applyFill="0" applyBorder="0" applyAlignment="0" applyProtection="0"/>
    <xf numFmtId="165" fontId="2" fillId="0" borderId="0" applyFont="0" applyFill="0" applyBorder="0" applyAlignment="0" applyProtection="0"/>
    <xf numFmtId="172" fontId="2" fillId="0" borderId="0" applyFont="0" applyFill="0" applyBorder="0" applyAlignment="0" applyProtection="0"/>
    <xf numFmtId="187" fontId="2" fillId="0" borderId="0" applyFont="0" applyFill="0" applyBorder="0" applyAlignment="0" applyProtection="0"/>
    <xf numFmtId="172" fontId="2" fillId="0" borderId="0" applyFont="0" applyFill="0" applyBorder="0" applyAlignment="0" applyProtection="0"/>
    <xf numFmtId="165" fontId="2" fillId="0" borderId="0" applyFont="0" applyFill="0" applyBorder="0" applyAlignment="0" applyProtection="0"/>
    <xf numFmtId="172" fontId="2" fillId="0" borderId="0" applyFont="0" applyFill="0" applyBorder="0" applyAlignment="0" applyProtection="0"/>
    <xf numFmtId="170" fontId="38" fillId="0" borderId="0" applyFont="0" applyFill="0" applyBorder="0" applyAlignment="0" applyProtection="0"/>
    <xf numFmtId="170" fontId="38" fillId="0" borderId="0" applyFont="0" applyFill="0" applyBorder="0" applyAlignment="0" applyProtection="0"/>
    <xf numFmtId="170" fontId="38" fillId="0" borderId="0" applyFont="0" applyFill="0" applyBorder="0" applyAlignment="0" applyProtection="0"/>
    <xf numFmtId="170" fontId="38" fillId="0" borderId="0" applyFont="0" applyFill="0" applyBorder="0" applyAlignment="0" applyProtection="0"/>
    <xf numFmtId="170" fontId="38" fillId="0" borderId="0" applyFont="0" applyFill="0" applyBorder="0" applyAlignment="0" applyProtection="0"/>
    <xf numFmtId="188"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7" fontId="2" fillId="0" borderId="0" applyFont="0" applyFill="0" applyBorder="0" applyAlignment="0" applyProtection="0"/>
    <xf numFmtId="187" fontId="2" fillId="0" borderId="0" applyFont="0" applyFill="0" applyBorder="0" applyAlignment="0" applyProtection="0"/>
    <xf numFmtId="187" fontId="2" fillId="0" borderId="0" applyFont="0" applyFill="0" applyBorder="0" applyAlignment="0" applyProtection="0"/>
    <xf numFmtId="187" fontId="2" fillId="0" borderId="0" applyFont="0" applyFill="0" applyBorder="0" applyAlignment="0" applyProtection="0"/>
    <xf numFmtId="187"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89" fontId="2" fillId="0" borderId="0" applyFont="0" applyFill="0" applyBorder="0" applyAlignment="0" applyProtection="0"/>
    <xf numFmtId="179" fontId="2" fillId="0" borderId="0" applyFont="0" applyFill="0" applyBorder="0" applyAlignment="0" applyProtection="0"/>
    <xf numFmtId="189" fontId="2" fillId="0" borderId="0" applyFont="0" applyFill="0" applyBorder="0" applyAlignment="0" applyProtection="0"/>
    <xf numFmtId="170" fontId="38" fillId="0" borderId="0" applyFont="0" applyFill="0" applyBorder="0" applyAlignment="0" applyProtection="0"/>
    <xf numFmtId="170" fontId="38" fillId="0" borderId="0" applyFont="0" applyFill="0" applyBorder="0" applyAlignment="0" applyProtection="0"/>
    <xf numFmtId="170" fontId="38" fillId="0" borderId="0" applyFont="0" applyFill="0" applyBorder="0" applyAlignment="0" applyProtection="0"/>
    <xf numFmtId="170" fontId="38" fillId="0" borderId="0" applyFont="0" applyFill="0" applyBorder="0" applyAlignment="0" applyProtection="0"/>
    <xf numFmtId="172" fontId="2" fillId="0" borderId="0" applyFont="0" applyFill="0" applyBorder="0" applyAlignment="0" applyProtection="0"/>
    <xf numFmtId="165" fontId="2" fillId="0" borderId="0" applyFont="0" applyFill="0" applyBorder="0" applyAlignment="0" applyProtection="0"/>
    <xf numFmtId="172" fontId="2" fillId="0" borderId="0" applyFont="0" applyFill="0" applyBorder="0" applyAlignment="0" applyProtection="0"/>
    <xf numFmtId="165" fontId="2" fillId="0" borderId="0" applyFont="0" applyFill="0" applyBorder="0" applyAlignment="0" applyProtection="0"/>
    <xf numFmtId="172" fontId="2" fillId="0" borderId="0" applyFont="0" applyFill="0" applyBorder="0" applyAlignment="0" applyProtection="0"/>
    <xf numFmtId="165" fontId="2" fillId="0" borderId="0" applyFont="0" applyFill="0" applyBorder="0" applyAlignment="0" applyProtection="0"/>
    <xf numFmtId="172" fontId="2" fillId="0" borderId="0" applyFont="0" applyFill="0" applyBorder="0" applyAlignment="0" applyProtection="0"/>
    <xf numFmtId="165" fontId="2" fillId="0" borderId="0" applyFont="0" applyFill="0" applyBorder="0" applyAlignment="0" applyProtection="0"/>
    <xf numFmtId="172" fontId="2" fillId="0" borderId="0" applyFont="0" applyFill="0" applyBorder="0" applyAlignment="0" applyProtection="0"/>
    <xf numFmtId="165" fontId="2" fillId="0" borderId="0" applyFont="0" applyFill="0" applyBorder="0" applyAlignment="0" applyProtection="0"/>
    <xf numFmtId="172" fontId="2" fillId="0" borderId="0" applyFont="0" applyFill="0" applyBorder="0" applyAlignment="0" applyProtection="0"/>
    <xf numFmtId="165" fontId="2" fillId="0" borderId="0" applyFont="0" applyFill="0" applyBorder="0" applyAlignment="0" applyProtection="0"/>
    <xf numFmtId="172" fontId="2" fillId="0" borderId="0" applyFont="0" applyFill="0" applyBorder="0" applyAlignment="0" applyProtection="0"/>
    <xf numFmtId="165" fontId="2" fillId="0" borderId="0" applyFont="0" applyFill="0" applyBorder="0" applyAlignment="0" applyProtection="0"/>
    <xf numFmtId="172" fontId="2" fillId="0" borderId="0" applyFont="0" applyFill="0" applyBorder="0" applyAlignment="0" applyProtection="0"/>
    <xf numFmtId="165" fontId="2" fillId="0" borderId="0" applyFont="0" applyFill="0" applyBorder="0" applyAlignment="0" applyProtection="0"/>
    <xf numFmtId="172" fontId="2" fillId="0" borderId="0" applyFont="0" applyFill="0" applyBorder="0" applyAlignment="0" applyProtection="0"/>
    <xf numFmtId="165" fontId="2" fillId="0" borderId="0" applyFont="0" applyFill="0" applyBorder="0" applyAlignment="0" applyProtection="0"/>
    <xf numFmtId="172" fontId="2" fillId="0" borderId="0" applyFont="0" applyFill="0" applyBorder="0" applyAlignment="0" applyProtection="0"/>
    <xf numFmtId="165" fontId="2" fillId="0" borderId="0" applyFont="0" applyFill="0" applyBorder="0" applyAlignment="0" applyProtection="0"/>
    <xf numFmtId="172" fontId="2" fillId="0" borderId="0" applyFont="0" applyFill="0" applyBorder="0" applyAlignment="0" applyProtection="0"/>
    <xf numFmtId="188" fontId="2" fillId="0" borderId="0" applyFont="0" applyFill="0" applyBorder="0" applyAlignment="0" applyProtection="0"/>
    <xf numFmtId="196" fontId="2" fillId="0" borderId="0" applyFont="0" applyFill="0" applyBorder="0" applyAlignment="0" applyProtection="0"/>
    <xf numFmtId="196" fontId="2" fillId="0" borderId="0" applyFont="0" applyFill="0" applyBorder="0" applyAlignment="0" applyProtection="0"/>
    <xf numFmtId="196" fontId="2" fillId="0" borderId="0" applyFont="0" applyFill="0" applyBorder="0" applyAlignment="0" applyProtection="0"/>
    <xf numFmtId="196" fontId="2" fillId="0" borderId="0" applyFont="0" applyFill="0" applyBorder="0" applyAlignment="0" applyProtection="0"/>
    <xf numFmtId="196"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97"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88" fontId="2" fillId="0" borderId="0" applyFont="0" applyFill="0" applyBorder="0" applyAlignment="0" applyProtection="0"/>
    <xf numFmtId="165" fontId="2" fillId="0" borderId="0" applyFont="0" applyFill="0" applyBorder="0" applyAlignment="0" applyProtection="0"/>
    <xf numFmtId="172" fontId="2" fillId="0" borderId="0" applyFont="0" applyFill="0" applyBorder="0" applyAlignment="0" applyProtection="0"/>
    <xf numFmtId="165"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87" fontId="2" fillId="0" borderId="0" applyFont="0" applyFill="0" applyBorder="0" applyAlignment="0" applyProtection="0"/>
    <xf numFmtId="169"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65" fontId="2" fillId="0" borderId="0" applyFont="0" applyFill="0" applyBorder="0" applyAlignment="0" applyProtection="0"/>
    <xf numFmtId="172" fontId="2" fillId="0" borderId="0" applyFont="0" applyFill="0" applyBorder="0" applyAlignment="0" applyProtection="0"/>
    <xf numFmtId="165" fontId="17"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65" fontId="2" fillId="0" borderId="0" applyFont="0" applyFill="0" applyBorder="0" applyAlignment="0" applyProtection="0"/>
    <xf numFmtId="172" fontId="2" fillId="0" borderId="0" applyFont="0" applyFill="0" applyBorder="0" applyAlignment="0" applyProtection="0"/>
    <xf numFmtId="190" fontId="38" fillId="0" borderId="0" applyFont="0" applyFill="0" applyBorder="0" applyAlignment="0" applyProtection="0"/>
    <xf numFmtId="190" fontId="38" fillId="0" borderId="0" applyFont="0" applyFill="0" applyBorder="0" applyAlignment="0" applyProtection="0"/>
    <xf numFmtId="190" fontId="38" fillId="0" borderId="0" applyFont="0" applyFill="0" applyBorder="0" applyAlignment="0" applyProtection="0"/>
    <xf numFmtId="190"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65"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65"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65"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2" fillId="0" borderId="0" applyFont="0" applyFill="0" applyBorder="0" applyAlignment="0" applyProtection="0"/>
    <xf numFmtId="172" fontId="35" fillId="0" borderId="0" applyFont="0" applyFill="0" applyBorder="0" applyAlignment="0" applyProtection="0"/>
    <xf numFmtId="165" fontId="40" fillId="0" borderId="0" applyFont="0" applyFill="0" applyBorder="0" applyAlignment="0" applyProtection="0"/>
    <xf numFmtId="0" fontId="29" fillId="11" borderId="0" applyNumberFormat="0" applyBorder="0" applyAlignment="0" applyProtection="0"/>
    <xf numFmtId="0" fontId="29" fillId="11" borderId="0" applyNumberFormat="0" applyBorder="0" applyAlignment="0" applyProtection="0"/>
    <xf numFmtId="0" fontId="29" fillId="11" borderId="0" applyNumberFormat="0" applyBorder="0" applyAlignment="0" applyProtection="0"/>
    <xf numFmtId="0" fontId="2" fillId="0" borderId="0"/>
    <xf numFmtId="201" fontId="2" fillId="0" borderId="0"/>
    <xf numFmtId="0" fontId="2"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2" fillId="0" borderId="0"/>
    <xf numFmtId="0" fontId="2" fillId="0" borderId="0"/>
    <xf numFmtId="0" fontId="38" fillId="0" borderId="0"/>
    <xf numFmtId="0" fontId="38" fillId="0" borderId="0"/>
    <xf numFmtId="0" fontId="2" fillId="0" borderId="0"/>
    <xf numFmtId="0" fontId="2" fillId="0" borderId="0"/>
    <xf numFmtId="0" fontId="38" fillId="0" borderId="0"/>
    <xf numFmtId="0" fontId="40" fillId="0" borderId="0" applyNumberFormat="0" applyBorder="0" applyAlignment="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applyFill="0"/>
    <xf numFmtId="0" fontId="2" fillId="0" borderId="0"/>
    <xf numFmtId="0" fontId="2" fillId="0" borderId="0"/>
    <xf numFmtId="0" fontId="2" fillId="0" borderId="0"/>
    <xf numFmtId="0" fontId="2" fillId="0" borderId="0"/>
    <xf numFmtId="0" fontId="2" fillId="0" borderId="0"/>
    <xf numFmtId="0" fontId="2" fillId="0" borderId="0"/>
    <xf numFmtId="0" fontId="2" fillId="0" borderId="0" applyFill="0"/>
    <xf numFmtId="0" fontId="2" fillId="0" borderId="0" applyFill="0"/>
    <xf numFmtId="0" fontId="2" fillId="0" borderId="0" applyFill="0"/>
    <xf numFmtId="0" fontId="2" fillId="0" borderId="0" applyFill="0"/>
    <xf numFmtId="0" fontId="2" fillId="0" borderId="0" applyFill="0"/>
    <xf numFmtId="0" fontId="2" fillId="0" borderId="0"/>
    <xf numFmtId="0" fontId="2" fillId="0" borderId="0"/>
    <xf numFmtId="0" fontId="2" fillId="0" borderId="0"/>
    <xf numFmtId="0" fontId="1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8" fillId="0" borderId="0"/>
    <xf numFmtId="0" fontId="18" fillId="0" borderId="0"/>
    <xf numFmtId="0" fontId="18" fillId="0" borderId="0"/>
    <xf numFmtId="0" fontId="2" fillId="0" borderId="0"/>
    <xf numFmtId="0" fontId="2" fillId="0" borderId="0"/>
    <xf numFmtId="0" fontId="18" fillId="0" borderId="0"/>
    <xf numFmtId="0" fontId="2" fillId="0" borderId="0"/>
    <xf numFmtId="0" fontId="2" fillId="0" borderId="0"/>
    <xf numFmtId="0" fontId="2" fillId="0" borderId="0"/>
    <xf numFmtId="0" fontId="5" fillId="0" borderId="0"/>
    <xf numFmtId="0" fontId="17" fillId="0" borderId="0"/>
    <xf numFmtId="0" fontId="17" fillId="0" borderId="0"/>
    <xf numFmtId="0" fontId="17" fillId="0" borderId="0"/>
    <xf numFmtId="0" fontId="17" fillId="0" borderId="0"/>
    <xf numFmtId="0" fontId="17" fillId="0" borderId="0"/>
    <xf numFmtId="0" fontId="2"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2" fillId="0" borderId="0"/>
    <xf numFmtId="0" fontId="2" fillId="0" borderId="0"/>
    <xf numFmtId="0" fontId="2" fillId="0" borderId="0"/>
    <xf numFmtId="0" fontId="2" fillId="0" borderId="0"/>
    <xf numFmtId="0" fontId="17"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38" fillId="0" borderId="0"/>
    <xf numFmtId="0" fontId="38" fillId="0" borderId="0"/>
    <xf numFmtId="0" fontId="38" fillId="0" borderId="0"/>
    <xf numFmtId="0" fontId="38" fillId="0" borderId="0"/>
    <xf numFmtId="0" fontId="38" fillId="0" borderId="0"/>
    <xf numFmtId="0" fontId="2"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2"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2" fillId="0" borderId="0"/>
    <xf numFmtId="0" fontId="38" fillId="0" borderId="0"/>
    <xf numFmtId="0" fontId="38" fillId="0" borderId="0"/>
    <xf numFmtId="0" fontId="38" fillId="0" borderId="0"/>
    <xf numFmtId="0" fontId="38" fillId="0" borderId="0"/>
    <xf numFmtId="0" fontId="38" fillId="0" borderId="0"/>
    <xf numFmtId="0" fontId="38" fillId="0" borderId="0"/>
    <xf numFmtId="0" fontId="2" fillId="0" borderId="0"/>
    <xf numFmtId="0" fontId="37" fillId="0" borderId="0"/>
    <xf numFmtId="0" fontId="2" fillId="6" borderId="5" applyNumberFormat="0" applyFont="0" applyAlignment="0" applyProtection="0"/>
    <xf numFmtId="0" fontId="2" fillId="6" borderId="5" applyNumberFormat="0" applyFont="0" applyAlignment="0" applyProtection="0"/>
    <xf numFmtId="0" fontId="2" fillId="6" borderId="5" applyNumberFormat="0" applyFont="0" applyAlignment="0" applyProtection="0"/>
    <xf numFmtId="0" fontId="2" fillId="6" borderId="5" applyNumberFormat="0" applyFont="0" applyAlignment="0" applyProtection="0"/>
    <xf numFmtId="0" fontId="2" fillId="6" borderId="5" applyNumberFormat="0" applyFont="0" applyAlignment="0" applyProtection="0"/>
    <xf numFmtId="0" fontId="2" fillId="6" borderId="5" applyNumberFormat="0" applyFont="0" applyAlignment="0" applyProtection="0"/>
    <xf numFmtId="0" fontId="2" fillId="6" borderId="5" applyNumberFormat="0" applyFont="0" applyAlignment="0" applyProtection="0"/>
    <xf numFmtId="0" fontId="2" fillId="6" borderId="5" applyNumberFormat="0" applyFont="0" applyAlignment="0" applyProtection="0"/>
    <xf numFmtId="0" fontId="2" fillId="6" borderId="5" applyNumberFormat="0" applyFont="0" applyAlignment="0" applyProtection="0"/>
    <xf numFmtId="0" fontId="2" fillId="6" borderId="5" applyNumberFormat="0" applyFont="0" applyAlignment="0" applyProtection="0"/>
    <xf numFmtId="10" fontId="12" fillId="0" borderId="0" applyFont="0" applyFill="0" applyBorder="0" applyAlignment="0" applyProtection="0"/>
    <xf numFmtId="9" fontId="40"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38" fillId="0" borderId="0" applyFont="0" applyFill="0" applyBorder="0" applyAlignment="0" applyProtection="0"/>
    <xf numFmtId="9" fontId="38" fillId="0" borderId="0" applyFont="0" applyFill="0" applyBorder="0" applyAlignment="0" applyProtection="0"/>
    <xf numFmtId="9" fontId="35" fillId="0" borderId="0" applyFont="0" applyFill="0" applyBorder="0" applyAlignment="0" applyProtection="0"/>
    <xf numFmtId="9" fontId="38" fillId="0" borderId="0" applyFont="0" applyFill="0" applyBorder="0" applyAlignment="0" applyProtection="0"/>
    <xf numFmtId="9" fontId="5"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5"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5"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38"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38" fillId="0" borderId="0" applyFont="0" applyFill="0" applyBorder="0" applyAlignment="0" applyProtection="0"/>
    <xf numFmtId="9" fontId="38" fillId="0" borderId="0" applyFont="0" applyFill="0" applyBorder="0" applyAlignment="0" applyProtection="0"/>
    <xf numFmtId="9" fontId="38" fillId="0" borderId="0" applyFont="0" applyFill="0" applyBorder="0" applyAlignment="0" applyProtection="0"/>
    <xf numFmtId="9" fontId="38" fillId="0" borderId="0" applyFont="0" applyFill="0" applyBorder="0" applyAlignment="0" applyProtection="0"/>
    <xf numFmtId="9" fontId="38" fillId="0" borderId="0" applyFont="0" applyFill="0" applyBorder="0" applyAlignment="0" applyProtection="0"/>
    <xf numFmtId="9" fontId="38" fillId="0" borderId="0" applyFont="0" applyFill="0" applyBorder="0" applyAlignment="0" applyProtection="0"/>
    <xf numFmtId="9" fontId="5"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2" fillId="0" borderId="0" applyFont="0" applyFill="0" applyBorder="0" applyAlignment="0" applyProtection="0"/>
    <xf numFmtId="9" fontId="17"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30" fillId="15" borderId="6" applyNumberFormat="0" applyAlignment="0" applyProtection="0"/>
    <xf numFmtId="0" fontId="30" fillId="15" borderId="6" applyNumberFormat="0" applyAlignment="0" applyProtection="0"/>
    <xf numFmtId="0" fontId="30" fillId="15" borderId="6" applyNumberFormat="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49" fontId="4" fillId="0" borderId="0">
      <alignment horizontal="center" vertical="center"/>
    </xf>
    <xf numFmtId="0" fontId="32" fillId="0" borderId="7" applyNumberFormat="0" applyFill="0" applyAlignment="0" applyProtection="0"/>
    <xf numFmtId="0" fontId="33" fillId="0" borderId="8" applyNumberFormat="0" applyFill="0" applyAlignment="0" applyProtection="0"/>
    <xf numFmtId="0" fontId="33" fillId="0" borderId="8" applyNumberFormat="0" applyFill="0" applyAlignment="0" applyProtection="0"/>
    <xf numFmtId="0" fontId="33" fillId="0" borderId="8" applyNumberFormat="0" applyFill="0" applyAlignment="0" applyProtection="0"/>
    <xf numFmtId="0" fontId="24" fillId="0" borderId="9" applyNumberFormat="0" applyFill="0" applyAlignment="0" applyProtection="0"/>
    <xf numFmtId="0" fontId="24" fillId="0" borderId="9" applyNumberFormat="0" applyFill="0" applyAlignment="0" applyProtection="0"/>
    <xf numFmtId="0" fontId="24" fillId="0" borderId="9" applyNumberFormat="0" applyFill="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12" fillId="0" borderId="10" applyNumberFormat="0" applyFont="0" applyFill="0" applyAlignment="0" applyProtection="0"/>
    <xf numFmtId="0" fontId="12" fillId="0" borderId="10" applyNumberFormat="0" applyFont="0" applyFill="0" applyAlignment="0" applyProtection="0"/>
    <xf numFmtId="0" fontId="12" fillId="0" borderId="10" applyNumberFormat="0" applyFont="0" applyFill="0" applyAlignment="0" applyProtection="0"/>
    <xf numFmtId="0" fontId="12" fillId="0" borderId="10" applyNumberFormat="0" applyFont="0" applyFill="0" applyAlignment="0" applyProtection="0"/>
    <xf numFmtId="0" fontId="12" fillId="0" borderId="10" applyNumberFormat="0" applyFont="0" applyFill="0" applyAlignment="0" applyProtection="0"/>
    <xf numFmtId="0" fontId="12" fillId="0" borderId="10" applyNumberFormat="0" applyFont="0" applyFill="0" applyAlignment="0" applyProtection="0"/>
    <xf numFmtId="0" fontId="12" fillId="0" borderId="10" applyNumberFormat="0" applyFont="0" applyFill="0" applyAlignment="0" applyProtection="0"/>
    <xf numFmtId="0" fontId="12" fillId="0" borderId="10" applyNumberFormat="0" applyFont="0" applyFill="0" applyAlignment="0" applyProtection="0"/>
    <xf numFmtId="0" fontId="12" fillId="0" borderId="10" applyNumberFormat="0" applyFont="0" applyFill="0" applyAlignment="0" applyProtection="0"/>
    <xf numFmtId="0" fontId="12" fillId="0" borderId="10" applyNumberFormat="0" applyFont="0" applyFill="0" applyAlignment="0" applyProtection="0"/>
    <xf numFmtId="0" fontId="12" fillId="0" borderId="10" applyNumberFormat="0" applyFont="0" applyFill="0" applyAlignment="0" applyProtection="0"/>
    <xf numFmtId="0" fontId="12" fillId="0" borderId="10" applyNumberFormat="0" applyFont="0" applyFill="0" applyAlignment="0" applyProtection="0"/>
    <xf numFmtId="0" fontId="12" fillId="0" borderId="10" applyNumberFormat="0" applyFont="0" applyFill="0" applyAlignment="0" applyProtection="0"/>
    <xf numFmtId="0" fontId="12" fillId="0" borderId="10" applyNumberFormat="0" applyFont="0" applyFill="0" applyAlignment="0" applyProtection="0"/>
    <xf numFmtId="0" fontId="12" fillId="0" borderId="10" applyNumberFormat="0" applyFont="0" applyFill="0" applyAlignment="0" applyProtection="0"/>
    <xf numFmtId="0" fontId="2" fillId="0" borderId="0"/>
    <xf numFmtId="166" fontId="2" fillId="0" borderId="0" applyFont="0" applyFill="0" applyBorder="0" applyAlignment="0" applyProtection="0"/>
    <xf numFmtId="0" fontId="2" fillId="0" borderId="0"/>
    <xf numFmtId="173" fontId="2" fillId="0" borderId="0" applyFont="0" applyFill="0" applyBorder="0" applyAlignment="0" applyProtection="0"/>
    <xf numFmtId="173" fontId="2" fillId="0" borderId="0" applyFont="0" applyFill="0" applyBorder="0" applyAlignment="0" applyProtection="0"/>
    <xf numFmtId="0" fontId="2" fillId="0" borderId="0"/>
    <xf numFmtId="203" fontId="2" fillId="0" borderId="0" applyFont="0" applyFill="0" applyBorder="0" applyAlignment="0" applyProtection="0"/>
    <xf numFmtId="172" fontId="2" fillId="0" borderId="0" applyFont="0" applyFill="0" applyBorder="0" applyAlignment="0" applyProtection="0"/>
    <xf numFmtId="204" fontId="2" fillId="0" borderId="0" applyFont="0" applyFill="0" applyBorder="0" applyAlignment="0" applyProtection="0"/>
    <xf numFmtId="9" fontId="2" fillId="0" borderId="0" applyFont="0" applyFill="0" applyBorder="0" applyAlignment="0" applyProtection="0"/>
    <xf numFmtId="201" fontId="2" fillId="0" borderId="0"/>
    <xf numFmtId="0" fontId="39" fillId="0" borderId="0" applyNumberFormat="0" applyFill="0" applyBorder="0" applyAlignment="0" applyProtection="0">
      <alignment vertical="top"/>
      <protection locked="0"/>
    </xf>
    <xf numFmtId="9" fontId="2" fillId="0" borderId="0" applyFill="0" applyBorder="0" applyAlignment="0" applyProtection="0"/>
    <xf numFmtId="201" fontId="2" fillId="0" borderId="0"/>
    <xf numFmtId="201" fontId="69" fillId="0" borderId="0"/>
    <xf numFmtId="41" fontId="2" fillId="0" borderId="0" applyFont="0" applyFill="0" applyBorder="0" applyAlignment="0" applyProtection="0"/>
    <xf numFmtId="205" fontId="2" fillId="0" borderId="0" applyFont="0" applyFill="0" applyBorder="0" applyAlignment="0" applyProtection="0"/>
    <xf numFmtId="173"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17" fillId="0" borderId="0" applyFont="0" applyFill="0" applyBorder="0" applyAlignment="0" applyProtection="0"/>
    <xf numFmtId="43" fontId="4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74" fontId="1" fillId="0" borderId="0" applyFont="0" applyFill="0" applyBorder="0" applyAlignment="0" applyProtection="0"/>
    <xf numFmtId="174" fontId="1" fillId="0" borderId="0" applyFont="0" applyFill="0" applyBorder="0" applyAlignment="0" applyProtection="0"/>
    <xf numFmtId="174" fontId="1" fillId="0" borderId="0" applyFont="0" applyFill="0" applyBorder="0" applyAlignment="0" applyProtection="0"/>
    <xf numFmtId="174" fontId="1" fillId="0" borderId="0" applyFont="0" applyFill="0" applyBorder="0" applyAlignment="0" applyProtection="0"/>
    <xf numFmtId="174" fontId="1" fillId="0" borderId="0" applyFont="0" applyFill="0" applyBorder="0" applyAlignment="0" applyProtection="0"/>
    <xf numFmtId="174" fontId="1" fillId="0" borderId="0" applyFont="0" applyFill="0" applyBorder="0" applyAlignment="0" applyProtection="0"/>
    <xf numFmtId="174" fontId="1" fillId="0" borderId="0" applyFont="0" applyFill="0" applyBorder="0" applyAlignment="0" applyProtection="0"/>
    <xf numFmtId="174" fontId="1" fillId="0" borderId="0" applyFont="0" applyFill="0" applyBorder="0" applyAlignment="0" applyProtection="0"/>
    <xf numFmtId="195" fontId="1" fillId="0" borderId="0" applyFont="0" applyFill="0" applyBorder="0" applyAlignment="0" applyProtection="0"/>
    <xf numFmtId="195" fontId="1" fillId="0" borderId="0" applyFont="0" applyFill="0" applyBorder="0" applyAlignment="0" applyProtection="0"/>
    <xf numFmtId="195" fontId="1" fillId="0" borderId="0" applyFont="0" applyFill="0" applyBorder="0" applyAlignment="0" applyProtection="0"/>
    <xf numFmtId="195" fontId="1" fillId="0" borderId="0" applyFont="0" applyFill="0" applyBorder="0" applyAlignment="0" applyProtection="0"/>
    <xf numFmtId="195" fontId="1" fillId="0" borderId="0" applyFont="0" applyFill="0" applyBorder="0" applyAlignment="0" applyProtection="0"/>
    <xf numFmtId="195" fontId="1" fillId="0" borderId="0" applyFont="0" applyFill="0" applyBorder="0" applyAlignment="0" applyProtection="0"/>
    <xf numFmtId="43" fontId="2"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43" fontId="17"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7" fontId="40" fillId="0" borderId="0" applyFont="0" applyFill="0" applyBorder="0" applyAlignment="0" applyProtection="0"/>
    <xf numFmtId="168" fontId="2"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8" fontId="2" fillId="0" borderId="0" applyFont="0" applyFill="0" applyBorder="0" applyAlignment="0" applyProtection="0"/>
    <xf numFmtId="190" fontId="1" fillId="0" borderId="0" applyFont="0" applyFill="0" applyBorder="0" applyAlignment="0" applyProtection="0"/>
    <xf numFmtId="190" fontId="1" fillId="0" borderId="0" applyFont="0" applyFill="0" applyBorder="0" applyAlignment="0" applyProtection="0"/>
    <xf numFmtId="190" fontId="1" fillId="0" borderId="0" applyFont="0" applyFill="0" applyBorder="0" applyAlignment="0" applyProtection="0"/>
    <xf numFmtId="190"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2"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cellStyleXfs>
  <cellXfs count="853">
    <xf numFmtId="0" fontId="0" fillId="0" borderId="0" xfId="0"/>
    <xf numFmtId="0" fontId="41" fillId="0" borderId="0" xfId="685" applyFont="1" applyAlignment="1">
      <alignment horizontal="left" vertical="center"/>
    </xf>
    <xf numFmtId="0" fontId="41" fillId="0" borderId="0" xfId="685" applyFont="1" applyAlignment="1">
      <alignment vertical="center"/>
    </xf>
    <xf numFmtId="0" fontId="41" fillId="0" borderId="0" xfId="685" applyFont="1" applyAlignment="1">
      <alignment horizontal="center" vertical="center"/>
    </xf>
    <xf numFmtId="0" fontId="10" fillId="0" borderId="11" xfId="685" applyFont="1" applyBorder="1" applyAlignment="1" applyProtection="1">
      <alignment horizontal="center" vertical="center"/>
      <protection locked="0"/>
    </xf>
    <xf numFmtId="0" fontId="42" fillId="0" borderId="0" xfId="685" applyFont="1" applyAlignment="1">
      <alignment horizontal="left" vertical="center"/>
    </xf>
    <xf numFmtId="0" fontId="43" fillId="20" borderId="12" xfId="685" applyFont="1" applyFill="1" applyBorder="1" applyAlignment="1">
      <alignment horizontal="left" vertical="center" wrapText="1"/>
    </xf>
    <xf numFmtId="0" fontId="44" fillId="0" borderId="0" xfId="685" applyFont="1" applyAlignment="1">
      <alignment horizontal="left" vertical="center"/>
    </xf>
    <xf numFmtId="0" fontId="45" fillId="0" borderId="0" xfId="685" applyFont="1" applyAlignment="1">
      <alignment horizontal="left" vertical="center"/>
    </xf>
    <xf numFmtId="0" fontId="46" fillId="0" borderId="0" xfId="685" applyFont="1" applyAlignment="1">
      <alignment horizontal="left" vertical="center"/>
    </xf>
    <xf numFmtId="0" fontId="47" fillId="0" borderId="0" xfId="685" applyFont="1" applyFill="1" applyBorder="1" applyAlignment="1">
      <alignment horizontal="center" vertical="center"/>
    </xf>
    <xf numFmtId="0" fontId="42" fillId="0" borderId="0" xfId="685" applyFont="1" applyFill="1" applyBorder="1" applyAlignment="1">
      <alignment horizontal="center" vertical="center" wrapText="1"/>
    </xf>
    <xf numFmtId="0" fontId="46" fillId="0" borderId="0" xfId="685" applyFont="1" applyFill="1" applyBorder="1" applyAlignment="1">
      <alignment horizontal="center" vertical="center"/>
    </xf>
    <xf numFmtId="198" fontId="41" fillId="0" borderId="0" xfId="685" applyNumberFormat="1" applyFont="1" applyFill="1" applyBorder="1" applyAlignment="1">
      <alignment horizontal="right" vertical="center" wrapText="1"/>
    </xf>
    <xf numFmtId="0" fontId="41" fillId="0" borderId="0" xfId="685" applyFont="1" applyAlignment="1">
      <alignment horizontal="right" vertical="center"/>
    </xf>
    <xf numFmtId="198" fontId="41" fillId="0" borderId="0" xfId="685" applyNumberFormat="1" applyFont="1" applyFill="1" applyBorder="1" applyAlignment="1">
      <alignment horizontal="center" vertical="center" wrapText="1"/>
    </xf>
    <xf numFmtId="198" fontId="48" fillId="0" borderId="0" xfId="685" applyNumberFormat="1" applyFont="1" applyFill="1" applyBorder="1" applyAlignment="1">
      <alignment horizontal="right" vertical="center" wrapText="1"/>
    </xf>
    <xf numFmtId="0" fontId="48" fillId="0" borderId="0" xfId="685" applyFont="1" applyAlignment="1">
      <alignment horizontal="right" vertical="center"/>
    </xf>
    <xf numFmtId="0" fontId="42" fillId="0" borderId="0" xfId="685" applyFont="1" applyFill="1" applyBorder="1" applyAlignment="1">
      <alignment horizontal="center" vertical="center"/>
    </xf>
    <xf numFmtId="198" fontId="42" fillId="0" borderId="0" xfId="685" applyNumberFormat="1" applyFont="1" applyFill="1" applyBorder="1" applyAlignment="1">
      <alignment horizontal="right" vertical="center" wrapText="1"/>
    </xf>
    <xf numFmtId="198" fontId="42" fillId="0" borderId="0" xfId="685" applyNumberFormat="1" applyFont="1" applyFill="1" applyBorder="1" applyAlignment="1">
      <alignment horizontal="center" vertical="center" wrapText="1"/>
    </xf>
    <xf numFmtId="0" fontId="42" fillId="21" borderId="12" xfId="685" applyFont="1" applyFill="1" applyBorder="1" applyAlignment="1">
      <alignment horizontal="center" vertical="center" wrapText="1"/>
    </xf>
    <xf numFmtId="198" fontId="48" fillId="0" borderId="12" xfId="685" applyNumberFormat="1" applyFont="1" applyBorder="1" applyAlignment="1">
      <alignment horizontal="left" vertical="center"/>
    </xf>
    <xf numFmtId="198" fontId="41" fillId="0" borderId="12" xfId="685" applyNumberFormat="1" applyFont="1" applyBorder="1" applyAlignment="1">
      <alignment horizontal="right" vertical="center"/>
    </xf>
    <xf numFmtId="198" fontId="48" fillId="0" borderId="12" xfId="685" applyNumberFormat="1" applyFont="1" applyBorder="1" applyAlignment="1">
      <alignment horizontal="right" vertical="center"/>
    </xf>
    <xf numFmtId="198" fontId="43" fillId="21" borderId="12" xfId="685" applyNumberFormat="1" applyFont="1" applyFill="1" applyBorder="1" applyAlignment="1">
      <alignment horizontal="center" vertical="center" wrapText="1"/>
    </xf>
    <xf numFmtId="198" fontId="43" fillId="21" borderId="12" xfId="685" applyNumberFormat="1" applyFont="1" applyFill="1" applyBorder="1" applyAlignment="1">
      <alignment horizontal="right" vertical="center" wrapText="1"/>
    </xf>
    <xf numFmtId="191" fontId="41" fillId="0" borderId="12" xfId="685" applyNumberFormat="1" applyFont="1" applyBorder="1" applyAlignment="1">
      <alignment vertical="center"/>
    </xf>
    <xf numFmtId="0" fontId="44" fillId="20" borderId="13" xfId="685" applyFont="1" applyFill="1" applyBorder="1" applyAlignment="1">
      <alignment horizontal="left" vertical="center" wrapText="1"/>
    </xf>
    <xf numFmtId="0" fontId="44" fillId="0" borderId="0" xfId="685" applyFont="1" applyFill="1" applyBorder="1" applyAlignment="1">
      <alignment horizontal="left" vertical="center" wrapText="1"/>
    </xf>
    <xf numFmtId="0" fontId="41" fillId="0" borderId="0" xfId="685" applyFont="1" applyFill="1" applyBorder="1" applyAlignment="1">
      <alignment vertical="center"/>
    </xf>
    <xf numFmtId="0" fontId="49" fillId="0" borderId="0" xfId="685" applyFont="1" applyAlignment="1">
      <alignment horizontal="left" vertical="center"/>
    </xf>
    <xf numFmtId="0" fontId="50" fillId="0" borderId="12" xfId="685" applyFont="1" applyBorder="1" applyAlignment="1">
      <alignment horizontal="left" vertical="center"/>
    </xf>
    <xf numFmtId="4" fontId="50" fillId="0" borderId="12" xfId="685" applyNumberFormat="1" applyFont="1" applyBorder="1" applyAlignment="1">
      <alignment horizontal="left" vertical="center"/>
    </xf>
    <xf numFmtId="0" fontId="50" fillId="0" borderId="0" xfId="685" applyFont="1" applyAlignment="1">
      <alignment vertical="center"/>
    </xf>
    <xf numFmtId="0" fontId="51" fillId="21" borderId="12" xfId="685" applyFont="1" applyFill="1" applyBorder="1" applyAlignment="1">
      <alignment horizontal="center" vertical="center" wrapText="1"/>
    </xf>
    <xf numFmtId="0" fontId="41" fillId="0" borderId="0" xfId="685" applyFont="1" applyAlignment="1">
      <alignment vertical="center" wrapText="1"/>
    </xf>
    <xf numFmtId="0" fontId="48" fillId="0" borderId="12" xfId="685" applyFont="1" applyBorder="1" applyAlignment="1">
      <alignment horizontal="center" vertical="center"/>
    </xf>
    <xf numFmtId="4" fontId="48" fillId="0" borderId="12" xfId="685" applyNumberFormat="1" applyFont="1" applyBorder="1" applyAlignment="1">
      <alignment horizontal="left" vertical="center"/>
    </xf>
    <xf numFmtId="0" fontId="41" fillId="0" borderId="12" xfId="685" applyFont="1" applyBorder="1" applyAlignment="1">
      <alignment horizontal="left" vertical="center"/>
    </xf>
    <xf numFmtId="4" fontId="41" fillId="0" borderId="12" xfId="685" applyNumberFormat="1" applyFont="1" applyBorder="1" applyAlignment="1">
      <alignment horizontal="left" vertical="center"/>
    </xf>
    <xf numFmtId="0" fontId="49" fillId="0" borderId="0" xfId="685" applyFont="1" applyBorder="1" applyAlignment="1">
      <alignment horizontal="left" vertical="center" wrapText="1"/>
    </xf>
    <xf numFmtId="0" fontId="41" fillId="0" borderId="0" xfId="685" applyFont="1" applyBorder="1" applyAlignment="1">
      <alignment horizontal="left" vertical="center" wrapText="1"/>
    </xf>
    <xf numFmtId="9" fontId="41" fillId="0" borderId="0" xfId="814" applyFont="1" applyBorder="1" applyAlignment="1">
      <alignment horizontal="center" vertical="center"/>
    </xf>
    <xf numFmtId="0" fontId="41" fillId="0" borderId="0" xfId="685" applyFont="1" applyBorder="1" applyAlignment="1">
      <alignment horizontal="left" vertical="center"/>
    </xf>
    <xf numFmtId="0" fontId="52" fillId="0" borderId="12" xfId="685" applyFont="1" applyBorder="1" applyAlignment="1">
      <alignment horizontal="center" vertical="center"/>
    </xf>
    <xf numFmtId="4" fontId="52" fillId="0" borderId="12" xfId="685" applyNumberFormat="1" applyFont="1" applyBorder="1" applyAlignment="1">
      <alignment horizontal="center" vertical="center"/>
    </xf>
    <xf numFmtId="0" fontId="0" fillId="0" borderId="12" xfId="0" applyBorder="1"/>
    <xf numFmtId="0" fontId="0" fillId="0" borderId="12" xfId="0" applyBorder="1" applyAlignment="1">
      <alignment horizontal="center"/>
    </xf>
    <xf numFmtId="0" fontId="2" fillId="0" borderId="12" xfId="0" applyFont="1" applyBorder="1"/>
    <xf numFmtId="0" fontId="4" fillId="0" borderId="12" xfId="0" applyFont="1" applyBorder="1" applyAlignment="1">
      <alignment horizontal="center"/>
    </xf>
    <xf numFmtId="0" fontId="4" fillId="0" borderId="12" xfId="0" applyFont="1" applyFill="1" applyBorder="1" applyAlignment="1">
      <alignment horizontal="center"/>
    </xf>
    <xf numFmtId="0" fontId="8" fillId="0" borderId="0" xfId="0" applyFont="1"/>
    <xf numFmtId="0" fontId="4" fillId="22" borderId="33" xfId="683" applyFont="1" applyFill="1" applyBorder="1" applyAlignment="1"/>
    <xf numFmtId="0" fontId="4" fillId="22" borderId="16" xfId="683" applyFont="1" applyFill="1" applyBorder="1" applyAlignment="1"/>
    <xf numFmtId="0" fontId="4" fillId="23" borderId="16" xfId="683" applyFont="1" applyFill="1" applyBorder="1" applyAlignment="1">
      <alignment horizontal="center"/>
    </xf>
    <xf numFmtId="166" fontId="4" fillId="29" borderId="26" xfId="207" applyFont="1" applyFill="1" applyBorder="1"/>
    <xf numFmtId="166" fontId="2" fillId="27" borderId="4" xfId="207" applyFont="1" applyFill="1" applyBorder="1"/>
    <xf numFmtId="166" fontId="4" fillId="29" borderId="16" xfId="207" applyFont="1" applyFill="1" applyBorder="1"/>
    <xf numFmtId="166" fontId="2" fillId="27" borderId="11" xfId="683" applyNumberFormat="1" applyFont="1" applyFill="1" applyBorder="1"/>
    <xf numFmtId="0" fontId="2" fillId="27" borderId="24" xfId="683" applyFont="1" applyFill="1" applyBorder="1" applyAlignment="1">
      <alignment horizontal="left"/>
    </xf>
    <xf numFmtId="0" fontId="0" fillId="0" borderId="0" xfId="0" applyBorder="1" applyAlignment="1">
      <alignment horizontal="center"/>
    </xf>
    <xf numFmtId="0" fontId="0" fillId="0" borderId="59" xfId="0" applyFill="1" applyBorder="1" applyAlignment="1">
      <alignment horizontal="center"/>
    </xf>
    <xf numFmtId="0" fontId="2" fillId="35" borderId="0" xfId="927" applyFont="1" applyFill="1" applyBorder="1" applyAlignment="1">
      <alignment vertical="center"/>
    </xf>
    <xf numFmtId="173" fontId="61" fillId="35" borderId="0" xfId="189" applyFont="1" applyFill="1" applyAlignment="1">
      <alignment horizontal="center" vertical="center"/>
    </xf>
    <xf numFmtId="0" fontId="60" fillId="34" borderId="24" xfId="927" applyFont="1" applyFill="1" applyBorder="1" applyAlignment="1">
      <alignment horizontal="center" vertical="center"/>
    </xf>
    <xf numFmtId="0" fontId="60" fillId="34" borderId="0" xfId="927" applyFont="1" applyFill="1" applyBorder="1" applyAlignment="1">
      <alignment horizontal="center" vertical="center"/>
    </xf>
    <xf numFmtId="0" fontId="62" fillId="34" borderId="0" xfId="927" applyFont="1" applyFill="1" applyBorder="1" applyAlignment="1">
      <alignment vertical="center"/>
    </xf>
    <xf numFmtId="0" fontId="62" fillId="34" borderId="25" xfId="927" applyFont="1" applyFill="1" applyBorder="1" applyAlignment="1">
      <alignment vertical="center"/>
    </xf>
    <xf numFmtId="0" fontId="8" fillId="36" borderId="62" xfId="927" applyFont="1" applyFill="1" applyBorder="1" applyAlignment="1">
      <alignment vertical="center"/>
    </xf>
    <xf numFmtId="0" fontId="8" fillId="36" borderId="63" xfId="927" applyFont="1" applyFill="1" applyBorder="1" applyAlignment="1">
      <alignment vertical="center"/>
    </xf>
    <xf numFmtId="174" fontId="8" fillId="36" borderId="63" xfId="927" applyNumberFormat="1" applyFont="1" applyFill="1" applyBorder="1" applyAlignment="1">
      <alignment vertical="center"/>
    </xf>
    <xf numFmtId="179" fontId="8" fillId="36" borderId="64" xfId="927" applyNumberFormat="1" applyFont="1" applyFill="1" applyBorder="1" applyAlignment="1">
      <alignment vertical="center"/>
    </xf>
    <xf numFmtId="0" fontId="63" fillId="35" borderId="67" xfId="929" applyFont="1" applyFill="1" applyBorder="1" applyAlignment="1">
      <alignment horizontal="center" vertical="center"/>
    </xf>
    <xf numFmtId="0" fontId="63" fillId="35" borderId="12" xfId="929" applyFont="1" applyFill="1" applyBorder="1" applyAlignment="1">
      <alignment horizontal="center" vertical="center" wrapText="1"/>
    </xf>
    <xf numFmtId="0" fontId="63" fillId="35" borderId="12" xfId="929" applyFont="1" applyFill="1" applyBorder="1" applyAlignment="1">
      <alignment horizontal="center" vertical="center"/>
    </xf>
    <xf numFmtId="179" fontId="63" fillId="35" borderId="4" xfId="931" applyNumberFormat="1" applyFont="1" applyFill="1" applyBorder="1" applyAlignment="1">
      <alignment horizontal="right" vertical="center" wrapText="1"/>
    </xf>
    <xf numFmtId="166" fontId="63" fillId="35" borderId="0" xfId="929" applyNumberFormat="1" applyFont="1" applyFill="1" applyBorder="1" applyAlignment="1">
      <alignment vertical="center"/>
    </xf>
    <xf numFmtId="179" fontId="6" fillId="36" borderId="63" xfId="927" applyNumberFormat="1" applyFont="1" applyFill="1" applyBorder="1" applyAlignment="1">
      <alignment vertical="center"/>
    </xf>
    <xf numFmtId="0" fontId="65" fillId="35" borderId="52" xfId="932" applyFont="1" applyFill="1" applyBorder="1" applyAlignment="1">
      <alignment vertical="center"/>
    </xf>
    <xf numFmtId="0" fontId="65" fillId="35" borderId="30" xfId="932" applyFont="1" applyFill="1" applyBorder="1" applyAlignment="1">
      <alignment vertical="center"/>
    </xf>
    <xf numFmtId="49" fontId="65" fillId="35" borderId="30" xfId="932" applyNumberFormat="1" applyFont="1" applyFill="1" applyBorder="1" applyAlignment="1">
      <alignment vertical="center"/>
    </xf>
    <xf numFmtId="0" fontId="65" fillId="35" borderId="30" xfId="932" applyFont="1" applyFill="1" applyBorder="1" applyAlignment="1">
      <alignment horizontal="right" vertical="center"/>
    </xf>
    <xf numFmtId="179" fontId="65" fillId="35" borderId="39" xfId="932" applyNumberFormat="1" applyFont="1" applyFill="1" applyBorder="1" applyAlignment="1">
      <alignment vertical="center"/>
    </xf>
    <xf numFmtId="199" fontId="66" fillId="35" borderId="0" xfId="927" applyNumberFormat="1" applyFont="1" applyFill="1" applyBorder="1"/>
    <xf numFmtId="202" fontId="2" fillId="35" borderId="4" xfId="692" applyNumberFormat="1" applyFont="1" applyFill="1" applyBorder="1" applyAlignment="1">
      <alignment vertical="center"/>
    </xf>
    <xf numFmtId="0" fontId="63" fillId="35" borderId="0" xfId="927" applyFont="1" applyFill="1" applyBorder="1"/>
    <xf numFmtId="202" fontId="4" fillId="35" borderId="4" xfId="692" applyNumberFormat="1" applyFont="1" applyFill="1" applyBorder="1" applyAlignment="1">
      <alignment vertical="center"/>
    </xf>
    <xf numFmtId="0" fontId="63" fillId="35" borderId="0" xfId="932" applyFont="1" applyFill="1" applyBorder="1"/>
    <xf numFmtId="202" fontId="8" fillId="37" borderId="71" xfId="692" applyNumberFormat="1" applyFont="1" applyFill="1" applyBorder="1" applyAlignment="1">
      <alignment vertical="center"/>
    </xf>
    <xf numFmtId="202" fontId="67" fillId="35" borderId="39" xfId="935" applyNumberFormat="1" applyFont="1" applyFill="1" applyBorder="1" applyAlignment="1">
      <alignment horizontal="center" vertical="center"/>
    </xf>
    <xf numFmtId="202" fontId="67" fillId="35" borderId="12" xfId="935" applyNumberFormat="1" applyFont="1" applyFill="1" applyBorder="1" applyAlignment="1">
      <alignment horizontal="center" vertical="center"/>
    </xf>
    <xf numFmtId="9" fontId="67" fillId="35" borderId="4" xfId="936" applyFont="1" applyFill="1" applyBorder="1" applyAlignment="1">
      <alignment horizontal="center" vertical="center"/>
    </xf>
    <xf numFmtId="0" fontId="63" fillId="35" borderId="0" xfId="929" applyFont="1" applyFill="1" applyBorder="1"/>
    <xf numFmtId="0" fontId="63" fillId="35" borderId="0" xfId="929" applyFont="1" applyFill="1" applyAlignment="1">
      <alignment horizontal="center"/>
    </xf>
    <xf numFmtId="0" fontId="63" fillId="35" borderId="0" xfId="929" applyFont="1" applyFill="1"/>
    <xf numFmtId="174" fontId="63" fillId="35" borderId="0" xfId="929" applyNumberFormat="1" applyFont="1" applyFill="1"/>
    <xf numFmtId="0" fontId="2" fillId="27" borderId="71" xfId="683" applyFont="1" applyFill="1" applyBorder="1"/>
    <xf numFmtId="0" fontId="63" fillId="35" borderId="66" xfId="929" applyFont="1" applyFill="1" applyBorder="1" applyAlignment="1">
      <alignment horizontal="center" vertical="center"/>
    </xf>
    <xf numFmtId="0" fontId="63" fillId="35" borderId="38" xfId="929" applyFont="1" applyFill="1" applyBorder="1" applyAlignment="1">
      <alignment horizontal="center" vertical="center" wrapText="1"/>
    </xf>
    <xf numFmtId="0" fontId="64" fillId="35" borderId="38" xfId="929" applyFont="1" applyFill="1" applyBorder="1" applyAlignment="1">
      <alignment horizontal="center" vertical="center"/>
    </xf>
    <xf numFmtId="179" fontId="63" fillId="35" borderId="39" xfId="931" applyNumberFormat="1" applyFont="1" applyFill="1" applyBorder="1" applyAlignment="1">
      <alignment horizontal="right" vertical="center" wrapText="1"/>
    </xf>
    <xf numFmtId="0" fontId="63" fillId="35" borderId="12" xfId="929" applyFont="1" applyFill="1" applyBorder="1" applyAlignment="1">
      <alignment horizontal="center" vertical="center" wrapText="1"/>
    </xf>
    <xf numFmtId="0" fontId="63" fillId="35" borderId="12" xfId="929" applyFont="1" applyFill="1" applyBorder="1" applyAlignment="1">
      <alignment horizontal="center" vertical="center"/>
    </xf>
    <xf numFmtId="179" fontId="63" fillId="35" borderId="4" xfId="931" applyNumberFormat="1" applyFont="1" applyFill="1" applyBorder="1" applyAlignment="1">
      <alignment horizontal="right" vertical="center" wrapText="1"/>
    </xf>
    <xf numFmtId="0" fontId="40" fillId="0" borderId="0" xfId="683" applyFill="1" applyProtection="1"/>
    <xf numFmtId="0" fontId="4" fillId="23" borderId="17" xfId="683" applyFont="1" applyFill="1" applyBorder="1" applyAlignment="1">
      <alignment horizontal="center"/>
    </xf>
    <xf numFmtId="0" fontId="4" fillId="23" borderId="17" xfId="683" applyFont="1" applyFill="1" applyBorder="1" applyAlignment="1">
      <alignment horizontal="left"/>
    </xf>
    <xf numFmtId="0" fontId="4" fillId="23" borderId="0" xfId="683" applyFont="1" applyFill="1" applyBorder="1" applyAlignment="1">
      <alignment horizontal="center"/>
    </xf>
    <xf numFmtId="0" fontId="2" fillId="0" borderId="22" xfId="683" applyFont="1" applyFill="1" applyBorder="1"/>
    <xf numFmtId="0" fontId="2" fillId="0" borderId="17" xfId="683" applyFont="1" applyFill="1" applyBorder="1"/>
    <xf numFmtId="0" fontId="2" fillId="0" borderId="0" xfId="683" applyFont="1" applyFill="1" applyBorder="1"/>
    <xf numFmtId="0" fontId="2" fillId="0" borderId="23" xfId="683" applyFont="1" applyFill="1" applyBorder="1"/>
    <xf numFmtId="0" fontId="2" fillId="0" borderId="24" xfId="683" applyFont="1" applyFill="1" applyBorder="1"/>
    <xf numFmtId="0" fontId="2" fillId="0" borderId="25" xfId="683" applyFont="1" applyFill="1" applyBorder="1"/>
    <xf numFmtId="0" fontId="4" fillId="0" borderId="24" xfId="683" applyFont="1" applyFill="1" applyBorder="1" applyAlignment="1" applyProtection="1">
      <alignment horizontal="left"/>
      <protection locked="0"/>
    </xf>
    <xf numFmtId="0" fontId="4" fillId="0" borderId="18" xfId="683" applyFont="1" applyFill="1" applyBorder="1" applyAlignment="1" applyProtection="1">
      <alignment horizontal="left"/>
      <protection locked="0"/>
    </xf>
    <xf numFmtId="0" fontId="2" fillId="0" borderId="18" xfId="683" applyFont="1" applyFill="1" applyBorder="1" applyProtection="1">
      <protection locked="0"/>
    </xf>
    <xf numFmtId="0" fontId="4" fillId="0" borderId="0" xfId="683" applyFont="1" applyFill="1" applyBorder="1" applyAlignment="1" applyProtection="1">
      <alignment horizontal="center"/>
      <protection locked="0"/>
    </xf>
    <xf numFmtId="0" fontId="2" fillId="0" borderId="0" xfId="683" applyFont="1" applyFill="1" applyBorder="1" applyProtection="1">
      <protection locked="0"/>
    </xf>
    <xf numFmtId="0" fontId="4" fillId="0" borderId="24" xfId="683" applyFont="1" applyFill="1" applyBorder="1" applyProtection="1">
      <protection locked="0"/>
    </xf>
    <xf numFmtId="0" fontId="4" fillId="0" borderId="0" xfId="683" applyFont="1" applyFill="1" applyBorder="1"/>
    <xf numFmtId="0" fontId="2" fillId="0" borderId="0" xfId="683" applyFont="1" applyFill="1" applyBorder="1" applyAlignment="1" applyProtection="1">
      <alignment horizontal="center"/>
      <protection locked="0"/>
    </xf>
    <xf numFmtId="0" fontId="2" fillId="0" borderId="25" xfId="683" applyFont="1" applyFill="1" applyBorder="1" applyAlignment="1" applyProtection="1">
      <alignment horizontal="center"/>
      <protection locked="0"/>
    </xf>
    <xf numFmtId="0" fontId="2" fillId="0" borderId="18" xfId="683" applyFont="1" applyFill="1" applyBorder="1" applyAlignment="1">
      <alignment horizontal="center"/>
    </xf>
    <xf numFmtId="0" fontId="2" fillId="0" borderId="27" xfId="683" applyFont="1" applyFill="1" applyBorder="1" applyAlignment="1">
      <alignment horizontal="center"/>
    </xf>
    <xf numFmtId="0" fontId="2" fillId="0" borderId="0" xfId="683" applyFont="1" applyFill="1" applyBorder="1" applyAlignment="1">
      <alignment horizontal="center"/>
    </xf>
    <xf numFmtId="0" fontId="2" fillId="0" borderId="25" xfId="683" applyFont="1" applyFill="1" applyBorder="1" applyAlignment="1">
      <alignment horizontal="center"/>
    </xf>
    <xf numFmtId="0" fontId="4" fillId="24" borderId="29" xfId="683" applyFont="1" applyFill="1" applyBorder="1" applyAlignment="1">
      <alignment horizontal="center" vertical="center"/>
    </xf>
    <xf numFmtId="0" fontId="4" fillId="25" borderId="30" xfId="683" applyFont="1" applyFill="1" applyBorder="1" applyAlignment="1">
      <alignment horizontal="center" vertical="center" wrapText="1"/>
    </xf>
    <xf numFmtId="0" fontId="4" fillId="22" borderId="32" xfId="683" applyFont="1" applyFill="1" applyBorder="1"/>
    <xf numFmtId="0" fontId="4" fillId="22" borderId="35" xfId="683" applyFont="1" applyFill="1" applyBorder="1" applyAlignment="1">
      <alignment horizontal="right"/>
    </xf>
    <xf numFmtId="0" fontId="4" fillId="22" borderId="32" xfId="683" applyFont="1" applyFill="1" applyBorder="1" applyAlignment="1"/>
    <xf numFmtId="0" fontId="2" fillId="26" borderId="24" xfId="683" applyFont="1" applyFill="1" applyBorder="1"/>
    <xf numFmtId="0" fontId="2" fillId="26" borderId="0" xfId="683" applyFont="1" applyFill="1" applyBorder="1"/>
    <xf numFmtId="0" fontId="2" fillId="26" borderId="25" xfId="683" applyFont="1" applyFill="1" applyBorder="1"/>
    <xf numFmtId="0" fontId="4" fillId="22" borderId="36" xfId="683" applyFont="1" applyFill="1" applyBorder="1"/>
    <xf numFmtId="0" fontId="2" fillId="22" borderId="28" xfId="683" applyFont="1" applyFill="1" applyBorder="1"/>
    <xf numFmtId="0" fontId="2" fillId="22" borderId="37" xfId="683" applyFont="1" applyFill="1" applyBorder="1"/>
    <xf numFmtId="0" fontId="2" fillId="22" borderId="0" xfId="683" applyFont="1" applyFill="1" applyBorder="1"/>
    <xf numFmtId="0" fontId="2" fillId="22" borderId="20" xfId="683" applyFont="1" applyFill="1" applyBorder="1"/>
    <xf numFmtId="0" fontId="2" fillId="22" borderId="25" xfId="683" applyFont="1" applyFill="1" applyBorder="1"/>
    <xf numFmtId="0" fontId="4" fillId="24" borderId="38" xfId="683" applyFont="1" applyFill="1" applyBorder="1" applyAlignment="1">
      <alignment horizontal="center"/>
    </xf>
    <xf numFmtId="0" fontId="4" fillId="24" borderId="39" xfId="683" applyFont="1" applyFill="1" applyBorder="1" applyAlignment="1">
      <alignment horizontal="center"/>
    </xf>
    <xf numFmtId="0" fontId="2" fillId="27" borderId="44" xfId="683" applyFont="1" applyFill="1" applyBorder="1" applyAlignment="1"/>
    <xf numFmtId="0" fontId="2" fillId="27" borderId="45" xfId="683" applyFont="1" applyFill="1" applyBorder="1" applyAlignment="1"/>
    <xf numFmtId="0" fontId="2" fillId="27" borderId="26" xfId="683" applyFont="1" applyFill="1" applyBorder="1" applyAlignment="1">
      <alignment horizontal="center"/>
    </xf>
    <xf numFmtId="0" fontId="2" fillId="27" borderId="28" xfId="683" applyFont="1" applyFill="1" applyBorder="1" applyAlignment="1">
      <alignment horizontal="center"/>
    </xf>
    <xf numFmtId="0" fontId="2" fillId="27" borderId="45" xfId="683" applyFont="1" applyFill="1" applyBorder="1" applyAlignment="1">
      <alignment horizontal="center"/>
    </xf>
    <xf numFmtId="0" fontId="2" fillId="27" borderId="46" xfId="683" applyFont="1" applyFill="1" applyBorder="1"/>
    <xf numFmtId="4" fontId="2" fillId="27" borderId="47" xfId="683" applyNumberFormat="1" applyFont="1" applyFill="1" applyBorder="1"/>
    <xf numFmtId="0" fontId="2" fillId="27" borderId="0" xfId="683" applyFont="1" applyFill="1" applyBorder="1"/>
    <xf numFmtId="0" fontId="2" fillId="27" borderId="25" xfId="683" applyFont="1" applyFill="1" applyBorder="1"/>
    <xf numFmtId="0" fontId="4" fillId="22" borderId="48" xfId="683" applyFont="1" applyFill="1" applyBorder="1"/>
    <xf numFmtId="0" fontId="2" fillId="22" borderId="26" xfId="683" applyFont="1" applyFill="1" applyBorder="1"/>
    <xf numFmtId="0" fontId="2" fillId="22" borderId="49" xfId="683" applyFont="1" applyFill="1" applyBorder="1"/>
    <xf numFmtId="0" fontId="2" fillId="22" borderId="19" xfId="683" applyFont="1" applyFill="1" applyBorder="1"/>
    <xf numFmtId="0" fontId="4" fillId="28" borderId="38" xfId="683" applyFont="1" applyFill="1" applyBorder="1" applyAlignment="1">
      <alignment horizontal="center"/>
    </xf>
    <xf numFmtId="0" fontId="4" fillId="28" borderId="39" xfId="683" applyFont="1" applyFill="1" applyBorder="1" applyAlignment="1">
      <alignment horizontal="center"/>
    </xf>
    <xf numFmtId="0" fontId="2" fillId="27" borderId="51" xfId="683" applyFont="1" applyFill="1" applyBorder="1" applyAlignment="1">
      <alignment horizontal="left"/>
    </xf>
    <xf numFmtId="0" fontId="2" fillId="27" borderId="26" xfId="683" applyFont="1" applyFill="1" applyBorder="1"/>
    <xf numFmtId="0" fontId="2" fillId="27" borderId="12" xfId="683" applyFont="1" applyFill="1" applyBorder="1"/>
    <xf numFmtId="0" fontId="2" fillId="27" borderId="4" xfId="683" applyFont="1" applyFill="1" applyBorder="1"/>
    <xf numFmtId="0" fontId="2" fillId="27" borderId="24" xfId="683" applyFont="1" applyFill="1" applyBorder="1"/>
    <xf numFmtId="0" fontId="2" fillId="22" borderId="24" xfId="683" applyFont="1" applyFill="1" applyBorder="1"/>
    <xf numFmtId="0" fontId="4" fillId="28" borderId="38" xfId="683" applyFont="1" applyFill="1" applyBorder="1" applyAlignment="1">
      <alignment horizontal="center" vertical="center"/>
    </xf>
    <xf numFmtId="0" fontId="4" fillId="28" borderId="38" xfId="683" applyFont="1" applyFill="1" applyBorder="1" applyAlignment="1">
      <alignment horizontal="center" vertical="center" wrapText="1"/>
    </xf>
    <xf numFmtId="0" fontId="4" fillId="28" borderId="30" xfId="683" applyFont="1" applyFill="1" applyBorder="1" applyAlignment="1">
      <alignment horizontal="center" vertical="center" wrapText="1"/>
    </xf>
    <xf numFmtId="0" fontId="4" fillId="28" borderId="39" xfId="683" applyFont="1" applyFill="1" applyBorder="1" applyAlignment="1">
      <alignment horizontal="center" vertical="center"/>
    </xf>
    <xf numFmtId="0" fontId="2" fillId="0" borderId="48" xfId="677" applyFont="1" applyFill="1" applyBorder="1"/>
    <xf numFmtId="0" fontId="2" fillId="27" borderId="28" xfId="683" applyFont="1" applyFill="1" applyBorder="1" applyAlignment="1"/>
    <xf numFmtId="0" fontId="2" fillId="27" borderId="54" xfId="683" applyFont="1" applyFill="1" applyBorder="1" applyAlignment="1"/>
    <xf numFmtId="199" fontId="2" fillId="27" borderId="55" xfId="683" applyNumberFormat="1" applyFont="1" applyFill="1" applyBorder="1"/>
    <xf numFmtId="0" fontId="4" fillId="28" borderId="39" xfId="683" applyFont="1" applyFill="1" applyBorder="1" applyAlignment="1">
      <alignment horizontal="center" vertical="center" wrapText="1"/>
    </xf>
    <xf numFmtId="0" fontId="2" fillId="27" borderId="36" xfId="683" applyFont="1" applyFill="1" applyBorder="1" applyAlignment="1"/>
    <xf numFmtId="0" fontId="2" fillId="27" borderId="40" xfId="683" applyFont="1" applyFill="1" applyBorder="1" applyAlignment="1">
      <alignment horizontal="center"/>
    </xf>
    <xf numFmtId="199" fontId="40" fillId="0" borderId="0" xfId="683" applyNumberFormat="1" applyFill="1" applyProtection="1"/>
    <xf numFmtId="4" fontId="2" fillId="27" borderId="11" xfId="683" applyNumberFormat="1" applyFont="1" applyFill="1" applyBorder="1"/>
    <xf numFmtId="9" fontId="4" fillId="29" borderId="57" xfId="813" applyFont="1" applyFill="1" applyBorder="1"/>
    <xf numFmtId="0" fontId="4" fillId="29" borderId="36" xfId="683" applyFont="1" applyFill="1" applyBorder="1" applyAlignment="1"/>
    <xf numFmtId="0" fontId="4" fillId="29" borderId="28" xfId="683" applyFont="1" applyFill="1" applyBorder="1" applyAlignment="1"/>
    <xf numFmtId="0" fontId="4" fillId="29" borderId="33" xfId="683" applyFont="1" applyFill="1" applyBorder="1" applyAlignment="1"/>
    <xf numFmtId="0" fontId="4" fillId="29" borderId="16" xfId="683" applyFont="1" applyFill="1" applyBorder="1" applyAlignment="1"/>
    <xf numFmtId="9" fontId="4" fillId="29" borderId="34" xfId="813" applyFont="1" applyFill="1" applyBorder="1"/>
    <xf numFmtId="0" fontId="2" fillId="0" borderId="18" xfId="683" applyFont="1" applyFill="1" applyBorder="1"/>
    <xf numFmtId="0" fontId="2" fillId="0" borderId="28" xfId="683" applyFont="1" applyFill="1" applyBorder="1"/>
    <xf numFmtId="0" fontId="2" fillId="0" borderId="0" xfId="683" applyFont="1" applyFill="1" applyBorder="1" applyAlignment="1">
      <alignment horizontal="left"/>
    </xf>
    <xf numFmtId="0" fontId="2" fillId="0" borderId="24" xfId="683" applyFont="1" applyFill="1" applyBorder="1" applyAlignment="1">
      <alignment horizontal="left"/>
    </xf>
    <xf numFmtId="0" fontId="2" fillId="0" borderId="20" xfId="683" applyFont="1" applyFill="1" applyBorder="1"/>
    <xf numFmtId="0" fontId="53" fillId="0" borderId="0" xfId="683" applyFont="1" applyFill="1" applyAlignment="1" applyProtection="1">
      <alignment horizontal="left" vertical="top" wrapText="1"/>
    </xf>
    <xf numFmtId="0" fontId="7" fillId="0" borderId="0" xfId="683" applyFont="1" applyFill="1" applyAlignment="1" applyProtection="1">
      <alignment horizontal="left" vertical="top" wrapText="1"/>
    </xf>
    <xf numFmtId="0" fontId="2" fillId="27" borderId="45" xfId="683" applyFont="1" applyFill="1" applyBorder="1" applyAlignment="1">
      <alignment horizontal="left"/>
    </xf>
    <xf numFmtId="0" fontId="2" fillId="27" borderId="54" xfId="683" applyFont="1" applyFill="1" applyBorder="1"/>
    <xf numFmtId="0" fontId="2" fillId="27" borderId="58" xfId="683" applyFont="1" applyFill="1" applyBorder="1" applyAlignment="1">
      <alignment horizontal="center"/>
    </xf>
    <xf numFmtId="49" fontId="7" fillId="0" borderId="0" xfId="683" applyNumberFormat="1" applyFont="1" applyFill="1" applyAlignment="1" applyProtection="1">
      <alignment horizontal="left" vertical="top" wrapText="1"/>
    </xf>
    <xf numFmtId="0" fontId="63" fillId="35" borderId="78" xfId="929" applyFont="1" applyFill="1" applyBorder="1" applyAlignment="1">
      <alignment horizontal="center" vertical="center"/>
    </xf>
    <xf numFmtId="0" fontId="63" fillId="35" borderId="53" xfId="929" applyFont="1" applyFill="1" applyBorder="1" applyAlignment="1">
      <alignment horizontal="center" vertical="center" wrapText="1"/>
    </xf>
    <xf numFmtId="0" fontId="63" fillId="35" borderId="53" xfId="929" applyFont="1" applyFill="1" applyBorder="1" applyAlignment="1">
      <alignment horizontal="center" vertical="center"/>
    </xf>
    <xf numFmtId="0" fontId="63" fillId="0" borderId="38" xfId="929" applyFont="1" applyFill="1" applyBorder="1" applyAlignment="1">
      <alignment vertical="center" wrapText="1"/>
    </xf>
    <xf numFmtId="0" fontId="63" fillId="0" borderId="38" xfId="929" applyFont="1" applyFill="1" applyBorder="1" applyAlignment="1">
      <alignment horizontal="center" vertical="center" wrapText="1"/>
    </xf>
    <xf numFmtId="4" fontId="63" fillId="0" borderId="38" xfId="929" applyNumberFormat="1" applyFont="1" applyFill="1" applyBorder="1" applyAlignment="1">
      <alignment horizontal="right" vertical="center"/>
    </xf>
    <xf numFmtId="179" fontId="63" fillId="0" borderId="38" xfId="930" applyNumberFormat="1" applyFont="1" applyFill="1" applyBorder="1" applyAlignment="1">
      <alignment vertical="center" wrapText="1"/>
    </xf>
    <xf numFmtId="0" fontId="63" fillId="0" borderId="12" xfId="929" quotePrefix="1" applyFont="1" applyFill="1" applyBorder="1" applyAlignment="1">
      <alignment vertical="center" wrapText="1"/>
    </xf>
    <xf numFmtId="0" fontId="63" fillId="0" borderId="12" xfId="929" applyFont="1" applyFill="1" applyBorder="1" applyAlignment="1">
      <alignment horizontal="center" vertical="center" wrapText="1"/>
    </xf>
    <xf numFmtId="4" fontId="63" fillId="0" borderId="12" xfId="929" applyNumberFormat="1" applyFont="1" applyFill="1" applyBorder="1" applyAlignment="1">
      <alignment horizontal="right" vertical="center"/>
    </xf>
    <xf numFmtId="179" fontId="63" fillId="0" borderId="12" xfId="930" applyNumberFormat="1" applyFont="1" applyFill="1" applyBorder="1" applyAlignment="1">
      <alignment vertical="center" wrapText="1"/>
    </xf>
    <xf numFmtId="0" fontId="63" fillId="0" borderId="53" xfId="929" quotePrefix="1" applyFont="1" applyFill="1" applyBorder="1" applyAlignment="1">
      <alignment vertical="center" wrapText="1"/>
    </xf>
    <xf numFmtId="0" fontId="63" fillId="0" borderId="53" xfId="929" applyFont="1" applyFill="1" applyBorder="1" applyAlignment="1">
      <alignment horizontal="center" vertical="center" wrapText="1"/>
    </xf>
    <xf numFmtId="179" fontId="63" fillId="0" borderId="53" xfId="930" applyNumberFormat="1" applyFont="1" applyFill="1" applyBorder="1" applyAlignment="1">
      <alignment vertical="center" wrapText="1"/>
    </xf>
    <xf numFmtId="0" fontId="2" fillId="27" borderId="48" xfId="683" applyFont="1" applyFill="1" applyBorder="1" applyAlignment="1">
      <alignment horizontal="left"/>
    </xf>
    <xf numFmtId="0" fontId="2" fillId="27" borderId="26" xfId="683" applyFont="1" applyFill="1" applyBorder="1" applyAlignment="1">
      <alignment horizontal="left"/>
    </xf>
    <xf numFmtId="0" fontId="2" fillId="27" borderId="57" xfId="683" applyFont="1" applyFill="1" applyBorder="1" applyAlignment="1">
      <alignment horizontal="left"/>
    </xf>
    <xf numFmtId="0" fontId="2" fillId="27" borderId="28" xfId="683" applyFont="1" applyFill="1" applyBorder="1" applyAlignment="1">
      <alignment horizontal="left"/>
    </xf>
    <xf numFmtId="0" fontId="2" fillId="27" borderId="34" xfId="683" applyFont="1" applyFill="1" applyBorder="1" applyAlignment="1">
      <alignment horizontal="center"/>
    </xf>
    <xf numFmtId="0" fontId="4" fillId="28" borderId="52" xfId="683" applyFont="1" applyFill="1" applyBorder="1" applyAlignment="1">
      <alignment horizontal="center"/>
    </xf>
    <xf numFmtId="0" fontId="4" fillId="28" borderId="30" xfId="683" applyFont="1" applyFill="1" applyBorder="1" applyAlignment="1">
      <alignment horizontal="center"/>
    </xf>
    <xf numFmtId="0" fontId="4" fillId="28" borderId="50" xfId="683" applyFont="1" applyFill="1" applyBorder="1" applyAlignment="1">
      <alignment horizontal="center"/>
    </xf>
    <xf numFmtId="0" fontId="2" fillId="27" borderId="26" xfId="683" applyFont="1" applyFill="1" applyBorder="1" applyAlignment="1"/>
    <xf numFmtId="0" fontId="2" fillId="27" borderId="56" xfId="683" applyFont="1" applyFill="1" applyBorder="1" applyAlignment="1">
      <alignment horizontal="center"/>
    </xf>
    <xf numFmtId="0" fontId="2" fillId="27" borderId="33" xfId="683" applyFont="1" applyFill="1" applyBorder="1" applyAlignment="1"/>
    <xf numFmtId="0" fontId="2" fillId="27" borderId="16" xfId="683" applyFont="1" applyFill="1" applyBorder="1" applyAlignment="1"/>
    <xf numFmtId="0" fontId="2" fillId="27" borderId="12" xfId="683" applyFont="1" applyFill="1" applyBorder="1" applyAlignment="1">
      <alignment horizontal="center"/>
    </xf>
    <xf numFmtId="0" fontId="2" fillId="27" borderId="42" xfId="683" applyFont="1" applyFill="1" applyBorder="1" applyAlignment="1">
      <alignment horizontal="center"/>
    </xf>
    <xf numFmtId="0" fontId="2" fillId="27" borderId="54" xfId="683" applyFont="1" applyFill="1" applyBorder="1" applyAlignment="1">
      <alignment horizontal="center"/>
    </xf>
    <xf numFmtId="0" fontId="63" fillId="35" borderId="36" xfId="929" applyFont="1" applyFill="1" applyBorder="1" applyAlignment="1">
      <alignment horizontal="center" vertical="center"/>
    </xf>
    <xf numFmtId="4" fontId="63" fillId="0" borderId="53" xfId="929" applyNumberFormat="1" applyFont="1" applyFill="1" applyBorder="1" applyAlignment="1">
      <alignment horizontal="right" vertical="center"/>
    </xf>
    <xf numFmtId="0" fontId="2" fillId="23" borderId="62" xfId="683" applyFont="1" applyFill="1" applyBorder="1" applyAlignment="1">
      <alignment horizontal="center"/>
    </xf>
    <xf numFmtId="0" fontId="4" fillId="23" borderId="63" xfId="683" applyFont="1" applyFill="1" applyBorder="1" applyAlignment="1">
      <alignment horizontal="center"/>
    </xf>
    <xf numFmtId="0" fontId="2" fillId="23" borderId="63" xfId="683" applyFont="1" applyFill="1" applyBorder="1" applyAlignment="1">
      <alignment vertical="center"/>
    </xf>
    <xf numFmtId="0" fontId="2" fillId="23" borderId="64" xfId="683" applyFont="1" applyFill="1" applyBorder="1" applyAlignment="1">
      <alignment vertical="center"/>
    </xf>
    <xf numFmtId="0" fontId="2" fillId="23" borderId="22" xfId="683" applyFont="1" applyFill="1" applyBorder="1" applyAlignment="1">
      <alignment horizontal="center"/>
    </xf>
    <xf numFmtId="0" fontId="2" fillId="23" borderId="17" xfId="683" applyFont="1" applyFill="1" applyBorder="1" applyAlignment="1">
      <alignment horizontal="center" vertical="center"/>
    </xf>
    <xf numFmtId="0" fontId="2" fillId="23" borderId="38" xfId="683" applyFont="1" applyFill="1" applyBorder="1" applyAlignment="1">
      <alignment horizontal="center" vertical="center"/>
    </xf>
    <xf numFmtId="0" fontId="2" fillId="23" borderId="39" xfId="683" applyFont="1" applyFill="1" applyBorder="1" applyAlignment="1">
      <alignment horizontal="center" vertical="center"/>
    </xf>
    <xf numFmtId="0" fontId="2" fillId="23" borderId="24" xfId="683" applyFont="1" applyFill="1" applyBorder="1" applyAlignment="1">
      <alignment horizontal="center"/>
    </xf>
    <xf numFmtId="0" fontId="4" fillId="23" borderId="0" xfId="683" applyFont="1" applyFill="1" applyBorder="1" applyAlignment="1">
      <alignment horizontal="left"/>
    </xf>
    <xf numFmtId="0" fontId="2" fillId="23" borderId="0" xfId="683" applyFont="1" applyFill="1" applyBorder="1" applyAlignment="1">
      <alignment horizontal="right" vertical="center"/>
    </xf>
    <xf numFmtId="0" fontId="2" fillId="23" borderId="0" xfId="683" applyFont="1" applyFill="1" applyBorder="1" applyAlignment="1">
      <alignment horizontal="center" vertical="center"/>
    </xf>
    <xf numFmtId="0" fontId="2" fillId="23" borderId="25" xfId="683" applyFont="1" applyFill="1" applyBorder="1" applyAlignment="1">
      <alignment horizontal="center" vertical="center"/>
    </xf>
    <xf numFmtId="0" fontId="70" fillId="23" borderId="0" xfId="683" applyFont="1" applyFill="1" applyBorder="1" applyAlignment="1">
      <alignment horizontal="center"/>
    </xf>
    <xf numFmtId="0" fontId="2" fillId="23" borderId="0" xfId="683" applyFont="1" applyFill="1" applyBorder="1"/>
    <xf numFmtId="0" fontId="71" fillId="23" borderId="0" xfId="683" applyFont="1" applyFill="1" applyBorder="1" applyAlignment="1">
      <alignment horizontal="left" vertical="center"/>
    </xf>
    <xf numFmtId="0" fontId="4" fillId="23" borderId="24" xfId="683" applyFont="1" applyFill="1" applyBorder="1" applyAlignment="1">
      <alignment horizontal="left"/>
    </xf>
    <xf numFmtId="0" fontId="2" fillId="23" borderId="0" xfId="683" applyFont="1" applyFill="1" applyBorder="1" applyAlignment="1">
      <alignment horizontal="right"/>
    </xf>
    <xf numFmtId="0" fontId="2" fillId="23" borderId="18" xfId="683" applyFont="1" applyFill="1" applyBorder="1" applyAlignment="1">
      <alignment horizontal="center"/>
    </xf>
    <xf numFmtId="0" fontId="2" fillId="23" borderId="0" xfId="683" applyFont="1" applyFill="1" applyBorder="1" applyAlignment="1">
      <alignment horizontal="center"/>
    </xf>
    <xf numFmtId="0" fontId="4" fillId="23" borderId="0" xfId="683" applyFont="1" applyFill="1" applyBorder="1" applyAlignment="1">
      <alignment horizontal="right"/>
    </xf>
    <xf numFmtId="0" fontId="2" fillId="23" borderId="18" xfId="683" applyFont="1" applyFill="1" applyBorder="1" applyAlignment="1">
      <alignment horizontal="right"/>
    </xf>
    <xf numFmtId="0" fontId="2" fillId="23" borderId="25" xfId="683" applyFont="1" applyFill="1" applyBorder="1" applyAlignment="1">
      <alignment horizontal="center"/>
    </xf>
    <xf numFmtId="0" fontId="2" fillId="23" borderId="19" xfId="683" applyFont="1" applyFill="1" applyBorder="1" applyAlignment="1">
      <alignment horizontal="left"/>
    </xf>
    <xf numFmtId="0" fontId="2" fillId="23" borderId="20" xfId="683" applyFont="1" applyFill="1" applyBorder="1" applyAlignment="1">
      <alignment horizontal="right"/>
    </xf>
    <xf numFmtId="0" fontId="2" fillId="23" borderId="20" xfId="683" applyFont="1" applyFill="1" applyBorder="1" applyAlignment="1">
      <alignment horizontal="center"/>
    </xf>
    <xf numFmtId="0" fontId="2" fillId="0" borderId="18" xfId="683" applyFont="1" applyFill="1" applyBorder="1" applyAlignment="1" applyProtection="1">
      <alignment horizontal="center"/>
      <protection locked="0"/>
    </xf>
    <xf numFmtId="0" fontId="4" fillId="0" borderId="18" xfId="683" applyFont="1" applyFill="1" applyBorder="1"/>
    <xf numFmtId="0" fontId="2" fillId="0" borderId="27" xfId="683" applyFont="1" applyFill="1" applyBorder="1" applyAlignment="1" applyProtection="1">
      <alignment horizontal="center"/>
      <protection locked="0"/>
    </xf>
    <xf numFmtId="0" fontId="4" fillId="27" borderId="0" xfId="683" applyFont="1" applyFill="1" applyBorder="1" applyAlignment="1">
      <alignment horizontal="center"/>
    </xf>
    <xf numFmtId="0" fontId="2" fillId="27" borderId="18" xfId="683" applyFont="1" applyFill="1" applyBorder="1" applyAlignment="1">
      <alignment horizontal="center"/>
    </xf>
    <xf numFmtId="0" fontId="72" fillId="27" borderId="27" xfId="683" applyFont="1" applyFill="1" applyBorder="1" applyAlignment="1">
      <alignment horizontal="center"/>
    </xf>
    <xf numFmtId="0" fontId="2" fillId="0" borderId="0" xfId="683" applyFont="1" applyFill="1" applyBorder="1" applyAlignment="1">
      <alignment horizontal="center" vertical="center"/>
    </xf>
    <xf numFmtId="0" fontId="2" fillId="0" borderId="18" xfId="683" applyFont="1" applyFill="1" applyBorder="1" applyAlignment="1">
      <alignment horizontal="center" vertical="center"/>
    </xf>
    <xf numFmtId="0" fontId="4" fillId="0" borderId="24" xfId="683" applyFont="1" applyFill="1" applyBorder="1" applyAlignment="1" applyProtection="1">
      <alignment vertical="top"/>
      <protection locked="0"/>
    </xf>
    <xf numFmtId="0" fontId="4" fillId="0" borderId="0" xfId="683" applyFont="1" applyFill="1" applyBorder="1" applyAlignment="1">
      <alignment vertical="top"/>
    </xf>
    <xf numFmtId="0" fontId="2" fillId="0" borderId="0" xfId="683" applyFont="1" applyFill="1" applyBorder="1" applyAlignment="1">
      <alignment horizontal="center" vertical="top"/>
    </xf>
    <xf numFmtId="0" fontId="2" fillId="0" borderId="0" xfId="683" applyFont="1" applyFill="1" applyBorder="1" applyAlignment="1">
      <alignment vertical="top"/>
    </xf>
    <xf numFmtId="0" fontId="2" fillId="0" borderId="25" xfId="683" applyFont="1" applyFill="1" applyBorder="1" applyAlignment="1">
      <alignment horizontal="center" vertical="top"/>
    </xf>
    <xf numFmtId="0" fontId="4" fillId="25" borderId="11" xfId="683" applyFont="1" applyFill="1" applyBorder="1" applyAlignment="1">
      <alignment horizontal="center" vertical="center" wrapText="1"/>
    </xf>
    <xf numFmtId="0" fontId="2" fillId="25" borderId="72" xfId="683" applyFont="1" applyFill="1" applyBorder="1"/>
    <xf numFmtId="0" fontId="4" fillId="23" borderId="11" xfId="683" applyFont="1" applyFill="1" applyBorder="1" applyAlignment="1">
      <alignment horizontal="center"/>
    </xf>
    <xf numFmtId="0" fontId="4" fillId="22" borderId="16" xfId="683" applyFont="1" applyFill="1" applyBorder="1" applyAlignment="1">
      <alignment horizontal="right"/>
    </xf>
    <xf numFmtId="0" fontId="4" fillId="22" borderId="24" xfId="683" applyFont="1" applyFill="1" applyBorder="1"/>
    <xf numFmtId="0" fontId="4" fillId="27" borderId="40" xfId="683" applyFont="1" applyFill="1" applyBorder="1" applyAlignment="1">
      <alignment horizontal="center"/>
    </xf>
    <xf numFmtId="0" fontId="4" fillId="27" borderId="41" xfId="683" applyFont="1" applyFill="1" applyBorder="1" applyAlignment="1">
      <alignment horizontal="center"/>
    </xf>
    <xf numFmtId="199" fontId="2" fillId="27" borderId="42" xfId="683" applyNumberFormat="1" applyFont="1" applyFill="1" applyBorder="1" applyAlignment="1">
      <alignment horizontal="right"/>
    </xf>
    <xf numFmtId="200" fontId="2" fillId="27" borderId="40" xfId="683" applyNumberFormat="1" applyFont="1" applyFill="1" applyBorder="1" applyAlignment="1">
      <alignment horizontal="right"/>
    </xf>
    <xf numFmtId="200" fontId="2" fillId="27" borderId="41" xfId="683" applyNumberFormat="1" applyFont="1" applyFill="1" applyBorder="1" applyAlignment="1">
      <alignment horizontal="right"/>
    </xf>
    <xf numFmtId="199" fontId="2" fillId="27" borderId="43" xfId="683" applyNumberFormat="1" applyFont="1" applyFill="1" applyBorder="1" applyAlignment="1">
      <alignment horizontal="right"/>
    </xf>
    <xf numFmtId="4" fontId="2" fillId="27" borderId="12" xfId="683" applyNumberFormat="1" applyFont="1" applyFill="1" applyBorder="1" applyAlignment="1">
      <alignment horizontal="right"/>
    </xf>
    <xf numFmtId="0" fontId="2" fillId="27" borderId="4" xfId="683" applyNumberFormat="1" applyFont="1" applyFill="1" applyBorder="1" applyAlignment="1">
      <alignment horizontal="right"/>
    </xf>
    <xf numFmtId="200" fontId="2" fillId="27" borderId="44" xfId="683" applyNumberFormat="1" applyFont="1" applyFill="1" applyBorder="1" applyAlignment="1">
      <alignment horizontal="right"/>
    </xf>
    <xf numFmtId="200" fontId="2" fillId="27" borderId="45" xfId="683" applyNumberFormat="1" applyFont="1" applyFill="1" applyBorder="1" applyAlignment="1">
      <alignment horizontal="right"/>
    </xf>
    <xf numFmtId="4" fontId="2" fillId="27" borderId="4" xfId="683" applyNumberFormat="1" applyFont="1" applyFill="1" applyBorder="1" applyAlignment="1">
      <alignment horizontal="right"/>
    </xf>
    <xf numFmtId="2" fontId="2" fillId="27" borderId="12" xfId="683" applyNumberFormat="1" applyFont="1" applyFill="1" applyBorder="1"/>
    <xf numFmtId="4" fontId="2" fillId="27" borderId="4" xfId="677" applyNumberFormat="1" applyFont="1" applyFill="1" applyBorder="1"/>
    <xf numFmtId="0" fontId="4" fillId="27" borderId="24" xfId="683" applyFont="1" applyFill="1" applyBorder="1"/>
    <xf numFmtId="0" fontId="4" fillId="27" borderId="18" xfId="683" applyFont="1" applyFill="1" applyBorder="1" applyAlignment="1">
      <alignment horizontal="center"/>
    </xf>
    <xf numFmtId="200" fontId="2" fillId="27" borderId="42" xfId="683" applyNumberFormat="1" applyFont="1" applyFill="1" applyBorder="1" applyAlignment="1">
      <alignment horizontal="right"/>
    </xf>
    <xf numFmtId="2" fontId="2" fillId="27" borderId="41" xfId="683" applyNumberFormat="1" applyFont="1" applyFill="1" applyBorder="1" applyAlignment="1">
      <alignment horizontal="right"/>
    </xf>
    <xf numFmtId="2" fontId="2" fillId="27" borderId="43" xfId="683" applyNumberFormat="1" applyFont="1" applyFill="1" applyBorder="1" applyAlignment="1">
      <alignment horizontal="right"/>
    </xf>
    <xf numFmtId="2" fontId="2" fillId="27" borderId="11" xfId="683" applyNumberFormat="1" applyFont="1" applyFill="1" applyBorder="1"/>
    <xf numFmtId="2" fontId="2" fillId="27" borderId="26" xfId="683" applyNumberFormat="1" applyFont="1" applyFill="1" applyBorder="1"/>
    <xf numFmtId="199" fontId="2" fillId="27" borderId="4" xfId="683" applyNumberFormat="1" applyFont="1" applyFill="1" applyBorder="1"/>
    <xf numFmtId="0" fontId="2" fillId="27" borderId="53" xfId="683" applyFont="1" applyFill="1" applyBorder="1" applyAlignment="1">
      <alignment horizontal="center"/>
    </xf>
    <xf numFmtId="2" fontId="2" fillId="27" borderId="44" xfId="683" applyNumberFormat="1" applyFont="1" applyFill="1" applyBorder="1" applyAlignment="1">
      <alignment horizontal="right"/>
    </xf>
    <xf numFmtId="2" fontId="2" fillId="27" borderId="45" xfId="683" applyNumberFormat="1" applyFont="1" applyFill="1" applyBorder="1" applyAlignment="1">
      <alignment horizontal="right"/>
    </xf>
    <xf numFmtId="2" fontId="2" fillId="27" borderId="4" xfId="683" applyNumberFormat="1" applyFont="1" applyFill="1" applyBorder="1"/>
    <xf numFmtId="199" fontId="2" fillId="27" borderId="12" xfId="683" applyNumberFormat="1" applyFont="1" applyFill="1" applyBorder="1"/>
    <xf numFmtId="1" fontId="2" fillId="0" borderId="12" xfId="887" applyNumberFormat="1" applyFont="1" applyFill="1" applyBorder="1" applyAlignment="1">
      <alignment horizontal="center"/>
    </xf>
    <xf numFmtId="199" fontId="2" fillId="0" borderId="12" xfId="659" applyNumberFormat="1" applyFont="1" applyFill="1" applyBorder="1"/>
    <xf numFmtId="4" fontId="2" fillId="0" borderId="26" xfId="677" applyNumberFormat="1" applyFont="1" applyFill="1" applyBorder="1"/>
    <xf numFmtId="4" fontId="2" fillId="0" borderId="4" xfId="677" applyNumberFormat="1" applyFont="1" applyFill="1" applyBorder="1"/>
    <xf numFmtId="2" fontId="2" fillId="27" borderId="18" xfId="683" applyNumberFormat="1" applyFont="1" applyFill="1" applyBorder="1" applyAlignment="1">
      <alignment horizontal="right"/>
    </xf>
    <xf numFmtId="9" fontId="2" fillId="0" borderId="12" xfId="887" applyFont="1" applyFill="1" applyBorder="1" applyAlignment="1">
      <alignment horizontal="center"/>
    </xf>
    <xf numFmtId="4" fontId="2" fillId="0" borderId="12" xfId="677" applyNumberFormat="1" applyFont="1" applyFill="1" applyBorder="1"/>
    <xf numFmtId="2" fontId="2" fillId="27" borderId="26" xfId="683" applyNumberFormat="1" applyFont="1" applyFill="1" applyBorder="1" applyAlignment="1">
      <alignment horizontal="right"/>
    </xf>
    <xf numFmtId="4" fontId="2" fillId="0" borderId="11" xfId="677" applyNumberFormat="1" applyFont="1" applyFill="1" applyBorder="1"/>
    <xf numFmtId="0" fontId="4" fillId="28" borderId="31" xfId="683" applyFont="1" applyFill="1" applyBorder="1" applyAlignment="1">
      <alignment horizontal="center" wrapText="1"/>
    </xf>
    <xf numFmtId="0" fontId="4" fillId="28" borderId="38" xfId="683" applyFont="1" applyFill="1" applyBorder="1" applyAlignment="1">
      <alignment horizontal="center" wrapText="1"/>
    </xf>
    <xf numFmtId="0" fontId="4" fillId="28" borderId="39" xfId="683" applyFont="1" applyFill="1" applyBorder="1" applyAlignment="1">
      <alignment horizontal="center" wrapText="1"/>
    </xf>
    <xf numFmtId="9" fontId="2" fillId="0" borderId="57" xfId="677" applyNumberFormat="1" applyFont="1" applyFill="1" applyBorder="1"/>
    <xf numFmtId="9" fontId="2" fillId="0" borderId="54" xfId="677" applyNumberFormat="1" applyFont="1" applyFill="1" applyBorder="1"/>
    <xf numFmtId="185" fontId="2" fillId="27" borderId="11" xfId="683" applyNumberFormat="1" applyFont="1" applyFill="1" applyBorder="1"/>
    <xf numFmtId="0" fontId="4" fillId="0" borderId="52" xfId="683" applyFont="1" applyFill="1" applyBorder="1"/>
    <xf numFmtId="0" fontId="2" fillId="0" borderId="30" xfId="683" applyFont="1" applyFill="1" applyBorder="1"/>
    <xf numFmtId="0" fontId="2" fillId="0" borderId="65" xfId="683" applyFont="1" applyFill="1" applyBorder="1"/>
    <xf numFmtId="0" fontId="2" fillId="0" borderId="48" xfId="683" applyFont="1" applyFill="1" applyBorder="1" applyAlignment="1"/>
    <xf numFmtId="0" fontId="2" fillId="0" borderId="26" xfId="683" applyFont="1" applyFill="1" applyBorder="1" applyAlignment="1"/>
    <xf numFmtId="0" fontId="2" fillId="0" borderId="49" xfId="683" applyFont="1" applyFill="1" applyBorder="1" applyAlignment="1"/>
    <xf numFmtId="0" fontId="2" fillId="0" borderId="33" xfId="683" applyFont="1" applyFill="1" applyBorder="1" applyAlignment="1"/>
    <xf numFmtId="0" fontId="2" fillId="0" borderId="16" xfId="683" applyFont="1" applyFill="1" applyBorder="1" applyAlignment="1"/>
    <xf numFmtId="0" fontId="2" fillId="0" borderId="35" xfId="683" applyFont="1" applyFill="1" applyBorder="1" applyAlignment="1"/>
    <xf numFmtId="0" fontId="2" fillId="0" borderId="24" xfId="683" applyFont="1" applyFill="1" applyBorder="1" applyAlignment="1"/>
    <xf numFmtId="0" fontId="2" fillId="0" borderId="0" xfId="683" applyFont="1" applyFill="1" applyBorder="1" applyAlignment="1"/>
    <xf numFmtId="0" fontId="2" fillId="0" borderId="25" xfId="683" applyFont="1" applyFill="1" applyBorder="1" applyAlignment="1"/>
    <xf numFmtId="0" fontId="4" fillId="0" borderId="24" xfId="683" applyFont="1" applyFill="1" applyBorder="1" applyAlignment="1">
      <alignment horizontal="left"/>
    </xf>
    <xf numFmtId="0" fontId="4" fillId="0" borderId="24" xfId="683" applyFont="1" applyFill="1" applyBorder="1" applyAlignment="1">
      <alignment horizontal="justify" vertical="center" wrapText="1"/>
    </xf>
    <xf numFmtId="0" fontId="4" fillId="0" borderId="0" xfId="683" applyFont="1" applyFill="1" applyBorder="1" applyAlignment="1">
      <alignment horizontal="justify" vertical="center" wrapText="1"/>
    </xf>
    <xf numFmtId="0" fontId="4" fillId="0" borderId="25" xfId="683" applyFont="1" applyFill="1" applyBorder="1" applyAlignment="1">
      <alignment horizontal="justify" vertical="center" wrapText="1"/>
    </xf>
    <xf numFmtId="0" fontId="2" fillId="0" borderId="19" xfId="683" applyFont="1" applyFill="1" applyBorder="1" applyAlignment="1">
      <alignment horizontal="left"/>
    </xf>
    <xf numFmtId="0" fontId="2" fillId="0" borderId="20" xfId="683" applyFont="1" applyFill="1" applyBorder="1" applyAlignment="1">
      <alignment horizontal="left"/>
    </xf>
    <xf numFmtId="0" fontId="2" fillId="38" borderId="62" xfId="683" applyFont="1" applyFill="1" applyBorder="1" applyAlignment="1">
      <alignment horizontal="center"/>
    </xf>
    <xf numFmtId="0" fontId="4" fillId="38" borderId="63" xfId="683" applyFont="1" applyFill="1" applyBorder="1" applyAlignment="1">
      <alignment horizontal="center"/>
    </xf>
    <xf numFmtId="0" fontId="2" fillId="38" borderId="63" xfId="683" applyFont="1" applyFill="1" applyBorder="1" applyAlignment="1">
      <alignment vertical="center"/>
    </xf>
    <xf numFmtId="0" fontId="2" fillId="38" borderId="64" xfId="683" applyFont="1" applyFill="1" applyBorder="1" applyAlignment="1">
      <alignment vertical="center"/>
    </xf>
    <xf numFmtId="0" fontId="2" fillId="38" borderId="22" xfId="683" applyFont="1" applyFill="1" applyBorder="1" applyAlignment="1">
      <alignment horizontal="center"/>
    </xf>
    <xf numFmtId="0" fontId="4" fillId="38" borderId="17" xfId="683" applyFont="1" applyFill="1" applyBorder="1" applyAlignment="1">
      <alignment horizontal="center"/>
    </xf>
    <xf numFmtId="0" fontId="4" fillId="38" borderId="17" xfId="683" applyFont="1" applyFill="1" applyBorder="1" applyAlignment="1">
      <alignment horizontal="left"/>
    </xf>
    <xf numFmtId="0" fontId="2" fillId="38" borderId="17" xfId="683" applyFont="1" applyFill="1" applyBorder="1" applyAlignment="1">
      <alignment horizontal="center" vertical="center"/>
    </xf>
    <xf numFmtId="0" fontId="2" fillId="38" borderId="38" xfId="683" applyFont="1" applyFill="1" applyBorder="1" applyAlignment="1">
      <alignment horizontal="center" vertical="center"/>
    </xf>
    <xf numFmtId="0" fontId="2" fillId="38" borderId="39" xfId="683" applyFont="1" applyFill="1" applyBorder="1" applyAlignment="1">
      <alignment horizontal="center" vertical="center"/>
    </xf>
    <xf numFmtId="0" fontId="2" fillId="38" borderId="24" xfId="683" applyFont="1" applyFill="1" applyBorder="1" applyAlignment="1">
      <alignment horizontal="center"/>
    </xf>
    <xf numFmtId="0" fontId="4" fillId="38" borderId="0" xfId="683" applyFont="1" applyFill="1" applyBorder="1" applyAlignment="1">
      <alignment horizontal="center"/>
    </xf>
    <xf numFmtId="0" fontId="4" fillId="38" borderId="0" xfId="683" applyFont="1" applyFill="1" applyBorder="1" applyAlignment="1">
      <alignment horizontal="left"/>
    </xf>
    <xf numFmtId="0" fontId="2" fillId="38" borderId="0" xfId="683" applyFont="1" applyFill="1" applyBorder="1" applyAlignment="1">
      <alignment horizontal="right" vertical="center"/>
    </xf>
    <xf numFmtId="0" fontId="2" fillId="38" borderId="0" xfId="683" applyFont="1" applyFill="1" applyBorder="1" applyAlignment="1">
      <alignment horizontal="center" vertical="center"/>
    </xf>
    <xf numFmtId="0" fontId="2" fillId="38" borderId="25" xfId="683" applyFont="1" applyFill="1" applyBorder="1" applyAlignment="1">
      <alignment horizontal="center" vertical="center"/>
    </xf>
    <xf numFmtId="0" fontId="70" fillId="38" borderId="0" xfId="683" applyFont="1" applyFill="1" applyBorder="1" applyAlignment="1">
      <alignment horizontal="center"/>
    </xf>
    <xf numFmtId="0" fontId="2" fillId="38" borderId="0" xfId="683" applyFont="1" applyFill="1" applyBorder="1"/>
    <xf numFmtId="0" fontId="71" fillId="38" borderId="0" xfId="683" applyFont="1" applyFill="1" applyBorder="1" applyAlignment="1">
      <alignment horizontal="left" vertical="center"/>
    </xf>
    <xf numFmtId="0" fontId="4" fillId="22" borderId="11" xfId="683" applyFont="1" applyFill="1" applyBorder="1" applyAlignment="1"/>
    <xf numFmtId="0" fontId="4" fillId="27" borderId="56" xfId="683" applyFont="1" applyFill="1" applyBorder="1" applyAlignment="1">
      <alignment horizontal="center"/>
    </xf>
    <xf numFmtId="0" fontId="4" fillId="27" borderId="57" xfId="683" applyFont="1" applyFill="1" applyBorder="1" applyAlignment="1">
      <alignment horizontal="center"/>
    </xf>
    <xf numFmtId="200" fontId="2" fillId="27" borderId="56" xfId="683" applyNumberFormat="1" applyFont="1" applyFill="1" applyBorder="1" applyAlignment="1">
      <alignment horizontal="right"/>
    </xf>
    <xf numFmtId="200" fontId="2" fillId="27" borderId="57" xfId="683" applyNumberFormat="1" applyFont="1" applyFill="1" applyBorder="1" applyAlignment="1">
      <alignment horizontal="right"/>
    </xf>
    <xf numFmtId="0" fontId="4" fillId="27" borderId="14" xfId="683" applyFont="1" applyFill="1" applyBorder="1" applyAlignment="1">
      <alignment horizontal="center"/>
    </xf>
    <xf numFmtId="0" fontId="4" fillId="27" borderId="15" xfId="683" applyFont="1" applyFill="1" applyBorder="1" applyAlignment="1">
      <alignment horizontal="center"/>
    </xf>
    <xf numFmtId="200" fontId="2" fillId="27" borderId="14" xfId="683" applyNumberFormat="1" applyFont="1" applyFill="1" applyBorder="1" applyAlignment="1">
      <alignment horizontal="right"/>
    </xf>
    <xf numFmtId="200" fontId="2" fillId="27" borderId="15" xfId="683" applyNumberFormat="1" applyFont="1" applyFill="1" applyBorder="1" applyAlignment="1">
      <alignment horizontal="right"/>
    </xf>
    <xf numFmtId="9" fontId="2" fillId="27" borderId="45" xfId="813" applyFont="1" applyFill="1" applyBorder="1" applyAlignment="1">
      <alignment horizontal="left"/>
    </xf>
    <xf numFmtId="199" fontId="2" fillId="27" borderId="11" xfId="683" applyNumberFormat="1" applyFont="1" applyFill="1" applyBorder="1"/>
    <xf numFmtId="165" fontId="2" fillId="27" borderId="41" xfId="659" applyFont="1" applyFill="1" applyBorder="1" applyAlignment="1">
      <alignment horizontal="right"/>
    </xf>
    <xf numFmtId="0" fontId="4" fillId="27" borderId="26" xfId="683" applyFont="1" applyFill="1" applyBorder="1" applyAlignment="1">
      <alignment horizontal="center"/>
    </xf>
    <xf numFmtId="200" fontId="2" fillId="27" borderId="12" xfId="683" applyNumberFormat="1" applyFont="1" applyFill="1" applyBorder="1" applyAlignment="1">
      <alignment horizontal="right"/>
    </xf>
    <xf numFmtId="165" fontId="2" fillId="27" borderId="57" xfId="659" applyFont="1" applyFill="1" applyBorder="1" applyAlignment="1">
      <alignment horizontal="right"/>
    </xf>
    <xf numFmtId="199" fontId="2" fillId="27" borderId="4" xfId="683" applyNumberFormat="1" applyFont="1" applyFill="1" applyBorder="1" applyAlignment="1">
      <alignment horizontal="right"/>
    </xf>
    <xf numFmtId="0" fontId="2" fillId="27" borderId="0" xfId="683" applyFont="1" applyFill="1" applyBorder="1" applyAlignment="1">
      <alignment horizontal="center"/>
    </xf>
    <xf numFmtId="200" fontId="2" fillId="27" borderId="59" xfId="683" applyNumberFormat="1" applyFont="1" applyFill="1" applyBorder="1" applyAlignment="1">
      <alignment horizontal="right"/>
    </xf>
    <xf numFmtId="165" fontId="2" fillId="27" borderId="15" xfId="659" applyFont="1" applyFill="1" applyBorder="1" applyAlignment="1">
      <alignment horizontal="right"/>
    </xf>
    <xf numFmtId="199" fontId="2" fillId="27" borderId="76" xfId="683" applyNumberFormat="1" applyFont="1" applyFill="1" applyBorder="1" applyAlignment="1">
      <alignment horizontal="right"/>
    </xf>
    <xf numFmtId="166" fontId="2" fillId="0" borderId="57" xfId="207" applyFont="1" applyFill="1" applyBorder="1" applyAlignment="1" applyProtection="1">
      <alignment horizontal="right" vertical="top" wrapText="1"/>
    </xf>
    <xf numFmtId="199" fontId="2" fillId="0" borderId="4" xfId="677" applyNumberFormat="1" applyFont="1" applyFill="1" applyBorder="1"/>
    <xf numFmtId="166" fontId="2" fillId="0" borderId="0" xfId="207" applyFont="1" applyFill="1" applyBorder="1" applyAlignment="1" applyProtection="1">
      <alignment horizontal="right" vertical="top" wrapText="1"/>
    </xf>
    <xf numFmtId="0" fontId="2" fillId="0" borderId="22" xfId="683" applyFont="1" applyBorder="1"/>
    <xf numFmtId="0" fontId="2" fillId="0" borderId="17" xfId="683" applyFont="1" applyBorder="1"/>
    <xf numFmtId="0" fontId="2" fillId="0" borderId="23" xfId="683" applyFont="1" applyBorder="1"/>
    <xf numFmtId="0" fontId="2" fillId="0" borderId="24" xfId="683" applyFont="1" applyBorder="1"/>
    <xf numFmtId="0" fontId="2" fillId="0" borderId="0" xfId="683" applyFont="1" applyBorder="1"/>
    <xf numFmtId="0" fontId="2" fillId="0" borderId="25" xfId="683" applyFont="1" applyBorder="1"/>
    <xf numFmtId="0" fontId="2" fillId="0" borderId="18" xfId="683" applyFont="1" applyBorder="1"/>
    <xf numFmtId="0" fontId="2" fillId="0" borderId="48" xfId="683" applyFont="1" applyBorder="1" applyAlignment="1"/>
    <xf numFmtId="0" fontId="2" fillId="0" borderId="26" xfId="683" applyFont="1" applyBorder="1" applyAlignment="1"/>
    <xf numFmtId="0" fontId="2" fillId="0" borderId="49" xfId="683" applyFont="1" applyBorder="1" applyAlignment="1"/>
    <xf numFmtId="0" fontId="2" fillId="0" borderId="33" xfId="683" applyFont="1" applyBorder="1" applyAlignment="1"/>
    <xf numFmtId="0" fontId="2" fillId="0" borderId="16" xfId="683" applyFont="1" applyBorder="1" applyAlignment="1"/>
    <xf numFmtId="0" fontId="2" fillId="0" borderId="35" xfId="683" applyFont="1" applyBorder="1" applyAlignment="1"/>
    <xf numFmtId="0" fontId="2" fillId="0" borderId="24" xfId="683" applyFont="1" applyBorder="1" applyAlignment="1"/>
    <xf numFmtId="0" fontId="2" fillId="0" borderId="0" xfId="683" applyFont="1" applyBorder="1" applyAlignment="1"/>
    <xf numFmtId="0" fontId="2" fillId="0" borderId="25" xfId="683" applyFont="1" applyBorder="1" applyAlignment="1"/>
    <xf numFmtId="0" fontId="4" fillId="0" borderId="24" xfId="683" applyFont="1" applyBorder="1" applyAlignment="1">
      <alignment horizontal="left"/>
    </xf>
    <xf numFmtId="0" fontId="2" fillId="0" borderId="0" xfId="683" applyFont="1" applyBorder="1" applyAlignment="1">
      <alignment horizontal="center"/>
    </xf>
    <xf numFmtId="0" fontId="2" fillId="0" borderId="25" xfId="683" applyFont="1" applyBorder="1" applyAlignment="1">
      <alignment horizontal="center"/>
    </xf>
    <xf numFmtId="0" fontId="4" fillId="0" borderId="24" xfId="683" applyFont="1" applyBorder="1" applyAlignment="1">
      <alignment horizontal="justify" vertical="center" wrapText="1"/>
    </xf>
    <xf numFmtId="0" fontId="4" fillId="0" borderId="0" xfId="683" applyFont="1" applyBorder="1" applyAlignment="1">
      <alignment horizontal="justify" vertical="center" wrapText="1"/>
    </xf>
    <xf numFmtId="0" fontId="4" fillId="0" borderId="25" xfId="683" applyFont="1" applyBorder="1" applyAlignment="1">
      <alignment horizontal="justify" vertical="center" wrapText="1"/>
    </xf>
    <xf numFmtId="0" fontId="2" fillId="0" borderId="28" xfId="683" applyFont="1" applyBorder="1"/>
    <xf numFmtId="0" fontId="2" fillId="0" borderId="0" xfId="683" applyFont="1" applyBorder="1" applyAlignment="1">
      <alignment horizontal="left"/>
    </xf>
    <xf numFmtId="0" fontId="2" fillId="0" borderId="24" xfId="683" applyFont="1" applyBorder="1" applyAlignment="1">
      <alignment horizontal="left"/>
    </xf>
    <xf numFmtId="0" fontId="2" fillId="0" borderId="19" xfId="683" applyFont="1" applyBorder="1" applyAlignment="1">
      <alignment horizontal="left"/>
    </xf>
    <xf numFmtId="0" fontId="2" fillId="0" borderId="20" xfId="683" applyFont="1" applyBorder="1" applyAlignment="1">
      <alignment horizontal="left"/>
    </xf>
    <xf numFmtId="0" fontId="2" fillId="0" borderId="20" xfId="683" applyFont="1" applyBorder="1"/>
    <xf numFmtId="166" fontId="2" fillId="0" borderId="41" xfId="207" applyFont="1" applyFill="1" applyBorder="1" applyAlignment="1" applyProtection="1">
      <alignment horizontal="right" vertical="top" wrapText="1"/>
    </xf>
    <xf numFmtId="4" fontId="2" fillId="0" borderId="55" xfId="677" applyNumberFormat="1" applyFont="1" applyFill="1" applyBorder="1"/>
    <xf numFmtId="200" fontId="2" fillId="27" borderId="12" xfId="683" applyNumberFormat="1" applyFont="1" applyFill="1" applyBorder="1"/>
    <xf numFmtId="0" fontId="2" fillId="27" borderId="53" xfId="683" applyFont="1" applyFill="1" applyBorder="1"/>
    <xf numFmtId="0" fontId="2" fillId="27" borderId="33" xfId="683" applyFont="1" applyFill="1" applyBorder="1" applyAlignment="1">
      <alignment horizontal="left"/>
    </xf>
    <xf numFmtId="165" fontId="2" fillId="27" borderId="34" xfId="659" applyFont="1" applyFill="1" applyBorder="1" applyAlignment="1">
      <alignment horizontal="right"/>
    </xf>
    <xf numFmtId="199" fontId="2" fillId="27" borderId="71" xfId="683" applyNumberFormat="1" applyFont="1" applyFill="1" applyBorder="1" applyAlignment="1">
      <alignment horizontal="right"/>
    </xf>
    <xf numFmtId="0" fontId="4" fillId="22" borderId="33" xfId="683" applyFont="1" applyFill="1" applyBorder="1" applyAlignment="1">
      <alignment horizontal="left" vertical="center"/>
    </xf>
    <xf numFmtId="0" fontId="41" fillId="0" borderId="56" xfId="685" applyFont="1" applyBorder="1" applyAlignment="1">
      <alignment horizontal="center" vertical="center"/>
    </xf>
    <xf numFmtId="0" fontId="41" fillId="0" borderId="57" xfId="685" applyFont="1" applyBorder="1" applyAlignment="1">
      <alignment horizontal="center" vertical="center"/>
    </xf>
    <xf numFmtId="0" fontId="41" fillId="0" borderId="40" xfId="685" applyFont="1" applyBorder="1" applyAlignment="1">
      <alignment horizontal="left" vertical="center"/>
    </xf>
    <xf numFmtId="0" fontId="41" fillId="0" borderId="18" xfId="685" applyFont="1" applyBorder="1" applyAlignment="1">
      <alignment horizontal="left" vertical="center"/>
    </xf>
    <xf numFmtId="0" fontId="41" fillId="0" borderId="41" xfId="685" applyFont="1" applyBorder="1" applyAlignment="1">
      <alignment horizontal="left" vertical="center"/>
    </xf>
    <xf numFmtId="0" fontId="41" fillId="0" borderId="56" xfId="685" applyFont="1" applyBorder="1" applyAlignment="1">
      <alignment horizontal="left" vertical="center"/>
    </xf>
    <xf numFmtId="0" fontId="41" fillId="0" borderId="26" xfId="685" applyFont="1" applyBorder="1" applyAlignment="1">
      <alignment horizontal="left" vertical="center"/>
    </xf>
    <xf numFmtId="0" fontId="41" fillId="0" borderId="57" xfId="685" applyFont="1" applyBorder="1" applyAlignment="1">
      <alignment horizontal="left" vertical="center"/>
    </xf>
    <xf numFmtId="0" fontId="59" fillId="0" borderId="44" xfId="685" applyFont="1" applyBorder="1" applyAlignment="1" applyProtection="1">
      <alignment horizontal="left" vertical="center" wrapText="1"/>
    </xf>
    <xf numFmtId="0" fontId="59" fillId="0" borderId="45" xfId="685" applyFont="1" applyBorder="1" applyAlignment="1" applyProtection="1">
      <alignment horizontal="left" vertical="center" wrapText="1"/>
    </xf>
    <xf numFmtId="0" fontId="59" fillId="0" borderId="28" xfId="685" applyFont="1" applyBorder="1" applyAlignment="1" applyProtection="1">
      <alignment horizontal="left" vertical="center" wrapText="1"/>
    </xf>
    <xf numFmtId="0" fontId="59" fillId="0" borderId="40" xfId="685" applyFont="1" applyBorder="1" applyAlignment="1">
      <alignment horizontal="left" vertical="center" wrapText="1"/>
    </xf>
    <xf numFmtId="0" fontId="59" fillId="0" borderId="41" xfId="685" applyFont="1" applyBorder="1" applyAlignment="1">
      <alignment horizontal="left" vertical="center" wrapText="1"/>
    </xf>
    <xf numFmtId="0" fontId="46" fillId="0" borderId="0" xfId="685" applyFont="1" applyBorder="1" applyAlignment="1">
      <alignment horizontal="left" vertical="center" wrapText="1"/>
    </xf>
    <xf numFmtId="0" fontId="51" fillId="32" borderId="56" xfId="685" applyFont="1" applyFill="1" applyBorder="1" applyAlignment="1">
      <alignment horizontal="center" vertical="center"/>
    </xf>
    <xf numFmtId="0" fontId="51" fillId="32" borderId="57" xfId="685" applyFont="1" applyFill="1" applyBorder="1" applyAlignment="1">
      <alignment horizontal="center" vertical="center"/>
    </xf>
    <xf numFmtId="0" fontId="51" fillId="20" borderId="12" xfId="685" applyFont="1" applyFill="1" applyBorder="1" applyAlignment="1" applyProtection="1">
      <alignment horizontal="center" vertical="center" wrapText="1"/>
    </xf>
    <xf numFmtId="0" fontId="51" fillId="20" borderId="56" xfId="685" applyFont="1" applyFill="1" applyBorder="1" applyAlignment="1" applyProtection="1">
      <alignment horizontal="center" vertical="center" wrapText="1"/>
    </xf>
    <xf numFmtId="0" fontId="51" fillId="20" borderId="26" xfId="685" applyFont="1" applyFill="1" applyBorder="1" applyAlignment="1" applyProtection="1">
      <alignment horizontal="center" vertical="center" wrapText="1"/>
    </xf>
    <xf numFmtId="0" fontId="51" fillId="20" borderId="57" xfId="685" applyFont="1" applyFill="1" applyBorder="1" applyAlignment="1" applyProtection="1">
      <alignment horizontal="center" vertical="center" wrapText="1"/>
    </xf>
    <xf numFmtId="0" fontId="51" fillId="20" borderId="53" xfId="685" applyFont="1" applyFill="1" applyBorder="1" applyAlignment="1" applyProtection="1">
      <alignment horizontal="center" vertical="center" wrapText="1"/>
    </xf>
    <xf numFmtId="0" fontId="10" fillId="0" borderId="60" xfId="685" applyFont="1" applyBorder="1" applyAlignment="1" applyProtection="1">
      <alignment horizontal="center" vertical="center"/>
      <protection locked="0"/>
    </xf>
    <xf numFmtId="0" fontId="10" fillId="0" borderId="61" xfId="685" applyFont="1" applyBorder="1" applyAlignment="1" applyProtection="1">
      <alignment horizontal="center" vertical="center"/>
      <protection locked="0"/>
    </xf>
    <xf numFmtId="0" fontId="10" fillId="0" borderId="55" xfId="685" applyFont="1" applyBorder="1" applyAlignment="1" applyProtection="1">
      <alignment horizontal="center" vertical="center"/>
      <protection locked="0"/>
    </xf>
    <xf numFmtId="0" fontId="50" fillId="0" borderId="22" xfId="685" applyFont="1" applyBorder="1" applyAlignment="1">
      <alignment horizontal="center" vertical="center"/>
    </xf>
    <xf numFmtId="0" fontId="50" fillId="0" borderId="17" xfId="685" applyFont="1" applyBorder="1" applyAlignment="1">
      <alignment horizontal="center" vertical="center"/>
    </xf>
    <xf numFmtId="0" fontId="50" fillId="0" borderId="23" xfId="685" applyFont="1" applyBorder="1" applyAlignment="1">
      <alignment horizontal="center" vertical="center"/>
    </xf>
    <xf numFmtId="0" fontId="50" fillId="0" borderId="24" xfId="685" applyFont="1" applyBorder="1" applyAlignment="1">
      <alignment horizontal="center" vertical="center"/>
    </xf>
    <xf numFmtId="0" fontId="50" fillId="0" borderId="0" xfId="685" applyFont="1" applyBorder="1" applyAlignment="1">
      <alignment horizontal="center" vertical="center"/>
    </xf>
    <xf numFmtId="0" fontId="50" fillId="0" borderId="25" xfId="685" applyFont="1" applyBorder="1" applyAlignment="1">
      <alignment horizontal="center" vertical="center"/>
    </xf>
    <xf numFmtId="0" fontId="50" fillId="0" borderId="19" xfId="685" applyFont="1" applyBorder="1" applyAlignment="1">
      <alignment horizontal="center" vertical="center"/>
    </xf>
    <xf numFmtId="0" fontId="50" fillId="0" borderId="20" xfId="685" applyFont="1" applyBorder="1" applyAlignment="1">
      <alignment horizontal="center" vertical="center"/>
    </xf>
    <xf numFmtId="0" fontId="50" fillId="0" borderId="21" xfId="685" applyFont="1" applyBorder="1" applyAlignment="1">
      <alignment horizontal="center" vertical="center"/>
    </xf>
    <xf numFmtId="0" fontId="10" fillId="0" borderId="24" xfId="685" applyFont="1" applyBorder="1" applyAlignment="1" applyProtection="1">
      <alignment horizontal="center" vertical="center" wrapText="1"/>
      <protection locked="0"/>
    </xf>
    <xf numFmtId="0" fontId="10" fillId="0" borderId="0" xfId="685" applyFont="1" applyBorder="1" applyAlignment="1" applyProtection="1">
      <alignment horizontal="center" vertical="center" wrapText="1"/>
      <protection locked="0"/>
    </xf>
    <xf numFmtId="0" fontId="10" fillId="0" borderId="25" xfId="685" applyFont="1" applyBorder="1" applyAlignment="1" applyProtection="1">
      <alignment horizontal="center" vertical="center" wrapText="1"/>
      <protection locked="0"/>
    </xf>
    <xf numFmtId="0" fontId="50" fillId="0" borderId="62" xfId="685" applyFont="1" applyBorder="1" applyAlignment="1">
      <alignment horizontal="center" vertical="center"/>
    </xf>
    <xf numFmtId="0" fontId="50" fillId="0" borderId="63" xfId="685" applyFont="1" applyBorder="1" applyAlignment="1">
      <alignment horizontal="center" vertical="center"/>
    </xf>
    <xf numFmtId="0" fontId="50" fillId="0" borderId="64" xfId="685" applyFont="1" applyBorder="1" applyAlignment="1">
      <alignment horizontal="center" vertical="center"/>
    </xf>
    <xf numFmtId="0" fontId="10" fillId="0" borderId="60" xfId="685" applyFont="1" applyBorder="1" applyAlignment="1" applyProtection="1">
      <alignment vertical="top" wrapText="1"/>
      <protection locked="0"/>
    </xf>
    <xf numFmtId="0" fontId="10" fillId="0" borderId="61" xfId="685" applyFont="1" applyBorder="1" applyAlignment="1" applyProtection="1">
      <alignment vertical="top" wrapText="1"/>
      <protection locked="0"/>
    </xf>
    <xf numFmtId="0" fontId="10" fillId="0" borderId="55" xfId="685" applyFont="1" applyBorder="1" applyAlignment="1" applyProtection="1">
      <alignment vertical="top" wrapText="1"/>
      <protection locked="0"/>
    </xf>
    <xf numFmtId="0" fontId="10" fillId="0" borderId="22" xfId="685" applyFont="1" applyBorder="1" applyAlignment="1" applyProtection="1">
      <alignment horizontal="center" wrapText="1"/>
      <protection locked="0"/>
    </xf>
    <xf numFmtId="0" fontId="10" fillId="0" borderId="17" xfId="685" applyFont="1" applyBorder="1" applyAlignment="1" applyProtection="1">
      <alignment horizontal="center" wrapText="1"/>
      <protection locked="0"/>
    </xf>
    <xf numFmtId="0" fontId="10" fillId="0" borderId="23" xfId="685" applyFont="1" applyBorder="1" applyAlignment="1" applyProtection="1">
      <alignment horizontal="center" wrapText="1"/>
      <protection locked="0"/>
    </xf>
    <xf numFmtId="0" fontId="11" fillId="0" borderId="19" xfId="685" applyFont="1" applyBorder="1" applyAlignment="1" applyProtection="1">
      <alignment horizontal="center" vertical="top" wrapText="1"/>
      <protection locked="0"/>
    </xf>
    <xf numFmtId="0" fontId="11" fillId="0" borderId="20" xfId="685" applyFont="1" applyBorder="1" applyAlignment="1" applyProtection="1">
      <alignment horizontal="center" vertical="top" wrapText="1"/>
      <protection locked="0"/>
    </xf>
    <xf numFmtId="0" fontId="11" fillId="0" borderId="21" xfId="685" applyFont="1" applyBorder="1" applyAlignment="1" applyProtection="1">
      <alignment horizontal="center" vertical="top" wrapText="1"/>
      <protection locked="0"/>
    </xf>
    <xf numFmtId="0" fontId="49" fillId="0" borderId="44" xfId="685" applyFont="1" applyBorder="1" applyAlignment="1">
      <alignment horizontal="left" vertical="center" wrapText="1"/>
    </xf>
    <xf numFmtId="0" fontId="49" fillId="0" borderId="45" xfId="685" applyFont="1" applyBorder="1" applyAlignment="1">
      <alignment horizontal="left" vertical="center" wrapText="1"/>
    </xf>
    <xf numFmtId="0" fontId="49" fillId="0" borderId="14" xfId="685" applyFont="1" applyBorder="1" applyAlignment="1">
      <alignment horizontal="left" vertical="center" wrapText="1"/>
    </xf>
    <xf numFmtId="0" fontId="49" fillId="0" borderId="15" xfId="685" applyFont="1" applyBorder="1" applyAlignment="1">
      <alignment horizontal="left" vertical="center" wrapText="1"/>
    </xf>
    <xf numFmtId="0" fontId="49" fillId="0" borderId="40" xfId="685" applyFont="1" applyBorder="1" applyAlignment="1">
      <alignment horizontal="left" vertical="center" wrapText="1"/>
    </xf>
    <xf numFmtId="0" fontId="49" fillId="0" borderId="41" xfId="685" applyFont="1" applyBorder="1" applyAlignment="1">
      <alignment horizontal="left" vertical="center" wrapText="1"/>
    </xf>
    <xf numFmtId="0" fontId="50" fillId="0" borderId="12" xfId="685" applyFont="1" applyBorder="1" applyAlignment="1">
      <alignment horizontal="left" vertical="center" wrapText="1"/>
    </xf>
    <xf numFmtId="0" fontId="50" fillId="0" borderId="56" xfId="685" applyFont="1" applyBorder="1" applyAlignment="1">
      <alignment horizontal="left" vertical="center" wrapText="1"/>
    </xf>
    <xf numFmtId="0" fontId="50" fillId="0" borderId="26" xfId="685" applyFont="1" applyBorder="1" applyAlignment="1">
      <alignment horizontal="left" vertical="center" wrapText="1"/>
    </xf>
    <xf numFmtId="0" fontId="50" fillId="0" borderId="57" xfId="685" applyFont="1" applyBorder="1" applyAlignment="1">
      <alignment horizontal="left" vertical="center" wrapText="1"/>
    </xf>
    <xf numFmtId="9" fontId="50" fillId="0" borderId="12" xfId="814" applyFont="1" applyBorder="1" applyAlignment="1">
      <alignment horizontal="center" vertical="center"/>
    </xf>
    <xf numFmtId="0" fontId="58" fillId="0" borderId="56" xfId="685" applyFont="1" applyBorder="1" applyAlignment="1">
      <alignment horizontal="left" vertical="center" wrapText="1"/>
    </xf>
    <xf numFmtId="0" fontId="58" fillId="0" borderId="26" xfId="685" applyFont="1" applyBorder="1" applyAlignment="1">
      <alignment horizontal="left" vertical="center" wrapText="1"/>
    </xf>
    <xf numFmtId="0" fontId="58" fillId="0" borderId="57" xfId="685" applyFont="1" applyBorder="1" applyAlignment="1">
      <alignment horizontal="left" vertical="center" wrapText="1"/>
    </xf>
    <xf numFmtId="0" fontId="41" fillId="0" borderId="56" xfId="685" applyFont="1" applyBorder="1" applyAlignment="1">
      <alignment horizontal="left" vertical="center" wrapText="1"/>
    </xf>
    <xf numFmtId="0" fontId="41" fillId="0" borderId="26" xfId="685" applyFont="1" applyBorder="1" applyAlignment="1">
      <alignment horizontal="left" vertical="center" wrapText="1"/>
    </xf>
    <xf numFmtId="0" fontId="41" fillId="0" borderId="57" xfId="685" applyFont="1" applyBorder="1" applyAlignment="1">
      <alignment horizontal="left" vertical="center" wrapText="1"/>
    </xf>
    <xf numFmtId="9" fontId="41" fillId="0" borderId="12" xfId="814" applyFont="1" applyBorder="1" applyAlignment="1">
      <alignment horizontal="center" vertical="center"/>
    </xf>
    <xf numFmtId="0" fontId="42" fillId="21" borderId="56" xfId="685" applyFont="1" applyFill="1" applyBorder="1" applyAlignment="1">
      <alignment horizontal="center" vertical="center" wrapText="1"/>
    </xf>
    <xf numFmtId="0" fontId="42" fillId="21" borderId="26" xfId="685" applyFont="1" applyFill="1" applyBorder="1" applyAlignment="1">
      <alignment horizontal="center" vertical="center" wrapText="1"/>
    </xf>
    <xf numFmtId="0" fontId="42" fillId="21" borderId="57" xfId="685" applyFont="1" applyFill="1" applyBorder="1" applyAlignment="1">
      <alignment horizontal="center" vertical="center" wrapText="1"/>
    </xf>
    <xf numFmtId="9" fontId="42" fillId="21" borderId="12" xfId="814" applyFont="1" applyFill="1" applyBorder="1" applyAlignment="1">
      <alignment horizontal="center" vertical="center" wrapText="1"/>
    </xf>
    <xf numFmtId="0" fontId="42" fillId="21" borderId="12" xfId="685" applyFont="1" applyFill="1" applyBorder="1" applyAlignment="1">
      <alignment horizontal="center" vertical="center" wrapText="1"/>
    </xf>
    <xf numFmtId="4" fontId="48" fillId="0" borderId="12" xfId="685" applyNumberFormat="1" applyFont="1" applyBorder="1" applyAlignment="1">
      <alignment horizontal="center" vertical="center"/>
    </xf>
    <xf numFmtId="9" fontId="48" fillId="0" borderId="12" xfId="814" applyFont="1" applyBorder="1" applyAlignment="1">
      <alignment horizontal="center" vertical="center"/>
    </xf>
    <xf numFmtId="0" fontId="41" fillId="0" borderId="26" xfId="685" applyFont="1" applyBorder="1" applyAlignment="1">
      <alignment horizontal="center" vertical="center"/>
    </xf>
    <xf numFmtId="4" fontId="41" fillId="0" borderId="12" xfId="685" applyNumberFormat="1" applyFont="1" applyBorder="1" applyAlignment="1">
      <alignment horizontal="center" vertical="center"/>
    </xf>
    <xf numFmtId="0" fontId="51" fillId="21" borderId="12" xfId="685" applyFont="1" applyFill="1" applyBorder="1" applyAlignment="1">
      <alignment horizontal="center" vertical="center" wrapText="1"/>
    </xf>
    <xf numFmtId="0" fontId="57" fillId="21" borderId="12" xfId="685" applyFont="1" applyFill="1" applyBorder="1" applyAlignment="1">
      <alignment horizontal="center" vertical="center" wrapText="1"/>
    </xf>
    <xf numFmtId="9" fontId="48" fillId="0" borderId="56" xfId="685" applyNumberFormat="1" applyFont="1" applyBorder="1" applyAlignment="1">
      <alignment horizontal="center" vertical="center" wrapText="1"/>
    </xf>
    <xf numFmtId="0" fontId="48" fillId="0" borderId="26" xfId="685" applyFont="1" applyBorder="1" applyAlignment="1">
      <alignment horizontal="center" vertical="center" wrapText="1"/>
    </xf>
    <xf numFmtId="0" fontId="48" fillId="0" borderId="57" xfId="685" applyFont="1" applyBorder="1" applyAlignment="1">
      <alignment horizontal="center" vertical="center" wrapText="1"/>
    </xf>
    <xf numFmtId="4" fontId="50" fillId="0" borderId="12" xfId="685" applyNumberFormat="1" applyFont="1" applyBorder="1" applyAlignment="1">
      <alignment horizontal="center" vertical="center"/>
    </xf>
    <xf numFmtId="0" fontId="50" fillId="0" borderId="12" xfId="685" applyFont="1" applyBorder="1" applyAlignment="1">
      <alignment horizontal="center" vertical="center" wrapText="1"/>
    </xf>
    <xf numFmtId="0" fontId="46" fillId="0" borderId="53" xfId="685" applyFont="1" applyBorder="1" applyAlignment="1">
      <alignment horizontal="left" vertical="center" wrapText="1"/>
    </xf>
    <xf numFmtId="0" fontId="46" fillId="0" borderId="59" xfId="685" applyFont="1" applyBorder="1" applyAlignment="1">
      <alignment horizontal="left" vertical="center" wrapText="1"/>
    </xf>
    <xf numFmtId="0" fontId="46" fillId="0" borderId="42" xfId="685" applyFont="1" applyBorder="1" applyAlignment="1">
      <alignment horizontal="left" vertical="center" wrapText="1"/>
    </xf>
    <xf numFmtId="0" fontId="51" fillId="21" borderId="56" xfId="685" applyFont="1" applyFill="1" applyBorder="1" applyAlignment="1">
      <alignment horizontal="center" vertical="center" wrapText="1"/>
    </xf>
    <xf numFmtId="0" fontId="51" fillId="21" borderId="26" xfId="685" applyFont="1" applyFill="1" applyBorder="1" applyAlignment="1">
      <alignment horizontal="center" vertical="center" wrapText="1"/>
    </xf>
    <xf numFmtId="0" fontId="51" fillId="21" borderId="57" xfId="685" applyFont="1" applyFill="1" applyBorder="1" applyAlignment="1">
      <alignment horizontal="center" vertical="center" wrapText="1"/>
    </xf>
    <xf numFmtId="49" fontId="44" fillId="31" borderId="70" xfId="685" applyNumberFormat="1" applyFont="1" applyFill="1" applyBorder="1" applyAlignment="1">
      <alignment horizontal="left" vertical="center" wrapText="1"/>
    </xf>
    <xf numFmtId="49" fontId="44" fillId="31" borderId="54" xfId="685" applyNumberFormat="1" applyFont="1" applyFill="1" applyBorder="1" applyAlignment="1">
      <alignment horizontal="left" vertical="center" wrapText="1"/>
    </xf>
    <xf numFmtId="49" fontId="44" fillId="31" borderId="71" xfId="685" applyNumberFormat="1" applyFont="1" applyFill="1" applyBorder="1" applyAlignment="1">
      <alignment horizontal="left" vertical="center" wrapText="1"/>
    </xf>
    <xf numFmtId="198" fontId="44" fillId="31" borderId="70" xfId="685" applyNumberFormat="1" applyFont="1" applyFill="1" applyBorder="1" applyAlignment="1">
      <alignment horizontal="right" vertical="center" wrapText="1"/>
    </xf>
    <xf numFmtId="198" fontId="44" fillId="31" borderId="54" xfId="685" applyNumberFormat="1" applyFont="1" applyFill="1" applyBorder="1" applyAlignment="1">
      <alignment horizontal="right" vertical="center" wrapText="1"/>
    </xf>
    <xf numFmtId="198" fontId="44" fillId="31" borderId="71" xfId="685" applyNumberFormat="1" applyFont="1" applyFill="1" applyBorder="1" applyAlignment="1">
      <alignment horizontal="right" vertical="center" wrapText="1"/>
    </xf>
    <xf numFmtId="0" fontId="42" fillId="0" borderId="53" xfId="685" applyFont="1" applyBorder="1" applyAlignment="1">
      <alignment horizontal="left" vertical="center" wrapText="1"/>
    </xf>
    <xf numFmtId="0" fontId="42" fillId="0" borderId="59" xfId="685" applyFont="1" applyBorder="1" applyAlignment="1">
      <alignment horizontal="left" vertical="center" wrapText="1"/>
    </xf>
    <xf numFmtId="0" fontId="42" fillId="0" borderId="42" xfId="685" applyFont="1" applyBorder="1" applyAlignment="1">
      <alignment horizontal="left" vertical="center" wrapText="1"/>
    </xf>
    <xf numFmtId="4" fontId="52" fillId="0" borderId="12" xfId="685" applyNumberFormat="1" applyFont="1" applyBorder="1" applyAlignment="1">
      <alignment horizontal="center" vertical="center"/>
    </xf>
    <xf numFmtId="9" fontId="52" fillId="0" borderId="12" xfId="814" applyFont="1" applyBorder="1" applyAlignment="1">
      <alignment horizontal="center" vertical="center"/>
    </xf>
    <xf numFmtId="0" fontId="44" fillId="20" borderId="66" xfId="685" applyFont="1" applyFill="1" applyBorder="1" applyAlignment="1">
      <alignment horizontal="left" vertical="center" wrapText="1"/>
    </xf>
    <xf numFmtId="0" fontId="44" fillId="20" borderId="67" xfId="685" applyFont="1" applyFill="1" applyBorder="1" applyAlignment="1">
      <alignment horizontal="left" vertical="center" wrapText="1"/>
    </xf>
    <xf numFmtId="0" fontId="44" fillId="20" borderId="70" xfId="685" applyFont="1" applyFill="1" applyBorder="1" applyAlignment="1">
      <alignment horizontal="left" vertical="center" wrapText="1"/>
    </xf>
    <xf numFmtId="49" fontId="44" fillId="0" borderId="67" xfId="685" applyNumberFormat="1" applyFont="1" applyFill="1" applyBorder="1" applyAlignment="1">
      <alignment horizontal="left" vertical="center" wrapText="1"/>
    </xf>
    <xf numFmtId="49" fontId="44" fillId="0" borderId="12" xfId="685" applyNumberFormat="1" applyFont="1" applyFill="1" applyBorder="1" applyAlignment="1">
      <alignment horizontal="left" vertical="center" wrapText="1"/>
    </xf>
    <xf numFmtId="49" fontId="44" fillId="0" borderId="4" xfId="685" applyNumberFormat="1" applyFont="1" applyFill="1" applyBorder="1" applyAlignment="1">
      <alignment horizontal="left" vertical="center" wrapText="1"/>
    </xf>
    <xf numFmtId="198" fontId="44" fillId="0" borderId="67" xfId="685" applyNumberFormat="1" applyFont="1" applyFill="1" applyBorder="1" applyAlignment="1">
      <alignment horizontal="right" vertical="center" wrapText="1"/>
    </xf>
    <xf numFmtId="198" fontId="44" fillId="0" borderId="12" xfId="685" applyNumberFormat="1" applyFont="1" applyFill="1" applyBorder="1" applyAlignment="1">
      <alignment horizontal="right" vertical="center" wrapText="1"/>
    </xf>
    <xf numFmtId="198" fontId="44" fillId="0" borderId="4" xfId="685" applyNumberFormat="1" applyFont="1" applyFill="1" applyBorder="1" applyAlignment="1">
      <alignment horizontal="right" vertical="center" wrapText="1"/>
    </xf>
    <xf numFmtId="49" fontId="44" fillId="31" borderId="67" xfId="685" applyNumberFormat="1" applyFont="1" applyFill="1" applyBorder="1" applyAlignment="1">
      <alignment horizontal="left" vertical="center" wrapText="1"/>
    </xf>
    <xf numFmtId="49" fontId="44" fillId="31" borderId="12" xfId="685" applyNumberFormat="1" applyFont="1" applyFill="1" applyBorder="1" applyAlignment="1">
      <alignment horizontal="left" vertical="center" wrapText="1"/>
    </xf>
    <xf numFmtId="49" fontId="44" fillId="31" borderId="4" xfId="685" applyNumberFormat="1" applyFont="1" applyFill="1" applyBorder="1" applyAlignment="1">
      <alignment horizontal="left" vertical="center" wrapText="1"/>
    </xf>
    <xf numFmtId="198" fontId="44" fillId="31" borderId="67" xfId="685" applyNumberFormat="1" applyFont="1" applyFill="1" applyBorder="1" applyAlignment="1">
      <alignment horizontal="right" vertical="center" wrapText="1"/>
    </xf>
    <xf numFmtId="198" fontId="44" fillId="31" borderId="12" xfId="685" applyNumberFormat="1" applyFont="1" applyFill="1" applyBorder="1" applyAlignment="1">
      <alignment horizontal="right" vertical="center" wrapText="1"/>
    </xf>
    <xf numFmtId="198" fontId="44" fillId="31" borderId="4" xfId="685" applyNumberFormat="1" applyFont="1" applyFill="1" applyBorder="1" applyAlignment="1">
      <alignment horizontal="right" vertical="center" wrapText="1"/>
    </xf>
    <xf numFmtId="175" fontId="44" fillId="0" borderId="67" xfId="685" applyNumberFormat="1" applyFont="1" applyFill="1" applyBorder="1" applyAlignment="1">
      <alignment horizontal="right" vertical="center" wrapText="1"/>
    </xf>
    <xf numFmtId="175" fontId="44" fillId="0" borderId="12" xfId="685" applyNumberFormat="1" applyFont="1" applyFill="1" applyBorder="1" applyAlignment="1">
      <alignment horizontal="right" vertical="center" wrapText="1"/>
    </xf>
    <xf numFmtId="175" fontId="44" fillId="0" borderId="4" xfId="685" applyNumberFormat="1" applyFont="1" applyFill="1" applyBorder="1" applyAlignment="1">
      <alignment horizontal="right" vertical="center" wrapText="1"/>
    </xf>
    <xf numFmtId="175" fontId="44" fillId="31" borderId="67" xfId="685" applyNumberFormat="1" applyFont="1" applyFill="1" applyBorder="1" applyAlignment="1">
      <alignment horizontal="right" vertical="center" wrapText="1"/>
    </xf>
    <xf numFmtId="175" fontId="44" fillId="31" borderId="12" xfId="685" applyNumberFormat="1" applyFont="1" applyFill="1" applyBorder="1" applyAlignment="1">
      <alignment horizontal="right" vertical="center" wrapText="1"/>
    </xf>
    <xf numFmtId="175" fontId="44" fillId="31" borderId="4" xfId="685" applyNumberFormat="1" applyFont="1" applyFill="1" applyBorder="1" applyAlignment="1">
      <alignment horizontal="right" vertical="center" wrapText="1"/>
    </xf>
    <xf numFmtId="49" fontId="44" fillId="0" borderId="48" xfId="685" applyNumberFormat="1" applyFont="1" applyFill="1" applyBorder="1" applyAlignment="1">
      <alignment horizontal="left" vertical="center" wrapText="1"/>
    </xf>
    <xf numFmtId="49" fontId="44" fillId="0" borderId="26" xfId="685" applyNumberFormat="1" applyFont="1" applyFill="1" applyBorder="1" applyAlignment="1">
      <alignment horizontal="left" vertical="center" wrapText="1"/>
    </xf>
    <xf numFmtId="49" fontId="44" fillId="0" borderId="49" xfId="685" applyNumberFormat="1" applyFont="1" applyFill="1" applyBorder="1" applyAlignment="1">
      <alignment horizontal="left" vertical="center" wrapText="1"/>
    </xf>
    <xf numFmtId="175" fontId="44" fillId="0" borderId="48" xfId="685" applyNumberFormat="1" applyFont="1" applyFill="1" applyBorder="1" applyAlignment="1">
      <alignment horizontal="right" vertical="center" wrapText="1"/>
    </xf>
    <xf numFmtId="175" fontId="44" fillId="0" borderId="26" xfId="685" applyNumberFormat="1" applyFont="1" applyFill="1" applyBorder="1" applyAlignment="1">
      <alignment horizontal="right" vertical="center" wrapText="1"/>
    </xf>
    <xf numFmtId="175" fontId="44" fillId="0" borderId="49" xfId="685" applyNumberFormat="1" applyFont="1" applyFill="1" applyBorder="1" applyAlignment="1">
      <alignment horizontal="right" vertical="center" wrapText="1"/>
    </xf>
    <xf numFmtId="0" fontId="44" fillId="0" borderId="68" xfId="685" applyFont="1" applyBorder="1" applyAlignment="1">
      <alignment horizontal="left" vertical="center" wrapText="1"/>
    </xf>
    <xf numFmtId="0" fontId="44" fillId="0" borderId="69" xfId="685" applyFont="1" applyBorder="1" applyAlignment="1">
      <alignment horizontal="left" vertical="center" wrapText="1"/>
    </xf>
    <xf numFmtId="0" fontId="44" fillId="31" borderId="50" xfId="685" applyFont="1" applyFill="1" applyBorder="1" applyAlignment="1">
      <alignment horizontal="left" vertical="center" wrapText="1"/>
    </xf>
    <xf numFmtId="0" fontId="44" fillId="31" borderId="30" xfId="685" applyFont="1" applyFill="1" applyBorder="1" applyAlignment="1">
      <alignment horizontal="left" vertical="center" wrapText="1"/>
    </xf>
    <xf numFmtId="0" fontId="44" fillId="31" borderId="65" xfId="685" applyFont="1" applyFill="1" applyBorder="1" applyAlignment="1">
      <alignment horizontal="left" vertical="center" wrapText="1"/>
    </xf>
    <xf numFmtId="0" fontId="44" fillId="0" borderId="56" xfId="685" applyFont="1" applyBorder="1" applyAlignment="1">
      <alignment horizontal="left" vertical="center" wrapText="1"/>
    </xf>
    <xf numFmtId="0" fontId="44" fillId="0" borderId="26" xfId="685" applyFont="1" applyBorder="1" applyAlignment="1">
      <alignment horizontal="left" vertical="center" wrapText="1"/>
    </xf>
    <xf numFmtId="0" fontId="44" fillId="0" borderId="49" xfId="685" applyFont="1" applyBorder="1" applyAlignment="1">
      <alignment horizontal="left" vertical="center" wrapText="1"/>
    </xf>
    <xf numFmtId="0" fontId="44" fillId="31" borderId="58" xfId="685" applyFont="1" applyFill="1" applyBorder="1" applyAlignment="1">
      <alignment horizontal="left" vertical="center" wrapText="1"/>
    </xf>
    <xf numFmtId="0" fontId="44" fillId="31" borderId="16" xfId="685" applyFont="1" applyFill="1" applyBorder="1" applyAlignment="1">
      <alignment horizontal="left" vertical="center" wrapText="1"/>
    </xf>
    <xf numFmtId="0" fontId="44" fillId="31" borderId="35" xfId="685" applyFont="1" applyFill="1" applyBorder="1" applyAlignment="1">
      <alignment horizontal="left" vertical="center" wrapText="1"/>
    </xf>
    <xf numFmtId="0" fontId="44" fillId="31" borderId="22" xfId="685" applyFont="1" applyFill="1" applyBorder="1" applyAlignment="1">
      <alignment horizontal="center" vertical="center" wrapText="1"/>
    </xf>
    <xf numFmtId="0" fontId="44" fillId="31" borderId="17" xfId="685" applyFont="1" applyFill="1" applyBorder="1" applyAlignment="1">
      <alignment horizontal="center" vertical="center" wrapText="1"/>
    </xf>
    <xf numFmtId="0" fontId="44" fillId="31" borderId="23" xfId="685" applyFont="1" applyFill="1" applyBorder="1" applyAlignment="1">
      <alignment horizontal="center" vertical="center" wrapText="1"/>
    </xf>
    <xf numFmtId="0" fontId="44" fillId="20" borderId="52" xfId="685" applyFont="1" applyFill="1" applyBorder="1" applyAlignment="1">
      <alignment horizontal="left" vertical="center" wrapText="1"/>
    </xf>
    <xf numFmtId="0" fontId="44" fillId="20" borderId="48" xfId="685" applyFont="1" applyFill="1" applyBorder="1" applyAlignment="1">
      <alignment horizontal="left" vertical="center" wrapText="1"/>
    </xf>
    <xf numFmtId="0" fontId="44" fillId="20" borderId="33" xfId="685" applyFont="1" applyFill="1" applyBorder="1" applyAlignment="1">
      <alignment horizontal="left" vertical="center" wrapText="1"/>
    </xf>
    <xf numFmtId="175" fontId="44" fillId="31" borderId="48" xfId="685" applyNumberFormat="1" applyFont="1" applyFill="1" applyBorder="1" applyAlignment="1">
      <alignment horizontal="right" vertical="center" wrapText="1"/>
    </xf>
    <xf numFmtId="175" fontId="44" fillId="31" borderId="26" xfId="685" applyNumberFormat="1" applyFont="1" applyFill="1" applyBorder="1" applyAlignment="1">
      <alignment horizontal="right" vertical="center" wrapText="1"/>
    </xf>
    <xf numFmtId="175" fontId="44" fillId="31" borderId="49" xfId="685" applyNumberFormat="1" applyFont="1" applyFill="1" applyBorder="1" applyAlignment="1">
      <alignment horizontal="right" vertical="center" wrapText="1"/>
    </xf>
    <xf numFmtId="175" fontId="44" fillId="31" borderId="70" xfId="685" applyNumberFormat="1" applyFont="1" applyFill="1" applyBorder="1" applyAlignment="1">
      <alignment horizontal="right" vertical="center" wrapText="1"/>
    </xf>
    <xf numFmtId="175" fontId="44" fillId="31" borderId="54" xfId="685" applyNumberFormat="1" applyFont="1" applyFill="1" applyBorder="1" applyAlignment="1">
      <alignment horizontal="right" vertical="center" wrapText="1"/>
    </xf>
    <xf numFmtId="175" fontId="44" fillId="31" borderId="71" xfId="685" applyNumberFormat="1" applyFont="1" applyFill="1" applyBorder="1" applyAlignment="1">
      <alignment horizontal="right" vertical="center" wrapText="1"/>
    </xf>
    <xf numFmtId="49" fontId="44" fillId="0" borderId="66" xfId="685" applyNumberFormat="1" applyFont="1" applyFill="1" applyBorder="1" applyAlignment="1">
      <alignment horizontal="left" vertical="center" wrapText="1"/>
    </xf>
    <xf numFmtId="49" fontId="44" fillId="0" borderId="38" xfId="685" applyNumberFormat="1" applyFont="1" applyFill="1" applyBorder="1" applyAlignment="1">
      <alignment horizontal="left" vertical="center" wrapText="1"/>
    </xf>
    <xf numFmtId="49" fontId="44" fillId="0" borderId="39" xfId="685" applyNumberFormat="1" applyFont="1" applyFill="1" applyBorder="1" applyAlignment="1">
      <alignment horizontal="left" vertical="center" wrapText="1"/>
    </xf>
    <xf numFmtId="175" fontId="44" fillId="0" borderId="66" xfId="685" applyNumberFormat="1" applyFont="1" applyFill="1" applyBorder="1" applyAlignment="1">
      <alignment horizontal="right" vertical="center" wrapText="1"/>
    </xf>
    <xf numFmtId="175" fontId="44" fillId="0" borderId="38" xfId="685" applyNumberFormat="1" applyFont="1" applyFill="1" applyBorder="1" applyAlignment="1">
      <alignment horizontal="right" vertical="center" wrapText="1"/>
    </xf>
    <xf numFmtId="175" fontId="44" fillId="0" borderId="39" xfId="685" applyNumberFormat="1" applyFont="1" applyFill="1" applyBorder="1" applyAlignment="1">
      <alignment horizontal="right" vertical="center" wrapText="1"/>
    </xf>
    <xf numFmtId="49" fontId="44" fillId="31" borderId="48" xfId="685" applyNumberFormat="1" applyFont="1" applyFill="1" applyBorder="1" applyAlignment="1">
      <alignment horizontal="left" vertical="center" wrapText="1"/>
    </xf>
    <xf numFmtId="49" fontId="44" fillId="31" borderId="26" xfId="685" applyNumberFormat="1" applyFont="1" applyFill="1" applyBorder="1" applyAlignment="1">
      <alignment horizontal="left" vertical="center" wrapText="1"/>
    </xf>
    <xf numFmtId="49" fontId="44" fillId="31" borderId="49" xfId="685" applyNumberFormat="1" applyFont="1" applyFill="1" applyBorder="1" applyAlignment="1">
      <alignment horizontal="left" vertical="center" wrapText="1"/>
    </xf>
    <xf numFmtId="0" fontId="41" fillId="0" borderId="12" xfId="685" applyFont="1" applyBorder="1" applyAlignment="1">
      <alignment horizontal="center" vertical="center"/>
    </xf>
    <xf numFmtId="49" fontId="41" fillId="0" borderId="12" xfId="685" applyNumberFormat="1" applyFont="1" applyBorder="1" applyAlignment="1">
      <alignment horizontal="center" vertical="center" wrapText="1"/>
    </xf>
    <xf numFmtId="198" fontId="41" fillId="0" borderId="12" xfId="685" applyNumberFormat="1" applyFont="1" applyBorder="1" applyAlignment="1">
      <alignment horizontal="right" vertical="center"/>
    </xf>
    <xf numFmtId="49" fontId="56" fillId="0" borderId="52" xfId="685" applyNumberFormat="1" applyFont="1" applyFill="1" applyBorder="1" applyAlignment="1">
      <alignment horizontal="left" vertical="center" wrapText="1"/>
    </xf>
    <xf numFmtId="49" fontId="56" fillId="0" borderId="30" xfId="685" applyNumberFormat="1" applyFont="1" applyFill="1" applyBorder="1" applyAlignment="1">
      <alignment horizontal="left" vertical="center" wrapText="1"/>
    </xf>
    <xf numFmtId="49" fontId="56" fillId="0" borderId="65" xfId="685" applyNumberFormat="1" applyFont="1" applyFill="1" applyBorder="1" applyAlignment="1">
      <alignment horizontal="left" vertical="center" wrapText="1"/>
    </xf>
    <xf numFmtId="175" fontId="56" fillId="0" borderId="66" xfId="685" applyNumberFormat="1" applyFont="1" applyFill="1" applyBorder="1" applyAlignment="1">
      <alignment horizontal="right" vertical="center" wrapText="1"/>
    </xf>
    <xf numFmtId="175" fontId="56" fillId="0" borderId="38" xfId="685" applyNumberFormat="1" applyFont="1" applyFill="1" applyBorder="1" applyAlignment="1">
      <alignment horizontal="right" vertical="center" wrapText="1"/>
    </xf>
    <xf numFmtId="175" fontId="56" fillId="0" borderId="39" xfId="685" applyNumberFormat="1" applyFont="1" applyFill="1" applyBorder="1" applyAlignment="1">
      <alignment horizontal="right" vertical="center" wrapText="1"/>
    </xf>
    <xf numFmtId="0" fontId="43" fillId="20" borderId="12" xfId="685" applyFont="1" applyFill="1" applyBorder="1" applyAlignment="1">
      <alignment horizontal="left" vertical="center" wrapText="1"/>
    </xf>
    <xf numFmtId="0" fontId="43" fillId="20" borderId="12" xfId="685" applyFont="1" applyFill="1" applyBorder="1" applyAlignment="1">
      <alignment horizontal="center" vertical="center" wrapText="1"/>
    </xf>
    <xf numFmtId="198" fontId="48" fillId="0" borderId="12" xfId="685" applyNumberFormat="1" applyFont="1" applyBorder="1" applyAlignment="1">
      <alignment horizontal="right" vertical="center"/>
    </xf>
    <xf numFmtId="198" fontId="43" fillId="21" borderId="56" xfId="685" applyNumberFormat="1" applyFont="1" applyFill="1" applyBorder="1" applyAlignment="1">
      <alignment horizontal="right" vertical="center" wrapText="1"/>
    </xf>
    <xf numFmtId="198" fontId="43" fillId="21" borderId="26" xfId="685" applyNumberFormat="1" applyFont="1" applyFill="1" applyBorder="1" applyAlignment="1">
      <alignment horizontal="right" vertical="center" wrapText="1"/>
    </xf>
    <xf numFmtId="198" fontId="43" fillId="21" borderId="57" xfId="685" applyNumberFormat="1" applyFont="1" applyFill="1" applyBorder="1" applyAlignment="1">
      <alignment horizontal="right" vertical="center" wrapText="1"/>
    </xf>
    <xf numFmtId="0" fontId="42" fillId="21" borderId="12" xfId="685" applyFont="1" applyFill="1" applyBorder="1" applyAlignment="1">
      <alignment horizontal="center" vertical="center"/>
    </xf>
    <xf numFmtId="198" fontId="42" fillId="21" borderId="12" xfId="685" applyNumberFormat="1" applyFont="1" applyFill="1" applyBorder="1" applyAlignment="1">
      <alignment horizontal="right" vertical="center" wrapText="1"/>
    </xf>
    <xf numFmtId="0" fontId="41" fillId="0" borderId="12" xfId="685" applyFont="1" applyBorder="1" applyAlignment="1">
      <alignment horizontal="left" vertical="center"/>
    </xf>
    <xf numFmtId="198" fontId="41" fillId="0" borderId="12" xfId="685" applyNumberFormat="1" applyFont="1" applyBorder="1" applyAlignment="1">
      <alignment horizontal="right" vertical="center" wrapText="1"/>
    </xf>
    <xf numFmtId="198" fontId="48" fillId="0" borderId="12" xfId="685" applyNumberFormat="1" applyFont="1" applyBorder="1" applyAlignment="1">
      <alignment horizontal="right" vertical="center" wrapText="1"/>
    </xf>
    <xf numFmtId="0" fontId="46" fillId="0" borderId="0" xfId="685" applyFont="1" applyAlignment="1">
      <alignment horizontal="left" vertical="center" wrapText="1"/>
    </xf>
    <xf numFmtId="0" fontId="46" fillId="0" borderId="12" xfId="685" applyFont="1" applyBorder="1" applyAlignment="1">
      <alignment horizontal="center" vertical="center"/>
    </xf>
    <xf numFmtId="0" fontId="47" fillId="21" borderId="12" xfId="685" applyFont="1" applyFill="1" applyBorder="1" applyAlignment="1">
      <alignment horizontal="center" vertical="center"/>
    </xf>
    <xf numFmtId="0" fontId="54" fillId="0" borderId="12" xfId="685" applyFont="1" applyBorder="1" applyAlignment="1">
      <alignment horizontal="left" vertical="center" wrapText="1"/>
    </xf>
    <xf numFmtId="0" fontId="48" fillId="0" borderId="12" xfId="685" applyFont="1" applyBorder="1" applyAlignment="1">
      <alignment horizontal="left" vertical="center" wrapText="1"/>
    </xf>
    <xf numFmtId="0" fontId="55" fillId="0" borderId="12" xfId="685" applyFont="1" applyBorder="1" applyAlignment="1">
      <alignment horizontal="left" vertical="center" wrapText="1"/>
    </xf>
    <xf numFmtId="0" fontId="41" fillId="0" borderId="12" xfId="685" applyFont="1" applyBorder="1" applyAlignment="1">
      <alignment horizontal="left" vertical="center" wrapText="1"/>
    </xf>
    <xf numFmtId="0" fontId="47" fillId="0" borderId="12" xfId="685" applyFont="1" applyBorder="1" applyAlignment="1">
      <alignment horizontal="left" vertical="center" wrapText="1"/>
    </xf>
    <xf numFmtId="0" fontId="50" fillId="30" borderId="56" xfId="685" applyFont="1" applyFill="1" applyBorder="1" applyAlignment="1">
      <alignment horizontal="center" vertical="center"/>
    </xf>
    <xf numFmtId="0" fontId="50" fillId="30" borderId="57" xfId="685" applyFont="1" applyFill="1" applyBorder="1" applyAlignment="1">
      <alignment horizontal="center" vertical="center"/>
    </xf>
    <xf numFmtId="0" fontId="50" fillId="30" borderId="12" xfId="685" applyFont="1" applyFill="1" applyBorder="1" applyAlignment="1">
      <alignment horizontal="left" vertical="center"/>
    </xf>
    <xf numFmtId="0" fontId="42" fillId="30" borderId="12" xfId="685" applyFont="1" applyFill="1" applyBorder="1" applyAlignment="1">
      <alignment horizontal="left" vertical="center" wrapText="1"/>
    </xf>
    <xf numFmtId="0" fontId="11" fillId="30" borderId="56" xfId="685" applyFont="1" applyFill="1" applyBorder="1" applyAlignment="1">
      <alignment horizontal="center" vertical="center"/>
    </xf>
    <xf numFmtId="0" fontId="11" fillId="30" borderId="57" xfId="685" applyFont="1" applyFill="1" applyBorder="1" applyAlignment="1">
      <alignment horizontal="center" vertical="center"/>
    </xf>
    <xf numFmtId="0" fontId="4" fillId="0" borderId="12" xfId="0" applyFont="1" applyBorder="1" applyAlignment="1">
      <alignment horizontal="center"/>
    </xf>
    <xf numFmtId="3" fontId="67" fillId="35" borderId="56" xfId="730" applyNumberFormat="1" applyFont="1" applyFill="1" applyBorder="1" applyAlignment="1">
      <alignment horizontal="center" vertical="center"/>
    </xf>
    <xf numFmtId="3" fontId="67" fillId="35" borderId="57" xfId="730" applyNumberFormat="1" applyFont="1" applyFill="1" applyBorder="1" applyAlignment="1">
      <alignment horizontal="center" vertical="center"/>
    </xf>
    <xf numFmtId="202" fontId="2" fillId="0" borderId="75" xfId="692" applyNumberFormat="1" applyFont="1" applyFill="1" applyBorder="1" applyAlignment="1">
      <alignment horizontal="center" vertical="center"/>
    </xf>
    <xf numFmtId="202" fontId="2" fillId="0" borderId="76" xfId="692" applyNumberFormat="1" applyFont="1" applyFill="1" applyBorder="1" applyAlignment="1">
      <alignment horizontal="center" vertical="center"/>
    </xf>
    <xf numFmtId="202" fontId="2" fillId="0" borderId="43" xfId="692" applyNumberFormat="1" applyFont="1" applyFill="1" applyBorder="1" applyAlignment="1">
      <alignment horizontal="center" vertical="center"/>
    </xf>
    <xf numFmtId="0" fontId="67" fillId="35" borderId="52" xfId="730" applyNumberFormat="1" applyFont="1" applyFill="1" applyBorder="1" applyAlignment="1">
      <alignment horizontal="left" vertical="center" wrapText="1"/>
    </xf>
    <xf numFmtId="0" fontId="67" fillId="35" borderId="30" xfId="730" applyNumberFormat="1" applyFont="1" applyFill="1" applyBorder="1" applyAlignment="1">
      <alignment horizontal="left" vertical="center" wrapText="1"/>
    </xf>
    <xf numFmtId="0" fontId="67" fillId="35" borderId="31" xfId="730" applyNumberFormat="1" applyFont="1" applyFill="1" applyBorder="1" applyAlignment="1">
      <alignment horizontal="left" vertical="center" wrapText="1"/>
    </xf>
    <xf numFmtId="3" fontId="67" fillId="35" borderId="50" xfId="730" applyNumberFormat="1" applyFont="1" applyFill="1" applyBorder="1" applyAlignment="1">
      <alignment horizontal="center" vertical="center" wrapText="1"/>
    </xf>
    <xf numFmtId="3" fontId="67" fillId="35" borderId="30" xfId="730" applyNumberFormat="1" applyFont="1" applyFill="1" applyBorder="1" applyAlignment="1">
      <alignment horizontal="center" vertical="center" wrapText="1"/>
    </xf>
    <xf numFmtId="3" fontId="67" fillId="35" borderId="31" xfId="730" applyNumberFormat="1" applyFont="1" applyFill="1" applyBorder="1" applyAlignment="1">
      <alignment horizontal="center" vertical="center" wrapText="1"/>
    </xf>
    <xf numFmtId="0" fontId="11" fillId="0" borderId="59" xfId="927" applyFont="1" applyFill="1" applyBorder="1" applyAlignment="1">
      <alignment horizontal="center" vertical="center" wrapText="1"/>
    </xf>
    <xf numFmtId="0" fontId="11" fillId="0" borderId="46" xfId="927" applyFont="1" applyFill="1" applyBorder="1" applyAlignment="1">
      <alignment horizontal="center" vertical="center" wrapText="1"/>
    </xf>
    <xf numFmtId="166" fontId="11" fillId="0" borderId="68" xfId="928" applyFont="1" applyFill="1" applyBorder="1" applyAlignment="1">
      <alignment horizontal="center" vertical="center" wrapText="1"/>
    </xf>
    <xf numFmtId="166" fontId="11" fillId="0" borderId="59" xfId="928" applyFont="1" applyFill="1" applyBorder="1" applyAlignment="1">
      <alignment horizontal="center" vertical="center" wrapText="1"/>
    </xf>
    <xf numFmtId="166" fontId="11" fillId="0" borderId="46" xfId="928" applyFont="1" applyFill="1" applyBorder="1" applyAlignment="1">
      <alignment horizontal="center" vertical="center" wrapText="1"/>
    </xf>
    <xf numFmtId="0" fontId="11" fillId="0" borderId="39" xfId="927" applyFont="1" applyFill="1" applyBorder="1" applyAlignment="1">
      <alignment horizontal="center" vertical="center"/>
    </xf>
    <xf numFmtId="0" fontId="10" fillId="0" borderId="4" xfId="927" applyFont="1" applyFill="1" applyBorder="1" applyAlignment="1">
      <alignment horizontal="center" vertical="center"/>
    </xf>
    <xf numFmtId="0" fontId="10" fillId="0" borderId="71" xfId="927" applyFont="1" applyFill="1" applyBorder="1" applyAlignment="1">
      <alignment horizontal="center" vertical="center"/>
    </xf>
    <xf numFmtId="0" fontId="67" fillId="35" borderId="48" xfId="730" applyNumberFormat="1" applyFont="1" applyFill="1" applyBorder="1" applyAlignment="1">
      <alignment horizontal="left" vertical="center" wrapText="1"/>
    </xf>
    <xf numFmtId="0" fontId="67" fillId="35" borderId="26" xfId="730" applyNumberFormat="1" applyFont="1" applyFill="1" applyBorder="1" applyAlignment="1">
      <alignment horizontal="left" vertical="center" wrapText="1"/>
    </xf>
    <xf numFmtId="0" fontId="67" fillId="35" borderId="57" xfId="730" applyNumberFormat="1" applyFont="1" applyFill="1" applyBorder="1" applyAlignment="1">
      <alignment horizontal="left" vertical="center" wrapText="1"/>
    </xf>
    <xf numFmtId="0" fontId="67" fillId="35" borderId="44" xfId="730" applyFont="1" applyFill="1" applyBorder="1" applyAlignment="1">
      <alignment horizontal="center" vertical="center" wrapText="1"/>
    </xf>
    <xf numFmtId="0" fontId="67" fillId="35" borderId="28" xfId="730" applyFont="1" applyFill="1" applyBorder="1" applyAlignment="1">
      <alignment horizontal="center" vertical="center" wrapText="1"/>
    </xf>
    <xf numFmtId="0" fontId="67" fillId="35" borderId="37" xfId="730" applyFont="1" applyFill="1" applyBorder="1" applyAlignment="1">
      <alignment horizontal="center" vertical="center" wrapText="1"/>
    </xf>
    <xf numFmtId="0" fontId="67" fillId="35" borderId="77" xfId="730" applyFont="1" applyFill="1" applyBorder="1" applyAlignment="1">
      <alignment horizontal="center" vertical="center" wrapText="1"/>
    </xf>
    <xf numFmtId="0" fontId="67" fillId="35" borderId="20" xfId="730" applyFont="1" applyFill="1" applyBorder="1" applyAlignment="1">
      <alignment horizontal="center" vertical="center" wrapText="1"/>
    </xf>
    <xf numFmtId="0" fontId="67" fillId="35" borderId="21" xfId="730" applyFont="1" applyFill="1" applyBorder="1" applyAlignment="1">
      <alignment horizontal="center" vertical="center" wrapText="1"/>
    </xf>
    <xf numFmtId="0" fontId="67" fillId="35" borderId="33" xfId="730" applyNumberFormat="1" applyFont="1" applyFill="1" applyBorder="1" applyAlignment="1">
      <alignment horizontal="left" vertical="center" wrapText="1"/>
    </xf>
    <xf numFmtId="0" fontId="67" fillId="35" borderId="16" xfId="730" applyNumberFormat="1" applyFont="1" applyFill="1" applyBorder="1" applyAlignment="1">
      <alignment horizontal="left" vertical="center" wrapText="1"/>
    </xf>
    <xf numFmtId="0" fontId="67" fillId="35" borderId="34" xfId="730" applyNumberFormat="1" applyFont="1" applyFill="1" applyBorder="1" applyAlignment="1">
      <alignment horizontal="left" vertical="center" wrapText="1"/>
    </xf>
    <xf numFmtId="0" fontId="67" fillId="0" borderId="36" xfId="692" applyFont="1" applyFill="1" applyBorder="1" applyAlignment="1">
      <alignment horizontal="right" vertical="center" wrapText="1"/>
    </xf>
    <xf numFmtId="0" fontId="67" fillId="0" borderId="28" xfId="692" applyFont="1" applyFill="1" applyBorder="1" applyAlignment="1">
      <alignment horizontal="right" vertical="center" wrapText="1"/>
    </xf>
    <xf numFmtId="0" fontId="67" fillId="0" borderId="45" xfId="692" applyFont="1" applyFill="1" applyBorder="1" applyAlignment="1">
      <alignment horizontal="right" vertical="center" wrapText="1"/>
    </xf>
    <xf numFmtId="0" fontId="67" fillId="0" borderId="24" xfId="692" applyFont="1" applyFill="1" applyBorder="1" applyAlignment="1">
      <alignment horizontal="right" vertical="center" wrapText="1"/>
    </xf>
    <xf numFmtId="0" fontId="67" fillId="0" borderId="0" xfId="692" applyFont="1" applyFill="1" applyBorder="1" applyAlignment="1">
      <alignment horizontal="right" vertical="center" wrapText="1"/>
    </xf>
    <xf numFmtId="0" fontId="67" fillId="0" borderId="15" xfId="692" applyFont="1" applyFill="1" applyBorder="1" applyAlignment="1">
      <alignment horizontal="right" vertical="center" wrapText="1"/>
    </xf>
    <xf numFmtId="0" fontId="67" fillId="0" borderId="51" xfId="692" applyFont="1" applyFill="1" applyBorder="1" applyAlignment="1">
      <alignment horizontal="right" vertical="center" wrapText="1"/>
    </xf>
    <xf numFmtId="0" fontId="67" fillId="0" borderId="18" xfId="692" applyFont="1" applyFill="1" applyBorder="1" applyAlignment="1">
      <alignment horizontal="right" vertical="center" wrapText="1"/>
    </xf>
    <xf numFmtId="0" fontId="67" fillId="0" borderId="41" xfId="692" applyFont="1" applyFill="1" applyBorder="1" applyAlignment="1">
      <alignment horizontal="right" vertical="center" wrapText="1"/>
    </xf>
    <xf numFmtId="0" fontId="67" fillId="35" borderId="56" xfId="730" applyFont="1" applyFill="1" applyBorder="1" applyAlignment="1">
      <alignment horizontal="center" vertical="center"/>
    </xf>
    <xf numFmtId="0" fontId="67" fillId="35" borderId="57" xfId="730" applyFont="1" applyFill="1" applyBorder="1" applyAlignment="1">
      <alignment horizontal="center" vertical="center"/>
    </xf>
    <xf numFmtId="0" fontId="67" fillId="35" borderId="48" xfId="800" applyNumberFormat="1" applyFont="1" applyFill="1" applyBorder="1" applyAlignment="1">
      <alignment horizontal="left" vertical="center" wrapText="1"/>
    </xf>
    <xf numFmtId="0" fontId="67" fillId="35" borderId="26" xfId="800" applyNumberFormat="1" applyFont="1" applyFill="1" applyBorder="1" applyAlignment="1">
      <alignment horizontal="left" vertical="center" wrapText="1"/>
    </xf>
    <xf numFmtId="0" fontId="67" fillId="35" borderId="57" xfId="800" applyNumberFormat="1" applyFont="1" applyFill="1" applyBorder="1" applyAlignment="1">
      <alignment horizontal="left" vertical="center" wrapText="1"/>
    </xf>
    <xf numFmtId="0" fontId="68" fillId="0" borderId="33" xfId="692" applyFont="1" applyFill="1" applyBorder="1" applyAlignment="1">
      <alignment horizontal="right" vertical="center" wrapText="1"/>
    </xf>
    <xf numFmtId="0" fontId="68" fillId="0" borderId="16" xfId="692" applyFont="1" applyFill="1" applyBorder="1" applyAlignment="1">
      <alignment horizontal="right" vertical="center" wrapText="1"/>
    </xf>
    <xf numFmtId="0" fontId="68" fillId="0" borderId="34" xfId="692" applyFont="1" applyFill="1" applyBorder="1" applyAlignment="1">
      <alignment horizontal="right" vertical="center" wrapText="1"/>
    </xf>
    <xf numFmtId="0" fontId="67" fillId="0" borderId="62" xfId="692" applyFont="1" applyBorder="1" applyAlignment="1">
      <alignment horizontal="right" vertical="center"/>
    </xf>
    <xf numFmtId="0" fontId="67" fillId="0" borderId="63" xfId="692" applyFont="1" applyBorder="1" applyAlignment="1">
      <alignment horizontal="right" vertical="center"/>
    </xf>
    <xf numFmtId="0" fontId="67" fillId="0" borderId="48" xfId="692" applyFont="1" applyFill="1" applyBorder="1" applyAlignment="1">
      <alignment horizontal="right" vertical="center" wrapText="1"/>
    </xf>
    <xf numFmtId="0" fontId="67" fillId="0" borderId="26" xfId="692" applyFont="1" applyFill="1" applyBorder="1" applyAlignment="1">
      <alignment horizontal="right" vertical="center" wrapText="1"/>
    </xf>
    <xf numFmtId="0" fontId="67" fillId="0" borderId="57" xfId="692" applyFont="1" applyFill="1" applyBorder="1" applyAlignment="1">
      <alignment horizontal="right" vertical="center" wrapText="1"/>
    </xf>
    <xf numFmtId="0" fontId="68" fillId="0" borderId="48" xfId="692" applyFont="1" applyFill="1" applyBorder="1" applyAlignment="1">
      <alignment horizontal="right" vertical="center" wrapText="1"/>
    </xf>
    <xf numFmtId="0" fontId="68" fillId="0" borderId="26" xfId="692" applyFont="1" applyFill="1" applyBorder="1" applyAlignment="1">
      <alignment horizontal="right" vertical="center" wrapText="1"/>
    </xf>
    <xf numFmtId="0" fontId="68" fillId="0" borderId="57" xfId="692" applyFont="1" applyFill="1" applyBorder="1" applyAlignment="1">
      <alignment horizontal="right" vertical="center" wrapText="1"/>
    </xf>
    <xf numFmtId="0" fontId="68" fillId="0" borderId="63" xfId="692" applyFont="1" applyFill="1" applyBorder="1" applyAlignment="1">
      <alignment horizontal="left" vertical="center"/>
    </xf>
    <xf numFmtId="0" fontId="68" fillId="0" borderId="64" xfId="692" applyFont="1" applyFill="1" applyBorder="1" applyAlignment="1">
      <alignment horizontal="left" vertical="center"/>
    </xf>
    <xf numFmtId="0" fontId="8" fillId="34" borderId="24" xfId="927" applyFont="1" applyFill="1" applyBorder="1" applyAlignment="1">
      <alignment horizontal="center" vertical="center" wrapText="1" shrinkToFit="1"/>
    </xf>
    <xf numFmtId="0" fontId="8" fillId="34" borderId="0" xfId="927" applyFont="1" applyFill="1" applyBorder="1" applyAlignment="1">
      <alignment horizontal="center" vertical="center" wrapText="1" shrinkToFit="1"/>
    </xf>
    <xf numFmtId="0" fontId="8" fillId="34" borderId="25" xfId="927" applyFont="1" applyFill="1" applyBorder="1" applyAlignment="1">
      <alignment horizontal="center" vertical="center" wrapText="1" shrinkToFit="1"/>
    </xf>
    <xf numFmtId="0" fontId="60" fillId="34" borderId="22" xfId="927" applyFont="1" applyFill="1" applyBorder="1" applyAlignment="1">
      <alignment horizontal="center" vertical="center"/>
    </xf>
    <xf numFmtId="0" fontId="60" fillId="34" borderId="17" xfId="927" applyFont="1" applyFill="1" applyBorder="1" applyAlignment="1">
      <alignment horizontal="center" vertical="center"/>
    </xf>
    <xf numFmtId="0" fontId="2" fillId="34" borderId="17" xfId="927" applyFont="1" applyFill="1" applyBorder="1" applyAlignment="1">
      <alignment vertical="center"/>
    </xf>
    <xf numFmtId="0" fontId="2" fillId="34" borderId="23" xfId="927" applyFont="1" applyFill="1" applyBorder="1" applyAlignment="1">
      <alignment vertical="center"/>
    </xf>
    <xf numFmtId="0" fontId="60" fillId="34" borderId="24" xfId="927" applyFont="1" applyFill="1" applyBorder="1" applyAlignment="1">
      <alignment horizontal="center" vertical="center"/>
    </xf>
    <xf numFmtId="0" fontId="60" fillId="34" borderId="0" xfId="927" applyFont="1" applyFill="1" applyBorder="1" applyAlignment="1">
      <alignment horizontal="center" vertical="center"/>
    </xf>
    <xf numFmtId="0" fontId="62" fillId="34" borderId="0" xfId="927" applyFont="1" applyFill="1" applyBorder="1" applyAlignment="1">
      <alignment vertical="center"/>
    </xf>
    <xf numFmtId="0" fontId="62" fillId="34" borderId="25" xfId="927" applyFont="1" applyFill="1" applyBorder="1" applyAlignment="1">
      <alignment vertical="center"/>
    </xf>
    <xf numFmtId="0" fontId="8" fillId="34" borderId="24" xfId="927" applyFont="1" applyFill="1" applyBorder="1" applyAlignment="1">
      <alignment horizontal="center" vertical="center"/>
    </xf>
    <xf numFmtId="0" fontId="8" fillId="34" borderId="0" xfId="927" applyFont="1" applyFill="1" applyBorder="1" applyAlignment="1">
      <alignment horizontal="center" vertical="center"/>
    </xf>
    <xf numFmtId="0" fontId="6" fillId="34" borderId="0" xfId="927" applyFont="1" applyFill="1" applyBorder="1" applyAlignment="1">
      <alignment vertical="center"/>
    </xf>
    <xf numFmtId="0" fontId="6" fillId="34" borderId="25" xfId="927" applyFont="1" applyFill="1" applyBorder="1" applyAlignment="1">
      <alignment vertical="center"/>
    </xf>
    <xf numFmtId="0" fontId="60" fillId="34" borderId="25" xfId="927" applyFont="1" applyFill="1" applyBorder="1" applyAlignment="1">
      <alignment horizontal="center" vertical="center"/>
    </xf>
    <xf numFmtId="0" fontId="11" fillId="0" borderId="13" xfId="927" applyFont="1" applyFill="1" applyBorder="1" applyAlignment="1">
      <alignment horizontal="center" vertical="center" wrapText="1"/>
    </xf>
    <xf numFmtId="0" fontId="10" fillId="0" borderId="74" xfId="927" applyFont="1" applyFill="1" applyBorder="1" applyAlignment="1">
      <alignment horizontal="center" vertical="center" wrapText="1"/>
    </xf>
    <xf numFmtId="0" fontId="10" fillId="0" borderId="73" xfId="927" applyFont="1" applyFill="1" applyBorder="1" applyAlignment="1">
      <alignment horizontal="center" vertical="center" wrapText="1"/>
    </xf>
    <xf numFmtId="0" fontId="11" fillId="0" borderId="68" xfId="927" applyFont="1" applyFill="1" applyBorder="1" applyAlignment="1">
      <alignment horizontal="center" vertical="center" wrapText="1"/>
    </xf>
    <xf numFmtId="0" fontId="10" fillId="0" borderId="59" xfId="927" applyFont="1" applyFill="1" applyBorder="1" applyAlignment="1">
      <alignment horizontal="center" vertical="center" wrapText="1"/>
    </xf>
    <xf numFmtId="0" fontId="10" fillId="0" borderId="46" xfId="927" applyFont="1" applyFill="1" applyBorder="1" applyAlignment="1">
      <alignment horizontal="center" vertical="center" wrapText="1"/>
    </xf>
    <xf numFmtId="0" fontId="11" fillId="0" borderId="50" xfId="927" applyFont="1" applyFill="1" applyBorder="1" applyAlignment="1">
      <alignment horizontal="center" vertical="center" wrapText="1"/>
    </xf>
    <xf numFmtId="0" fontId="11" fillId="0" borderId="31" xfId="927" applyFont="1" applyFill="1" applyBorder="1" applyAlignment="1">
      <alignment horizontal="center" vertical="center" wrapText="1"/>
    </xf>
    <xf numFmtId="0" fontId="11" fillId="0" borderId="38" xfId="927" applyFont="1" applyFill="1" applyBorder="1" applyAlignment="1">
      <alignment horizontal="center" vertical="center"/>
    </xf>
    <xf numFmtId="0" fontId="11" fillId="0" borderId="12" xfId="927" applyFont="1" applyFill="1" applyBorder="1" applyAlignment="1">
      <alignment horizontal="center" vertical="center"/>
    </xf>
    <xf numFmtId="0" fontId="11" fillId="0" borderId="54" xfId="927" applyFont="1" applyFill="1" applyBorder="1" applyAlignment="1">
      <alignment horizontal="center" vertical="center"/>
    </xf>
    <xf numFmtId="174" fontId="11" fillId="0" borderId="68" xfId="927" applyNumberFormat="1" applyFont="1" applyFill="1" applyBorder="1" applyAlignment="1">
      <alignment horizontal="center" vertical="center" wrapText="1"/>
    </xf>
    <xf numFmtId="174" fontId="11" fillId="0" borderId="59" xfId="927" applyNumberFormat="1" applyFont="1" applyFill="1" applyBorder="1" applyAlignment="1">
      <alignment horizontal="center" vertical="center" wrapText="1"/>
    </xf>
    <xf numFmtId="174" fontId="11" fillId="0" borderId="46" xfId="927" applyNumberFormat="1" applyFont="1" applyFill="1" applyBorder="1" applyAlignment="1">
      <alignment horizontal="center" vertical="center" wrapText="1"/>
    </xf>
    <xf numFmtId="0" fontId="4" fillId="27" borderId="19" xfId="683" applyFont="1" applyFill="1" applyBorder="1" applyAlignment="1">
      <alignment horizontal="right"/>
    </xf>
    <xf numFmtId="0" fontId="4" fillId="27" borderId="20" xfId="683" applyFont="1" applyFill="1" applyBorder="1" applyAlignment="1">
      <alignment horizontal="right"/>
    </xf>
    <xf numFmtId="0" fontId="4" fillId="27" borderId="21" xfId="683" applyFont="1" applyFill="1" applyBorder="1" applyAlignment="1">
      <alignment horizontal="right"/>
    </xf>
    <xf numFmtId="0" fontId="2" fillId="27" borderId="48" xfId="683" applyFont="1" applyFill="1" applyBorder="1" applyAlignment="1"/>
    <xf numFmtId="0" fontId="2" fillId="27" borderId="26" xfId="683" applyFont="1" applyFill="1" applyBorder="1" applyAlignment="1"/>
    <xf numFmtId="0" fontId="2" fillId="27" borderId="57" xfId="683" applyFont="1" applyFill="1" applyBorder="1" applyAlignment="1"/>
    <xf numFmtId="0" fontId="2" fillId="27" borderId="56" xfId="683" applyFont="1" applyFill="1" applyBorder="1" applyAlignment="1">
      <alignment horizontal="center"/>
    </xf>
    <xf numFmtId="0" fontId="2" fillId="27" borderId="57" xfId="683" applyFont="1" applyFill="1" applyBorder="1" applyAlignment="1">
      <alignment horizontal="center"/>
    </xf>
    <xf numFmtId="0" fontId="2" fillId="0" borderId="0" xfId="683" applyFont="1" applyFill="1" applyBorder="1" applyAlignment="1">
      <alignment horizontal="right"/>
    </xf>
    <xf numFmtId="0" fontId="2" fillId="0" borderId="25" xfId="683" applyFont="1" applyFill="1" applyBorder="1" applyAlignment="1">
      <alignment horizontal="right"/>
    </xf>
    <xf numFmtId="0" fontId="2" fillId="0" borderId="20" xfId="683" applyFont="1" applyFill="1" applyBorder="1" applyAlignment="1">
      <alignment horizontal="right"/>
    </xf>
    <xf numFmtId="0" fontId="2" fillId="0" borderId="21" xfId="683" applyFont="1" applyFill="1" applyBorder="1" applyAlignment="1">
      <alignment horizontal="right"/>
    </xf>
    <xf numFmtId="0" fontId="4" fillId="27" borderId="62" xfId="683" applyFont="1" applyFill="1" applyBorder="1" applyAlignment="1">
      <alignment horizontal="right"/>
    </xf>
    <xf numFmtId="0" fontId="4" fillId="27" borderId="63" xfId="683" applyFont="1" applyFill="1" applyBorder="1" applyAlignment="1">
      <alignment horizontal="right"/>
    </xf>
    <xf numFmtId="0" fontId="4" fillId="27" borderId="64" xfId="683" applyFont="1" applyFill="1" applyBorder="1" applyAlignment="1">
      <alignment horizontal="right"/>
    </xf>
    <xf numFmtId="0" fontId="4" fillId="28" borderId="52" xfId="683" applyFont="1" applyFill="1" applyBorder="1" applyAlignment="1">
      <alignment horizontal="center"/>
    </xf>
    <xf numFmtId="0" fontId="4" fillId="28" borderId="30" xfId="683" applyFont="1" applyFill="1" applyBorder="1" applyAlignment="1">
      <alignment horizontal="center"/>
    </xf>
    <xf numFmtId="0" fontId="4" fillId="28" borderId="50" xfId="683" applyFont="1" applyFill="1" applyBorder="1" applyAlignment="1">
      <alignment horizontal="center" wrapText="1"/>
    </xf>
    <xf numFmtId="0" fontId="4" fillId="28" borderId="31" xfId="683" applyFont="1" applyFill="1" applyBorder="1" applyAlignment="1">
      <alignment horizontal="center" wrapText="1"/>
    </xf>
    <xf numFmtId="0" fontId="4" fillId="29" borderId="48" xfId="683" applyFont="1" applyFill="1" applyBorder="1" applyAlignment="1"/>
    <xf numFmtId="0" fontId="4" fillId="29" borderId="26" xfId="683" applyFont="1" applyFill="1" applyBorder="1" applyAlignment="1"/>
    <xf numFmtId="166" fontId="2" fillId="27" borderId="56" xfId="207" applyFont="1" applyFill="1" applyBorder="1" applyAlignment="1">
      <alignment horizontal="right"/>
    </xf>
    <xf numFmtId="166" fontId="2" fillId="27" borderId="57" xfId="207" applyFont="1" applyFill="1" applyBorder="1" applyAlignment="1">
      <alignment horizontal="right"/>
    </xf>
    <xf numFmtId="166" fontId="2" fillId="27" borderId="58" xfId="207" applyFont="1" applyFill="1" applyBorder="1" applyAlignment="1">
      <alignment horizontal="right"/>
    </xf>
    <xf numFmtId="166" fontId="2" fillId="27" borderId="34" xfId="207" applyFont="1" applyFill="1" applyBorder="1" applyAlignment="1">
      <alignment horizontal="right"/>
    </xf>
    <xf numFmtId="0" fontId="4" fillId="0" borderId="24" xfId="683" applyFont="1" applyFill="1" applyBorder="1" applyAlignment="1">
      <alignment horizontal="justify" vertical="center" wrapText="1"/>
    </xf>
    <xf numFmtId="0" fontId="4" fillId="0" borderId="0" xfId="683" applyFont="1" applyFill="1" applyBorder="1" applyAlignment="1">
      <alignment horizontal="justify" vertical="center" wrapText="1"/>
    </xf>
    <xf numFmtId="0" fontId="4" fillId="0" borderId="25" xfId="683" applyFont="1" applyFill="1" applyBorder="1" applyAlignment="1">
      <alignment horizontal="justify" vertical="center" wrapText="1"/>
    </xf>
    <xf numFmtId="0" fontId="4" fillId="0" borderId="24" xfId="683" applyFont="1" applyFill="1" applyBorder="1" applyAlignment="1">
      <alignment horizontal="justify" wrapText="1"/>
    </xf>
    <xf numFmtId="0" fontId="4" fillId="0" borderId="0" xfId="683" applyFont="1" applyFill="1" applyBorder="1" applyAlignment="1">
      <alignment horizontal="justify" wrapText="1"/>
    </xf>
    <xf numFmtId="0" fontId="4" fillId="0" borderId="25" xfId="683" applyFont="1" applyFill="1" applyBorder="1" applyAlignment="1">
      <alignment horizontal="justify" wrapText="1"/>
    </xf>
    <xf numFmtId="0" fontId="4" fillId="33" borderId="52" xfId="683" applyFont="1" applyFill="1" applyBorder="1" applyAlignment="1">
      <alignment horizontal="center" vertical="center"/>
    </xf>
    <xf numFmtId="0" fontId="4" fillId="33" borderId="30" xfId="683" applyFont="1" applyFill="1" applyBorder="1" applyAlignment="1">
      <alignment horizontal="center" vertical="center"/>
    </xf>
    <xf numFmtId="0" fontId="4" fillId="28" borderId="50" xfId="683" applyFont="1" applyFill="1" applyBorder="1" applyAlignment="1">
      <alignment horizontal="center" vertical="center" wrapText="1"/>
    </xf>
    <xf numFmtId="0" fontId="4" fillId="28" borderId="72" xfId="683" applyFont="1" applyFill="1" applyBorder="1" applyAlignment="1">
      <alignment horizontal="center" vertical="center" wrapText="1"/>
    </xf>
    <xf numFmtId="0" fontId="2" fillId="27" borderId="33" xfId="683" applyFont="1" applyFill="1" applyBorder="1" applyAlignment="1"/>
    <xf numFmtId="0" fontId="2" fillId="27" borderId="16" xfId="683" applyFont="1" applyFill="1" applyBorder="1" applyAlignment="1"/>
    <xf numFmtId="0" fontId="2" fillId="27" borderId="54" xfId="683" applyFont="1" applyFill="1" applyBorder="1" applyAlignment="1">
      <alignment horizontal="center"/>
    </xf>
    <xf numFmtId="0" fontId="4" fillId="28" borderId="31" xfId="683" applyFont="1" applyFill="1" applyBorder="1" applyAlignment="1">
      <alignment horizontal="center"/>
    </xf>
    <xf numFmtId="0" fontId="4" fillId="28" borderId="50" xfId="683" applyFont="1" applyFill="1" applyBorder="1" applyAlignment="1">
      <alignment horizontal="center"/>
    </xf>
    <xf numFmtId="0" fontId="4" fillId="28" borderId="50" xfId="683" applyFont="1" applyFill="1" applyBorder="1" applyAlignment="1">
      <alignment horizontal="center" vertical="center"/>
    </xf>
    <xf numFmtId="0" fontId="4" fillId="28" borderId="31" xfId="683" applyFont="1" applyFill="1" applyBorder="1" applyAlignment="1">
      <alignment horizontal="center" vertical="center"/>
    </xf>
    <xf numFmtId="199" fontId="2" fillId="27" borderId="56" xfId="683" applyNumberFormat="1" applyFont="1" applyFill="1" applyBorder="1" applyAlignment="1">
      <alignment horizontal="right"/>
    </xf>
    <xf numFmtId="199" fontId="2" fillId="27" borderId="57" xfId="683" applyNumberFormat="1" applyFont="1" applyFill="1" applyBorder="1" applyAlignment="1">
      <alignment horizontal="right"/>
    </xf>
    <xf numFmtId="2" fontId="2" fillId="27" borderId="58" xfId="683" applyNumberFormat="1" applyFont="1" applyFill="1" applyBorder="1" applyAlignment="1">
      <alignment horizontal="right"/>
    </xf>
    <xf numFmtId="2" fontId="2" fillId="27" borderId="34" xfId="683" applyNumberFormat="1" applyFont="1" applyFill="1" applyBorder="1" applyAlignment="1">
      <alignment horizontal="right"/>
    </xf>
    <xf numFmtId="0" fontId="2" fillId="27" borderId="48" xfId="683" applyFont="1" applyFill="1" applyBorder="1" applyAlignment="1">
      <alignment horizontal="left"/>
    </xf>
    <xf numFmtId="0" fontId="2" fillId="27" borderId="26" xfId="683" applyFont="1" applyFill="1" applyBorder="1" applyAlignment="1">
      <alignment horizontal="left"/>
    </xf>
    <xf numFmtId="0" fontId="2" fillId="27" borderId="57" xfId="683" applyFont="1" applyFill="1" applyBorder="1" applyAlignment="1">
      <alignment horizontal="left"/>
    </xf>
    <xf numFmtId="0" fontId="2" fillId="27" borderId="56" xfId="683" applyFont="1" applyFill="1" applyBorder="1" applyAlignment="1"/>
    <xf numFmtId="200" fontId="2" fillId="27" borderId="56" xfId="683" applyNumberFormat="1" applyFont="1" applyFill="1" applyBorder="1" applyAlignment="1">
      <alignment horizontal="right"/>
    </xf>
    <xf numFmtId="200" fontId="2" fillId="27" borderId="57" xfId="683" applyNumberFormat="1" applyFont="1" applyFill="1" applyBorder="1" applyAlignment="1">
      <alignment horizontal="right"/>
    </xf>
    <xf numFmtId="0" fontId="2" fillId="27" borderId="28" xfId="683" applyFont="1" applyFill="1" applyBorder="1" applyAlignment="1">
      <alignment horizontal="left"/>
    </xf>
    <xf numFmtId="0" fontId="2" fillId="0" borderId="48" xfId="677" applyFont="1" applyFill="1" applyBorder="1" applyAlignment="1">
      <alignment horizontal="left"/>
    </xf>
    <xf numFmtId="0" fontId="2" fillId="0" borderId="26" xfId="683" applyFont="1" applyFill="1" applyBorder="1"/>
    <xf numFmtId="0" fontId="2" fillId="27" borderId="58" xfId="683" applyFont="1" applyFill="1" applyBorder="1" applyAlignment="1"/>
    <xf numFmtId="0" fontId="2" fillId="27" borderId="34" xfId="683" applyFont="1" applyFill="1" applyBorder="1" applyAlignment="1"/>
    <xf numFmtId="9" fontId="2" fillId="27" borderId="58" xfId="683" applyNumberFormat="1" applyFont="1" applyFill="1" applyBorder="1" applyAlignment="1">
      <alignment horizontal="center"/>
    </xf>
    <xf numFmtId="0" fontId="2" fillId="27" borderId="34" xfId="683" applyFont="1" applyFill="1" applyBorder="1" applyAlignment="1">
      <alignment horizontal="center"/>
    </xf>
    <xf numFmtId="0" fontId="2" fillId="22" borderId="53" xfId="801" applyFont="1" applyFill="1" applyBorder="1" applyAlignment="1">
      <alignment horizontal="center" vertical="center"/>
    </xf>
    <xf numFmtId="0" fontId="2" fillId="22" borderId="46" xfId="801" applyFont="1" applyFill="1" applyBorder="1" applyAlignment="1">
      <alignment horizontal="center" vertical="center"/>
    </xf>
    <xf numFmtId="0" fontId="2" fillId="22" borderId="75" xfId="801" applyFont="1" applyFill="1" applyBorder="1" applyAlignment="1">
      <alignment horizontal="center" vertical="center"/>
    </xf>
    <xf numFmtId="0" fontId="2" fillId="22" borderId="47" xfId="801" applyFont="1" applyFill="1" applyBorder="1" applyAlignment="1">
      <alignment horizontal="center" vertical="center"/>
    </xf>
    <xf numFmtId="0" fontId="4" fillId="22" borderId="77" xfId="683" applyFont="1" applyFill="1" applyBorder="1" applyAlignment="1">
      <alignment horizontal="center"/>
    </xf>
    <xf numFmtId="0" fontId="4" fillId="22" borderId="20" xfId="683" applyFont="1" applyFill="1" applyBorder="1" applyAlignment="1">
      <alignment horizontal="center"/>
    </xf>
    <xf numFmtId="0" fontId="4" fillId="22" borderId="80" xfId="683" applyFont="1" applyFill="1" applyBorder="1" applyAlignment="1">
      <alignment horizontal="center"/>
    </xf>
    <xf numFmtId="0" fontId="2" fillId="23" borderId="18" xfId="683" applyFont="1" applyFill="1" applyBorder="1" applyAlignment="1">
      <alignment horizontal="center"/>
    </xf>
    <xf numFmtId="0" fontId="2" fillId="23" borderId="20" xfId="683" applyFont="1" applyFill="1" applyBorder="1" applyAlignment="1">
      <alignment horizontal="center"/>
    </xf>
    <xf numFmtId="0" fontId="2" fillId="23" borderId="21" xfId="683" applyFont="1" applyFill="1" applyBorder="1" applyAlignment="1">
      <alignment horizontal="center"/>
    </xf>
    <xf numFmtId="0" fontId="2" fillId="0" borderId="0" xfId="683" applyFont="1" applyFill="1" applyBorder="1" applyAlignment="1">
      <alignment horizontal="center" vertical="top"/>
    </xf>
    <xf numFmtId="0" fontId="2" fillId="0" borderId="28" xfId="683" applyFont="1" applyFill="1" applyBorder="1" applyAlignment="1">
      <alignment horizontal="center" vertical="top"/>
    </xf>
    <xf numFmtId="0" fontId="4" fillId="33" borderId="67" xfId="683" applyFont="1" applyFill="1" applyBorder="1" applyAlignment="1" applyProtection="1">
      <alignment horizontal="center"/>
      <protection locked="0"/>
    </xf>
    <xf numFmtId="0" fontId="4" fillId="33" borderId="12" xfId="683" applyFont="1" applyFill="1" applyBorder="1" applyAlignment="1" applyProtection="1">
      <alignment horizontal="center"/>
      <protection locked="0"/>
    </xf>
    <xf numFmtId="0" fontId="4" fillId="33" borderId="4" xfId="683" applyFont="1" applyFill="1" applyBorder="1" applyAlignment="1" applyProtection="1">
      <alignment horizontal="center"/>
      <protection locked="0"/>
    </xf>
    <xf numFmtId="0" fontId="4" fillId="24" borderId="52" xfId="683" applyFont="1" applyFill="1" applyBorder="1" applyAlignment="1">
      <alignment horizontal="center" vertical="center" wrapText="1"/>
    </xf>
    <xf numFmtId="0" fontId="4" fillId="24" borderId="30" xfId="683" applyFont="1" applyFill="1" applyBorder="1" applyAlignment="1">
      <alignment horizontal="center" vertical="center" wrapText="1"/>
    </xf>
    <xf numFmtId="0" fontId="4" fillId="24" borderId="30" xfId="683" applyFont="1" applyFill="1" applyBorder="1" applyAlignment="1">
      <alignment horizontal="center" vertical="center"/>
    </xf>
    <xf numFmtId="0" fontId="4" fillId="24" borderId="65" xfId="683" applyFont="1" applyFill="1" applyBorder="1" applyAlignment="1">
      <alignment horizontal="center" vertical="center"/>
    </xf>
    <xf numFmtId="0" fontId="4" fillId="24" borderId="52" xfId="683" applyFont="1" applyFill="1" applyBorder="1" applyAlignment="1">
      <alignment horizontal="center"/>
    </xf>
    <xf numFmtId="0" fontId="4" fillId="24" borderId="30" xfId="683" applyFont="1" applyFill="1" applyBorder="1" applyAlignment="1">
      <alignment horizontal="center"/>
    </xf>
    <xf numFmtId="0" fontId="4" fillId="24" borderId="31" xfId="683" applyFont="1" applyFill="1" applyBorder="1" applyAlignment="1">
      <alignment horizontal="center"/>
    </xf>
    <xf numFmtId="0" fontId="4" fillId="24" borderId="40" xfId="683" applyFont="1" applyFill="1" applyBorder="1" applyAlignment="1">
      <alignment horizontal="center"/>
    </xf>
    <xf numFmtId="0" fontId="4" fillId="24" borderId="41" xfId="683" applyFont="1" applyFill="1" applyBorder="1" applyAlignment="1">
      <alignment horizontal="center"/>
    </xf>
    <xf numFmtId="0" fontId="4" fillId="24" borderId="50" xfId="683" applyFont="1" applyFill="1" applyBorder="1" applyAlignment="1">
      <alignment horizontal="center"/>
    </xf>
    <xf numFmtId="0" fontId="4" fillId="23" borderId="24" xfId="683" applyFont="1" applyFill="1" applyBorder="1" applyAlignment="1">
      <alignment horizontal="right" vertical="center"/>
    </xf>
    <xf numFmtId="0" fontId="4" fillId="23" borderId="0" xfId="683" applyFont="1" applyFill="1" applyBorder="1" applyAlignment="1">
      <alignment horizontal="right" vertical="center"/>
    </xf>
    <xf numFmtId="0" fontId="4" fillId="23" borderId="0" xfId="683" applyFont="1" applyFill="1" applyBorder="1" applyAlignment="1">
      <alignment horizontal="center" vertical="center"/>
    </xf>
    <xf numFmtId="0" fontId="2" fillId="23" borderId="13" xfId="683" applyFont="1" applyFill="1" applyBorder="1" applyAlignment="1">
      <alignment horizontal="center"/>
    </xf>
    <xf numFmtId="0" fontId="2" fillId="23" borderId="74" xfId="683" applyFont="1" applyFill="1" applyBorder="1" applyAlignment="1">
      <alignment horizontal="center"/>
    </xf>
    <xf numFmtId="0" fontId="2" fillId="23" borderId="73" xfId="683" applyFont="1" applyFill="1" applyBorder="1" applyAlignment="1">
      <alignment horizontal="center"/>
    </xf>
    <xf numFmtId="0" fontId="4" fillId="22" borderId="79" xfId="683" applyFont="1" applyFill="1" applyBorder="1" applyAlignment="1">
      <alignment horizontal="center"/>
    </xf>
    <xf numFmtId="0" fontId="4" fillId="22" borderId="17" xfId="683" applyFont="1" applyFill="1" applyBorder="1" applyAlignment="1">
      <alignment horizontal="center"/>
    </xf>
    <xf numFmtId="0" fontId="4" fillId="22" borderId="72" xfId="683" applyFont="1" applyFill="1" applyBorder="1" applyAlignment="1">
      <alignment horizontal="center"/>
    </xf>
    <xf numFmtId="0" fontId="2" fillId="22" borderId="38" xfId="801" applyFont="1" applyFill="1" applyBorder="1" applyAlignment="1">
      <alignment horizontal="left" vertical="center"/>
    </xf>
    <xf numFmtId="0" fontId="2" fillId="22" borderId="12" xfId="801" applyFont="1" applyFill="1" applyBorder="1" applyAlignment="1">
      <alignment horizontal="left" vertical="center"/>
    </xf>
    <xf numFmtId="0" fontId="4" fillId="22" borderId="14" xfId="683" applyFont="1" applyFill="1" applyBorder="1" applyAlignment="1">
      <alignment horizontal="center"/>
    </xf>
    <xf numFmtId="0" fontId="4" fillId="22" borderId="0" xfId="683" applyFont="1" applyFill="1" applyBorder="1" applyAlignment="1">
      <alignment horizontal="center"/>
    </xf>
    <xf numFmtId="0" fontId="4" fillId="22" borderId="15" xfId="683" applyFont="1" applyFill="1" applyBorder="1" applyAlignment="1">
      <alignment horizontal="center"/>
    </xf>
    <xf numFmtId="0" fontId="2" fillId="22" borderId="53" xfId="801" applyFont="1" applyFill="1" applyBorder="1" applyAlignment="1">
      <alignment horizontal="left" vertical="center"/>
    </xf>
    <xf numFmtId="0" fontId="2" fillId="22" borderId="46" xfId="801" applyFont="1" applyFill="1" applyBorder="1" applyAlignment="1">
      <alignment horizontal="left" vertical="center"/>
    </xf>
    <xf numFmtId="0" fontId="2" fillId="22" borderId="79" xfId="801" applyFont="1" applyFill="1" applyBorder="1" applyAlignment="1">
      <alignment horizontal="center" vertical="center"/>
    </xf>
    <xf numFmtId="0" fontId="2" fillId="22" borderId="17" xfId="801" applyFont="1" applyFill="1" applyBorder="1" applyAlignment="1">
      <alignment horizontal="center" vertical="center"/>
    </xf>
    <xf numFmtId="0" fontId="2" fillId="22" borderId="23" xfId="801" applyFont="1" applyFill="1" applyBorder="1" applyAlignment="1">
      <alignment horizontal="center" vertical="center"/>
    </xf>
    <xf numFmtId="0" fontId="2" fillId="22" borderId="40" xfId="801" applyFont="1" applyFill="1" applyBorder="1" applyAlignment="1">
      <alignment horizontal="center" vertical="center"/>
    </xf>
    <xf numFmtId="0" fontId="2" fillId="22" borderId="18" xfId="801" applyFont="1" applyFill="1" applyBorder="1" applyAlignment="1">
      <alignment horizontal="center" vertical="center"/>
    </xf>
    <xf numFmtId="0" fontId="2" fillId="22" borderId="27" xfId="801" applyFont="1" applyFill="1" applyBorder="1" applyAlignment="1">
      <alignment horizontal="center" vertical="center"/>
    </xf>
    <xf numFmtId="0" fontId="2" fillId="22" borderId="42" xfId="683" applyFont="1" applyFill="1" applyBorder="1" applyAlignment="1">
      <alignment horizontal="left" vertical="center"/>
    </xf>
    <xf numFmtId="0" fontId="2" fillId="22" borderId="44" xfId="801" applyFont="1" applyFill="1" applyBorder="1" applyAlignment="1">
      <alignment horizontal="center" vertical="center"/>
    </xf>
    <xf numFmtId="0" fontId="2" fillId="22" borderId="28" xfId="801" applyFont="1" applyFill="1" applyBorder="1" applyAlignment="1">
      <alignment horizontal="center" vertical="center"/>
    </xf>
    <xf numFmtId="0" fontId="2" fillId="22" borderId="37" xfId="801" applyFont="1" applyFill="1" applyBorder="1" applyAlignment="1">
      <alignment horizontal="center" vertical="center"/>
    </xf>
    <xf numFmtId="0" fontId="2" fillId="22" borderId="40" xfId="683" applyFont="1" applyFill="1" applyBorder="1" applyAlignment="1">
      <alignment horizontal="center" vertical="center"/>
    </xf>
    <xf numFmtId="0" fontId="2" fillId="22" borderId="18" xfId="683" applyFont="1" applyFill="1" applyBorder="1" applyAlignment="1">
      <alignment horizontal="center" vertical="center"/>
    </xf>
    <xf numFmtId="0" fontId="2" fillId="22" borderId="27" xfId="683" applyFont="1" applyFill="1" applyBorder="1" applyAlignment="1">
      <alignment horizontal="center" vertical="center"/>
    </xf>
    <xf numFmtId="0" fontId="2" fillId="0" borderId="0" xfId="683" applyFont="1" applyFill="1" applyBorder="1" applyAlignment="1" applyProtection="1">
      <alignment horizontal="left" wrapText="1"/>
      <protection locked="0"/>
    </xf>
    <xf numFmtId="0" fontId="2" fillId="0" borderId="18" xfId="683" applyFont="1" applyFill="1" applyBorder="1" applyAlignment="1" applyProtection="1">
      <alignment horizontal="left" wrapText="1"/>
      <protection locked="0"/>
    </xf>
    <xf numFmtId="0" fontId="2" fillId="39" borderId="53" xfId="801" applyFont="1" applyFill="1" applyBorder="1" applyAlignment="1">
      <alignment horizontal="center" vertical="center"/>
    </xf>
    <xf numFmtId="0" fontId="2" fillId="39" borderId="46" xfId="801" applyFont="1" applyFill="1" applyBorder="1" applyAlignment="1">
      <alignment horizontal="center" vertical="center"/>
    </xf>
    <xf numFmtId="0" fontId="2" fillId="39" borderId="75" xfId="801" applyFont="1" applyFill="1" applyBorder="1" applyAlignment="1">
      <alignment horizontal="center" vertical="center"/>
    </xf>
    <xf numFmtId="0" fontId="2" fillId="39" borderId="47" xfId="801" applyFont="1" applyFill="1" applyBorder="1" applyAlignment="1">
      <alignment horizontal="center" vertical="center"/>
    </xf>
    <xf numFmtId="0" fontId="4" fillId="39" borderId="77" xfId="683" applyFont="1" applyFill="1" applyBorder="1" applyAlignment="1">
      <alignment horizontal="center"/>
    </xf>
    <xf numFmtId="0" fontId="4" fillId="39" borderId="20" xfId="683" applyFont="1" applyFill="1" applyBorder="1" applyAlignment="1">
      <alignment horizontal="center"/>
    </xf>
    <xf numFmtId="0" fontId="4" fillId="39" borderId="80" xfId="683" applyFont="1" applyFill="1" applyBorder="1" applyAlignment="1">
      <alignment horizontal="center"/>
    </xf>
    <xf numFmtId="0" fontId="4" fillId="38" borderId="24" xfId="683" applyFont="1" applyFill="1" applyBorder="1" applyAlignment="1">
      <alignment horizontal="right" vertical="center"/>
    </xf>
    <xf numFmtId="0" fontId="4" fillId="38" borderId="0" xfId="683" applyFont="1" applyFill="1" applyBorder="1" applyAlignment="1">
      <alignment horizontal="right" vertical="center"/>
    </xf>
    <xf numFmtId="0" fontId="4" fillId="38" borderId="0" xfId="683" applyFont="1" applyFill="1" applyBorder="1" applyAlignment="1">
      <alignment horizontal="center" vertical="center"/>
    </xf>
    <xf numFmtId="0" fontId="2" fillId="38" borderId="13" xfId="683" applyFont="1" applyFill="1" applyBorder="1" applyAlignment="1">
      <alignment horizontal="center"/>
    </xf>
    <xf numFmtId="0" fontId="2" fillId="38" borderId="74" xfId="683" applyFont="1" applyFill="1" applyBorder="1" applyAlignment="1">
      <alignment horizontal="center"/>
    </xf>
    <xf numFmtId="0" fontId="2" fillId="38" borderId="73" xfId="683" applyFont="1" applyFill="1" applyBorder="1" applyAlignment="1">
      <alignment horizontal="center"/>
    </xf>
    <xf numFmtId="0" fontId="4" fillId="39" borderId="79" xfId="683" applyFont="1" applyFill="1" applyBorder="1" applyAlignment="1">
      <alignment horizontal="center"/>
    </xf>
    <xf numFmtId="0" fontId="4" fillId="39" borderId="17" xfId="683" applyFont="1" applyFill="1" applyBorder="1" applyAlignment="1">
      <alignment horizontal="center"/>
    </xf>
    <xf numFmtId="0" fontId="4" fillId="39" borderId="72" xfId="683" applyFont="1" applyFill="1" applyBorder="1" applyAlignment="1">
      <alignment horizontal="center"/>
    </xf>
    <xf numFmtId="0" fontId="2" fillId="39" borderId="38" xfId="801" applyFont="1" applyFill="1" applyBorder="1" applyAlignment="1">
      <alignment horizontal="left" vertical="center"/>
    </xf>
    <xf numFmtId="0" fontId="2" fillId="39" borderId="12" xfId="801" applyFont="1" applyFill="1" applyBorder="1" applyAlignment="1">
      <alignment horizontal="left" vertical="center"/>
    </xf>
    <xf numFmtId="0" fontId="4" fillId="39" borderId="14" xfId="683" applyFont="1" applyFill="1" applyBorder="1" applyAlignment="1">
      <alignment horizontal="center"/>
    </xf>
    <xf numFmtId="0" fontId="4" fillId="39" borderId="0" xfId="683" applyFont="1" applyFill="1" applyBorder="1" applyAlignment="1">
      <alignment horizontal="center"/>
    </xf>
    <xf numFmtId="0" fontId="4" fillId="39" borderId="15" xfId="683" applyFont="1" applyFill="1" applyBorder="1" applyAlignment="1">
      <alignment horizontal="center"/>
    </xf>
    <xf numFmtId="0" fontId="2" fillId="39" borderId="53" xfId="801" applyFont="1" applyFill="1" applyBorder="1" applyAlignment="1">
      <alignment horizontal="left" vertical="center"/>
    </xf>
    <xf numFmtId="0" fontId="2" fillId="39" borderId="46" xfId="801" applyFont="1" applyFill="1" applyBorder="1" applyAlignment="1">
      <alignment horizontal="left" vertical="center"/>
    </xf>
    <xf numFmtId="0" fontId="2" fillId="39" borderId="79" xfId="801" applyFont="1" applyFill="1" applyBorder="1" applyAlignment="1">
      <alignment horizontal="center" vertical="center"/>
    </xf>
    <xf numFmtId="0" fontId="2" fillId="39" borderId="17" xfId="801" applyFont="1" applyFill="1" applyBorder="1" applyAlignment="1">
      <alignment horizontal="center" vertical="center"/>
    </xf>
    <xf numFmtId="0" fontId="2" fillId="39" borderId="23" xfId="801" applyFont="1" applyFill="1" applyBorder="1" applyAlignment="1">
      <alignment horizontal="center" vertical="center"/>
    </xf>
    <xf numFmtId="0" fontId="2" fillId="39" borderId="40" xfId="801" applyFont="1" applyFill="1" applyBorder="1" applyAlignment="1">
      <alignment horizontal="center" vertical="center"/>
    </xf>
    <xf numFmtId="0" fontId="2" fillId="39" borderId="18" xfId="801" applyFont="1" applyFill="1" applyBorder="1" applyAlignment="1">
      <alignment horizontal="center" vertical="center"/>
    </xf>
    <xf numFmtId="0" fontId="2" fillId="39" borderId="27" xfId="801" applyFont="1" applyFill="1" applyBorder="1" applyAlignment="1">
      <alignment horizontal="center" vertical="center"/>
    </xf>
    <xf numFmtId="0" fontId="2" fillId="39" borderId="42" xfId="683" applyFont="1" applyFill="1" applyBorder="1" applyAlignment="1">
      <alignment horizontal="left" vertical="center"/>
    </xf>
    <xf numFmtId="0" fontId="2" fillId="39" borderId="44" xfId="801" applyFont="1" applyFill="1" applyBorder="1" applyAlignment="1">
      <alignment horizontal="center" vertical="center"/>
    </xf>
    <xf numFmtId="0" fontId="2" fillId="39" borderId="28" xfId="801" applyFont="1" applyFill="1" applyBorder="1" applyAlignment="1">
      <alignment horizontal="center" vertical="center"/>
    </xf>
    <xf numFmtId="0" fontId="2" fillId="39" borderId="37" xfId="801" applyFont="1" applyFill="1" applyBorder="1" applyAlignment="1">
      <alignment horizontal="center" vertical="center"/>
    </xf>
    <xf numFmtId="0" fontId="2" fillId="39" borderId="40" xfId="683" applyFont="1" applyFill="1" applyBorder="1" applyAlignment="1">
      <alignment horizontal="center" vertical="center"/>
    </xf>
    <xf numFmtId="0" fontId="2" fillId="39" borderId="18" xfId="683" applyFont="1" applyFill="1" applyBorder="1" applyAlignment="1">
      <alignment horizontal="center" vertical="center"/>
    </xf>
    <xf numFmtId="0" fontId="2" fillId="39" borderId="27" xfId="683" applyFont="1" applyFill="1" applyBorder="1" applyAlignment="1">
      <alignment horizontal="center" vertical="center"/>
    </xf>
    <xf numFmtId="0" fontId="4" fillId="0" borderId="24" xfId="683" applyFont="1" applyBorder="1" applyAlignment="1">
      <alignment horizontal="justify" vertical="center" wrapText="1"/>
    </xf>
    <xf numFmtId="0" fontId="4" fillId="0" borderId="0" xfId="683" applyFont="1" applyBorder="1" applyAlignment="1">
      <alignment horizontal="justify" vertical="center" wrapText="1"/>
    </xf>
    <xf numFmtId="0" fontId="4" fillId="0" borderId="25" xfId="683" applyFont="1" applyBorder="1" applyAlignment="1">
      <alignment horizontal="justify" vertical="center" wrapText="1"/>
    </xf>
    <xf numFmtId="0" fontId="4" fillId="0" borderId="24" xfId="683" applyFont="1" applyBorder="1" applyAlignment="1">
      <alignment horizontal="justify" wrapText="1"/>
    </xf>
    <xf numFmtId="0" fontId="4" fillId="0" borderId="0" xfId="683" applyFont="1" applyBorder="1" applyAlignment="1">
      <alignment horizontal="justify" wrapText="1"/>
    </xf>
    <xf numFmtId="0" fontId="4" fillId="0" borderId="25" xfId="683" applyFont="1" applyBorder="1" applyAlignment="1">
      <alignment horizontal="justify" wrapText="1"/>
    </xf>
    <xf numFmtId="0" fontId="2" fillId="0" borderId="0" xfId="683" applyFont="1" applyBorder="1" applyAlignment="1">
      <alignment horizontal="right"/>
    </xf>
    <xf numFmtId="0" fontId="2" fillId="0" borderId="25" xfId="683" applyFont="1" applyBorder="1" applyAlignment="1">
      <alignment horizontal="right"/>
    </xf>
    <xf numFmtId="0" fontId="2" fillId="0" borderId="20" xfId="683" applyFont="1" applyBorder="1" applyAlignment="1">
      <alignment horizontal="right"/>
    </xf>
    <xf numFmtId="0" fontId="2" fillId="0" borderId="21" xfId="683" applyFont="1" applyBorder="1" applyAlignment="1">
      <alignment horizontal="right"/>
    </xf>
    <xf numFmtId="0" fontId="4" fillId="28" borderId="31" xfId="683" applyFont="1" applyFill="1" applyBorder="1" applyAlignment="1">
      <alignment horizontal="center" vertical="center" wrapText="1"/>
    </xf>
    <xf numFmtId="0" fontId="4" fillId="22" borderId="33" xfId="683" applyFont="1" applyFill="1" applyBorder="1" applyAlignment="1">
      <alignment horizontal="left" wrapText="1"/>
    </xf>
    <xf numFmtId="0" fontId="4" fillId="22" borderId="16" xfId="683" applyFont="1" applyFill="1" applyBorder="1" applyAlignment="1">
      <alignment horizontal="left" wrapText="1"/>
    </xf>
    <xf numFmtId="0" fontId="4" fillId="22" borderId="35" xfId="683" applyFont="1" applyFill="1" applyBorder="1" applyAlignment="1">
      <alignment horizontal="left" wrapText="1"/>
    </xf>
  </cellXfs>
  <cellStyles count="1093">
    <cellStyle name="20% - Énfasis1 2" xfId="1"/>
    <cellStyle name="20% - Énfasis1 3" xfId="2"/>
    <cellStyle name="20% - Énfasis1 4" xfId="3"/>
    <cellStyle name="20% - Énfasis2 2" xfId="4"/>
    <cellStyle name="20% - Énfasis2 3" xfId="5"/>
    <cellStyle name="20% - Énfasis2 4" xfId="6"/>
    <cellStyle name="20% - Énfasis3 2" xfId="7"/>
    <cellStyle name="20% - Énfasis3 2 2" xfId="8"/>
    <cellStyle name="20% - Énfasis3 2 3" xfId="9"/>
    <cellStyle name="20% - Énfasis3 2 4" xfId="10"/>
    <cellStyle name="20% - Énfasis3 2 5" xfId="11"/>
    <cellStyle name="20% - Énfasis3 3" xfId="12"/>
    <cellStyle name="20% - Énfasis3 4" xfId="13"/>
    <cellStyle name="20% - Énfasis4 2" xfId="14"/>
    <cellStyle name="20% - Énfasis4 3" xfId="15"/>
    <cellStyle name="20% - Énfasis4 4" xfId="16"/>
    <cellStyle name="20% - Énfasis5 2" xfId="17"/>
    <cellStyle name="20% - Énfasis5 2 2" xfId="18"/>
    <cellStyle name="20% - Énfasis5 2 3" xfId="19"/>
    <cellStyle name="20% - Énfasis5 2 4" xfId="20"/>
    <cellStyle name="20% - Énfasis5 2 5" xfId="21"/>
    <cellStyle name="20% - Énfasis5 3" xfId="22"/>
    <cellStyle name="20% - Énfasis5 4" xfId="23"/>
    <cellStyle name="20% - Énfasis6 2" xfId="24"/>
    <cellStyle name="20% - Énfasis6 3" xfId="25"/>
    <cellStyle name="20% - Énfasis6 4" xfId="26"/>
    <cellStyle name="2-decimales" xfId="27"/>
    <cellStyle name="2-decimales 2" xfId="28"/>
    <cellStyle name="2-decimales 3" xfId="29"/>
    <cellStyle name="40% - Énfasis1 2" xfId="30"/>
    <cellStyle name="40% - Énfasis1 2 2" xfId="31"/>
    <cellStyle name="40% - Énfasis1 2 3" xfId="32"/>
    <cellStyle name="40% - Énfasis1 2 4" xfId="33"/>
    <cellStyle name="40% - Énfasis1 2 5" xfId="34"/>
    <cellStyle name="40% - Énfasis1 3" xfId="35"/>
    <cellStyle name="40% - Énfasis1 4" xfId="36"/>
    <cellStyle name="40% - Énfasis2 2" xfId="37"/>
    <cellStyle name="40% - Énfasis2 3" xfId="38"/>
    <cellStyle name="40% - Énfasis2 4" xfId="39"/>
    <cellStyle name="40% - Énfasis3 2" xfId="40"/>
    <cellStyle name="40% - Énfasis3 3" xfId="41"/>
    <cellStyle name="40% - Énfasis3 4" xfId="42"/>
    <cellStyle name="40% - Énfasis4 2" xfId="43"/>
    <cellStyle name="40% - Énfasis4 2 2" xfId="44"/>
    <cellStyle name="40% - Énfasis4 2 3" xfId="45"/>
    <cellStyle name="40% - Énfasis4 2 4" xfId="46"/>
    <cellStyle name="40% - Énfasis4 2 5" xfId="47"/>
    <cellStyle name="40% - Énfasis4 3" xfId="48"/>
    <cellStyle name="40% - Énfasis4 4" xfId="49"/>
    <cellStyle name="40% - Énfasis5 2" xfId="50"/>
    <cellStyle name="40% - Énfasis5 3" xfId="51"/>
    <cellStyle name="40% - Énfasis5 4" xfId="52"/>
    <cellStyle name="40% - Énfasis6 2" xfId="53"/>
    <cellStyle name="40% - Énfasis6 2 2" xfId="54"/>
    <cellStyle name="40% - Énfasis6 2 3" xfId="55"/>
    <cellStyle name="40% - Énfasis6 2 4" xfId="56"/>
    <cellStyle name="40% - Énfasis6 2 5" xfId="57"/>
    <cellStyle name="40% - Énfasis6 3" xfId="58"/>
    <cellStyle name="40% - Énfasis6 4" xfId="59"/>
    <cellStyle name="60% - Énfasis1 2" xfId="60"/>
    <cellStyle name="60% - Énfasis1 3" xfId="61"/>
    <cellStyle name="60% - Énfasis1 4" xfId="62"/>
    <cellStyle name="60% - Énfasis2 2" xfId="63"/>
    <cellStyle name="60% - Énfasis2 2 2" xfId="64"/>
    <cellStyle name="60% - Énfasis2 2 3" xfId="65"/>
    <cellStyle name="60% - Énfasis2 2 4" xfId="66"/>
    <cellStyle name="60% - Énfasis2 2 5" xfId="67"/>
    <cellStyle name="60% - Énfasis2 3" xfId="68"/>
    <cellStyle name="60% - Énfasis2 4" xfId="69"/>
    <cellStyle name="60% - Énfasis3 2" xfId="70"/>
    <cellStyle name="60% - Énfasis3 3" xfId="71"/>
    <cellStyle name="60% - Énfasis3 4" xfId="72"/>
    <cellStyle name="60% - Énfasis4 2" xfId="73"/>
    <cellStyle name="60% - Énfasis4 3" xfId="74"/>
    <cellStyle name="60% - Énfasis4 4" xfId="75"/>
    <cellStyle name="60% - Énfasis5 2" xfId="76"/>
    <cellStyle name="60% - Énfasis5 3" xfId="77"/>
    <cellStyle name="60% - Énfasis5 4" xfId="78"/>
    <cellStyle name="60% - Énfasis6 2" xfId="79"/>
    <cellStyle name="60% - Énfasis6 2 2" xfId="80"/>
    <cellStyle name="60% - Énfasis6 2 3" xfId="81"/>
    <cellStyle name="60% - Énfasis6 2 4" xfId="82"/>
    <cellStyle name="60% - Énfasis6 2 5" xfId="83"/>
    <cellStyle name="60% - Énfasis6 3" xfId="84"/>
    <cellStyle name="60% - Énfasis6 4" xfId="85"/>
    <cellStyle name="Buena 2" xfId="86"/>
    <cellStyle name="Buena 3" xfId="87"/>
    <cellStyle name="Buena 4" xfId="88"/>
    <cellStyle name="Cálculo 2" xfId="89"/>
    <cellStyle name="Cálculo 3" xfId="90"/>
    <cellStyle name="Cálculo 4" xfId="91"/>
    <cellStyle name="Celda de comprobación 2" xfId="92"/>
    <cellStyle name="Celda de comprobación 3" xfId="93"/>
    <cellStyle name="Celda de comprobación 4" xfId="94"/>
    <cellStyle name="Celda vinculada 2" xfId="95"/>
    <cellStyle name="Celda vinculada 3" xfId="96"/>
    <cellStyle name="Celda vinculada 4" xfId="97"/>
    <cellStyle name="Comma 2" xfId="98"/>
    <cellStyle name="Comma0" xfId="99"/>
    <cellStyle name="Currency [0]_APU" xfId="100"/>
    <cellStyle name="Currency_APU" xfId="101"/>
    <cellStyle name="Currency0" xfId="102"/>
    <cellStyle name="Date" xfId="103"/>
    <cellStyle name="Encabezado 4 2" xfId="104"/>
    <cellStyle name="Encabezado 4 3" xfId="105"/>
    <cellStyle name="Encabezado 4 4" xfId="106"/>
    <cellStyle name="Énfasis1 2" xfId="107"/>
    <cellStyle name="Énfasis1 3" xfId="108"/>
    <cellStyle name="Énfasis1 4" xfId="109"/>
    <cellStyle name="Énfasis2 2" xfId="110"/>
    <cellStyle name="Énfasis2 3" xfId="111"/>
    <cellStyle name="Énfasis2 4" xfId="112"/>
    <cellStyle name="Énfasis3 2" xfId="113"/>
    <cellStyle name="Énfasis3 3" xfId="114"/>
    <cellStyle name="Énfasis3 4" xfId="115"/>
    <cellStyle name="Énfasis4 2" xfId="116"/>
    <cellStyle name="Énfasis4 3" xfId="117"/>
    <cellStyle name="Énfasis4 4" xfId="118"/>
    <cellStyle name="Énfasis5 2" xfId="119"/>
    <cellStyle name="Énfasis5 3" xfId="120"/>
    <cellStyle name="Énfasis5 4" xfId="121"/>
    <cellStyle name="Énfasis6 2" xfId="122"/>
    <cellStyle name="Énfasis6 3" xfId="123"/>
    <cellStyle name="Énfasis6 4" xfId="124"/>
    <cellStyle name="ENTERO" xfId="125"/>
    <cellStyle name="ENTERO 2" xfId="126"/>
    <cellStyle name="ENTERO 3" xfId="127"/>
    <cellStyle name="Entrada 2" xfId="128"/>
    <cellStyle name="Entrada 3" xfId="129"/>
    <cellStyle name="Entrada 4" xfId="130"/>
    <cellStyle name="Estilo 1" xfId="131"/>
    <cellStyle name="Euro" xfId="132"/>
    <cellStyle name="Euro 10" xfId="133"/>
    <cellStyle name="Euro 11" xfId="134"/>
    <cellStyle name="Euro 2" xfId="135"/>
    <cellStyle name="Euro 2 2" xfId="136"/>
    <cellStyle name="Euro 2 3" xfId="137"/>
    <cellStyle name="Euro 2 4" xfId="138"/>
    <cellStyle name="Euro 2 5" xfId="139"/>
    <cellStyle name="Euro 2 6" xfId="140"/>
    <cellStyle name="Euro 2 7" xfId="141"/>
    <cellStyle name="Euro 2 8" xfId="142"/>
    <cellStyle name="Euro 3" xfId="143"/>
    <cellStyle name="Euro 3 2" xfId="144"/>
    <cellStyle name="Euro 3 3" xfId="145"/>
    <cellStyle name="Euro 3 4" xfId="146"/>
    <cellStyle name="Euro 3 5" xfId="147"/>
    <cellStyle name="Euro 4" xfId="148"/>
    <cellStyle name="Euro 4 2" xfId="149"/>
    <cellStyle name="Euro 4 3" xfId="150"/>
    <cellStyle name="Euro 4 4" xfId="151"/>
    <cellStyle name="Euro 4 5" xfId="152"/>
    <cellStyle name="Euro 5" xfId="153"/>
    <cellStyle name="Euro 5 2" xfId="154"/>
    <cellStyle name="Euro 5 3" xfId="155"/>
    <cellStyle name="Euro 5 4" xfId="156"/>
    <cellStyle name="Euro 5 5" xfId="157"/>
    <cellStyle name="Euro 6" xfId="158"/>
    <cellStyle name="Euro 7" xfId="159"/>
    <cellStyle name="Euro 8" xfId="160"/>
    <cellStyle name="Euro 9" xfId="161"/>
    <cellStyle name="Euro_APU-DEFINITIVO AMV G2 THUI" xfId="162"/>
    <cellStyle name="Excel Built-in Normal 2" xfId="163"/>
    <cellStyle name="F2" xfId="164"/>
    <cellStyle name="F3" xfId="165"/>
    <cellStyle name="F4" xfId="166"/>
    <cellStyle name="F5" xfId="167"/>
    <cellStyle name="F6" xfId="168"/>
    <cellStyle name="F7" xfId="169"/>
    <cellStyle name="F8" xfId="170"/>
    <cellStyle name="Fixed" xfId="171"/>
    <cellStyle name="GRADOSMINSEG" xfId="172"/>
    <cellStyle name="GRADOSMINSEG 2" xfId="173"/>
    <cellStyle name="GRADOSMINSEG 3" xfId="174"/>
    <cellStyle name="Heading 1" xfId="175"/>
    <cellStyle name="Heading 2" xfId="176"/>
    <cellStyle name="Hipervínculo 2" xfId="177"/>
    <cellStyle name="Hipervínculo 2 2" xfId="178"/>
    <cellStyle name="Hipervínculo 2 2 2" xfId="179"/>
    <cellStyle name="Hipervínculo 2 3" xfId="938"/>
    <cellStyle name="Hipervínculo 3" xfId="180"/>
    <cellStyle name="Incorrecto 2" xfId="181"/>
    <cellStyle name="Incorrecto 3" xfId="182"/>
    <cellStyle name="Incorrecto 4" xfId="183"/>
    <cellStyle name="Millares [0] 2" xfId="184"/>
    <cellStyle name="Millares [0] 2 2" xfId="185"/>
    <cellStyle name="Millares [0] 2 3" xfId="186"/>
    <cellStyle name="Millares [0] 2 3 2" xfId="946"/>
    <cellStyle name="Millares [0] 2 4" xfId="945"/>
    <cellStyle name="Millares [0] 3" xfId="187"/>
    <cellStyle name="Millares [0] 3 2" xfId="947"/>
    <cellStyle name="Millares [0] 4" xfId="188"/>
    <cellStyle name="Millares [0] 4 2" xfId="948"/>
    <cellStyle name="Millares 10" xfId="189"/>
    <cellStyle name="Millares 10 2" xfId="190"/>
    <cellStyle name="Millares 10 3" xfId="191"/>
    <cellStyle name="Millares 10 4" xfId="192"/>
    <cellStyle name="Millares 10 5" xfId="193"/>
    <cellStyle name="Millares 10 6" xfId="194"/>
    <cellStyle name="Millares 100" xfId="195"/>
    <cellStyle name="Millares 101" xfId="196"/>
    <cellStyle name="Millares 102" xfId="197"/>
    <cellStyle name="Millares 103" xfId="198"/>
    <cellStyle name="Millares 104" xfId="199"/>
    <cellStyle name="Millares 105" xfId="200"/>
    <cellStyle name="Millares 106" xfId="201"/>
    <cellStyle name="Millares 107" xfId="202"/>
    <cellStyle name="Millares 108" xfId="203"/>
    <cellStyle name="Millares 109" xfId="204"/>
    <cellStyle name="Millares 109 2" xfId="930"/>
    <cellStyle name="Millares 11" xfId="205"/>
    <cellStyle name="Millares 11 2" xfId="206"/>
    <cellStyle name="Millares 110" xfId="207"/>
    <cellStyle name="Millares 110 2" xfId="949"/>
    <cellStyle name="Millares 111" xfId="944"/>
    <cellStyle name="Millares 12" xfId="208"/>
    <cellStyle name="Millares 12 2" xfId="209"/>
    <cellStyle name="Millares 13" xfId="210"/>
    <cellStyle name="Millares 13 2" xfId="211"/>
    <cellStyle name="Millares 14" xfId="212"/>
    <cellStyle name="Millares 14 2" xfId="213"/>
    <cellStyle name="Millares 15" xfId="214"/>
    <cellStyle name="Millares 15 2" xfId="215"/>
    <cellStyle name="Millares 15_oficio xxx señalizacion 2014, ppto" xfId="216"/>
    <cellStyle name="Millares 16" xfId="217"/>
    <cellStyle name="Millares 16 2" xfId="218"/>
    <cellStyle name="Millares 17" xfId="219"/>
    <cellStyle name="Millares 17 2" xfId="220"/>
    <cellStyle name="Millares 18" xfId="221"/>
    <cellStyle name="Millares 18 2" xfId="222"/>
    <cellStyle name="Millares 19" xfId="223"/>
    <cellStyle name="Millares 19 2" xfId="224"/>
    <cellStyle name="Millares 2" xfId="225"/>
    <cellStyle name="Millares 2 10" xfId="226"/>
    <cellStyle name="Millares 2 11" xfId="227"/>
    <cellStyle name="Millares 2 2" xfId="228"/>
    <cellStyle name="Millares 2 2 2" xfId="229"/>
    <cellStyle name="Millares 2 2 3" xfId="230"/>
    <cellStyle name="Millares 2 2 4" xfId="231"/>
    <cellStyle name="Millares 2 2 5" xfId="232"/>
    <cellStyle name="Millares 2 3" xfId="233"/>
    <cellStyle name="Millares 2 3 2" xfId="234"/>
    <cellStyle name="Millares 2 3 3" xfId="235"/>
    <cellStyle name="Millares 2 3 4" xfId="236"/>
    <cellStyle name="Millares 2 3 5" xfId="237"/>
    <cellStyle name="Millares 2 4" xfId="238"/>
    <cellStyle name="Millares 2 4 2" xfId="239"/>
    <cellStyle name="Millares 2 4 2 2" xfId="951"/>
    <cellStyle name="Millares 2 4 3" xfId="240"/>
    <cellStyle name="Millares 2 4 3 2" xfId="952"/>
    <cellStyle name="Millares 2 4 4" xfId="241"/>
    <cellStyle name="Millares 2 4 4 2" xfId="953"/>
    <cellStyle name="Millares 2 4 5" xfId="242"/>
    <cellStyle name="Millares 2 4 5 2" xfId="954"/>
    <cellStyle name="Millares 2 4 6" xfId="950"/>
    <cellStyle name="Millares 2 5" xfId="243"/>
    <cellStyle name="Millares 2 5 2" xfId="244"/>
    <cellStyle name="Millares 2 5 3" xfId="245"/>
    <cellStyle name="Millares 2 5 4" xfId="246"/>
    <cellStyle name="Millares 2 5 5" xfId="247"/>
    <cellStyle name="Millares 2 6" xfId="248"/>
    <cellStyle name="Millares 2 7" xfId="249"/>
    <cellStyle name="Millares 2 8" xfId="250"/>
    <cellStyle name="Millares 2 9" xfId="251"/>
    <cellStyle name="Millares 20" xfId="252"/>
    <cellStyle name="Millares 20 2" xfId="253"/>
    <cellStyle name="Millares 21" xfId="254"/>
    <cellStyle name="Millares 21 2" xfId="255"/>
    <cellStyle name="Millares 22" xfId="256"/>
    <cellStyle name="Millares 22 2" xfId="257"/>
    <cellStyle name="Millares 23" xfId="258"/>
    <cellStyle name="Millares 23 2" xfId="259"/>
    <cellStyle name="Millares 24" xfId="260"/>
    <cellStyle name="Millares 24 2" xfId="261"/>
    <cellStyle name="Millares 25" xfId="262"/>
    <cellStyle name="Millares 25 2" xfId="263"/>
    <cellStyle name="Millares 26" xfId="264"/>
    <cellStyle name="Millares 26 2" xfId="265"/>
    <cellStyle name="Millares 27" xfId="266"/>
    <cellStyle name="Millares 27 2" xfId="267"/>
    <cellStyle name="Millares 28" xfId="268"/>
    <cellStyle name="Millares 28 2" xfId="269"/>
    <cellStyle name="Millares 29" xfId="270"/>
    <cellStyle name="Millares 29 2" xfId="271"/>
    <cellStyle name="Millares 3" xfId="272"/>
    <cellStyle name="Millares 3 11" xfId="933"/>
    <cellStyle name="Millares 3 2" xfId="273"/>
    <cellStyle name="Millares 3 2 2" xfId="274"/>
    <cellStyle name="Millares 3 2 2 2" xfId="956"/>
    <cellStyle name="Millares 3 2 3" xfId="275"/>
    <cellStyle name="Millares 3 2 3 2" xfId="957"/>
    <cellStyle name="Millares 3 2 4" xfId="276"/>
    <cellStyle name="Millares 3 2 4 2" xfId="958"/>
    <cellStyle name="Millares 3 2 5" xfId="277"/>
    <cellStyle name="Millares 3 2 5 2" xfId="959"/>
    <cellStyle name="Millares 3 2 6" xfId="955"/>
    <cellStyle name="Millares 3 3" xfId="278"/>
    <cellStyle name="Millares 3 3 2" xfId="279"/>
    <cellStyle name="Millares 3 3 2 2" xfId="961"/>
    <cellStyle name="Millares 3 3 3" xfId="280"/>
    <cellStyle name="Millares 3 3 3 2" xfId="962"/>
    <cellStyle name="Millares 3 3 4" xfId="281"/>
    <cellStyle name="Millares 3 3 4 2" xfId="963"/>
    <cellStyle name="Millares 3 3 5" xfId="282"/>
    <cellStyle name="Millares 3 3 5 2" xfId="964"/>
    <cellStyle name="Millares 3 3 6" xfId="960"/>
    <cellStyle name="Millares 3 4" xfId="283"/>
    <cellStyle name="Millares 3 4 2" xfId="284"/>
    <cellStyle name="Millares 3 4 3" xfId="285"/>
    <cellStyle name="Millares 3 4 4" xfId="286"/>
    <cellStyle name="Millares 3 4 5" xfId="287"/>
    <cellStyle name="Millares 3 5" xfId="288"/>
    <cellStyle name="Millares 3 5 2" xfId="942"/>
    <cellStyle name="Millares 3 6" xfId="289"/>
    <cellStyle name="Millares 3 6 2" xfId="965"/>
    <cellStyle name="Millares 3 7" xfId="290"/>
    <cellStyle name="Millares 3 8" xfId="291"/>
    <cellStyle name="Millares 3 9" xfId="292"/>
    <cellStyle name="Millares 3_FORMULARIO PRESUPUESTO OFICIAL" xfId="293"/>
    <cellStyle name="Millares 30" xfId="294"/>
    <cellStyle name="Millares 30 2" xfId="295"/>
    <cellStyle name="Millares 31" xfId="296"/>
    <cellStyle name="Millares 31 2" xfId="297"/>
    <cellStyle name="Millares 32" xfId="298"/>
    <cellStyle name="Millares 32 2" xfId="299"/>
    <cellStyle name="Millares 33" xfId="300"/>
    <cellStyle name="Millares 33 2" xfId="301"/>
    <cellStyle name="Millares 34" xfId="302"/>
    <cellStyle name="Millares 34 2" xfId="303"/>
    <cellStyle name="Millares 35" xfId="304"/>
    <cellStyle name="Millares 35 2" xfId="305"/>
    <cellStyle name="Millares 36" xfId="306"/>
    <cellStyle name="Millares 36 2" xfId="307"/>
    <cellStyle name="Millares 37" xfId="308"/>
    <cellStyle name="Millares 37 2" xfId="309"/>
    <cellStyle name="Millares 38" xfId="310"/>
    <cellStyle name="Millares 38 2" xfId="311"/>
    <cellStyle name="Millares 39" xfId="312"/>
    <cellStyle name="Millares 39 2" xfId="313"/>
    <cellStyle name="Millares 4" xfId="314"/>
    <cellStyle name="Millares 4 2" xfId="315"/>
    <cellStyle name="Millares 4 2 2" xfId="966"/>
    <cellStyle name="Millares 4 3" xfId="316"/>
    <cellStyle name="Millares 4 4" xfId="317"/>
    <cellStyle name="Millares 4 4 2" xfId="967"/>
    <cellStyle name="Millares 4 5" xfId="318"/>
    <cellStyle name="Millares 40" xfId="319"/>
    <cellStyle name="Millares 40 2" xfId="320"/>
    <cellStyle name="Millares 41" xfId="321"/>
    <cellStyle name="Millares 41 2" xfId="322"/>
    <cellStyle name="Millares 42" xfId="323"/>
    <cellStyle name="Millares 42 2" xfId="324"/>
    <cellStyle name="Millares 43" xfId="325"/>
    <cellStyle name="Millares 43 2" xfId="326"/>
    <cellStyle name="Millares 44" xfId="327"/>
    <cellStyle name="Millares 44 2" xfId="328"/>
    <cellStyle name="Millares 45" xfId="329"/>
    <cellStyle name="Millares 45 2" xfId="330"/>
    <cellStyle name="Millares 46" xfId="331"/>
    <cellStyle name="Millares 46 2" xfId="332"/>
    <cellStyle name="Millares 47" xfId="333"/>
    <cellStyle name="Millares 47 2" xfId="334"/>
    <cellStyle name="Millares 48" xfId="335"/>
    <cellStyle name="Millares 48 2" xfId="336"/>
    <cellStyle name="Millares 49" xfId="337"/>
    <cellStyle name="Millares 49 2" xfId="338"/>
    <cellStyle name="Millares 5" xfId="339"/>
    <cellStyle name="Millares 5 2" xfId="340"/>
    <cellStyle name="Millares 5 3" xfId="341"/>
    <cellStyle name="Millares 5 3 2" xfId="342"/>
    <cellStyle name="Millares 5 3 2 2" xfId="343"/>
    <cellStyle name="Millares 5 3 2 2 2" xfId="344"/>
    <cellStyle name="Millares 5 3 2 2 2 2" xfId="345"/>
    <cellStyle name="Millares 5 3 2 2 2 2 2" xfId="972"/>
    <cellStyle name="Millares 5 3 2 2 2 3" xfId="971"/>
    <cellStyle name="Millares 5 3 2 2 3" xfId="346"/>
    <cellStyle name="Millares 5 3 2 2 3 2" xfId="973"/>
    <cellStyle name="Millares 5 3 2 2 4" xfId="970"/>
    <cellStyle name="Millares 5 3 2 3" xfId="347"/>
    <cellStyle name="Millares 5 3 2 4" xfId="348"/>
    <cellStyle name="Millares 5 3 2 4 2" xfId="349"/>
    <cellStyle name="Millares 5 3 2 4 2 2" xfId="975"/>
    <cellStyle name="Millares 5 3 2 4 3" xfId="974"/>
    <cellStyle name="Millares 5 3 2 5" xfId="350"/>
    <cellStyle name="Millares 5 3 2 5 2" xfId="976"/>
    <cellStyle name="Millares 5 3 2 6" xfId="969"/>
    <cellStyle name="Millares 5 3 3" xfId="351"/>
    <cellStyle name="Millares 5 3 3 2" xfId="352"/>
    <cellStyle name="Millares 5 3 3 2 2" xfId="353"/>
    <cellStyle name="Millares 5 3 3 2 2 2" xfId="979"/>
    <cellStyle name="Millares 5 3 3 2 3" xfId="978"/>
    <cellStyle name="Millares 5 3 3 3" xfId="354"/>
    <cellStyle name="Millares 5 3 3 3 2" xfId="980"/>
    <cellStyle name="Millares 5 3 3 4" xfId="977"/>
    <cellStyle name="Millares 5 3 4" xfId="355"/>
    <cellStyle name="Millares 5 3 5" xfId="356"/>
    <cellStyle name="Millares 5 3 5 2" xfId="357"/>
    <cellStyle name="Millares 5 3 5 2 2" xfId="982"/>
    <cellStyle name="Millares 5 3 5 3" xfId="981"/>
    <cellStyle name="Millares 5 4" xfId="358"/>
    <cellStyle name="Millares 5 4 2" xfId="983"/>
    <cellStyle name="Millares 5 5" xfId="359"/>
    <cellStyle name="Millares 5 6" xfId="968"/>
    <cellStyle name="Millares 5_FORMULARIO PRESUPUESTO OFICIAL" xfId="360"/>
    <cellStyle name="Millares 50" xfId="361"/>
    <cellStyle name="Millares 50 2" xfId="362"/>
    <cellStyle name="Millares 51" xfId="363"/>
    <cellStyle name="Millares 51 2" xfId="364"/>
    <cellStyle name="Millares 52" xfId="365"/>
    <cellStyle name="Millares 52 2" xfId="366"/>
    <cellStyle name="Millares 53" xfId="367"/>
    <cellStyle name="Millares 53 2" xfId="368"/>
    <cellStyle name="Millares 54" xfId="369"/>
    <cellStyle name="Millares 54 2" xfId="370"/>
    <cellStyle name="Millares 55" xfId="371"/>
    <cellStyle name="Millares 55 2" xfId="372"/>
    <cellStyle name="Millares 56" xfId="373"/>
    <cellStyle name="Millares 56 2" xfId="374"/>
    <cellStyle name="Millares 57" xfId="375"/>
    <cellStyle name="Millares 57 2" xfId="376"/>
    <cellStyle name="Millares 58" xfId="377"/>
    <cellStyle name="Millares 58 2" xfId="378"/>
    <cellStyle name="Millares 59" xfId="379"/>
    <cellStyle name="Millares 59 2" xfId="380"/>
    <cellStyle name="Millares 59 2 2" xfId="381"/>
    <cellStyle name="Millares 59 2 2 2" xfId="382"/>
    <cellStyle name="Millares 59 2 2 2 2" xfId="987"/>
    <cellStyle name="Millares 59 2 2 3" xfId="986"/>
    <cellStyle name="Millares 59 2 3" xfId="383"/>
    <cellStyle name="Millares 59 2 3 2" xfId="988"/>
    <cellStyle name="Millares 59 2 4" xfId="985"/>
    <cellStyle name="Millares 59 3" xfId="384"/>
    <cellStyle name="Millares 59 4" xfId="385"/>
    <cellStyle name="Millares 59 4 2" xfId="386"/>
    <cellStyle name="Millares 59 4 2 2" xfId="990"/>
    <cellStyle name="Millares 59 4 3" xfId="989"/>
    <cellStyle name="Millares 59 5" xfId="387"/>
    <cellStyle name="Millares 59 5 2" xfId="991"/>
    <cellStyle name="Millares 59 6" xfId="984"/>
    <cellStyle name="Millares 6" xfId="388"/>
    <cellStyle name="Millares 6 2" xfId="389"/>
    <cellStyle name="Millares 6 3" xfId="992"/>
    <cellStyle name="Millares 6_FORMULARIO PRESUPUESTO OFICIAL" xfId="390"/>
    <cellStyle name="Millares 60" xfId="391"/>
    <cellStyle name="Millares 60 2" xfId="392"/>
    <cellStyle name="Millares 61" xfId="393"/>
    <cellStyle name="Millares 61 2" xfId="993"/>
    <cellStyle name="Millares 62" xfId="394"/>
    <cellStyle name="Millares 62 2" xfId="994"/>
    <cellStyle name="Millares 63" xfId="395"/>
    <cellStyle name="Millares 64" xfId="396"/>
    <cellStyle name="Millares 65" xfId="397"/>
    <cellStyle name="Millares 66" xfId="398"/>
    <cellStyle name="Millares 66 2" xfId="399"/>
    <cellStyle name="Millares 67" xfId="400"/>
    <cellStyle name="Millares 68" xfId="401"/>
    <cellStyle name="Millares 69" xfId="402"/>
    <cellStyle name="Millares 7" xfId="403"/>
    <cellStyle name="Millares 7 2" xfId="404"/>
    <cellStyle name="Millares 7 3" xfId="995"/>
    <cellStyle name="Millares 70" xfId="405"/>
    <cellStyle name="Millares 71" xfId="406"/>
    <cellStyle name="Millares 72" xfId="407"/>
    <cellStyle name="Millares 73" xfId="408"/>
    <cellStyle name="Millares 74" xfId="409"/>
    <cellStyle name="Millares 75" xfId="410"/>
    <cellStyle name="Millares 76" xfId="411"/>
    <cellStyle name="Millares 77" xfId="412"/>
    <cellStyle name="Millares 78" xfId="413"/>
    <cellStyle name="Millares 79" xfId="414"/>
    <cellStyle name="Millares 8" xfId="415"/>
    <cellStyle name="Millares 8 2" xfId="416"/>
    <cellStyle name="Millares 8 3" xfId="417"/>
    <cellStyle name="Millares 8 4" xfId="418"/>
    <cellStyle name="Millares 8 5" xfId="419"/>
    <cellStyle name="Millares 8 6" xfId="420"/>
    <cellStyle name="Millares 8 7" xfId="421"/>
    <cellStyle name="Millares 8 8" xfId="996"/>
    <cellStyle name="Millares 80" xfId="422"/>
    <cellStyle name="Millares 81" xfId="423"/>
    <cellStyle name="Millares 82" xfId="424"/>
    <cellStyle name="Millares 83" xfId="425"/>
    <cellStyle name="Millares 84" xfId="426"/>
    <cellStyle name="Millares 85" xfId="427"/>
    <cellStyle name="Millares 86" xfId="428"/>
    <cellStyle name="Millares 87" xfId="429"/>
    <cellStyle name="Millares 88" xfId="430"/>
    <cellStyle name="Millares 89" xfId="431"/>
    <cellStyle name="Millares 9" xfId="432"/>
    <cellStyle name="Millares 9 2" xfId="433"/>
    <cellStyle name="Millares 90" xfId="434"/>
    <cellStyle name="Millares 91" xfId="435"/>
    <cellStyle name="Millares 92" xfId="436"/>
    <cellStyle name="Millares 93" xfId="437"/>
    <cellStyle name="Millares 94" xfId="438"/>
    <cellStyle name="Millares 95" xfId="439"/>
    <cellStyle name="Millares 96" xfId="440"/>
    <cellStyle name="Millares 97" xfId="441"/>
    <cellStyle name="Millares 98" xfId="442"/>
    <cellStyle name="Millares 99" xfId="443"/>
    <cellStyle name="Millares_FORMULARIO 4 - M-OFERENTE PPTA ECONOMICA 2" xfId="935"/>
    <cellStyle name="Millares_PPTO OFICIAL LP-SGT-SRN-001-2009" xfId="928"/>
    <cellStyle name="Millares_PTO OFICIAL PREPLIEGO (CORREGIDO)" xfId="931"/>
    <cellStyle name="Moneda [0] 2" xfId="444"/>
    <cellStyle name="Moneda [0] 2 2" xfId="997"/>
    <cellStyle name="Moneda [00]" xfId="445"/>
    <cellStyle name="Moneda [00] 2" xfId="446"/>
    <cellStyle name="Moneda [2]" xfId="447"/>
    <cellStyle name="Moneda [2] 2" xfId="448"/>
    <cellStyle name="Moneda [2] 3" xfId="449"/>
    <cellStyle name="Moneda 10" xfId="450"/>
    <cellStyle name="Moneda 10 2" xfId="451"/>
    <cellStyle name="Moneda 11" xfId="452"/>
    <cellStyle name="Moneda 11 2" xfId="453"/>
    <cellStyle name="Moneda 12" xfId="454"/>
    <cellStyle name="Moneda 12 2" xfId="455"/>
    <cellStyle name="Moneda 13" xfId="456"/>
    <cellStyle name="Moneda 13 2" xfId="457"/>
    <cellStyle name="Moneda 14" xfId="458"/>
    <cellStyle name="Moneda 14 2" xfId="459"/>
    <cellStyle name="Moneda 15" xfId="460"/>
    <cellStyle name="Moneda 15 2" xfId="461"/>
    <cellStyle name="Moneda 16" xfId="462"/>
    <cellStyle name="Moneda 16 2" xfId="463"/>
    <cellStyle name="Moneda 17" xfId="464"/>
    <cellStyle name="Moneda 17 2" xfId="465"/>
    <cellStyle name="Moneda 18" xfId="466"/>
    <cellStyle name="Moneda 18 2" xfId="467"/>
    <cellStyle name="Moneda 18 3" xfId="998"/>
    <cellStyle name="Moneda 19" xfId="468"/>
    <cellStyle name="Moneda 19 2" xfId="469"/>
    <cellStyle name="Moneda 2" xfId="470"/>
    <cellStyle name="Moneda 2 10" xfId="471"/>
    <cellStyle name="Moneda 2 10 2" xfId="1000"/>
    <cellStyle name="Moneda 2 11" xfId="472"/>
    <cellStyle name="Moneda 2 11 2" xfId="1001"/>
    <cellStyle name="Moneda 2 12" xfId="473"/>
    <cellStyle name="Moneda 2 12 2" xfId="1002"/>
    <cellStyle name="Moneda 2 13" xfId="474"/>
    <cellStyle name="Moneda 2 13 2" xfId="1003"/>
    <cellStyle name="Moneda 2 14" xfId="999"/>
    <cellStyle name="Moneda 2 2" xfId="475"/>
    <cellStyle name="Moneda 2 2 2" xfId="476"/>
    <cellStyle name="Moneda 2 2 2 2" xfId="477"/>
    <cellStyle name="Moneda 2 2 2 3" xfId="478"/>
    <cellStyle name="Moneda 2 2 2 4" xfId="479"/>
    <cellStyle name="Moneda 2 2 2 5" xfId="480"/>
    <cellStyle name="Moneda 2 2 2 6" xfId="943"/>
    <cellStyle name="Moneda 2 2 3" xfId="481"/>
    <cellStyle name="Moneda 2 2 4" xfId="482"/>
    <cellStyle name="Moneda 2 2 5" xfId="483"/>
    <cellStyle name="Moneda 2 3" xfId="484"/>
    <cellStyle name="Moneda 2 3 2" xfId="485"/>
    <cellStyle name="Moneda 2 3 3" xfId="486"/>
    <cellStyle name="Moneda 2 3 4" xfId="487"/>
    <cellStyle name="Moneda 2 3 5" xfId="488"/>
    <cellStyle name="Moneda 2 4" xfId="489"/>
    <cellStyle name="Moneda 2 4 2" xfId="490"/>
    <cellStyle name="Moneda 2 4 2 2" xfId="1005"/>
    <cellStyle name="Moneda 2 4 3" xfId="491"/>
    <cellStyle name="Moneda 2 4 3 2" xfId="1006"/>
    <cellStyle name="Moneda 2 4 4" xfId="492"/>
    <cellStyle name="Moneda 2 4 4 2" xfId="1007"/>
    <cellStyle name="Moneda 2 4 5" xfId="493"/>
    <cellStyle name="Moneda 2 4 5 2" xfId="1008"/>
    <cellStyle name="Moneda 2 4 6" xfId="1004"/>
    <cellStyle name="Moneda 2 5" xfId="494"/>
    <cellStyle name="Moneda 2 5 2" xfId="495"/>
    <cellStyle name="Moneda 2 5 3" xfId="496"/>
    <cellStyle name="Moneda 2 5 4" xfId="497"/>
    <cellStyle name="Moneda 2 5 5" xfId="498"/>
    <cellStyle name="Moneda 2 6" xfId="499"/>
    <cellStyle name="Moneda 2 7" xfId="500"/>
    <cellStyle name="Moneda 2 8" xfId="501"/>
    <cellStyle name="Moneda 2 8 2" xfId="502"/>
    <cellStyle name="Moneda 2 8 2 2" xfId="1010"/>
    <cellStyle name="Moneda 2 8 3" xfId="1009"/>
    <cellStyle name="Moneda 2 9" xfId="503"/>
    <cellStyle name="Moneda 2 9 2" xfId="504"/>
    <cellStyle name="Moneda 2 9 2 2" xfId="1012"/>
    <cellStyle name="Moneda 2 9 3" xfId="1011"/>
    <cellStyle name="Moneda 2_APU-DEFINITIVO AMV G2 THUI" xfId="505"/>
    <cellStyle name="Moneda 20" xfId="506"/>
    <cellStyle name="Moneda 20 2" xfId="507"/>
    <cellStyle name="Moneda 21" xfId="508"/>
    <cellStyle name="Moneda 21 2" xfId="509"/>
    <cellStyle name="Moneda 22" xfId="510"/>
    <cellStyle name="Moneda 22 2" xfId="511"/>
    <cellStyle name="Moneda 23" xfId="512"/>
    <cellStyle name="Moneda 23 2" xfId="513"/>
    <cellStyle name="Moneda 24" xfId="514"/>
    <cellStyle name="Moneda 24 2" xfId="515"/>
    <cellStyle name="Moneda 25" xfId="516"/>
    <cellStyle name="Moneda 25 2" xfId="517"/>
    <cellStyle name="Moneda 26" xfId="518"/>
    <cellStyle name="Moneda 26 2" xfId="519"/>
    <cellStyle name="Moneda 27" xfId="520"/>
    <cellStyle name="Moneda 27 2" xfId="521"/>
    <cellStyle name="Moneda 28" xfId="522"/>
    <cellStyle name="Moneda 28 2" xfId="523"/>
    <cellStyle name="Moneda 29" xfId="524"/>
    <cellStyle name="Moneda 29 2" xfId="525"/>
    <cellStyle name="Moneda 3" xfId="526"/>
    <cellStyle name="Moneda 3 2" xfId="527"/>
    <cellStyle name="Moneda 3 2 2" xfId="528"/>
    <cellStyle name="Moneda 3 2 3" xfId="529"/>
    <cellStyle name="Moneda 3 2 4" xfId="530"/>
    <cellStyle name="Moneda 3 2 5" xfId="531"/>
    <cellStyle name="Moneda 3 3" xfId="532"/>
    <cellStyle name="Moneda 3 3 2" xfId="533"/>
    <cellStyle name="Moneda 3 3 3" xfId="534"/>
    <cellStyle name="Moneda 3 3 4" xfId="535"/>
    <cellStyle name="Moneda 3 3 5" xfId="536"/>
    <cellStyle name="Moneda 3 4" xfId="537"/>
    <cellStyle name="Moneda 3 4 2" xfId="538"/>
    <cellStyle name="Moneda 3 4 2 2" xfId="1014"/>
    <cellStyle name="Moneda 3 4 3" xfId="539"/>
    <cellStyle name="Moneda 3 4 3 2" xfId="1015"/>
    <cellStyle name="Moneda 3 4 4" xfId="540"/>
    <cellStyle name="Moneda 3 4 4 2" xfId="1016"/>
    <cellStyle name="Moneda 3 4 5" xfId="541"/>
    <cellStyle name="Moneda 3 4 5 2" xfId="1017"/>
    <cellStyle name="Moneda 3 4 6" xfId="1013"/>
    <cellStyle name="Moneda 3 5" xfId="542"/>
    <cellStyle name="Moneda 3 6" xfId="543"/>
    <cellStyle name="Moneda 3 7" xfId="544"/>
    <cellStyle name="Moneda 3 8" xfId="545"/>
    <cellStyle name="Moneda 3_PO BARBOSA PTO BERRIO 2" xfId="546"/>
    <cellStyle name="Moneda 30" xfId="547"/>
    <cellStyle name="Moneda 30 2" xfId="548"/>
    <cellStyle name="Moneda 31" xfId="549"/>
    <cellStyle name="Moneda 31 2" xfId="550"/>
    <cellStyle name="Moneda 32" xfId="551"/>
    <cellStyle name="Moneda 32 2" xfId="552"/>
    <cellStyle name="Moneda 33" xfId="553"/>
    <cellStyle name="Moneda 33 2" xfId="554"/>
    <cellStyle name="Moneda 34" xfId="555"/>
    <cellStyle name="Moneda 34 2" xfId="556"/>
    <cellStyle name="Moneda 35" xfId="557"/>
    <cellStyle name="Moneda 35 2" xfId="558"/>
    <cellStyle name="Moneda 36" xfId="559"/>
    <cellStyle name="Moneda 36 2" xfId="560"/>
    <cellStyle name="Moneda 37" xfId="561"/>
    <cellStyle name="Moneda 37 2" xfId="562"/>
    <cellStyle name="Moneda 38" xfId="563"/>
    <cellStyle name="Moneda 38 2" xfId="564"/>
    <cellStyle name="Moneda 39" xfId="565"/>
    <cellStyle name="Moneda 39 2" xfId="566"/>
    <cellStyle name="Moneda 4" xfId="567"/>
    <cellStyle name="Moneda 4 2" xfId="568"/>
    <cellStyle name="Moneda 4 3" xfId="569"/>
    <cellStyle name="Moneda 4 4" xfId="1018"/>
    <cellStyle name="Moneda 40" xfId="570"/>
    <cellStyle name="Moneda 40 2" xfId="571"/>
    <cellStyle name="Moneda 41" xfId="572"/>
    <cellStyle name="Moneda 41 2" xfId="573"/>
    <cellStyle name="Moneda 42" xfId="574"/>
    <cellStyle name="Moneda 42 2" xfId="575"/>
    <cellStyle name="Moneda 43" xfId="576"/>
    <cellStyle name="Moneda 43 2" xfId="577"/>
    <cellStyle name="Moneda 44" xfId="578"/>
    <cellStyle name="Moneda 44 2" xfId="579"/>
    <cellStyle name="Moneda 45" xfId="580"/>
    <cellStyle name="Moneda 45 2" xfId="581"/>
    <cellStyle name="Moneda 46" xfId="582"/>
    <cellStyle name="Moneda 46 2" xfId="583"/>
    <cellStyle name="Moneda 47" xfId="584"/>
    <cellStyle name="Moneda 47 2" xfId="585"/>
    <cellStyle name="Moneda 48" xfId="586"/>
    <cellStyle name="Moneda 48 2" xfId="587"/>
    <cellStyle name="Moneda 49" xfId="588"/>
    <cellStyle name="Moneda 49 2" xfId="589"/>
    <cellStyle name="Moneda 5" xfId="590"/>
    <cellStyle name="Moneda 5 2" xfId="591"/>
    <cellStyle name="Moneda 50" xfId="592"/>
    <cellStyle name="Moneda 51" xfId="593"/>
    <cellStyle name="Moneda 51 2" xfId="594"/>
    <cellStyle name="Moneda 52" xfId="595"/>
    <cellStyle name="Moneda 53" xfId="596"/>
    <cellStyle name="Moneda 54" xfId="597"/>
    <cellStyle name="Moneda 55" xfId="598"/>
    <cellStyle name="Moneda 56" xfId="599"/>
    <cellStyle name="Moneda 57" xfId="600"/>
    <cellStyle name="Moneda 58" xfId="601"/>
    <cellStyle name="Moneda 59" xfId="602"/>
    <cellStyle name="Moneda 6" xfId="603"/>
    <cellStyle name="Moneda 6 2" xfId="604"/>
    <cellStyle name="Moneda 6 3 2" xfId="605"/>
    <cellStyle name="Moneda 6 3 2 2" xfId="606"/>
    <cellStyle name="Moneda 6 3 2 2 2" xfId="607"/>
    <cellStyle name="Moneda 6 3 2 2 2 2" xfId="1021"/>
    <cellStyle name="Moneda 6 3 2 2 3" xfId="1020"/>
    <cellStyle name="Moneda 6 3 2 3" xfId="608"/>
    <cellStyle name="Moneda 6 3 2 3 2" xfId="1022"/>
    <cellStyle name="Moneda 6 3 2 4" xfId="1019"/>
    <cellStyle name="Moneda 6 7" xfId="609"/>
    <cellStyle name="Moneda 6 7 2" xfId="610"/>
    <cellStyle name="Moneda 6 7 2 2" xfId="611"/>
    <cellStyle name="Moneda 6 7 2 2 2" xfId="612"/>
    <cellStyle name="Moneda 6 7 2 2 2 2" xfId="613"/>
    <cellStyle name="Moneda 6 7 2 2 2 2 2" xfId="1027"/>
    <cellStyle name="Moneda 6 7 2 2 2 3" xfId="1026"/>
    <cellStyle name="Moneda 6 7 2 2 3" xfId="614"/>
    <cellStyle name="Moneda 6 7 2 2 3 2" xfId="1028"/>
    <cellStyle name="Moneda 6 7 2 2 4" xfId="1025"/>
    <cellStyle name="Moneda 6 7 2 3" xfId="615"/>
    <cellStyle name="Moneda 6 7 2 3 2" xfId="1029"/>
    <cellStyle name="Moneda 6 7 2 4" xfId="1024"/>
    <cellStyle name="Moneda 6 7 3" xfId="616"/>
    <cellStyle name="Moneda 6 7 3 2" xfId="1030"/>
    <cellStyle name="Moneda 6 7 4" xfId="1023"/>
    <cellStyle name="Moneda 60" xfId="617"/>
    <cellStyle name="Moneda 61" xfId="618"/>
    <cellStyle name="Moneda 62" xfId="619"/>
    <cellStyle name="Moneda 63" xfId="620"/>
    <cellStyle name="Moneda 64" xfId="621"/>
    <cellStyle name="Moneda 65" xfId="622"/>
    <cellStyle name="Moneda 66" xfId="623"/>
    <cellStyle name="Moneda 67" xfId="624"/>
    <cellStyle name="Moneda 68" xfId="625"/>
    <cellStyle name="Moneda 69" xfId="626"/>
    <cellStyle name="Moneda 7" xfId="627"/>
    <cellStyle name="Moneda 7 2" xfId="628"/>
    <cellStyle name="Moneda 70" xfId="629"/>
    <cellStyle name="Moneda 71" xfId="630"/>
    <cellStyle name="Moneda 72" xfId="631"/>
    <cellStyle name="Moneda 73" xfId="632"/>
    <cellStyle name="Moneda 74" xfId="633"/>
    <cellStyle name="Moneda 75" xfId="634"/>
    <cellStyle name="Moneda 76" xfId="635"/>
    <cellStyle name="Moneda 77" xfId="636"/>
    <cellStyle name="Moneda 78" xfId="637"/>
    <cellStyle name="Moneda 79" xfId="638"/>
    <cellStyle name="Moneda 8" xfId="639"/>
    <cellStyle name="Moneda 8 2" xfId="640"/>
    <cellStyle name="Moneda 80" xfId="641"/>
    <cellStyle name="Moneda 81" xfId="642"/>
    <cellStyle name="Moneda 82" xfId="643"/>
    <cellStyle name="Moneda 83" xfId="644"/>
    <cellStyle name="Moneda 84" xfId="645"/>
    <cellStyle name="Moneda 85" xfId="646"/>
    <cellStyle name="Moneda 86" xfId="647"/>
    <cellStyle name="Moneda 87" xfId="648"/>
    <cellStyle name="Moneda 88" xfId="649"/>
    <cellStyle name="Moneda 89" xfId="650"/>
    <cellStyle name="Moneda 9" xfId="651"/>
    <cellStyle name="Moneda 9 2" xfId="652"/>
    <cellStyle name="Moneda 90" xfId="653"/>
    <cellStyle name="Moneda 91" xfId="654"/>
    <cellStyle name="Moneda 92" xfId="655"/>
    <cellStyle name="Moneda 93" xfId="656"/>
    <cellStyle name="Moneda 94" xfId="657"/>
    <cellStyle name="Moneda 95" xfId="658"/>
    <cellStyle name="Moneda 95 2" xfId="934"/>
    <cellStyle name="Moneda 96" xfId="659"/>
    <cellStyle name="Neutral 2" xfId="660"/>
    <cellStyle name="Neutral 3" xfId="661"/>
    <cellStyle name="Neutral 4" xfId="662"/>
    <cellStyle name="Normal" xfId="0" builtinId="0"/>
    <cellStyle name="Normal 10" xfId="663"/>
    <cellStyle name="Normal 10 3" xfId="664"/>
    <cellStyle name="Normal 11" xfId="665"/>
    <cellStyle name="Normal 11 2" xfId="666"/>
    <cellStyle name="Normal 11 2 2" xfId="667"/>
    <cellStyle name="Normal 11 2 2 2" xfId="668"/>
    <cellStyle name="Normal 11 2 2 2 2" xfId="1033"/>
    <cellStyle name="Normal 11 2 2 3" xfId="1032"/>
    <cellStyle name="Normal 11 2 3" xfId="669"/>
    <cellStyle name="Normal 11 2 3 2" xfId="1034"/>
    <cellStyle name="Normal 11 2 4" xfId="1031"/>
    <cellStyle name="Normal 11 3" xfId="670"/>
    <cellStyle name="Normal 11 3 2" xfId="671"/>
    <cellStyle name="Normal 11 3 2 2" xfId="1036"/>
    <cellStyle name="Normal 11 3 3" xfId="1035"/>
    <cellStyle name="Normal 12" xfId="672"/>
    <cellStyle name="Normal 12 2" xfId="673"/>
    <cellStyle name="Normal 12 2 2" xfId="674"/>
    <cellStyle name="Normal 12 2 2 2" xfId="1039"/>
    <cellStyle name="Normal 12 2 3" xfId="1038"/>
    <cellStyle name="Normal 12 3" xfId="675"/>
    <cellStyle name="Normal 12 3 2" xfId="1040"/>
    <cellStyle name="Normal 12 4" xfId="1037"/>
    <cellStyle name="Normal 13" xfId="676"/>
    <cellStyle name="Normal 14" xfId="677"/>
    <cellStyle name="Normal 15" xfId="678"/>
    <cellStyle name="Normal 15 2" xfId="679"/>
    <cellStyle name="Normal 15 2 2" xfId="1042"/>
    <cellStyle name="Normal 15 3" xfId="1041"/>
    <cellStyle name="Normal 16" xfId="680"/>
    <cellStyle name="Normal 17" xfId="681"/>
    <cellStyle name="Normal 18" xfId="682"/>
    <cellStyle name="Normal 18 2" xfId="1043"/>
    <cellStyle name="Normal 19" xfId="683"/>
    <cellStyle name="Normal 2" xfId="684"/>
    <cellStyle name="Normal 2 10" xfId="685"/>
    <cellStyle name="Normal 2 10 2" xfId="686"/>
    <cellStyle name="Normal 2 10 3" xfId="687"/>
    <cellStyle name="Normal 2 11" xfId="688"/>
    <cellStyle name="Normal 2 12" xfId="689"/>
    <cellStyle name="Normal 2 13" xfId="690"/>
    <cellStyle name="Normal 2 14" xfId="691"/>
    <cellStyle name="Normal 2 2" xfId="692"/>
    <cellStyle name="Normal 2 2 2" xfId="693"/>
    <cellStyle name="Normal 2 2 3" xfId="694"/>
    <cellStyle name="Normal 2 2 4" xfId="695"/>
    <cellStyle name="Normal 2 2 5" xfId="940"/>
    <cellStyle name="Normal 2 3" xfId="696"/>
    <cellStyle name="Normal 2 3 2" xfId="697"/>
    <cellStyle name="Normal 2 3 2 2" xfId="698"/>
    <cellStyle name="Normal 2 3 2 3" xfId="699"/>
    <cellStyle name="Normal 2 3 2 4" xfId="700"/>
    <cellStyle name="Normal 2 3 2 5" xfId="701"/>
    <cellStyle name="Normal 2 3 3" xfId="702"/>
    <cellStyle name="Normal 2 3 4" xfId="703"/>
    <cellStyle name="Normal 2 3 5" xfId="704"/>
    <cellStyle name="Normal 2 3 6" xfId="705"/>
    <cellStyle name="Normal 2 3 7" xfId="706"/>
    <cellStyle name="Normal 2 3 8" xfId="707"/>
    <cellStyle name="Normal 2 3_2010 APU GRUPO No. 4 OK" xfId="708"/>
    <cellStyle name="Normal 2 4" xfId="709"/>
    <cellStyle name="Normal 2 4 2" xfId="710"/>
    <cellStyle name="Normal 2 5" xfId="711"/>
    <cellStyle name="Normal 2 5 2" xfId="712"/>
    <cellStyle name="Normal 2 5 2 2" xfId="713"/>
    <cellStyle name="Normal 2 5 2 3" xfId="714"/>
    <cellStyle name="Normal 2 5 2 4" xfId="715"/>
    <cellStyle name="Normal 2 5 2 5" xfId="716"/>
    <cellStyle name="Normal 2 5 3" xfId="717"/>
    <cellStyle name="Normal 2 5 3 2" xfId="718"/>
    <cellStyle name="Normal 2 5 4" xfId="719"/>
    <cellStyle name="Normal 2 5 5" xfId="720"/>
    <cellStyle name="Normal 2 5 6" xfId="721"/>
    <cellStyle name="Normal 2 5 7" xfId="722"/>
    <cellStyle name="Normal 2 6" xfId="723"/>
    <cellStyle name="Normal 2 7" xfId="724"/>
    <cellStyle name="Normal 2 8" xfId="725"/>
    <cellStyle name="Normal 2 9" xfId="726"/>
    <cellStyle name="Normal 2_2010 APU GRUPO No. 4 OK" xfId="727"/>
    <cellStyle name="Normal 23" xfId="728"/>
    <cellStyle name="Normal 3" xfId="729"/>
    <cellStyle name="Normal 3 2" xfId="730"/>
    <cellStyle name="Normal 3 2 2" xfId="731"/>
    <cellStyle name="Normal 3 2 3" xfId="732"/>
    <cellStyle name="Normal 3 2 4" xfId="733"/>
    <cellStyle name="Normal 3 2 5" xfId="734"/>
    <cellStyle name="Normal 3 3" xfId="735"/>
    <cellStyle name="Normal 3 4" xfId="736"/>
    <cellStyle name="Normal 3 4 2" xfId="737"/>
    <cellStyle name="Normal 3 4 2 2" xfId="738"/>
    <cellStyle name="Normal 3 4 2 2 2" xfId="1046"/>
    <cellStyle name="Normal 3 4 2 3" xfId="1045"/>
    <cellStyle name="Normal 3 4 3" xfId="739"/>
    <cellStyle name="Normal 3 4 3 2" xfId="1047"/>
    <cellStyle name="Normal 3 4 4" xfId="740"/>
    <cellStyle name="Normal 3 4 4 2" xfId="1048"/>
    <cellStyle name="Normal 3 4 5" xfId="741"/>
    <cellStyle name="Normal 3 4 5 2" xfId="1049"/>
    <cellStyle name="Normal 3 4 6" xfId="742"/>
    <cellStyle name="Normal 3 4 6 2" xfId="1050"/>
    <cellStyle name="Normal 3 4 7" xfId="1044"/>
    <cellStyle name="Normal 3 5" xfId="743"/>
    <cellStyle name="Normal 3 6" xfId="744"/>
    <cellStyle name="Normal 3 7" xfId="745"/>
    <cellStyle name="Normal 3 8" xfId="746"/>
    <cellStyle name="Normal 3_APU INVIAS CORDOBA 2010" xfId="747"/>
    <cellStyle name="Normal 4" xfId="748"/>
    <cellStyle name="Normal 4 2" xfId="749"/>
    <cellStyle name="Normal 4 2 2" xfId="750"/>
    <cellStyle name="Normal 4 2 3" xfId="751"/>
    <cellStyle name="Normal 4 2 4" xfId="937"/>
    <cellStyle name="Normal 4 3" xfId="752"/>
    <cellStyle name="Normal 4 4" xfId="753"/>
    <cellStyle name="Normal 4 5" xfId="754"/>
    <cellStyle name="Normal 4 6" xfId="755"/>
    <cellStyle name="Normal 4 7" xfId="756"/>
    <cellStyle name="Normal 4 8" xfId="757"/>
    <cellStyle name="Normal 4 9" xfId="941"/>
    <cellStyle name="Normal 4_2010 APU GRUPO No. 4 OK" xfId="758"/>
    <cellStyle name="Normal 5" xfId="759"/>
    <cellStyle name="Normal 5 2" xfId="760"/>
    <cellStyle name="Normal 5 2 2" xfId="761"/>
    <cellStyle name="Normal 5 3" xfId="762"/>
    <cellStyle name="Normal 5 4" xfId="763"/>
    <cellStyle name="Normal 5 5" xfId="764"/>
    <cellStyle name="Normal 5 6" xfId="765"/>
    <cellStyle name="Normal 6" xfId="766"/>
    <cellStyle name="Normal 6 10" xfId="1051"/>
    <cellStyle name="Normal 6 2" xfId="767"/>
    <cellStyle name="Normal 6 2 2" xfId="768"/>
    <cellStyle name="Normal 6 2 2 2" xfId="769"/>
    <cellStyle name="Normal 6 2 2 2 2" xfId="1054"/>
    <cellStyle name="Normal 6 2 2 3" xfId="1053"/>
    <cellStyle name="Normal 6 2 3" xfId="770"/>
    <cellStyle name="Normal 6 2 3 2" xfId="1055"/>
    <cellStyle name="Normal 6 2 4" xfId="1052"/>
    <cellStyle name="Normal 6 3" xfId="771"/>
    <cellStyle name="Normal 6 4" xfId="772"/>
    <cellStyle name="Normal 6 4 2" xfId="773"/>
    <cellStyle name="Normal 6 4 2 2" xfId="1057"/>
    <cellStyle name="Normal 6 4 3" xfId="1056"/>
    <cellStyle name="Normal 6 5" xfId="774"/>
    <cellStyle name="Normal 6 5 2" xfId="775"/>
    <cellStyle name="Normal 6 5 2 2" xfId="1059"/>
    <cellStyle name="Normal 6 5 3" xfId="1058"/>
    <cellStyle name="Normal 6 6" xfId="776"/>
    <cellStyle name="Normal 6 6 2" xfId="1060"/>
    <cellStyle name="Normal 6 7" xfId="777"/>
    <cellStyle name="Normal 6 7 2" xfId="1061"/>
    <cellStyle name="Normal 6 8" xfId="778"/>
    <cellStyle name="Normal 6 8 2" xfId="1062"/>
    <cellStyle name="Normal 6 9" xfId="779"/>
    <cellStyle name="Normal 6 9 2" xfId="1063"/>
    <cellStyle name="Normal 7" xfId="780"/>
    <cellStyle name="Normal 7 2" xfId="781"/>
    <cellStyle name="Normal 7 2 2" xfId="782"/>
    <cellStyle name="Normal 7 2 2 2" xfId="1066"/>
    <cellStyle name="Normal 7 2 3" xfId="1065"/>
    <cellStyle name="Normal 7 3" xfId="783"/>
    <cellStyle name="Normal 7 3 2" xfId="1067"/>
    <cellStyle name="Normal 7 4" xfId="1064"/>
    <cellStyle name="Normal 8" xfId="784"/>
    <cellStyle name="Normal 8 2" xfId="785"/>
    <cellStyle name="Normal 8 2 2" xfId="786"/>
    <cellStyle name="Normal 8 2 2 2" xfId="787"/>
    <cellStyle name="Normal 8 2 2 2 2" xfId="788"/>
    <cellStyle name="Normal 8 2 2 2 2 2" xfId="1071"/>
    <cellStyle name="Normal 8 2 2 2 3" xfId="1070"/>
    <cellStyle name="Normal 8 2 2 3" xfId="789"/>
    <cellStyle name="Normal 8 2 2 3 2" xfId="1072"/>
    <cellStyle name="Normal 8 2 2 4" xfId="1069"/>
    <cellStyle name="Normal 8 2 3" xfId="790"/>
    <cellStyle name="Normal 8 2 3 2" xfId="791"/>
    <cellStyle name="Normal 8 2 3 2 2" xfId="1074"/>
    <cellStyle name="Normal 8 2 3 3" xfId="1073"/>
    <cellStyle name="Normal 8 2 4" xfId="792"/>
    <cellStyle name="Normal 8 2 4 2" xfId="1075"/>
    <cellStyle name="Normal 8 2 5" xfId="1068"/>
    <cellStyle name="Normal 8 3" xfId="793"/>
    <cellStyle name="Normal 8 4" xfId="794"/>
    <cellStyle name="Normal 8 4 2" xfId="795"/>
    <cellStyle name="Normal 8 4 2 2" xfId="796"/>
    <cellStyle name="Normal 8 4 2 2 2" xfId="1078"/>
    <cellStyle name="Normal 8 4 2 3" xfId="1077"/>
    <cellStyle name="Normal 8 4 3" xfId="797"/>
    <cellStyle name="Normal 8 4 3 2" xfId="1079"/>
    <cellStyle name="Normal 8 4 4" xfId="1076"/>
    <cellStyle name="Normal 8 5" xfId="798"/>
    <cellStyle name="Normal 8 5 2" xfId="799"/>
    <cellStyle name="Normal 8 5 2 2" xfId="1081"/>
    <cellStyle name="Normal 8 5 3" xfId="1080"/>
    <cellStyle name="Normal 9" xfId="800"/>
    <cellStyle name="Normal_modelo ACTA OBRA y MODIFICACION" xfId="801"/>
    <cellStyle name="Normal_PTO OFICIAL PREPLIEGO (CORREGIDO)" xfId="929"/>
    <cellStyle name="Normal_PTO OFICIAL PREPLIEGO (CORREGIDO) 2" xfId="932"/>
    <cellStyle name="Normal_PTO OFICIAL y APU MODELO 2010 (2)" xfId="927"/>
    <cellStyle name="Notas 2" xfId="802"/>
    <cellStyle name="Notas 2 2" xfId="803"/>
    <cellStyle name="Notas 2 3" xfId="804"/>
    <cellStyle name="Notas 2 4" xfId="805"/>
    <cellStyle name="Notas 2 5" xfId="806"/>
    <cellStyle name="Notas 2 6" xfId="807"/>
    <cellStyle name="Notas 2 7" xfId="808"/>
    <cellStyle name="Notas 2 8" xfId="809"/>
    <cellStyle name="Notas 3" xfId="810"/>
    <cellStyle name="Notas 4" xfId="811"/>
    <cellStyle name="Percent_FLORENCI" xfId="812"/>
    <cellStyle name="Porcentaje 10" xfId="813"/>
    <cellStyle name="Porcentaje 2" xfId="814"/>
    <cellStyle name="Porcentaje 2 2" xfId="815"/>
    <cellStyle name="Porcentaje 2 2 2" xfId="939"/>
    <cellStyle name="Porcentaje 2 3" xfId="816"/>
    <cellStyle name="Porcentaje 3" xfId="817"/>
    <cellStyle name="Porcentaje 3 2" xfId="818"/>
    <cellStyle name="Porcentaje 4" xfId="819"/>
    <cellStyle name="Porcentaje 5" xfId="820"/>
    <cellStyle name="Porcentaje 5 2" xfId="821"/>
    <cellStyle name="Porcentaje 6" xfId="822"/>
    <cellStyle name="Porcentaje 7" xfId="823"/>
    <cellStyle name="Porcentaje 7 2" xfId="824"/>
    <cellStyle name="Porcentaje 7 2 2" xfId="1083"/>
    <cellStyle name="Porcentaje 7 3" xfId="1082"/>
    <cellStyle name="Porcentaje 8" xfId="825"/>
    <cellStyle name="Porcentaje 8 2" xfId="1084"/>
    <cellStyle name="Porcentaje 9" xfId="826"/>
    <cellStyle name="Porcentaje 9 2" xfId="1085"/>
    <cellStyle name="Porcentual 2" xfId="827"/>
    <cellStyle name="Porcentual 2 10" xfId="936"/>
    <cellStyle name="Porcentual 2 2" xfId="828"/>
    <cellStyle name="Porcentual 2 2 2" xfId="829"/>
    <cellStyle name="Porcentual 2 2 3" xfId="830"/>
    <cellStyle name="Porcentual 2 3" xfId="831"/>
    <cellStyle name="Porcentual 2 3 2" xfId="832"/>
    <cellStyle name="Porcentual 2 3 3" xfId="833"/>
    <cellStyle name="Porcentual 2 4" xfId="834"/>
    <cellStyle name="Porcentual 2 4 2" xfId="835"/>
    <cellStyle name="Porcentual 2 5" xfId="836"/>
    <cellStyle name="Porcentual 2 6" xfId="837"/>
    <cellStyle name="Porcentual 2 7" xfId="838"/>
    <cellStyle name="Porcentual 2 8" xfId="839"/>
    <cellStyle name="Porcentual 2 9" xfId="840"/>
    <cellStyle name="Porcentual 3" xfId="841"/>
    <cellStyle name="Porcentual 3 2" xfId="842"/>
    <cellStyle name="Porcentual 3 3" xfId="843"/>
    <cellStyle name="Porcentual 3 4" xfId="844"/>
    <cellStyle name="Porcentual 3 5" xfId="845"/>
    <cellStyle name="Porcentual 3 6" xfId="846"/>
    <cellStyle name="Porcentual 3 7" xfId="847"/>
    <cellStyle name="Porcentual 4" xfId="848"/>
    <cellStyle name="Porcentual 4 2" xfId="849"/>
    <cellStyle name="Porcentual 4 2 2" xfId="850"/>
    <cellStyle name="Porcentual 4 3" xfId="851"/>
    <cellStyle name="Porcentual 4 4" xfId="852"/>
    <cellStyle name="Porcentual 4 5" xfId="853"/>
    <cellStyle name="Porcentual 4 6" xfId="854"/>
    <cellStyle name="Porcentual 4 7" xfId="855"/>
    <cellStyle name="Porcentual 5" xfId="856"/>
    <cellStyle name="Porcentual 5 2" xfId="857"/>
    <cellStyle name="Porcentual 5 2 2" xfId="858"/>
    <cellStyle name="Porcentual 5 2 3" xfId="859"/>
    <cellStyle name="Porcentual 5 2 4" xfId="860"/>
    <cellStyle name="Porcentual 5 2 5" xfId="861"/>
    <cellStyle name="Porcentual 5 3" xfId="862"/>
    <cellStyle name="Porcentual 5 4" xfId="863"/>
    <cellStyle name="Porcentual 5 4 2" xfId="864"/>
    <cellStyle name="Porcentual 5 4 2 2" xfId="1088"/>
    <cellStyle name="Porcentual 5 4 3" xfId="1087"/>
    <cellStyle name="Porcentual 5 5" xfId="865"/>
    <cellStyle name="Porcentual 5 5 2" xfId="1089"/>
    <cellStyle name="Porcentual 5 6" xfId="866"/>
    <cellStyle name="Porcentual 5 6 2" xfId="1090"/>
    <cellStyle name="Porcentual 5 7" xfId="867"/>
    <cellStyle name="Porcentual 5 7 2" xfId="1091"/>
    <cellStyle name="Porcentual 5 8" xfId="868"/>
    <cellStyle name="Porcentual 5 8 2" xfId="1092"/>
    <cellStyle name="Porcentual 5 9" xfId="1086"/>
    <cellStyle name="Porcentual 6" xfId="869"/>
    <cellStyle name="Porcentual 6 2" xfId="870"/>
    <cellStyle name="Porcentual 6 2 2" xfId="871"/>
    <cellStyle name="Porcentual 6 2 3" xfId="872"/>
    <cellStyle name="Porcentual 6 2 4" xfId="873"/>
    <cellStyle name="Porcentual 6 2 5" xfId="874"/>
    <cellStyle name="Porcentual 6 3" xfId="875"/>
    <cellStyle name="Porcentual 6 4" xfId="876"/>
    <cellStyle name="Porcentual 6 5" xfId="877"/>
    <cellStyle name="Porcentual 6 6" xfId="878"/>
    <cellStyle name="Porcentual 6 7" xfId="879"/>
    <cellStyle name="Porcentual 7" xfId="880"/>
    <cellStyle name="Porcentual 7 2" xfId="881"/>
    <cellStyle name="Porcentual 7 3" xfId="882"/>
    <cellStyle name="Porcentual 7 4" xfId="883"/>
    <cellStyle name="Porcentual 7 5" xfId="884"/>
    <cellStyle name="Porcentual 8" xfId="885"/>
    <cellStyle name="Porcentual 8 2" xfId="886"/>
    <cellStyle name="Porcentual 9" xfId="887"/>
    <cellStyle name="Porcentual 9 2" xfId="888"/>
    <cellStyle name="Porcentual 9 3" xfId="889"/>
    <cellStyle name="Porcentual 9 4" xfId="890"/>
    <cellStyle name="Porcentual 9 5" xfId="891"/>
    <cellStyle name="Salida 2" xfId="892"/>
    <cellStyle name="Salida 3" xfId="893"/>
    <cellStyle name="Salida 4" xfId="894"/>
    <cellStyle name="Texto de advertencia 2" xfId="895"/>
    <cellStyle name="Texto de advertencia 3" xfId="896"/>
    <cellStyle name="Texto de advertencia 4" xfId="897"/>
    <cellStyle name="Texto explicativo 2" xfId="898"/>
    <cellStyle name="Texto explicativo 3" xfId="899"/>
    <cellStyle name="Texto explicativo 4" xfId="900"/>
    <cellStyle name="TITULO" xfId="901"/>
    <cellStyle name="Título 1 2" xfId="902"/>
    <cellStyle name="Título 2 2" xfId="903"/>
    <cellStyle name="Título 2 3" xfId="904"/>
    <cellStyle name="Título 2 4" xfId="905"/>
    <cellStyle name="Título 3 2" xfId="906"/>
    <cellStyle name="Título 3 3" xfId="907"/>
    <cellStyle name="Título 3 4" xfId="908"/>
    <cellStyle name="Título 4" xfId="909"/>
    <cellStyle name="Título 5" xfId="910"/>
    <cellStyle name="Título 6" xfId="911"/>
    <cellStyle name="Total 2" xfId="912"/>
    <cellStyle name="Total 2 2" xfId="913"/>
    <cellStyle name="Total 2 3" xfId="914"/>
    <cellStyle name="Total 2 4" xfId="915"/>
    <cellStyle name="Total 2 5" xfId="916"/>
    <cellStyle name="Total 3" xfId="917"/>
    <cellStyle name="Total 3 2" xfId="918"/>
    <cellStyle name="Total 3 3" xfId="919"/>
    <cellStyle name="Total 3 4" xfId="920"/>
    <cellStyle name="Total 3 5" xfId="921"/>
    <cellStyle name="Total 4" xfId="922"/>
    <cellStyle name="Total 4 2" xfId="923"/>
    <cellStyle name="Total 4 3" xfId="924"/>
    <cellStyle name="Total 4 4" xfId="925"/>
    <cellStyle name="Total 4 5" xfId="926"/>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2.xml"/><Relationship Id="rId18" Type="http://schemas.openxmlformats.org/officeDocument/2006/relationships/externalLink" Target="externalLinks/externalLink7.xml"/><Relationship Id="rId26" Type="http://schemas.openxmlformats.org/officeDocument/2006/relationships/externalLink" Target="externalLinks/externalLink15.xml"/><Relationship Id="rId39" Type="http://schemas.openxmlformats.org/officeDocument/2006/relationships/externalLink" Target="externalLinks/externalLink28.xml"/><Relationship Id="rId21" Type="http://schemas.openxmlformats.org/officeDocument/2006/relationships/externalLink" Target="externalLinks/externalLink10.xml"/><Relationship Id="rId34" Type="http://schemas.openxmlformats.org/officeDocument/2006/relationships/externalLink" Target="externalLinks/externalLink23.xml"/><Relationship Id="rId42" Type="http://schemas.openxmlformats.org/officeDocument/2006/relationships/externalLink" Target="externalLinks/externalLink31.xml"/><Relationship Id="rId47" Type="http://schemas.openxmlformats.org/officeDocument/2006/relationships/externalLink" Target="externalLinks/externalLink36.xml"/><Relationship Id="rId50" Type="http://schemas.openxmlformats.org/officeDocument/2006/relationships/externalLink" Target="externalLinks/externalLink39.xml"/><Relationship Id="rId55" Type="http://schemas.openxmlformats.org/officeDocument/2006/relationships/externalLink" Target="externalLinks/externalLink44.xml"/><Relationship Id="rId63" Type="http://schemas.openxmlformats.org/officeDocument/2006/relationships/externalLink" Target="externalLinks/externalLink52.xml"/><Relationship Id="rId68" Type="http://schemas.openxmlformats.org/officeDocument/2006/relationships/externalLink" Target="externalLinks/externalLink57.xml"/><Relationship Id="rId76" Type="http://schemas.openxmlformats.org/officeDocument/2006/relationships/externalLink" Target="externalLinks/externalLink65.xml"/><Relationship Id="rId7" Type="http://schemas.openxmlformats.org/officeDocument/2006/relationships/worksheet" Target="worksheets/sheet7.xml"/><Relationship Id="rId71" Type="http://schemas.openxmlformats.org/officeDocument/2006/relationships/externalLink" Target="externalLinks/externalLink60.xml"/><Relationship Id="rId2" Type="http://schemas.openxmlformats.org/officeDocument/2006/relationships/worksheet" Target="worksheets/sheet2.xml"/><Relationship Id="rId16" Type="http://schemas.openxmlformats.org/officeDocument/2006/relationships/externalLink" Target="externalLinks/externalLink5.xml"/><Relationship Id="rId29" Type="http://schemas.openxmlformats.org/officeDocument/2006/relationships/externalLink" Target="externalLinks/externalLink18.xml"/><Relationship Id="rId11" Type="http://schemas.openxmlformats.org/officeDocument/2006/relationships/worksheet" Target="worksheets/sheet11.xml"/><Relationship Id="rId24" Type="http://schemas.openxmlformats.org/officeDocument/2006/relationships/externalLink" Target="externalLinks/externalLink13.xml"/><Relationship Id="rId32" Type="http://schemas.openxmlformats.org/officeDocument/2006/relationships/externalLink" Target="externalLinks/externalLink21.xml"/><Relationship Id="rId37" Type="http://schemas.openxmlformats.org/officeDocument/2006/relationships/externalLink" Target="externalLinks/externalLink26.xml"/><Relationship Id="rId40" Type="http://schemas.openxmlformats.org/officeDocument/2006/relationships/externalLink" Target="externalLinks/externalLink29.xml"/><Relationship Id="rId45" Type="http://schemas.openxmlformats.org/officeDocument/2006/relationships/externalLink" Target="externalLinks/externalLink34.xml"/><Relationship Id="rId53" Type="http://schemas.openxmlformats.org/officeDocument/2006/relationships/externalLink" Target="externalLinks/externalLink42.xml"/><Relationship Id="rId58" Type="http://schemas.openxmlformats.org/officeDocument/2006/relationships/externalLink" Target="externalLinks/externalLink47.xml"/><Relationship Id="rId66" Type="http://schemas.openxmlformats.org/officeDocument/2006/relationships/externalLink" Target="externalLinks/externalLink55.xml"/><Relationship Id="rId74" Type="http://schemas.openxmlformats.org/officeDocument/2006/relationships/externalLink" Target="externalLinks/externalLink63.xml"/><Relationship Id="rId79" Type="http://schemas.openxmlformats.org/officeDocument/2006/relationships/externalLink" Target="externalLinks/externalLink68.xml"/><Relationship Id="rId5" Type="http://schemas.openxmlformats.org/officeDocument/2006/relationships/worksheet" Target="worksheets/sheet5.xml"/><Relationship Id="rId61" Type="http://schemas.openxmlformats.org/officeDocument/2006/relationships/externalLink" Target="externalLinks/externalLink50.xml"/><Relationship Id="rId82"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externalLink" Target="externalLinks/externalLink8.xml"/><Relationship Id="rId31" Type="http://schemas.openxmlformats.org/officeDocument/2006/relationships/externalLink" Target="externalLinks/externalLink20.xml"/><Relationship Id="rId44" Type="http://schemas.openxmlformats.org/officeDocument/2006/relationships/externalLink" Target="externalLinks/externalLink33.xml"/><Relationship Id="rId52" Type="http://schemas.openxmlformats.org/officeDocument/2006/relationships/externalLink" Target="externalLinks/externalLink41.xml"/><Relationship Id="rId60" Type="http://schemas.openxmlformats.org/officeDocument/2006/relationships/externalLink" Target="externalLinks/externalLink49.xml"/><Relationship Id="rId65" Type="http://schemas.openxmlformats.org/officeDocument/2006/relationships/externalLink" Target="externalLinks/externalLink54.xml"/><Relationship Id="rId73" Type="http://schemas.openxmlformats.org/officeDocument/2006/relationships/externalLink" Target="externalLinks/externalLink62.xml"/><Relationship Id="rId78" Type="http://schemas.openxmlformats.org/officeDocument/2006/relationships/externalLink" Target="externalLinks/externalLink67.xml"/><Relationship Id="rId8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3.xml"/><Relationship Id="rId22" Type="http://schemas.openxmlformats.org/officeDocument/2006/relationships/externalLink" Target="externalLinks/externalLink11.xml"/><Relationship Id="rId27" Type="http://schemas.openxmlformats.org/officeDocument/2006/relationships/externalLink" Target="externalLinks/externalLink16.xml"/><Relationship Id="rId30" Type="http://schemas.openxmlformats.org/officeDocument/2006/relationships/externalLink" Target="externalLinks/externalLink19.xml"/><Relationship Id="rId35" Type="http://schemas.openxmlformats.org/officeDocument/2006/relationships/externalLink" Target="externalLinks/externalLink24.xml"/><Relationship Id="rId43" Type="http://schemas.openxmlformats.org/officeDocument/2006/relationships/externalLink" Target="externalLinks/externalLink32.xml"/><Relationship Id="rId48" Type="http://schemas.openxmlformats.org/officeDocument/2006/relationships/externalLink" Target="externalLinks/externalLink37.xml"/><Relationship Id="rId56" Type="http://schemas.openxmlformats.org/officeDocument/2006/relationships/externalLink" Target="externalLinks/externalLink45.xml"/><Relationship Id="rId64" Type="http://schemas.openxmlformats.org/officeDocument/2006/relationships/externalLink" Target="externalLinks/externalLink53.xml"/><Relationship Id="rId69" Type="http://schemas.openxmlformats.org/officeDocument/2006/relationships/externalLink" Target="externalLinks/externalLink58.xml"/><Relationship Id="rId77" Type="http://schemas.openxmlformats.org/officeDocument/2006/relationships/externalLink" Target="externalLinks/externalLink66.xml"/><Relationship Id="rId8" Type="http://schemas.openxmlformats.org/officeDocument/2006/relationships/worksheet" Target="worksheets/sheet8.xml"/><Relationship Id="rId51" Type="http://schemas.openxmlformats.org/officeDocument/2006/relationships/externalLink" Target="externalLinks/externalLink40.xml"/><Relationship Id="rId72" Type="http://schemas.openxmlformats.org/officeDocument/2006/relationships/externalLink" Target="externalLinks/externalLink61.xml"/><Relationship Id="rId80" Type="http://schemas.openxmlformats.org/officeDocument/2006/relationships/theme" Target="theme/theme1.xml"/><Relationship Id="rId3" Type="http://schemas.openxmlformats.org/officeDocument/2006/relationships/worksheet" Target="worksheets/sheet3.xml"/><Relationship Id="rId12" Type="http://schemas.openxmlformats.org/officeDocument/2006/relationships/externalLink" Target="externalLinks/externalLink1.xml"/><Relationship Id="rId17" Type="http://schemas.openxmlformats.org/officeDocument/2006/relationships/externalLink" Target="externalLinks/externalLink6.xml"/><Relationship Id="rId25" Type="http://schemas.openxmlformats.org/officeDocument/2006/relationships/externalLink" Target="externalLinks/externalLink14.xml"/><Relationship Id="rId33" Type="http://schemas.openxmlformats.org/officeDocument/2006/relationships/externalLink" Target="externalLinks/externalLink22.xml"/><Relationship Id="rId38" Type="http://schemas.openxmlformats.org/officeDocument/2006/relationships/externalLink" Target="externalLinks/externalLink27.xml"/><Relationship Id="rId46" Type="http://schemas.openxmlformats.org/officeDocument/2006/relationships/externalLink" Target="externalLinks/externalLink35.xml"/><Relationship Id="rId59" Type="http://schemas.openxmlformats.org/officeDocument/2006/relationships/externalLink" Target="externalLinks/externalLink48.xml"/><Relationship Id="rId67" Type="http://schemas.openxmlformats.org/officeDocument/2006/relationships/externalLink" Target="externalLinks/externalLink56.xml"/><Relationship Id="rId20" Type="http://schemas.openxmlformats.org/officeDocument/2006/relationships/externalLink" Target="externalLinks/externalLink9.xml"/><Relationship Id="rId41" Type="http://schemas.openxmlformats.org/officeDocument/2006/relationships/externalLink" Target="externalLinks/externalLink30.xml"/><Relationship Id="rId54" Type="http://schemas.openxmlformats.org/officeDocument/2006/relationships/externalLink" Target="externalLinks/externalLink43.xml"/><Relationship Id="rId62" Type="http://schemas.openxmlformats.org/officeDocument/2006/relationships/externalLink" Target="externalLinks/externalLink51.xml"/><Relationship Id="rId70" Type="http://schemas.openxmlformats.org/officeDocument/2006/relationships/externalLink" Target="externalLinks/externalLink59.xml"/><Relationship Id="rId75" Type="http://schemas.openxmlformats.org/officeDocument/2006/relationships/externalLink" Target="externalLinks/externalLink64.xml"/><Relationship Id="rId83"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externalLink" Target="externalLinks/externalLink4.xml"/><Relationship Id="rId23" Type="http://schemas.openxmlformats.org/officeDocument/2006/relationships/externalLink" Target="externalLinks/externalLink12.xml"/><Relationship Id="rId28" Type="http://schemas.openxmlformats.org/officeDocument/2006/relationships/externalLink" Target="externalLinks/externalLink17.xml"/><Relationship Id="rId36" Type="http://schemas.openxmlformats.org/officeDocument/2006/relationships/externalLink" Target="externalLinks/externalLink25.xml"/><Relationship Id="rId49" Type="http://schemas.openxmlformats.org/officeDocument/2006/relationships/externalLink" Target="externalLinks/externalLink38.xml"/><Relationship Id="rId57" Type="http://schemas.openxmlformats.org/officeDocument/2006/relationships/externalLink" Target="externalLinks/externalLink46.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hyperlink" Target="#INDICE!A1"/></Relationships>
</file>

<file path=xl/drawings/_rels/drawing4.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hyperlink" Target="#INDICE!A1"/></Relationships>
</file>

<file path=xl/drawings/_rels/drawing5.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hyperlink" Target="#INDICE!A1"/></Relationships>
</file>

<file path=xl/drawings/_rels/drawing6.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hyperlink" Target="#INDICE!A1"/></Relationships>
</file>

<file path=xl/drawings/_rels/drawing7.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hyperlink" Target="#INDICE!A1"/></Relationships>
</file>

<file path=xl/drawings/_rels/drawing8.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hyperlink" Target="#INDICE!A1"/></Relationships>
</file>

<file path=xl/drawings/_rels/drawing9.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hyperlink" Target="#INDICE!A1"/></Relationships>
</file>

<file path=xl/drawings/_rels/drawing10.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hyperlink" Target="#INDICE!A1"/></Relationships>
</file>

<file path=xl/drawings/_rels/vmlDrawing1.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6.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7.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8.vml.rels><?xml version="1.0" encoding="UTF-8" standalone="yes"?>
<Relationships xmlns="http://schemas.openxmlformats.org/package/2006/relationships"><Relationship Id="rId1"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xdr:from>
      <xdr:col>1</xdr:col>
      <xdr:colOff>447675</xdr:colOff>
      <xdr:row>1</xdr:row>
      <xdr:rowOff>47625</xdr:rowOff>
    </xdr:from>
    <xdr:to>
      <xdr:col>1</xdr:col>
      <xdr:colOff>1181100</xdr:colOff>
      <xdr:row>5</xdr:row>
      <xdr:rowOff>133350</xdr:rowOff>
    </xdr:to>
    <xdr:pic>
      <xdr:nvPicPr>
        <xdr:cNvPr id="1082" name="Picture 3" descr="Logo4"/>
        <xdr:cNvPicPr>
          <a:picLocks noChangeAspect="1" noChangeArrowheads="1"/>
        </xdr:cNvPicPr>
      </xdr:nvPicPr>
      <xdr:blipFill>
        <a:blip xmlns:r="http://schemas.openxmlformats.org/officeDocument/2006/relationships" r:embed="rId1" cstate="screen">
          <a:clrChange>
            <a:clrFrom>
              <a:srgbClr val="F4FBFC"/>
            </a:clrFrom>
            <a:clrTo>
              <a:srgbClr val="F4FBFC">
                <a:alpha val="0"/>
              </a:srgbClr>
            </a:clrTo>
          </a:clrChange>
          <a:extLst>
            <a:ext uri="{28A0092B-C50C-407E-A947-70E740481C1C}">
              <a14:useLocalDpi xmlns:a14="http://schemas.microsoft.com/office/drawing/2010/main"/>
            </a:ext>
          </a:extLst>
        </a:blip>
        <a:srcRect/>
        <a:stretch>
          <a:fillRect/>
        </a:stretch>
      </xdr:blipFill>
      <xdr:spPr bwMode="auto">
        <a:xfrm>
          <a:off x="1209675" y="219075"/>
          <a:ext cx="733425"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7</xdr:col>
      <xdr:colOff>857250</xdr:colOff>
      <xdr:row>0</xdr:row>
      <xdr:rowOff>57150</xdr:rowOff>
    </xdr:from>
    <xdr:to>
      <xdr:col>8</xdr:col>
      <xdr:colOff>514350</xdr:colOff>
      <xdr:row>5</xdr:row>
      <xdr:rowOff>9525</xdr:rowOff>
    </xdr:to>
    <xdr:pic>
      <xdr:nvPicPr>
        <xdr:cNvPr id="2" name="Imagen 1" descr="http://www.presidencia.gov.co/prensa_new/historia/escudo.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a:ext>
          </a:extLst>
        </a:blip>
        <a:srcRect/>
        <a:stretch>
          <a:fillRect/>
        </a:stretch>
      </xdr:blipFill>
      <xdr:spPr bwMode="auto">
        <a:xfrm>
          <a:off x="10820400" y="57150"/>
          <a:ext cx="990600" cy="1038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495300</xdr:colOff>
      <xdr:row>0</xdr:row>
      <xdr:rowOff>0</xdr:rowOff>
    </xdr:from>
    <xdr:to>
      <xdr:col>2</xdr:col>
      <xdr:colOff>390525</xdr:colOff>
      <xdr:row>4</xdr:row>
      <xdr:rowOff>152400</xdr:rowOff>
    </xdr:to>
    <xdr:pic>
      <xdr:nvPicPr>
        <xdr:cNvPr id="3" name="Imagen 1"/>
        <xdr:cNvPicPr>
          <a:picLocks noChangeAspect="1"/>
        </xdr:cNvPicPr>
      </xdr:nvPicPr>
      <xdr:blipFill>
        <a:blip xmlns:r="http://schemas.openxmlformats.org/officeDocument/2006/relationships" r:embed="rId2">
          <a:extLst>
            <a:ext uri="{28A0092B-C50C-407E-A947-70E740481C1C}">
              <a14:useLocalDpi xmlns:a14="http://schemas.microsoft.com/office/drawing/2010/main"/>
            </a:ext>
          </a:extLst>
        </a:blip>
        <a:srcRect/>
        <a:stretch>
          <a:fillRect/>
        </a:stretch>
      </xdr:blipFill>
      <xdr:spPr bwMode="auto">
        <a:xfrm>
          <a:off x="857250" y="0"/>
          <a:ext cx="704850" cy="1038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3155969" name="Object 1" hidden="1">
              <a:extLst>
                <a:ext uri="{63B3BB69-23CF-44E3-9099-C40C66FF867C}">
                  <a14:compatExt spid="_x0000_s3155969"/>
                </a:ext>
                <a:ext uri="{FF2B5EF4-FFF2-40B4-BE49-F238E27FC236}">
                  <a16:creationId xmlns:a16="http://schemas.microsoft.com/office/drawing/2014/main" xmlns="" id="{00000000-0008-0000-0B00-0000013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85725</xdr:colOff>
      <xdr:row>1</xdr:row>
      <xdr:rowOff>19050</xdr:rowOff>
    </xdr:from>
    <xdr:to>
      <xdr:col>3</xdr:col>
      <xdr:colOff>533400</xdr:colOff>
      <xdr:row>4</xdr:row>
      <xdr:rowOff>38100</xdr:rowOff>
    </xdr:to>
    <xdr:sp macro="" textlink="">
      <xdr:nvSpPr>
        <xdr:cNvPr id="3" name="4 Rectángulo redondeado">
          <a:hlinkClick xmlns:r="http://schemas.openxmlformats.org/officeDocument/2006/relationships" r:id="rId1"/>
          <a:extLst>
            <a:ext uri="{FF2B5EF4-FFF2-40B4-BE49-F238E27FC236}">
              <a16:creationId xmlns:a16="http://schemas.microsoft.com/office/drawing/2014/main" xmlns="" id="{00000000-0008-0000-0B00-000005000000}"/>
            </a:ext>
          </a:extLst>
        </xdr:cNvPr>
        <xdr:cNvSpPr/>
      </xdr:nvSpPr>
      <xdr:spPr>
        <a:xfrm>
          <a:off x="1809750" y="209550"/>
          <a:ext cx="1209675" cy="590550"/>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439616</xdr:colOff>
      <xdr:row>1</xdr:row>
      <xdr:rowOff>61057</xdr:rowOff>
    </xdr:from>
    <xdr:to>
      <xdr:col>9</xdr:col>
      <xdr:colOff>804257</xdr:colOff>
      <xdr:row>4</xdr:row>
      <xdr:rowOff>24735</xdr:rowOff>
    </xdr:to>
    <xdr:pic>
      <xdr:nvPicPr>
        <xdr:cNvPr id="4" name="Imagen 3">
          <a:extLst>
            <a:ext uri="{FF2B5EF4-FFF2-40B4-BE49-F238E27FC236}">
              <a16:creationId xmlns:a16="http://schemas.microsoft.com/office/drawing/2014/main" xmlns="" id="{00000000-0008-0000-0B00-000006000000}"/>
            </a:ext>
          </a:extLst>
        </xdr:cNvPr>
        <xdr:cNvPicPr>
          <a:picLocks noChangeAspect="1"/>
        </xdr:cNvPicPr>
      </xdr:nvPicPr>
      <xdr:blipFill>
        <a:blip xmlns:r="http://schemas.openxmlformats.org/officeDocument/2006/relationships" r:embed="rId2"/>
        <a:stretch>
          <a:fillRect/>
        </a:stretch>
      </xdr:blipFill>
      <xdr:spPr>
        <a:xfrm>
          <a:off x="6935666" y="251557"/>
          <a:ext cx="1202841" cy="53517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3163137" name="Object 1" hidden="1">
              <a:extLst>
                <a:ext uri="{63B3BB69-23CF-44E3-9099-C40C66FF867C}">
                  <a14:compatExt spid="_x0000_s3163137"/>
                </a:ext>
                <a:ext uri="{FF2B5EF4-FFF2-40B4-BE49-F238E27FC236}">
                  <a16:creationId xmlns:a16="http://schemas.microsoft.com/office/drawing/2014/main" xmlns="" id="{00000000-0008-0000-B800-0000012C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125329</xdr:colOff>
      <xdr:row>1</xdr:row>
      <xdr:rowOff>87730</xdr:rowOff>
    </xdr:from>
    <xdr:to>
      <xdr:col>3</xdr:col>
      <xdr:colOff>570497</xdr:colOff>
      <xdr:row>4</xdr:row>
      <xdr:rowOff>105276</xdr:rowOff>
    </xdr:to>
    <xdr:sp macro="" textlink="">
      <xdr:nvSpPr>
        <xdr:cNvPr id="3" name="3 Rectángulo redondeado">
          <a:hlinkClick xmlns:r="http://schemas.openxmlformats.org/officeDocument/2006/relationships" r:id="rId1"/>
          <a:extLst>
            <a:ext uri="{FF2B5EF4-FFF2-40B4-BE49-F238E27FC236}">
              <a16:creationId xmlns:a16="http://schemas.microsoft.com/office/drawing/2014/main" xmlns="" id="{00000000-0008-0000-B800-000004000000}"/>
            </a:ext>
          </a:extLst>
        </xdr:cNvPr>
        <xdr:cNvSpPr/>
      </xdr:nvSpPr>
      <xdr:spPr>
        <a:xfrm>
          <a:off x="1944604" y="278230"/>
          <a:ext cx="1207168" cy="589046"/>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402980</xdr:colOff>
      <xdr:row>1</xdr:row>
      <xdr:rowOff>61057</xdr:rowOff>
    </xdr:from>
    <xdr:to>
      <xdr:col>9</xdr:col>
      <xdr:colOff>767622</xdr:colOff>
      <xdr:row>4</xdr:row>
      <xdr:rowOff>24735</xdr:rowOff>
    </xdr:to>
    <xdr:pic>
      <xdr:nvPicPr>
        <xdr:cNvPr id="4" name="Imagen 3">
          <a:extLst>
            <a:ext uri="{FF2B5EF4-FFF2-40B4-BE49-F238E27FC236}">
              <a16:creationId xmlns:a16="http://schemas.microsoft.com/office/drawing/2014/main" xmlns="" id="{00000000-0008-0000-B800-000005000000}"/>
            </a:ext>
          </a:extLst>
        </xdr:cNvPr>
        <xdr:cNvPicPr>
          <a:picLocks noChangeAspect="1"/>
        </xdr:cNvPicPr>
      </xdr:nvPicPr>
      <xdr:blipFill>
        <a:blip xmlns:r="http://schemas.openxmlformats.org/officeDocument/2006/relationships" r:embed="rId2"/>
        <a:stretch>
          <a:fillRect/>
        </a:stretch>
      </xdr:blipFill>
      <xdr:spPr>
        <a:xfrm>
          <a:off x="6994280" y="251557"/>
          <a:ext cx="1202842" cy="53517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3156993" name="Object 1" hidden="1">
              <a:extLst>
                <a:ext uri="{63B3BB69-23CF-44E3-9099-C40C66FF867C}">
                  <a14:compatExt spid="_x0000_s3156993"/>
                </a:ext>
                <a:ext uri="{FF2B5EF4-FFF2-40B4-BE49-F238E27FC236}">
                  <a16:creationId xmlns:a16="http://schemas.microsoft.com/office/drawing/2014/main" xmlns="" id="{00000000-0008-0000-C300-0000016C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115137</xdr:colOff>
      <xdr:row>1</xdr:row>
      <xdr:rowOff>157005</xdr:rowOff>
    </xdr:from>
    <xdr:to>
      <xdr:col>3</xdr:col>
      <xdr:colOff>560719</xdr:colOff>
      <xdr:row>4</xdr:row>
      <xdr:rowOff>179509</xdr:rowOff>
    </xdr:to>
    <xdr:sp macro="" textlink="">
      <xdr:nvSpPr>
        <xdr:cNvPr id="3" name="3 Rectángulo redondeado">
          <a:hlinkClick xmlns:r="http://schemas.openxmlformats.org/officeDocument/2006/relationships" r:id="rId1"/>
          <a:extLst>
            <a:ext uri="{FF2B5EF4-FFF2-40B4-BE49-F238E27FC236}">
              <a16:creationId xmlns:a16="http://schemas.microsoft.com/office/drawing/2014/main" xmlns="" id="{00000000-0008-0000-C300-000004000000}"/>
            </a:ext>
          </a:extLst>
        </xdr:cNvPr>
        <xdr:cNvSpPr/>
      </xdr:nvSpPr>
      <xdr:spPr>
        <a:xfrm>
          <a:off x="1915362" y="347505"/>
          <a:ext cx="1207582" cy="594004"/>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378559</xdr:colOff>
      <xdr:row>1</xdr:row>
      <xdr:rowOff>48846</xdr:rowOff>
    </xdr:from>
    <xdr:to>
      <xdr:col>9</xdr:col>
      <xdr:colOff>743201</xdr:colOff>
      <xdr:row>4</xdr:row>
      <xdr:rowOff>12524</xdr:rowOff>
    </xdr:to>
    <xdr:pic>
      <xdr:nvPicPr>
        <xdr:cNvPr id="4" name="Imagen 3">
          <a:extLst>
            <a:ext uri="{FF2B5EF4-FFF2-40B4-BE49-F238E27FC236}">
              <a16:creationId xmlns:a16="http://schemas.microsoft.com/office/drawing/2014/main" xmlns="" id="{00000000-0008-0000-C300-000005000000}"/>
            </a:ext>
          </a:extLst>
        </xdr:cNvPr>
        <xdr:cNvPicPr>
          <a:picLocks noChangeAspect="1"/>
        </xdr:cNvPicPr>
      </xdr:nvPicPr>
      <xdr:blipFill>
        <a:blip xmlns:r="http://schemas.openxmlformats.org/officeDocument/2006/relationships" r:embed="rId2"/>
        <a:stretch>
          <a:fillRect/>
        </a:stretch>
      </xdr:blipFill>
      <xdr:spPr>
        <a:xfrm>
          <a:off x="6950809" y="239346"/>
          <a:ext cx="1202842" cy="53517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3158017" name="Object 1" hidden="1">
              <a:extLst>
                <a:ext uri="{63B3BB69-23CF-44E3-9099-C40C66FF867C}">
                  <a14:compatExt spid="_x0000_s3158017"/>
                </a:ext>
                <a:ext uri="{FF2B5EF4-FFF2-40B4-BE49-F238E27FC236}">
                  <a16:creationId xmlns:a16="http://schemas.microsoft.com/office/drawing/2014/main" xmlns="" id="{00000000-0008-0000-C800-0000019006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148442</xdr:rowOff>
    </xdr:from>
    <xdr:to>
      <xdr:col>3</xdr:col>
      <xdr:colOff>508384</xdr:colOff>
      <xdr:row>5</xdr:row>
      <xdr:rowOff>12037</xdr:rowOff>
    </xdr:to>
    <xdr:sp macro="" textlink="">
      <xdr:nvSpPr>
        <xdr:cNvPr id="3" name="3 Rectángulo redondeado">
          <a:hlinkClick xmlns:r="http://schemas.openxmlformats.org/officeDocument/2006/relationships" r:id="rId1"/>
          <a:extLst>
            <a:ext uri="{FF2B5EF4-FFF2-40B4-BE49-F238E27FC236}">
              <a16:creationId xmlns:a16="http://schemas.microsoft.com/office/drawing/2014/main" xmlns="" id="{00000000-0008-0000-C800-000004000000}"/>
            </a:ext>
          </a:extLst>
        </xdr:cNvPr>
        <xdr:cNvSpPr/>
      </xdr:nvSpPr>
      <xdr:spPr>
        <a:xfrm>
          <a:off x="1824927" y="472292"/>
          <a:ext cx="1207582" cy="625595"/>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395844</xdr:colOff>
      <xdr:row>1</xdr:row>
      <xdr:rowOff>49481</xdr:rowOff>
    </xdr:from>
    <xdr:to>
      <xdr:col>9</xdr:col>
      <xdr:colOff>799024</xdr:colOff>
      <xdr:row>4</xdr:row>
      <xdr:rowOff>42656</xdr:rowOff>
    </xdr:to>
    <xdr:pic>
      <xdr:nvPicPr>
        <xdr:cNvPr id="4" name="Imagen 3">
          <a:extLst>
            <a:ext uri="{FF2B5EF4-FFF2-40B4-BE49-F238E27FC236}">
              <a16:creationId xmlns:a16="http://schemas.microsoft.com/office/drawing/2014/main" xmlns="" id="{00000000-0008-0000-C800-000005000000}"/>
            </a:ext>
          </a:extLst>
        </xdr:cNvPr>
        <xdr:cNvPicPr>
          <a:picLocks noChangeAspect="1"/>
        </xdr:cNvPicPr>
      </xdr:nvPicPr>
      <xdr:blipFill>
        <a:blip xmlns:r="http://schemas.openxmlformats.org/officeDocument/2006/relationships" r:embed="rId2"/>
        <a:stretch>
          <a:fillRect/>
        </a:stretch>
      </xdr:blipFill>
      <xdr:spPr>
        <a:xfrm>
          <a:off x="6929994" y="373331"/>
          <a:ext cx="1208970" cy="56467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3159041" name="Object 1" hidden="1">
              <a:extLst>
                <a:ext uri="{63B3BB69-23CF-44E3-9099-C40C66FF867C}">
                  <a14:compatExt spid="_x0000_s3159041"/>
                </a:ext>
                <a:ext uri="{FF2B5EF4-FFF2-40B4-BE49-F238E27FC236}">
                  <a16:creationId xmlns:a16="http://schemas.microsoft.com/office/drawing/2014/main" xmlns="" id="{00000000-0008-0000-E500-00000114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3" name="3 Rectángulo redondeado">
          <a:hlinkClick xmlns:r="http://schemas.openxmlformats.org/officeDocument/2006/relationships" r:id="rId1"/>
          <a:extLst>
            <a:ext uri="{FF2B5EF4-FFF2-40B4-BE49-F238E27FC236}">
              <a16:creationId xmlns:a16="http://schemas.microsoft.com/office/drawing/2014/main" xmlns="" id="{00000000-0008-0000-E500-000004000000}"/>
            </a:ext>
          </a:extLst>
        </xdr:cNvPr>
        <xdr:cNvSpPr/>
      </xdr:nvSpPr>
      <xdr:spPr>
        <a:xfrm>
          <a:off x="1586802" y="378906"/>
          <a:ext cx="1207582" cy="5856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oneCellAnchor>
    <xdr:from>
      <xdr:col>8</xdr:col>
      <xdr:colOff>431800</xdr:colOff>
      <xdr:row>1</xdr:row>
      <xdr:rowOff>50800</xdr:rowOff>
    </xdr:from>
    <xdr:ext cx="1207238" cy="549831"/>
    <xdr:pic>
      <xdr:nvPicPr>
        <xdr:cNvPr id="4" name="Imagen 3">
          <a:extLst>
            <a:ext uri="{FF2B5EF4-FFF2-40B4-BE49-F238E27FC236}">
              <a16:creationId xmlns:a16="http://schemas.microsoft.com/office/drawing/2014/main" xmlns="" id="{00000000-0008-0000-E500-000005000000}"/>
            </a:ext>
          </a:extLst>
        </xdr:cNvPr>
        <xdr:cNvPicPr>
          <a:picLocks noChangeAspect="1"/>
        </xdr:cNvPicPr>
      </xdr:nvPicPr>
      <xdr:blipFill>
        <a:blip xmlns:r="http://schemas.openxmlformats.org/officeDocument/2006/relationships" r:embed="rId2"/>
        <a:stretch>
          <a:fillRect/>
        </a:stretch>
      </xdr:blipFill>
      <xdr:spPr>
        <a:xfrm>
          <a:off x="6527800" y="241300"/>
          <a:ext cx="1207238" cy="549831"/>
        </a:xfrm>
        <a:prstGeom prst="rect">
          <a:avLst/>
        </a:prstGeom>
      </xdr:spPr>
    </xdr:pic>
    <xdr:clientData/>
  </xdr:oneCellAnchor>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161925</xdr:rowOff>
        </xdr:from>
        <xdr:to>
          <xdr:col>1</xdr:col>
          <xdr:colOff>857250</xdr:colOff>
          <xdr:row>4</xdr:row>
          <xdr:rowOff>190500</xdr:rowOff>
        </xdr:to>
        <xdr:sp macro="" textlink="">
          <xdr:nvSpPr>
            <xdr:cNvPr id="3160065" name="Object 1" hidden="1">
              <a:extLst>
                <a:ext uri="{63B3BB69-23CF-44E3-9099-C40C66FF867C}">
                  <a14:compatExt spid="_x0000_s3160065"/>
                </a:ext>
                <a:ext uri="{FF2B5EF4-FFF2-40B4-BE49-F238E27FC236}">
                  <a16:creationId xmlns:a16="http://schemas.microsoft.com/office/drawing/2014/main" xmlns="" id="{00000000-0008-0000-EB00-00000130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3" name="3 Rectángulo redondeado">
          <a:hlinkClick xmlns:r="http://schemas.openxmlformats.org/officeDocument/2006/relationships" r:id="rId1"/>
          <a:extLst>
            <a:ext uri="{FF2B5EF4-FFF2-40B4-BE49-F238E27FC236}">
              <a16:creationId xmlns:a16="http://schemas.microsoft.com/office/drawing/2014/main" xmlns="" id="{00000000-0008-0000-EB00-000004000000}"/>
            </a:ext>
          </a:extLst>
        </xdr:cNvPr>
        <xdr:cNvSpPr/>
      </xdr:nvSpPr>
      <xdr:spPr>
        <a:xfrm>
          <a:off x="1891602" y="436056"/>
          <a:ext cx="1207582" cy="68088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431800</xdr:colOff>
      <xdr:row>1</xdr:row>
      <xdr:rowOff>139700</xdr:rowOff>
    </xdr:from>
    <xdr:to>
      <xdr:col>9</xdr:col>
      <xdr:colOff>762738</xdr:colOff>
      <xdr:row>4</xdr:row>
      <xdr:rowOff>16431</xdr:rowOff>
    </xdr:to>
    <xdr:pic>
      <xdr:nvPicPr>
        <xdr:cNvPr id="4" name="Imagen 3">
          <a:extLst>
            <a:ext uri="{FF2B5EF4-FFF2-40B4-BE49-F238E27FC236}">
              <a16:creationId xmlns:a16="http://schemas.microsoft.com/office/drawing/2014/main" xmlns="" id="{00000000-0008-0000-EB00-000005000000}"/>
            </a:ext>
          </a:extLst>
        </xdr:cNvPr>
        <xdr:cNvPicPr>
          <a:picLocks noChangeAspect="1"/>
        </xdr:cNvPicPr>
      </xdr:nvPicPr>
      <xdr:blipFill>
        <a:blip xmlns:r="http://schemas.openxmlformats.org/officeDocument/2006/relationships" r:embed="rId2"/>
        <a:stretch>
          <a:fillRect/>
        </a:stretch>
      </xdr:blipFill>
      <xdr:spPr>
        <a:xfrm>
          <a:off x="7032625" y="387350"/>
          <a:ext cx="1207238" cy="543481"/>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3161089" name="Object 1" hidden="1">
              <a:extLst>
                <a:ext uri="{63B3BB69-23CF-44E3-9099-C40C66FF867C}">
                  <a14:compatExt spid="_x0000_s3161089"/>
                </a:ext>
                <a:ext uri="{FF2B5EF4-FFF2-40B4-BE49-F238E27FC236}">
                  <a16:creationId xmlns:a16="http://schemas.microsoft.com/office/drawing/2014/main" xmlns="" id="{00000000-0008-0000-0601-000001AC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3" name="3 Rectángulo redondeado">
          <a:hlinkClick xmlns:r="http://schemas.openxmlformats.org/officeDocument/2006/relationships" r:id="rId1"/>
          <a:extLst>
            <a:ext uri="{FF2B5EF4-FFF2-40B4-BE49-F238E27FC236}">
              <a16:creationId xmlns:a16="http://schemas.microsoft.com/office/drawing/2014/main" xmlns="" id="{00000000-0008-0000-0601-000004000000}"/>
            </a:ext>
          </a:extLst>
        </xdr:cNvPr>
        <xdr:cNvSpPr/>
      </xdr:nvSpPr>
      <xdr:spPr>
        <a:xfrm>
          <a:off x="1882077" y="502731"/>
          <a:ext cx="1207582" cy="5856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63500</xdr:rowOff>
    </xdr:from>
    <xdr:to>
      <xdr:col>9</xdr:col>
      <xdr:colOff>737338</xdr:colOff>
      <xdr:row>4</xdr:row>
      <xdr:rowOff>41831</xdr:rowOff>
    </xdr:to>
    <xdr:pic>
      <xdr:nvPicPr>
        <xdr:cNvPr id="4" name="Imagen 3">
          <a:extLst>
            <a:ext uri="{FF2B5EF4-FFF2-40B4-BE49-F238E27FC236}">
              <a16:creationId xmlns:a16="http://schemas.microsoft.com/office/drawing/2014/main" xmlns="" id="{00000000-0008-0000-0601-000005000000}"/>
            </a:ext>
          </a:extLst>
        </xdr:cNvPr>
        <xdr:cNvPicPr>
          <a:picLocks noChangeAspect="1"/>
        </xdr:cNvPicPr>
      </xdr:nvPicPr>
      <xdr:blipFill>
        <a:blip xmlns:r="http://schemas.openxmlformats.org/officeDocument/2006/relationships" r:embed="rId2"/>
        <a:stretch>
          <a:fillRect/>
        </a:stretch>
      </xdr:blipFill>
      <xdr:spPr>
        <a:xfrm>
          <a:off x="7035800" y="377825"/>
          <a:ext cx="1207238" cy="549831"/>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1</xdr:col>
          <xdr:colOff>857250</xdr:colOff>
          <xdr:row>4</xdr:row>
          <xdr:rowOff>190500</xdr:rowOff>
        </xdr:to>
        <xdr:sp macro="" textlink="">
          <xdr:nvSpPr>
            <xdr:cNvPr id="3162113" name="Object 1" hidden="1">
              <a:extLst>
                <a:ext uri="{63B3BB69-23CF-44E3-9099-C40C66FF867C}">
                  <a14:compatExt spid="_x0000_s3162113"/>
                </a:ext>
                <a:ext uri="{FF2B5EF4-FFF2-40B4-BE49-F238E27FC236}">
                  <a16:creationId xmlns:a16="http://schemas.microsoft.com/office/drawing/2014/main" xmlns="" id="{00000000-0008-0000-1101-000001D807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2</xdr:col>
      <xdr:colOff>62802</xdr:colOff>
      <xdr:row>1</xdr:row>
      <xdr:rowOff>188406</xdr:rowOff>
    </xdr:from>
    <xdr:to>
      <xdr:col>3</xdr:col>
      <xdr:colOff>508384</xdr:colOff>
      <xdr:row>5</xdr:row>
      <xdr:rowOff>12037</xdr:rowOff>
    </xdr:to>
    <xdr:sp macro="" textlink="">
      <xdr:nvSpPr>
        <xdr:cNvPr id="3" name="3 Rectángulo redondeado">
          <a:hlinkClick xmlns:r="http://schemas.openxmlformats.org/officeDocument/2006/relationships" r:id="rId1"/>
          <a:extLst>
            <a:ext uri="{FF2B5EF4-FFF2-40B4-BE49-F238E27FC236}">
              <a16:creationId xmlns:a16="http://schemas.microsoft.com/office/drawing/2014/main" xmlns="" id="{00000000-0008-0000-1101-000004000000}"/>
            </a:ext>
          </a:extLst>
        </xdr:cNvPr>
        <xdr:cNvSpPr/>
      </xdr:nvSpPr>
      <xdr:spPr>
        <a:xfrm>
          <a:off x="1882077" y="512256"/>
          <a:ext cx="1207582" cy="585631"/>
        </a:xfrm>
        <a:prstGeom prst="roundRect">
          <a:avLst/>
        </a:prstGeom>
        <a:solidFill>
          <a:srgbClr val="C0504D"/>
        </a:solidFill>
        <a:ln w="25400" cap="flat" cmpd="sng" algn="ctr">
          <a:solidFill>
            <a:srgbClr val="C00000"/>
          </a:solidFill>
          <a:prstDash val="solid"/>
        </a:ln>
        <a:effectLst/>
        <a:scene3d>
          <a:camera prst="orthographicFront"/>
          <a:lightRig rig="threePt" dir="t"/>
        </a:scene3d>
        <a:sp3d prstMaterial="dkEdge">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s-ES" sz="1400" b="1" i="0" u="none" strike="noStrike" kern="0" cap="none" spc="0" normalizeH="0" baseline="0" noProof="0">
              <a:ln>
                <a:noFill/>
              </a:ln>
              <a:solidFill>
                <a:sysClr val="windowText" lastClr="000000"/>
              </a:solidFill>
              <a:effectLst/>
              <a:uLnTx/>
              <a:uFillTx/>
              <a:latin typeface="Calibri"/>
              <a:ea typeface="+mn-ea"/>
              <a:cs typeface="+mn-cs"/>
            </a:rPr>
            <a:t>REGRESAR A INDICE</a:t>
          </a:r>
        </a:p>
      </xdr:txBody>
    </xdr:sp>
    <xdr:clientData/>
  </xdr:twoCellAnchor>
  <xdr:twoCellAnchor editAs="oneCell">
    <xdr:from>
      <xdr:col>8</xdr:col>
      <xdr:colOff>444500</xdr:colOff>
      <xdr:row>1</xdr:row>
      <xdr:rowOff>63500</xdr:rowOff>
    </xdr:from>
    <xdr:to>
      <xdr:col>9</xdr:col>
      <xdr:colOff>724638</xdr:colOff>
      <xdr:row>4</xdr:row>
      <xdr:rowOff>41831</xdr:rowOff>
    </xdr:to>
    <xdr:pic>
      <xdr:nvPicPr>
        <xdr:cNvPr id="4" name="Imagen 3">
          <a:extLst>
            <a:ext uri="{FF2B5EF4-FFF2-40B4-BE49-F238E27FC236}">
              <a16:creationId xmlns:a16="http://schemas.microsoft.com/office/drawing/2014/main" xmlns="" id="{00000000-0008-0000-1101-000005000000}"/>
            </a:ext>
          </a:extLst>
        </xdr:cNvPr>
        <xdr:cNvPicPr>
          <a:picLocks noChangeAspect="1"/>
        </xdr:cNvPicPr>
      </xdr:nvPicPr>
      <xdr:blipFill>
        <a:blip xmlns:r="http://schemas.openxmlformats.org/officeDocument/2006/relationships" r:embed="rId2"/>
        <a:stretch>
          <a:fillRect/>
        </a:stretch>
      </xdr:blipFill>
      <xdr:spPr>
        <a:xfrm>
          <a:off x="7140575" y="387350"/>
          <a:ext cx="1207238" cy="54983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SAMSUNG_PC\Users\Users\HP\Desktop\invmeta\INFORMES\infabr98.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AMVBOL\AMVB%2009\Inf.%20Accidentalidad\ADMON\GRUPO5\PRESUP~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d.docs.live.net/AMVBOL/AMVB%2009/Inf.%20Accidentalidad/ADMON/GRUPO5/PRESUP~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OneDrive\AMVBOL%202015\PRESUPUESTOS\Neces5dades%202016\Nueva%20carpeta%20(3)\OBRA\Nueva%20carpeta\ESCRITORIO%20LJAP\AMVBOL\AMVB%2009\Inf.%20Accidentalidad\ADMON\GRUPO5\PRESUP~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d.docs.live.net/CONTRATOS%20EN%20EJECUCI&#211;N/CONTRATO%20ADMINISTRACION%20VIAL%202015/PRESUPUESTOS%20LIC%20Y%20CANT%20OBRA/LICITACI&#211;N%20VIA%2078-02%202015/OBRA/Nueva%20carpeta/ESCRITORIO%20LJAP/AMVBOL/AMVB%2009/Inf.%20Accidentalidad/ADMON/GRUPO5/PRESUP~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G:\Documents%20and%20Settings\pc%20system\Mis%20documentos\AMVG4%20(sep%20a%20dic-08)\informes%20trimestral\copias%20de%20seguridad\Documents%20and%20Settings\Alexis%20Granados\Mis%20document"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G:\admon%20Vial%20henry\Mis%20documentos\OBRAS\BANADIA\INFORMES\BANADIACD\1erINFORME.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H:\Documents%20and%20Settings\mromero\Configuraci&#243;n%20local\Archivos%20temporales%20de%20Internet\OLK77\20-02-09%20observaciones%20de%20mario%20romero\enviado%20por%20la%20territorial\Documents%20and%20Settings\Jaime%20Rojas\Mis%20documentos\Contrato\Interv\JunBarba\a%20%20aaInformaci&#243;n%20GRUPO" TargetMode="External"/></Relationships>
</file>

<file path=xl/externalLinks/_rels/externalLink11.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a%20%20aaInformaci&#243;n%20GRUPO%204\A%20MInformes%20Mensuales\Informe%20de%20estado%20vial%20ene\aCCIDENTES%20DE%201995%20-%201996.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d.docs.live.net/a%20%20aaInformaci&#243;n%20GRUPO%204/A%20MInformes%20Mensuales/Informe%20de%20estado%20vial%20ene/aCCIDENTES%20DE%201995%20-%201996.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ZXPREPLIEGOS%20PUENTE%20ARMADA\PRESUP\ZPREPLIEGOS%20PUENTE%20ARMADA\OBRAS%20PUENTE%20ARMADA2.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d.docs.live.net/ZXPREPLIEGOS%20PUENTE%20ARMADA/PRESUP/ZPREPLIEGOS%20PUENTE%20ARMADA/OBRAS%20PUENTE%20ARMADA2.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invmeta\INFORMES\infabr98.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d.docs.live.net/Datos/Downloads/LICITACION%20%20VIA%207802%202012/OBRA%202/a%20%20aaInformaci&#243;n%20GRUPO%204/A%20MInformes%20Mensuales/Informe%20de%20estado%20vial%20ene/aCCIDENTES%20DE%201995%20-%201996.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H:\LICITAR\SONIA\CONTRATO\IDU-246-PARCHEO%20KENNEDY.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Sonia\c_sonia\Documents%20and%20Settings\Usuario\Mis%20documentos\SOTA%20LTDA\SINCELEJO\INVIAS\VIAS%20SUCRE\ACTAS\Mis%20documentos\INF.BIMENSUAL\INFORME%20BIMENSUAL%20JUL-AGO-2001.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PACO\Doc.%20ASPIRE\Mis%20documentos\INF.BIMENSUAL\INFORME%20BIMENSUAL%20JUL-AGO-2001.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AVICOL\MSOFFICE\LICITAR\analisis%20del%20AIU\AIU.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Familia%20Monsalvo%20Diaz\Equipo%20Anterior\Rossana\IDU%2050.19\An&#225;lisis%20de%20precios%20unitarios.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LATO%20PALERMO.xlsx"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AMV%20BOL%202017\INFORMES\sitiod%20critico%20ok\Users\mac\Documents\amv\presupuestos%20para%20atenci&#243;n%20de%20emergencias%20por%20ola%20invernal%202010%20y%202011\PRESUPUESTOS%20EMERGENCIAS%20OFICIAL%20BARBOSA%20CISNEROS%20PTO%20BERRIO%20JULIO%2027%202011.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WINDOWS\TEMP\Alcantarillado%20PAVCO-RAS%202000%20(08-11-04).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rodrel\AppData\Local\Microsoft\Windows\Temporary%20Internet%20Files\Content.IE5\90ZIF8WU\Cantidades.xlsx"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Escritorio\amv%202011\AMV%202011\PHRE\09%20INF_TRIMESTRAL%20_FINAL%20-%202011\INFORME%209_AMV_MAR-2011.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Informe%20trimestral%2010-Dic-08\invmeta\INFORMES\infabr98.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H:\Users\Jorge%20Forero%20Ing\Documents\AMV%20SANTANDER%202014\PRECIOS%20UNITARIOS\APU%20Grupo%204%20Territorial%20Santander%202014%20formato%20nuevo%20v2%20def.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Escritorio\amv%202011\copia%20de%20seguridad%20pc1_invias\CONSORCIO%20PHRE\PRESUPUESTOS\V&#205;A%209003\Presupuesto%20para%20Ampliaci&#243;n%20de%20Puentes%20Angostos\Presupuestos%20Ampliaci&#243;n%20de%20Puentes%20%20(9003)%20Sept.%20de%202010.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Escritorio\amv%202011\Documents%20and%20Settings\Equipo_2\Escritorio\Necesidades%20de%20las%20V&#237;as%202010\Definitivos\Necesidades%20%20Lorica%20-%20Cove&#241;as%20(9004)%20Marzo%202010.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D:\Datos\Downloads\LICITACION%20%20VIA%207802%202012\OBRA%202\AMVBOL\AMVB%2009\Inf.%20Accidentalidad\ADMON\GRUPO5\PRESUP~1.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https://d.docs.live.net/Datos/Downloads/LICITACION%20%20VIA%207802%202012/OBRA%202/AMVBOL/AMVB%2009/Inf.%20Accidentalidad/ADMON/GRUPO5/PRESUP~1.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I:\AMV%20BOL%202017\INFORMES\sitiod%20critico%20ok\AMVB%2009\Inf%20Especificos\INVERSI&#210;N%20VIA%2080-01-2008\ADMON\GRUPO5\PRESUP~1.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G:\ADMON\GRUPO5\PRESUP~1.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I:\AMV%20BOL%202017\INFORMES\sitiod%20critico%20ok\AMVB%2009\Inf%20Especificos\INVERSI&#210;N%20VIA%2080-01-2008\Documents%20and%20Settings\USUARIO\Mis%20documentos\Favoritos\AMVB%2006\INF%20TRIMESTRALES\Informes%20Trimestrales\GALA\ADMON\GRUPO5\PRESUP~1.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Mypc\d\Presupuestos\Presupuestos%20Presentados\VHB-AMV1474-CE-387%202013-01-24%20SUMINISTRO%20MEZCLA%20GRUPO1.xlsm"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mrojast\A%20Max\Emergencias\INFORMES\PROYECTOS%20FNC\237%20mil\CORDOBA\CAUCACIA%20-%20PLANETA%20RICA.xlsx"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PACO\Doc.%20ASPIRE\ADMONVIAL%20H-V-05\PRESUPUESTOS\sector%203.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H:\a%20%20aaInformaci&#243;n%20GRUPO%204\A%20MInformes%20Mensuales\Informe%20de%20estado%20vial%20ene\aCCIDENTES%20DE%201995%20-%201996.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Juan%20Andr&#233;s\Techo\Informe%20final\Juan%20Andr&#233;s\Aci-Sedic\Ciudad%20de%20Cali\dise&#241;o%20pozos.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Documents%20and%20Settings\usuario\Mis%20documentos\Mis%20documentos\presupuesto.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G:\Users\JorgeF\Documents\amv%20grupo%203%20boyaca%202009\PRECIOS%20UNITARIOS\corregidos\2011\LICITACIONES%20AGOSTO%202011\apus%20boyaca%20VIA%20chiquinquira%20-%20TUNJA.xlsx"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E0992774a\PRECIOS\Constancita\HOJA%20DIARIA\HD%202003\Hoja%20Diaria%20Nueva.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aescorcia\Desktop\APU\APU%202011\CHOCO\APU%20ADVIAL.%20G-2%202011.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INFORMES%20TRIMESTRAL/INFORME%20FINAL/DIC-05-FEB-06.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Sonia\c_sonia\Documents%20and%20Settings\Usuario\Mis%20documentos\SOTA%20LTDA\SINCELEJO\INVIAS\VIAS%20SUCRE\ACTAS\Andres\A&#241;o_2002\Licitaciones%202002\Bases%20y%20Prog\BASE%20035%2002.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https://d.docs.live.net/MANTENIMIENTO%20RUTA%201001_MARZO%20DE%202008/Documents%20and%20Settings/PEDRO%20GARCIA%20REALPE/Mis%20documentos/AMV_G1_2006_TUMACO/Actas%20AMV_G1_Tumaco/a%20%20aaInformaci&#243;n"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royectos\CEI\Tunja-Barbosa\HORIZONTAL%20Barbosa.xlsm"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G:\EST.V&#205;A%20CRITERIO%20TECNICO.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Escritorio\amv%202011\INFORMES%20ESPECIFICOS\ANALISIS%20DE%20APU\APU%202012\AMV%20GRUPO2-05\presupuestos\ajuste%20presupuestos\$%20PR20%20al%20PR23.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d.docs.live.net/PAVICOL/MSOFFICE/LICITAR/analisis%20del%20AIU/AIU.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H:\PUNITARIOS%20PARA%20241201%202S.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14%20CERREJON\temp\091029%20CiclosCERREJON.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mrojast\A%20Max\APU\APU%202011\APU%20CON%20PARTICULARES%20OPA.xlsx"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d.docs.live.net/MANTENIMIENTO%20RUTA%201001_MARZO%20DE%202008/Documents%20and%20Settings/Jaime%20Rojas/Mis%20documentos/Contrato/Interv/JunBarba/a%20%20aaInformaci&#243;n%20GRUPO%204/A%20MInformes%20M"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I:\AMV%20BOL%202017\INFORMES\sitiod%20critico%20ok\a%20%20aaInformaci&#243;n%20GRUPO%204\A%20MInformes%20Mensuales\Informe%20de%20estado%20vial%20ene\aCCIDENTES%20DE%201995%20-%201996.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D:\AMV\AMV%20BOL%202017\INFORMES\INSUMOS\APU%20PLANTA%20CENTRAL\APUS%20Bolivar%202017-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CABG"/>
      <sheetName val="G&amp;G"/>
      <sheetName val="Datos"/>
      <sheetName val="PRESUPUESTOS-REV1"/>
      <sheetName val="PU (2)"/>
      <sheetName val="PESOS"/>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COSTOS UNITARIOS"/>
      <sheetName val="CA-2909"/>
      <sheetName val="TRAYECTO 1"/>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TORTA EST"/>
    </sheetNames>
    <sheetDataSet>
      <sheetData sheetId="0">
        <row r="2">
          <cell r="A2">
            <v>0</v>
          </cell>
        </row>
      </sheetData>
      <sheetData sheetId="1">
        <row r="2">
          <cell r="B2">
            <v>100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row r="2">
          <cell r="A2">
            <v>0</v>
          </cell>
        </row>
      </sheetData>
      <sheetData sheetId="54">
        <row r="2">
          <cell r="A2">
            <v>0</v>
          </cell>
        </row>
      </sheetData>
      <sheetData sheetId="55">
        <row r="2">
          <cell r="A2">
            <v>0</v>
          </cell>
        </row>
      </sheetData>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sheetData sheetId="115">
        <row r="5">
          <cell r="B5" t="str">
            <v>T1</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sheetData sheetId="251"/>
      <sheetData sheetId="252"/>
      <sheetData sheetId="253"/>
      <sheetData sheetId="254"/>
      <sheetData sheetId="255">
        <row r="2">
          <cell r="A2">
            <v>0</v>
          </cell>
        </row>
      </sheetData>
      <sheetData sheetId="256">
        <row r="2">
          <cell r="A2">
            <v>0</v>
          </cell>
        </row>
      </sheetData>
      <sheetData sheetId="257"/>
      <sheetData sheetId="258"/>
      <sheetData sheetId="259">
        <row r="2">
          <cell r="A2">
            <v>0</v>
          </cell>
        </row>
      </sheetData>
      <sheetData sheetId="260">
        <row r="2">
          <cell r="A2">
            <v>0</v>
          </cell>
        </row>
      </sheetData>
      <sheetData sheetId="261">
        <row r="2">
          <cell r="A2">
            <v>0</v>
          </cell>
        </row>
      </sheetData>
      <sheetData sheetId="262"/>
      <sheetData sheetId="263">
        <row r="2">
          <cell r="A2">
            <v>0</v>
          </cell>
        </row>
      </sheetData>
      <sheetData sheetId="264">
        <row r="2">
          <cell r="A2">
            <v>0</v>
          </cell>
        </row>
      </sheetData>
      <sheetData sheetId="265">
        <row r="2">
          <cell r="A2">
            <v>0</v>
          </cell>
        </row>
      </sheetData>
      <sheetData sheetId="266"/>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aCCIDENTES%20DE%201995%20-%2019"/>
      <sheetName val="CONT_ADI"/>
      <sheetName val="Datos"/>
      <sheetName val="aCCIDENTES DE 1995 - 1996.xls"/>
      <sheetName val="ACTA DE MODIFICACION  (2)"/>
      <sheetName val="INDICMICROEMP"/>
      <sheetName val="items"/>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 val="infabr98"/>
    </sheetNames>
    <definedNames>
      <definedName name="End_Bal"/>
      <definedName name="Interest_Rate"/>
      <definedName name="Loan_Amount"/>
      <definedName name="Loan_Start"/>
      <definedName name="Loan_Years"/>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 OBRA"/>
      <sheetName val="CUADRO RESUM"/>
      <sheetName val="CUADRO RESUM FALTANTE"/>
    </sheetNames>
    <sheetDataSet>
      <sheetData sheetId="0">
        <row r="1">
          <cell r="A1" t="str">
            <v>INSTITUTO NACIONAL DE VIAS</v>
          </cell>
        </row>
        <row r="2">
          <cell r="A2" t="str">
            <v>REGIONAL CASANARE</v>
          </cell>
        </row>
        <row r="5">
          <cell r="A5" t="str">
            <v>CALCULO DE CANTIDADES Y COSTOS ESTIMADOS DE NECESIDADES DE LAS VIAS</v>
          </cell>
        </row>
        <row r="6">
          <cell r="A6" t="str">
            <v>PARA MANTENIMIENTO</v>
          </cell>
        </row>
        <row r="9">
          <cell r="A9" t="str">
            <v>Administrador Vial:  CESAR FIGUEROA MELGAREJO</v>
          </cell>
        </row>
        <row r="10">
          <cell r="A10" t="str">
            <v>Carretera:   COROCORO - ARAUCA</v>
          </cell>
          <cell r="E10" t="str">
            <v>SECTOR: 6606</v>
          </cell>
          <cell r="H10" t="str">
            <v>Enero del 2001</v>
          </cell>
        </row>
        <row r="12">
          <cell r="A12" t="str">
            <v>ITEM DE PAGO</v>
          </cell>
          <cell r="B12" t="str">
            <v>ESPECIFICACIONES</v>
          </cell>
        </row>
        <row r="13">
          <cell r="B13" t="str">
            <v>GRAL</v>
          </cell>
          <cell r="C13" t="str">
            <v>PART</v>
          </cell>
          <cell r="D13" t="str">
            <v>DESCRIPCION</v>
          </cell>
          <cell r="E13" t="str">
            <v>UND</v>
          </cell>
          <cell r="F13" t="str">
            <v>CANTIDAD</v>
          </cell>
          <cell r="G13" t="str">
            <v>VALOR UNITARIO        $</v>
          </cell>
          <cell r="H13" t="str">
            <v>VALOR                  TOTAL                         $</v>
          </cell>
        </row>
        <row r="15">
          <cell r="A15" t="str">
            <v>CONSTRUCCION DE BOLSACRETOS PARA PROTECCION DEL ESTRIBO, PUENTE CAÑO JESUS PR 37+0768</v>
          </cell>
        </row>
        <row r="16">
          <cell r="A16">
            <v>310.10000000000002</v>
          </cell>
          <cell r="B16">
            <v>310</v>
          </cell>
          <cell r="C16" t="str">
            <v>310P</v>
          </cell>
          <cell r="D16" t="str">
            <v>EXCAVACION MANUAL</v>
          </cell>
          <cell r="E16" t="str">
            <v>m3</v>
          </cell>
          <cell r="F16">
            <v>27</v>
          </cell>
          <cell r="G16">
            <v>28624</v>
          </cell>
          <cell r="H16">
            <v>772848</v>
          </cell>
        </row>
        <row r="17">
          <cell r="D17" t="str">
            <v>BOLSACRETOS</v>
          </cell>
          <cell r="E17" t="str">
            <v>m3</v>
          </cell>
          <cell r="F17">
            <v>87</v>
          </cell>
          <cell r="G17">
            <v>484200</v>
          </cell>
          <cell r="H17">
            <v>42125400</v>
          </cell>
        </row>
        <row r="18">
          <cell r="D18" t="str">
            <v>MANEJO DE AGUAS</v>
          </cell>
          <cell r="E18" t="str">
            <v>GLOBAL</v>
          </cell>
          <cell r="F18">
            <v>1</v>
          </cell>
          <cell r="G18">
            <v>3000000</v>
          </cell>
          <cell r="H18">
            <v>3000000</v>
          </cell>
        </row>
        <row r="22">
          <cell r="G22" t="str">
            <v xml:space="preserve">Valor Basico : </v>
          </cell>
          <cell r="H22">
            <v>45898248</v>
          </cell>
        </row>
        <row r="23">
          <cell r="G23" t="str">
            <v xml:space="preserve">Valor I.V.A (16%) : </v>
          </cell>
          <cell r="H23">
            <v>451921.21107692301</v>
          </cell>
        </row>
        <row r="24">
          <cell r="G24" t="str">
            <v xml:space="preserve">VALOR TOTAL : </v>
          </cell>
          <cell r="H24">
            <v>46350169.211076923</v>
          </cell>
        </row>
        <row r="34">
          <cell r="A34" t="str">
            <v>Administrador Vial</v>
          </cell>
          <cell r="E34" t="str">
            <v>Vo. Bo. Director Regional</v>
          </cell>
        </row>
        <row r="40">
          <cell r="A40" t="str">
            <v>INSTITUTO NACIONAL DE VIAS</v>
          </cell>
        </row>
        <row r="41">
          <cell r="A41" t="str">
            <v>REGIONAL CASANARE</v>
          </cell>
        </row>
        <row r="44">
          <cell r="A44" t="str">
            <v>CALCULO DE CANTIDADES Y COSTOS ESTIMADOS DE NECESIDADES DE LAS VIAS</v>
          </cell>
        </row>
        <row r="45">
          <cell r="A45" t="str">
            <v>PARA MANTENIMIENTO</v>
          </cell>
        </row>
        <row r="48">
          <cell r="A48" t="str">
            <v>Administrador Vial:  CESAR FIGUEROA MELGAREJO</v>
          </cell>
        </row>
        <row r="49">
          <cell r="A49" t="str">
            <v>Carretera:   COROCORO - ARAUCA</v>
          </cell>
          <cell r="E49" t="str">
            <v>SECTOR: 6606</v>
          </cell>
          <cell r="H49" t="str">
            <v>Enero del 2001</v>
          </cell>
        </row>
        <row r="51">
          <cell r="A51" t="str">
            <v>ITEM DE PAGO</v>
          </cell>
          <cell r="B51" t="str">
            <v>ESPECIFICACIONES</v>
          </cell>
        </row>
        <row r="52">
          <cell r="B52" t="str">
            <v>GRAL</v>
          </cell>
          <cell r="C52" t="str">
            <v>PART</v>
          </cell>
          <cell r="D52" t="str">
            <v>DESCRIPCION</v>
          </cell>
          <cell r="E52" t="str">
            <v>UND</v>
          </cell>
          <cell r="F52" t="str">
            <v>CANTIDAD</v>
          </cell>
          <cell r="G52" t="str">
            <v>VALOR UNITARIO        $</v>
          </cell>
          <cell r="H52" t="str">
            <v>VALOR                  TOTAL                         $</v>
          </cell>
        </row>
        <row r="54">
          <cell r="A54" t="str">
            <v>CONSTRUCCION DE CUATRO ALETAS DE PROTECCION A LOS PUENTES CAÑO EL ARENAL PR 17+0834 Y CAÑO EL RUANO PR 36+0543</v>
          </cell>
        </row>
        <row r="55">
          <cell r="A55">
            <v>630.4</v>
          </cell>
          <cell r="B55">
            <v>630</v>
          </cell>
          <cell r="D55" t="str">
            <v>CONCRETO 3000 p.s.i.</v>
          </cell>
          <cell r="E55" t="str">
            <v>m3</v>
          </cell>
          <cell r="F55">
            <v>123</v>
          </cell>
          <cell r="G55">
            <v>318667</v>
          </cell>
          <cell r="H55">
            <v>39196041</v>
          </cell>
        </row>
        <row r="56">
          <cell r="A56">
            <v>600.4</v>
          </cell>
          <cell r="B56">
            <v>600</v>
          </cell>
          <cell r="D56" t="str">
            <v>EXCAVACION EN MATERIAL DE GRAVA</v>
          </cell>
          <cell r="E56" t="str">
            <v>m3</v>
          </cell>
          <cell r="F56">
            <v>342</v>
          </cell>
          <cell r="G56">
            <v>25561</v>
          </cell>
          <cell r="H56">
            <v>8741862</v>
          </cell>
        </row>
        <row r="57">
          <cell r="A57">
            <v>640.29999999999995</v>
          </cell>
          <cell r="B57">
            <v>640</v>
          </cell>
          <cell r="D57" t="str">
            <v>ACERO DE REFUERZO</v>
          </cell>
          <cell r="E57" t="str">
            <v>kg</v>
          </cell>
          <cell r="F57">
            <v>3310</v>
          </cell>
          <cell r="G57">
            <v>1966</v>
          </cell>
          <cell r="H57">
            <v>6507460</v>
          </cell>
        </row>
        <row r="58">
          <cell r="A58">
            <v>610.1</v>
          </cell>
          <cell r="B58">
            <v>610</v>
          </cell>
          <cell r="D58" t="str">
            <v>RELLENO ESTRUCTURAL</v>
          </cell>
          <cell r="E58" t="str">
            <v>m3</v>
          </cell>
          <cell r="F58">
            <v>340</v>
          </cell>
          <cell r="G58">
            <v>27365</v>
          </cell>
          <cell r="H58">
            <v>9304100</v>
          </cell>
        </row>
        <row r="59">
          <cell r="D59" t="str">
            <v>DEMOLICION ESTRUCTURA EXISTENTE</v>
          </cell>
          <cell r="E59" t="str">
            <v>m3</v>
          </cell>
          <cell r="F59">
            <v>67</v>
          </cell>
          <cell r="G59">
            <v>89300</v>
          </cell>
          <cell r="H59">
            <v>5983100</v>
          </cell>
        </row>
        <row r="63">
          <cell r="G63" t="str">
            <v xml:space="preserve">Valor Basico : </v>
          </cell>
          <cell r="H63">
            <v>69732563</v>
          </cell>
        </row>
        <row r="64">
          <cell r="G64" t="str">
            <v xml:space="preserve">Valor I.V.A (16%) : </v>
          </cell>
          <cell r="H64">
            <v>686597.54338461533</v>
          </cell>
        </row>
        <row r="65">
          <cell r="G65" t="str">
            <v xml:space="preserve">VALOR TOTAL : </v>
          </cell>
          <cell r="H65">
            <v>70419160.543384612</v>
          </cell>
        </row>
        <row r="76">
          <cell r="A76" t="str">
            <v>Administrador Vial</v>
          </cell>
          <cell r="E76" t="str">
            <v>Vo. Bo. Director Regional</v>
          </cell>
        </row>
        <row r="79">
          <cell r="A79" t="str">
            <v>INSTITUTO NACIONAL DE VIAS</v>
          </cell>
        </row>
        <row r="80">
          <cell r="A80" t="str">
            <v>REGIONAL CASANARE</v>
          </cell>
        </row>
        <row r="83">
          <cell r="A83" t="str">
            <v>CALCULO DE CANTIDADES Y COSTOS ESTIMADOS DE NECESIDADES DE LAS VIAS</v>
          </cell>
        </row>
        <row r="84">
          <cell r="A84" t="str">
            <v>PARA MANTENIMIENTO</v>
          </cell>
        </row>
        <row r="87">
          <cell r="A87" t="str">
            <v>Administrador Vial:  CESAR FIGUEROA MELGAREJO</v>
          </cell>
        </row>
        <row r="88">
          <cell r="A88" t="str">
            <v xml:space="preserve">Carretera:  TAME - COROCORO </v>
          </cell>
          <cell r="E88" t="str">
            <v xml:space="preserve">SECTOR: 6605 </v>
          </cell>
          <cell r="H88" t="str">
            <v>Enero del 2001</v>
          </cell>
        </row>
        <row r="90">
          <cell r="A90" t="str">
            <v>ITEM DE PAGO</v>
          </cell>
          <cell r="B90" t="str">
            <v>ESPECIFICACIONES</v>
          </cell>
        </row>
        <row r="91">
          <cell r="B91" t="str">
            <v>GRAL</v>
          </cell>
          <cell r="C91" t="str">
            <v>PART</v>
          </cell>
          <cell r="D91" t="str">
            <v>DESCRIPCION</v>
          </cell>
          <cell r="E91" t="str">
            <v>UND</v>
          </cell>
          <cell r="F91" t="str">
            <v>CANTIDAD</v>
          </cell>
          <cell r="G91" t="str">
            <v>VALOR UNITARIO        $</v>
          </cell>
          <cell r="H91" t="str">
            <v>VALOR                  TOTAL                         $</v>
          </cell>
        </row>
        <row r="93">
          <cell r="A93" t="str">
            <v xml:space="preserve">CONSTRUCCION DE BOX COULVERT 2,0 * 1,50 PR 0+0540 </v>
          </cell>
        </row>
        <row r="94">
          <cell r="D94" t="str">
            <v>DEMOLICIÓN ESTRUCTURA EXISTENTE</v>
          </cell>
          <cell r="E94" t="str">
            <v>m3</v>
          </cell>
          <cell r="F94">
            <v>3</v>
          </cell>
          <cell r="G94">
            <v>89300</v>
          </cell>
          <cell r="H94">
            <v>267900</v>
          </cell>
        </row>
        <row r="95">
          <cell r="A95">
            <v>600.4</v>
          </cell>
          <cell r="B95">
            <v>600</v>
          </cell>
          <cell r="D95" t="str">
            <v>EXCAVACION MANUAL EN GRAVA</v>
          </cell>
          <cell r="E95" t="str">
            <v>m3</v>
          </cell>
          <cell r="F95">
            <v>80</v>
          </cell>
          <cell r="G95">
            <v>25565</v>
          </cell>
          <cell r="H95">
            <v>2045200</v>
          </cell>
        </row>
        <row r="96">
          <cell r="A96">
            <v>630.4</v>
          </cell>
          <cell r="B96">
            <v>630</v>
          </cell>
          <cell r="D96" t="str">
            <v>CONCRETO 3000 p.s.i.</v>
          </cell>
          <cell r="E96" t="str">
            <v>m3</v>
          </cell>
          <cell r="F96">
            <v>35</v>
          </cell>
          <cell r="G96">
            <v>318667</v>
          </cell>
          <cell r="H96">
            <v>11153345</v>
          </cell>
        </row>
        <row r="97">
          <cell r="A97">
            <v>640.29999999999995</v>
          </cell>
          <cell r="B97">
            <v>640</v>
          </cell>
          <cell r="D97" t="str">
            <v>ACERO DE REFUERZO</v>
          </cell>
          <cell r="E97" t="str">
            <v>kg</v>
          </cell>
          <cell r="F97">
            <v>1330</v>
          </cell>
          <cell r="G97">
            <v>1960</v>
          </cell>
          <cell r="H97">
            <v>2606800</v>
          </cell>
        </row>
        <row r="98">
          <cell r="A98">
            <v>610.1</v>
          </cell>
          <cell r="B98">
            <v>610</v>
          </cell>
          <cell r="D98" t="str">
            <v>RELLENO ESTRUCTURAL</v>
          </cell>
          <cell r="E98" t="str">
            <v>m3</v>
          </cell>
          <cell r="F98">
            <v>30</v>
          </cell>
          <cell r="G98">
            <v>27365</v>
          </cell>
          <cell r="H98">
            <v>820950</v>
          </cell>
        </row>
        <row r="99">
          <cell r="A99">
            <v>450.1</v>
          </cell>
          <cell r="B99">
            <v>450</v>
          </cell>
          <cell r="D99" t="str">
            <v>CANCRETO ASFALTICO</v>
          </cell>
          <cell r="E99" t="str">
            <v>m3</v>
          </cell>
          <cell r="F99">
            <v>1.5</v>
          </cell>
          <cell r="G99">
            <v>215487</v>
          </cell>
          <cell r="H99">
            <v>323230.5</v>
          </cell>
        </row>
        <row r="104">
          <cell r="G104" t="str">
            <v xml:space="preserve">Valor Basico : </v>
          </cell>
          <cell r="H104">
            <v>17217425.5</v>
          </cell>
        </row>
        <row r="105">
          <cell r="G105" t="str">
            <v xml:space="preserve">Valor I.V.A (16%) : </v>
          </cell>
          <cell r="H105">
            <v>169525.42030769229</v>
          </cell>
        </row>
        <row r="106">
          <cell r="G106" t="str">
            <v xml:space="preserve">VALOR TOTAL : </v>
          </cell>
          <cell r="H106">
            <v>17386950.920307692</v>
          </cell>
        </row>
        <row r="108">
          <cell r="A108" t="str">
            <v>NOTA: El cual reemplazará una alcantarilla actualmente construida, que no está capacitada para evacuar las aguas del Río Cravo en la época invernal.</v>
          </cell>
        </row>
        <row r="115">
          <cell r="A115" t="str">
            <v>Administrador Vial</v>
          </cell>
          <cell r="E115" t="str">
            <v>Vo. Bo. Director Regional</v>
          </cell>
        </row>
        <row r="118">
          <cell r="A118" t="str">
            <v>INSTITUTO NACIONAL DE VIAS</v>
          </cell>
        </row>
        <row r="119">
          <cell r="A119" t="str">
            <v>REGIONAL CASANARE</v>
          </cell>
        </row>
        <row r="122">
          <cell r="A122" t="str">
            <v>CALCULO DE CANTIDADES Y COSTOS ESTIMADOS DE NECESIDADES DE LAS VIAS</v>
          </cell>
        </row>
        <row r="123">
          <cell r="A123" t="str">
            <v>PARA MANTENIMIENTO</v>
          </cell>
        </row>
        <row r="126">
          <cell r="A126" t="str">
            <v>Administrador Vial:  CESAR FIGUEROA MELGAREJO</v>
          </cell>
        </row>
        <row r="127">
          <cell r="A127" t="str">
            <v xml:space="preserve">Carretera:  TAME - COROCORO </v>
          </cell>
          <cell r="E127" t="str">
            <v xml:space="preserve">SECTOR: 6605 </v>
          </cell>
          <cell r="H127" t="str">
            <v>Enero del 2001</v>
          </cell>
        </row>
        <row r="129">
          <cell r="A129" t="str">
            <v>ITEM DE PAGO</v>
          </cell>
          <cell r="B129" t="str">
            <v>ESPECIFICACIONES</v>
          </cell>
        </row>
        <row r="130">
          <cell r="B130" t="str">
            <v>GRAL</v>
          </cell>
          <cell r="C130" t="str">
            <v>PART</v>
          </cell>
          <cell r="D130" t="str">
            <v>DESCRIPCION</v>
          </cell>
          <cell r="E130" t="str">
            <v>UND</v>
          </cell>
          <cell r="F130" t="str">
            <v>CANTIDAD</v>
          </cell>
          <cell r="G130" t="str">
            <v>VALOR UNITARIO        $</v>
          </cell>
          <cell r="H130" t="str">
            <v>VALOR                  TOTAL                         $</v>
          </cell>
        </row>
        <row r="132">
          <cell r="A132" t="str">
            <v>CONFORMACION DE LA BANCA CON ADICION DE MATERIAL Y ESTABILIZACION DE LA SUBRASANTE PR 116+0640 AL PR 117+0980</v>
          </cell>
        </row>
        <row r="133">
          <cell r="A133">
            <v>310</v>
          </cell>
          <cell r="B133">
            <v>310</v>
          </cell>
          <cell r="D133" t="str">
            <v>CONFORMACION DE LA CALZADA EXISTENTE</v>
          </cell>
          <cell r="E133" t="str">
            <v>m2</v>
          </cell>
          <cell r="F133">
            <v>10050</v>
          </cell>
          <cell r="G133">
            <v>446</v>
          </cell>
          <cell r="H133">
            <v>4482300</v>
          </cell>
        </row>
        <row r="134">
          <cell r="A134">
            <v>230.1</v>
          </cell>
          <cell r="B134">
            <v>230</v>
          </cell>
          <cell r="D134" t="str">
            <v>ESTABILIZACION DE LA SUBRASANTE</v>
          </cell>
          <cell r="E134" t="str">
            <v>m2</v>
          </cell>
          <cell r="F134">
            <v>10050</v>
          </cell>
          <cell r="G134">
            <v>1950</v>
          </cell>
          <cell r="H134">
            <v>19597500</v>
          </cell>
        </row>
        <row r="135">
          <cell r="B135">
            <v>230</v>
          </cell>
          <cell r="D135" t="str">
            <v>ADITIVO ESTABILIZANTE</v>
          </cell>
          <cell r="E135" t="str">
            <v>lt</v>
          </cell>
          <cell r="F135">
            <v>151</v>
          </cell>
          <cell r="G135">
            <v>67751</v>
          </cell>
          <cell r="H135">
            <v>10230401</v>
          </cell>
        </row>
        <row r="136">
          <cell r="A136">
            <v>320.10000000000002</v>
          </cell>
          <cell r="B136">
            <v>320</v>
          </cell>
          <cell r="D136" t="str">
            <v>SUB-BASE</v>
          </cell>
          <cell r="E136" t="str">
            <v>m3</v>
          </cell>
          <cell r="F136">
            <v>1650</v>
          </cell>
          <cell r="G136">
            <v>125400</v>
          </cell>
          <cell r="H136">
            <v>206910000</v>
          </cell>
        </row>
        <row r="141">
          <cell r="G141" t="str">
            <v xml:space="preserve">Valor Basico : </v>
          </cell>
          <cell r="H141">
            <v>241220201</v>
          </cell>
        </row>
        <row r="142">
          <cell r="G142" t="str">
            <v xml:space="preserve">Valor I.V.A (16%) : </v>
          </cell>
          <cell r="H142">
            <v>2375091.2098461539</v>
          </cell>
        </row>
        <row r="143">
          <cell r="G143" t="str">
            <v xml:space="preserve">VALOR TOTAL : </v>
          </cell>
          <cell r="H143">
            <v>243595292.20984614</v>
          </cell>
        </row>
        <row r="146">
          <cell r="A146" t="str">
            <v xml:space="preserve">Nota: </v>
          </cell>
          <cell r="B146" t="str">
            <v>Consiste en la conformación de 1 Km. de vía con aditivo estabilizante como tramo de prueba.</v>
          </cell>
        </row>
        <row r="154">
          <cell r="A154" t="str">
            <v>Administrador Vial</v>
          </cell>
          <cell r="E154" t="str">
            <v>Vo. Bo. Director Regional</v>
          </cell>
        </row>
        <row r="157">
          <cell r="A157" t="str">
            <v>INSTITUTO NACIONAL DE VIAS</v>
          </cell>
        </row>
        <row r="158">
          <cell r="A158" t="str">
            <v>REGIONAL CASANARE</v>
          </cell>
        </row>
        <row r="161">
          <cell r="A161" t="str">
            <v>CALCULO DE CANTIDADES Y COSTOS ESTIMADOS DE NECESIDADES DE LAS VIAS</v>
          </cell>
        </row>
        <row r="162">
          <cell r="A162" t="str">
            <v>PARA MANTENIMIENTO</v>
          </cell>
        </row>
        <row r="165">
          <cell r="A165" t="str">
            <v>Administrador Vial:  CESAR FIGUEROA MELGAREJO</v>
          </cell>
        </row>
        <row r="166">
          <cell r="A166" t="str">
            <v xml:space="preserve">Carretera:  TAME - COROCORO </v>
          </cell>
          <cell r="E166" t="str">
            <v xml:space="preserve">SECTOR: 6605 </v>
          </cell>
          <cell r="H166" t="str">
            <v>Enero del 2001</v>
          </cell>
        </row>
        <row r="168">
          <cell r="A168" t="str">
            <v>ITEM DE PAGO</v>
          </cell>
          <cell r="B168" t="str">
            <v>ESPECIFICACIONES</v>
          </cell>
        </row>
        <row r="169">
          <cell r="B169" t="str">
            <v>GRAL</v>
          </cell>
          <cell r="C169" t="str">
            <v>PART</v>
          </cell>
          <cell r="D169" t="str">
            <v>DESCRIPCION</v>
          </cell>
          <cell r="E169" t="str">
            <v>UND</v>
          </cell>
          <cell r="F169" t="str">
            <v>CANTIDAD</v>
          </cell>
          <cell r="G169" t="str">
            <v>VALOR UNITARIO        $</v>
          </cell>
          <cell r="H169" t="str">
            <v>VALOR                  TOTAL                         $</v>
          </cell>
        </row>
        <row r="171">
          <cell r="A171" t="str">
            <v>MANTENIMIENTO SITIOS CRITICOS PR 90+0480 AL PR 90+0700 Y DEL PR 118+0000 AL PR 131+0400</v>
          </cell>
        </row>
        <row r="172">
          <cell r="A172">
            <v>310</v>
          </cell>
          <cell r="B172">
            <v>300</v>
          </cell>
          <cell r="D172" t="str">
            <v>CONFORMACION DE LA CALZADA EXISTENTE</v>
          </cell>
          <cell r="E172" t="str">
            <v>m2</v>
          </cell>
          <cell r="F172">
            <v>20000</v>
          </cell>
          <cell r="G172">
            <v>446</v>
          </cell>
          <cell r="H172">
            <v>8920000</v>
          </cell>
        </row>
        <row r="173">
          <cell r="A173">
            <v>210.3</v>
          </cell>
          <cell r="B173">
            <v>210</v>
          </cell>
          <cell r="D173" t="str">
            <v>EXCAVACION DE LA CALZADA EXISTENTE</v>
          </cell>
          <cell r="E173" t="str">
            <v>m3</v>
          </cell>
          <cell r="F173">
            <v>815</v>
          </cell>
          <cell r="G173">
            <v>4118</v>
          </cell>
          <cell r="H173">
            <v>3356170</v>
          </cell>
        </row>
        <row r="174">
          <cell r="A174">
            <v>320.10000000000002</v>
          </cell>
          <cell r="B174">
            <v>320</v>
          </cell>
          <cell r="D174" t="str">
            <v>SUB-BASE GRANULAR</v>
          </cell>
          <cell r="E174" t="str">
            <v>m3</v>
          </cell>
          <cell r="F174">
            <v>2150</v>
          </cell>
          <cell r="G174">
            <v>32390</v>
          </cell>
          <cell r="H174">
            <v>69638500</v>
          </cell>
        </row>
        <row r="175">
          <cell r="A175">
            <v>900.2</v>
          </cell>
          <cell r="B175">
            <v>900</v>
          </cell>
          <cell r="D175" t="str">
            <v>TRANSPORTE SUB-BASE GRANULAR</v>
          </cell>
          <cell r="E175" t="str">
            <v>m3 - Km</v>
          </cell>
          <cell r="F175">
            <v>193500</v>
          </cell>
          <cell r="G175">
            <v>813</v>
          </cell>
          <cell r="H175">
            <v>157315500</v>
          </cell>
        </row>
        <row r="180">
          <cell r="G180" t="str">
            <v xml:space="preserve">Valor Basico : </v>
          </cell>
          <cell r="H180">
            <v>239230170</v>
          </cell>
        </row>
        <row r="181">
          <cell r="G181" t="str">
            <v xml:space="preserve">Valor I.V.A (16%) : </v>
          </cell>
          <cell r="H181">
            <v>2355497.0584615385</v>
          </cell>
        </row>
        <row r="182">
          <cell r="G182" t="str">
            <v xml:space="preserve">VALOR TOTAL : </v>
          </cell>
          <cell r="H182">
            <v>241585667.05846155</v>
          </cell>
        </row>
        <row r="184">
          <cell r="A184" t="str">
            <v xml:space="preserve">Nota: </v>
          </cell>
          <cell r="B184" t="str">
            <v xml:space="preserve">Consiste en la escarificación, la conformación, renivelación y compactación del afirmado existente en 2 Km. de vía. Con adición de </v>
          </cell>
        </row>
        <row r="185">
          <cell r="B185" t="str">
            <v>material de afirmado en los pasos críticos.</v>
          </cell>
        </row>
        <row r="194">
          <cell r="A194" t="str">
            <v>Administrador Vial</v>
          </cell>
          <cell r="E194" t="str">
            <v>Vo. Bo. Director Regional</v>
          </cell>
        </row>
      </sheetData>
      <sheetData sheetId="1" refreshError="1"/>
      <sheetData sheetId="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 OBRA"/>
      <sheetName val="CUADRO RESUM"/>
      <sheetName val="CUADRO RESUM FALTANTE"/>
    </sheetNames>
    <sheetDataSet>
      <sheetData sheetId="0">
        <row r="1">
          <cell r="A1" t="str">
            <v>INSTITUTO NACIONAL DE VIAS</v>
          </cell>
        </row>
        <row r="2">
          <cell r="A2" t="str">
            <v>REGIONAL CASANARE</v>
          </cell>
        </row>
        <row r="5">
          <cell r="A5" t="str">
            <v>CALCULO DE CANTIDADES Y COSTOS ESTIMADOS DE NECESIDADES DE LAS VIAS</v>
          </cell>
        </row>
        <row r="6">
          <cell r="A6" t="str">
            <v>PARA MANTENIMIENTO</v>
          </cell>
        </row>
        <row r="9">
          <cell r="A9" t="str">
            <v>Administrador Vial:  CESAR FIGUEROA MELGAREJO</v>
          </cell>
        </row>
        <row r="10">
          <cell r="A10" t="str">
            <v>Carretera:   COROCORO - ARAUCA</v>
          </cell>
          <cell r="E10" t="str">
            <v>SECTOR: 6606</v>
          </cell>
          <cell r="H10" t="str">
            <v>Enero del 2001</v>
          </cell>
        </row>
        <row r="12">
          <cell r="A12" t="str">
            <v>ITEM DE PAGO</v>
          </cell>
          <cell r="B12" t="str">
            <v>ESPECIFICACIONES</v>
          </cell>
        </row>
        <row r="13">
          <cell r="B13" t="str">
            <v>GRAL</v>
          </cell>
          <cell r="C13" t="str">
            <v>PART</v>
          </cell>
          <cell r="D13" t="str">
            <v>DESCRIPCION</v>
          </cell>
          <cell r="E13" t="str">
            <v>UND</v>
          </cell>
          <cell r="F13" t="str">
            <v>CANTIDAD</v>
          </cell>
          <cell r="G13" t="str">
            <v>VALOR UNITARIO        $</v>
          </cell>
          <cell r="H13" t="str">
            <v>VALOR                  TOTAL                         $</v>
          </cell>
        </row>
        <row r="15">
          <cell r="A15" t="str">
            <v>CONSTRUCCION DE BOLSACRETOS PARA PROTECCION DEL ESTRIBO, PUENTE CAÑO JESUS PR 37+0768</v>
          </cell>
        </row>
        <row r="16">
          <cell r="A16">
            <v>310.10000000000002</v>
          </cell>
          <cell r="B16">
            <v>310</v>
          </cell>
          <cell r="C16" t="str">
            <v>310P</v>
          </cell>
          <cell r="D16" t="str">
            <v>EXCAVACION MANUAL</v>
          </cell>
          <cell r="E16" t="str">
            <v>m3</v>
          </cell>
          <cell r="F16">
            <v>27</v>
          </cell>
          <cell r="G16">
            <v>28624</v>
          </cell>
          <cell r="H16">
            <v>772848</v>
          </cell>
        </row>
        <row r="17">
          <cell r="D17" t="str">
            <v>BOLSACRETOS</v>
          </cell>
          <cell r="E17" t="str">
            <v>m3</v>
          </cell>
          <cell r="F17">
            <v>87</v>
          </cell>
          <cell r="G17">
            <v>484200</v>
          </cell>
          <cell r="H17">
            <v>42125400</v>
          </cell>
        </row>
        <row r="18">
          <cell r="D18" t="str">
            <v>MANEJO DE AGUAS</v>
          </cell>
          <cell r="E18" t="str">
            <v>GLOBAL</v>
          </cell>
          <cell r="F18">
            <v>1</v>
          </cell>
          <cell r="G18">
            <v>3000000</v>
          </cell>
          <cell r="H18">
            <v>3000000</v>
          </cell>
        </row>
        <row r="22">
          <cell r="G22" t="str">
            <v xml:space="preserve">Valor Basico : </v>
          </cell>
          <cell r="H22">
            <v>45898248</v>
          </cell>
        </row>
        <row r="23">
          <cell r="G23" t="str">
            <v xml:space="preserve">Valor I.V.A (16%) : </v>
          </cell>
          <cell r="H23">
            <v>451921.21107692301</v>
          </cell>
        </row>
        <row r="24">
          <cell r="G24" t="str">
            <v xml:space="preserve">VALOR TOTAL : </v>
          </cell>
          <cell r="H24">
            <v>46350169.211076923</v>
          </cell>
        </row>
        <row r="34">
          <cell r="A34" t="str">
            <v>Administrador Vial</v>
          </cell>
          <cell r="E34" t="str">
            <v>Vo. Bo. Director Regional</v>
          </cell>
        </row>
        <row r="40">
          <cell r="A40" t="str">
            <v>INSTITUTO NACIONAL DE VIAS</v>
          </cell>
        </row>
        <row r="41">
          <cell r="A41" t="str">
            <v>REGIONAL CASANARE</v>
          </cell>
        </row>
        <row r="44">
          <cell r="A44" t="str">
            <v>CALCULO DE CANTIDADES Y COSTOS ESTIMADOS DE NECESIDADES DE LAS VIAS</v>
          </cell>
        </row>
        <row r="45">
          <cell r="A45" t="str">
            <v>PARA MANTENIMIENTO</v>
          </cell>
        </row>
        <row r="48">
          <cell r="A48" t="str">
            <v>Administrador Vial:  CESAR FIGUEROA MELGAREJO</v>
          </cell>
        </row>
        <row r="49">
          <cell r="A49" t="str">
            <v>Carretera:   COROCORO - ARAUCA</v>
          </cell>
          <cell r="E49" t="str">
            <v>SECTOR: 6606</v>
          </cell>
          <cell r="H49" t="str">
            <v>Enero del 2001</v>
          </cell>
        </row>
        <row r="51">
          <cell r="A51" t="str">
            <v>ITEM DE PAGO</v>
          </cell>
          <cell r="B51" t="str">
            <v>ESPECIFICACIONES</v>
          </cell>
        </row>
        <row r="52">
          <cell r="B52" t="str">
            <v>GRAL</v>
          </cell>
          <cell r="C52" t="str">
            <v>PART</v>
          </cell>
          <cell r="D52" t="str">
            <v>DESCRIPCION</v>
          </cell>
          <cell r="E52" t="str">
            <v>UND</v>
          </cell>
          <cell r="F52" t="str">
            <v>CANTIDAD</v>
          </cell>
          <cell r="G52" t="str">
            <v>VALOR UNITARIO        $</v>
          </cell>
          <cell r="H52" t="str">
            <v>VALOR                  TOTAL                         $</v>
          </cell>
        </row>
        <row r="54">
          <cell r="A54" t="str">
            <v>CONSTRUCCION DE CUATRO ALETAS DE PROTECCION A LOS PUENTES CAÑO EL ARENAL PR 17+0834 Y CAÑO EL RUANO PR 36+0543</v>
          </cell>
        </row>
        <row r="55">
          <cell r="A55">
            <v>630.4</v>
          </cell>
          <cell r="B55">
            <v>630</v>
          </cell>
          <cell r="D55" t="str">
            <v>CONCRETO 3000 p.s.i.</v>
          </cell>
          <cell r="E55" t="str">
            <v>m3</v>
          </cell>
          <cell r="F55">
            <v>123</v>
          </cell>
          <cell r="G55">
            <v>318667</v>
          </cell>
          <cell r="H55">
            <v>39196041</v>
          </cell>
        </row>
        <row r="56">
          <cell r="A56">
            <v>600.4</v>
          </cell>
          <cell r="B56">
            <v>600</v>
          </cell>
          <cell r="D56" t="str">
            <v>EXCAVACION EN MATERIAL DE GRAVA</v>
          </cell>
          <cell r="E56" t="str">
            <v>m3</v>
          </cell>
          <cell r="F56">
            <v>342</v>
          </cell>
          <cell r="G56">
            <v>25561</v>
          </cell>
          <cell r="H56">
            <v>8741862</v>
          </cell>
        </row>
        <row r="57">
          <cell r="A57">
            <v>640.29999999999995</v>
          </cell>
          <cell r="B57">
            <v>640</v>
          </cell>
          <cell r="D57" t="str">
            <v>ACERO DE REFUERZO</v>
          </cell>
          <cell r="E57" t="str">
            <v>kg</v>
          </cell>
          <cell r="F57">
            <v>3310</v>
          </cell>
          <cell r="G57">
            <v>1966</v>
          </cell>
          <cell r="H57">
            <v>6507460</v>
          </cell>
        </row>
        <row r="58">
          <cell r="A58">
            <v>610.1</v>
          </cell>
          <cell r="B58">
            <v>610</v>
          </cell>
          <cell r="D58" t="str">
            <v>RELLENO ESTRUCTURAL</v>
          </cell>
          <cell r="E58" t="str">
            <v>m3</v>
          </cell>
          <cell r="F58">
            <v>340</v>
          </cell>
          <cell r="G58">
            <v>27365</v>
          </cell>
          <cell r="H58">
            <v>9304100</v>
          </cell>
        </row>
        <row r="59">
          <cell r="D59" t="str">
            <v>DEMOLICION ESTRUCTURA EXISTENTE</v>
          </cell>
          <cell r="E59" t="str">
            <v>m3</v>
          </cell>
          <cell r="F59">
            <v>67</v>
          </cell>
          <cell r="G59">
            <v>89300</v>
          </cell>
          <cell r="H59">
            <v>5983100</v>
          </cell>
        </row>
        <row r="63">
          <cell r="G63" t="str">
            <v xml:space="preserve">Valor Basico : </v>
          </cell>
          <cell r="H63">
            <v>69732563</v>
          </cell>
        </row>
        <row r="64">
          <cell r="G64" t="str">
            <v xml:space="preserve">Valor I.V.A (16%) : </v>
          </cell>
          <cell r="H64">
            <v>686597.54338461533</v>
          </cell>
        </row>
        <row r="65">
          <cell r="G65" t="str">
            <v xml:space="preserve">VALOR TOTAL : </v>
          </cell>
          <cell r="H65">
            <v>70419160.543384612</v>
          </cell>
        </row>
        <row r="76">
          <cell r="A76" t="str">
            <v>Administrador Vial</v>
          </cell>
          <cell r="E76" t="str">
            <v>Vo. Bo. Director Regional</v>
          </cell>
        </row>
        <row r="79">
          <cell r="A79" t="str">
            <v>INSTITUTO NACIONAL DE VIAS</v>
          </cell>
        </row>
        <row r="80">
          <cell r="A80" t="str">
            <v>REGIONAL CASANARE</v>
          </cell>
        </row>
        <row r="83">
          <cell r="A83" t="str">
            <v>CALCULO DE CANTIDADES Y COSTOS ESTIMADOS DE NECESIDADES DE LAS VIAS</v>
          </cell>
        </row>
        <row r="84">
          <cell r="A84" t="str">
            <v>PARA MANTENIMIENTO</v>
          </cell>
        </row>
        <row r="87">
          <cell r="A87" t="str">
            <v>Administrador Vial:  CESAR FIGUEROA MELGAREJO</v>
          </cell>
        </row>
        <row r="88">
          <cell r="A88" t="str">
            <v xml:space="preserve">Carretera:  TAME - COROCORO </v>
          </cell>
          <cell r="E88" t="str">
            <v xml:space="preserve">SECTOR: 6605 </v>
          </cell>
          <cell r="H88" t="str">
            <v>Enero del 2001</v>
          </cell>
        </row>
        <row r="90">
          <cell r="A90" t="str">
            <v>ITEM DE PAGO</v>
          </cell>
          <cell r="B90" t="str">
            <v>ESPECIFICACIONES</v>
          </cell>
        </row>
        <row r="91">
          <cell r="B91" t="str">
            <v>GRAL</v>
          </cell>
          <cell r="C91" t="str">
            <v>PART</v>
          </cell>
          <cell r="D91" t="str">
            <v>DESCRIPCION</v>
          </cell>
          <cell r="E91" t="str">
            <v>UND</v>
          </cell>
          <cell r="F91" t="str">
            <v>CANTIDAD</v>
          </cell>
          <cell r="G91" t="str">
            <v>VALOR UNITARIO        $</v>
          </cell>
          <cell r="H91" t="str">
            <v>VALOR                  TOTAL                         $</v>
          </cell>
        </row>
        <row r="93">
          <cell r="A93" t="str">
            <v xml:space="preserve">CONSTRUCCION DE BOX COULVERT 2,0 * 1,50 PR 0+0540 </v>
          </cell>
        </row>
        <row r="94">
          <cell r="D94" t="str">
            <v>DEMOLICIÓN ESTRUCTURA EXISTENTE</v>
          </cell>
          <cell r="E94" t="str">
            <v>m3</v>
          </cell>
          <cell r="F94">
            <v>3</v>
          </cell>
          <cell r="G94">
            <v>89300</v>
          </cell>
          <cell r="H94">
            <v>267900</v>
          </cell>
        </row>
        <row r="95">
          <cell r="A95">
            <v>600.4</v>
          </cell>
          <cell r="B95">
            <v>600</v>
          </cell>
          <cell r="D95" t="str">
            <v>EXCAVACION MANUAL EN GRAVA</v>
          </cell>
          <cell r="E95" t="str">
            <v>m3</v>
          </cell>
          <cell r="F95">
            <v>80</v>
          </cell>
          <cell r="G95">
            <v>25565</v>
          </cell>
          <cell r="H95">
            <v>2045200</v>
          </cell>
        </row>
        <row r="96">
          <cell r="A96">
            <v>630.4</v>
          </cell>
          <cell r="B96">
            <v>630</v>
          </cell>
          <cell r="D96" t="str">
            <v>CONCRETO 3000 p.s.i.</v>
          </cell>
          <cell r="E96" t="str">
            <v>m3</v>
          </cell>
          <cell r="F96">
            <v>35</v>
          </cell>
          <cell r="G96">
            <v>318667</v>
          </cell>
          <cell r="H96">
            <v>11153345</v>
          </cell>
        </row>
        <row r="97">
          <cell r="A97">
            <v>640.29999999999995</v>
          </cell>
          <cell r="B97">
            <v>640</v>
          </cell>
          <cell r="D97" t="str">
            <v>ACERO DE REFUERZO</v>
          </cell>
          <cell r="E97" t="str">
            <v>kg</v>
          </cell>
          <cell r="F97">
            <v>1330</v>
          </cell>
          <cell r="G97">
            <v>1960</v>
          </cell>
          <cell r="H97">
            <v>2606800</v>
          </cell>
        </row>
        <row r="98">
          <cell r="A98">
            <v>610.1</v>
          </cell>
          <cell r="B98">
            <v>610</v>
          </cell>
          <cell r="D98" t="str">
            <v>RELLENO ESTRUCTURAL</v>
          </cell>
          <cell r="E98" t="str">
            <v>m3</v>
          </cell>
          <cell r="F98">
            <v>30</v>
          </cell>
          <cell r="G98">
            <v>27365</v>
          </cell>
          <cell r="H98">
            <v>820950</v>
          </cell>
        </row>
        <row r="99">
          <cell r="A99">
            <v>450.1</v>
          </cell>
          <cell r="B99">
            <v>450</v>
          </cell>
          <cell r="D99" t="str">
            <v>CANCRETO ASFALTICO</v>
          </cell>
          <cell r="E99" t="str">
            <v>m3</v>
          </cell>
          <cell r="F99">
            <v>1.5</v>
          </cell>
          <cell r="G99">
            <v>215487</v>
          </cell>
          <cell r="H99">
            <v>323230.5</v>
          </cell>
        </row>
        <row r="104">
          <cell r="G104" t="str">
            <v xml:space="preserve">Valor Basico : </v>
          </cell>
          <cell r="H104">
            <v>17217425.5</v>
          </cell>
        </row>
        <row r="105">
          <cell r="G105" t="str">
            <v xml:space="preserve">Valor I.V.A (16%) : </v>
          </cell>
          <cell r="H105">
            <v>169525.42030769229</v>
          </cell>
        </row>
        <row r="106">
          <cell r="G106" t="str">
            <v xml:space="preserve">VALOR TOTAL : </v>
          </cell>
          <cell r="H106">
            <v>17386950.920307692</v>
          </cell>
        </row>
        <row r="108">
          <cell r="A108" t="str">
            <v>NOTA: El cual reemplazará una alcantarilla actualmente construida, que no está capacitada para evacuar las aguas del Río Cravo en la época invernal.</v>
          </cell>
        </row>
        <row r="115">
          <cell r="A115" t="str">
            <v>Administrador Vial</v>
          </cell>
          <cell r="E115" t="str">
            <v>Vo. Bo. Director Regional</v>
          </cell>
        </row>
        <row r="118">
          <cell r="A118" t="str">
            <v>INSTITUTO NACIONAL DE VIAS</v>
          </cell>
        </row>
        <row r="119">
          <cell r="A119" t="str">
            <v>REGIONAL CASANARE</v>
          </cell>
        </row>
        <row r="122">
          <cell r="A122" t="str">
            <v>CALCULO DE CANTIDADES Y COSTOS ESTIMADOS DE NECESIDADES DE LAS VIAS</v>
          </cell>
        </row>
        <row r="123">
          <cell r="A123" t="str">
            <v>PARA MANTENIMIENTO</v>
          </cell>
        </row>
        <row r="126">
          <cell r="A126" t="str">
            <v>Administrador Vial:  CESAR FIGUEROA MELGAREJO</v>
          </cell>
        </row>
        <row r="127">
          <cell r="A127" t="str">
            <v xml:space="preserve">Carretera:  TAME - COROCORO </v>
          </cell>
          <cell r="E127" t="str">
            <v xml:space="preserve">SECTOR: 6605 </v>
          </cell>
          <cell r="H127" t="str">
            <v>Enero del 2001</v>
          </cell>
        </row>
        <row r="129">
          <cell r="A129" t="str">
            <v>ITEM DE PAGO</v>
          </cell>
          <cell r="B129" t="str">
            <v>ESPECIFICACIONES</v>
          </cell>
        </row>
        <row r="130">
          <cell r="B130" t="str">
            <v>GRAL</v>
          </cell>
          <cell r="C130" t="str">
            <v>PART</v>
          </cell>
          <cell r="D130" t="str">
            <v>DESCRIPCION</v>
          </cell>
          <cell r="E130" t="str">
            <v>UND</v>
          </cell>
          <cell r="F130" t="str">
            <v>CANTIDAD</v>
          </cell>
          <cell r="G130" t="str">
            <v>VALOR UNITARIO        $</v>
          </cell>
          <cell r="H130" t="str">
            <v>VALOR                  TOTAL                         $</v>
          </cell>
        </row>
        <row r="132">
          <cell r="A132" t="str">
            <v>CONFORMACION DE LA BANCA CON ADICION DE MATERIAL Y ESTABILIZACION DE LA SUBRASANTE PR 116+0640 AL PR 117+0980</v>
          </cell>
        </row>
        <row r="133">
          <cell r="A133">
            <v>310</v>
          </cell>
          <cell r="B133">
            <v>310</v>
          </cell>
          <cell r="D133" t="str">
            <v>CONFORMACION DE LA CALZADA EXISTENTE</v>
          </cell>
          <cell r="E133" t="str">
            <v>m2</v>
          </cell>
          <cell r="F133">
            <v>10050</v>
          </cell>
          <cell r="G133">
            <v>446</v>
          </cell>
          <cell r="H133">
            <v>4482300</v>
          </cell>
        </row>
        <row r="134">
          <cell r="A134">
            <v>230.1</v>
          </cell>
          <cell r="B134">
            <v>230</v>
          </cell>
          <cell r="D134" t="str">
            <v>ESTABILIZACION DE LA SUBRASANTE</v>
          </cell>
          <cell r="E134" t="str">
            <v>m2</v>
          </cell>
          <cell r="F134">
            <v>10050</v>
          </cell>
          <cell r="G134">
            <v>1950</v>
          </cell>
          <cell r="H134">
            <v>19597500</v>
          </cell>
        </row>
        <row r="135">
          <cell r="B135">
            <v>230</v>
          </cell>
          <cell r="D135" t="str">
            <v>ADITIVO ESTABILIZANTE</v>
          </cell>
          <cell r="E135" t="str">
            <v>lt</v>
          </cell>
          <cell r="F135">
            <v>151</v>
          </cell>
          <cell r="G135">
            <v>67751</v>
          </cell>
          <cell r="H135">
            <v>10230401</v>
          </cell>
        </row>
        <row r="136">
          <cell r="A136">
            <v>320.10000000000002</v>
          </cell>
          <cell r="B136">
            <v>320</v>
          </cell>
          <cell r="D136" t="str">
            <v>SUB-BASE</v>
          </cell>
          <cell r="E136" t="str">
            <v>m3</v>
          </cell>
          <cell r="F136">
            <v>1650</v>
          </cell>
          <cell r="G136">
            <v>125400</v>
          </cell>
          <cell r="H136">
            <v>206910000</v>
          </cell>
        </row>
        <row r="141">
          <cell r="G141" t="str">
            <v xml:space="preserve">Valor Basico : </v>
          </cell>
          <cell r="H141">
            <v>241220201</v>
          </cell>
        </row>
        <row r="142">
          <cell r="G142" t="str">
            <v xml:space="preserve">Valor I.V.A (16%) : </v>
          </cell>
          <cell r="H142">
            <v>2375091.2098461539</v>
          </cell>
        </row>
        <row r="143">
          <cell r="G143" t="str">
            <v xml:space="preserve">VALOR TOTAL : </v>
          </cell>
          <cell r="H143">
            <v>243595292.20984614</v>
          </cell>
        </row>
        <row r="146">
          <cell r="A146" t="str">
            <v xml:space="preserve">Nota: </v>
          </cell>
          <cell r="B146" t="str">
            <v>Consiste en la conformación de 1 Km. de vía con aditivo estabilizante como tramo de prueba.</v>
          </cell>
        </row>
        <row r="154">
          <cell r="A154" t="str">
            <v>Administrador Vial</v>
          </cell>
          <cell r="E154" t="str">
            <v>Vo. Bo. Director Regional</v>
          </cell>
        </row>
        <row r="157">
          <cell r="A157" t="str">
            <v>INSTITUTO NACIONAL DE VIAS</v>
          </cell>
        </row>
        <row r="158">
          <cell r="A158" t="str">
            <v>REGIONAL CASANARE</v>
          </cell>
        </row>
        <row r="161">
          <cell r="A161" t="str">
            <v>CALCULO DE CANTIDADES Y COSTOS ESTIMADOS DE NECESIDADES DE LAS VIAS</v>
          </cell>
        </row>
        <row r="162">
          <cell r="A162" t="str">
            <v>PARA MANTENIMIENTO</v>
          </cell>
        </row>
        <row r="165">
          <cell r="A165" t="str">
            <v>Administrador Vial:  CESAR FIGUEROA MELGAREJO</v>
          </cell>
        </row>
        <row r="166">
          <cell r="A166" t="str">
            <v xml:space="preserve">Carretera:  TAME - COROCORO </v>
          </cell>
          <cell r="E166" t="str">
            <v xml:space="preserve">SECTOR: 6605 </v>
          </cell>
          <cell r="H166" t="str">
            <v>Enero del 2001</v>
          </cell>
        </row>
        <row r="168">
          <cell r="A168" t="str">
            <v>ITEM DE PAGO</v>
          </cell>
          <cell r="B168" t="str">
            <v>ESPECIFICACIONES</v>
          </cell>
        </row>
        <row r="169">
          <cell r="B169" t="str">
            <v>GRAL</v>
          </cell>
          <cell r="C169" t="str">
            <v>PART</v>
          </cell>
          <cell r="D169" t="str">
            <v>DESCRIPCION</v>
          </cell>
          <cell r="E169" t="str">
            <v>UND</v>
          </cell>
          <cell r="F169" t="str">
            <v>CANTIDAD</v>
          </cell>
          <cell r="G169" t="str">
            <v>VALOR UNITARIO        $</v>
          </cell>
          <cell r="H169" t="str">
            <v>VALOR                  TOTAL                         $</v>
          </cell>
        </row>
        <row r="171">
          <cell r="A171" t="str">
            <v>MANTENIMIENTO SITIOS CRITICOS PR 90+0480 AL PR 90+0700 Y DEL PR 118+0000 AL PR 131+0400</v>
          </cell>
        </row>
        <row r="172">
          <cell r="A172">
            <v>310</v>
          </cell>
          <cell r="B172">
            <v>300</v>
          </cell>
          <cell r="D172" t="str">
            <v>CONFORMACION DE LA CALZADA EXISTENTE</v>
          </cell>
          <cell r="E172" t="str">
            <v>m2</v>
          </cell>
          <cell r="F172">
            <v>20000</v>
          </cell>
          <cell r="G172">
            <v>446</v>
          </cell>
          <cell r="H172">
            <v>8920000</v>
          </cell>
        </row>
        <row r="173">
          <cell r="A173">
            <v>210.3</v>
          </cell>
          <cell r="B173">
            <v>210</v>
          </cell>
          <cell r="D173" t="str">
            <v>EXCAVACION DE LA CALZADA EXISTENTE</v>
          </cell>
          <cell r="E173" t="str">
            <v>m3</v>
          </cell>
          <cell r="F173">
            <v>815</v>
          </cell>
          <cell r="G173">
            <v>4118</v>
          </cell>
          <cell r="H173">
            <v>3356170</v>
          </cell>
        </row>
        <row r="174">
          <cell r="A174">
            <v>320.10000000000002</v>
          </cell>
          <cell r="B174">
            <v>320</v>
          </cell>
          <cell r="D174" t="str">
            <v>SUB-BASE GRANULAR</v>
          </cell>
          <cell r="E174" t="str">
            <v>m3</v>
          </cell>
          <cell r="F174">
            <v>2150</v>
          </cell>
          <cell r="G174">
            <v>32390</v>
          </cell>
          <cell r="H174">
            <v>69638500</v>
          </cell>
        </row>
        <row r="175">
          <cell r="A175">
            <v>900.2</v>
          </cell>
          <cell r="B175">
            <v>900</v>
          </cell>
          <cell r="D175" t="str">
            <v>TRANSPORTE SUB-BASE GRANULAR</v>
          </cell>
          <cell r="E175" t="str">
            <v>m3 - Km</v>
          </cell>
          <cell r="F175">
            <v>193500</v>
          </cell>
          <cell r="G175">
            <v>813</v>
          </cell>
          <cell r="H175">
            <v>157315500</v>
          </cell>
        </row>
        <row r="180">
          <cell r="G180" t="str">
            <v xml:space="preserve">Valor Basico : </v>
          </cell>
          <cell r="H180">
            <v>239230170</v>
          </cell>
        </row>
        <row r="181">
          <cell r="G181" t="str">
            <v xml:space="preserve">Valor I.V.A (16%) : </v>
          </cell>
          <cell r="H181">
            <v>2355497.0584615385</v>
          </cell>
        </row>
        <row r="182">
          <cell r="G182" t="str">
            <v xml:space="preserve">VALOR TOTAL : </v>
          </cell>
          <cell r="H182">
            <v>241585667.05846155</v>
          </cell>
        </row>
        <row r="184">
          <cell r="A184" t="str">
            <v xml:space="preserve">Nota: </v>
          </cell>
          <cell r="B184" t="str">
            <v xml:space="preserve">Consiste en la escarificación, la conformación, renivelación y compactación del afirmado existente en 2 Km. de vía. Con adición de </v>
          </cell>
        </row>
        <row r="185">
          <cell r="B185" t="str">
            <v>material de afirmado en los pasos críticos.</v>
          </cell>
        </row>
        <row r="194">
          <cell r="A194" t="str">
            <v>Administrador Vial</v>
          </cell>
          <cell r="E194" t="str">
            <v>Vo. Bo. Director Regional</v>
          </cell>
        </row>
      </sheetData>
      <sheetData sheetId="1" refreshError="1"/>
      <sheetData sheetId="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 OBRA"/>
      <sheetName val="CUADRO RESUM"/>
      <sheetName val="CUADRO RESUM FALTANTE"/>
    </sheetNames>
    <sheetDataSet>
      <sheetData sheetId="0" refreshError="1"/>
      <sheetData sheetId="1" refreshError="1"/>
      <sheetData sheetId="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 OBRA"/>
      <sheetName val="CUADRO RESUM"/>
      <sheetName val="CUADRO RESUM FALTANTE"/>
    </sheetNames>
    <sheetDataSet>
      <sheetData sheetId="0" refreshError="1"/>
      <sheetData sheetId="1" refreshError="1"/>
      <sheetData sheetId="2"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EN"/>
      <sheetName val="LIB"/>
      <sheetName val="PAN"/>
      <sheetName val="ARAUCA"/>
      <sheetName val="Mapa localizacion"/>
      <sheetName val="experiencia"/>
      <sheetName val="exp. específ."/>
      <sheetName val="herramientas"/>
      <sheetName val="COOPTRAL"/>
      <sheetName val="BRISASARAUCA"/>
      <sheetName val="MDO"/>
      <sheetName val="TRANSP"/>
      <sheetName val="MAT"/>
      <sheetName val="EQU"/>
      <sheetName val="AIU"/>
      <sheetName val="RESUMEN -2"/>
      <sheetName val="RESUMEN -1"/>
      <sheetName val="DESMONTE"/>
      <sheetName val="DEMOLICION"/>
      <sheetName val="EXC.EXPL. CAN"/>
      <sheetName val="REMOC. DERRUMB"/>
      <sheetName val="TERRAPLEN"/>
      <sheetName val="PEDRAPLEN"/>
      <sheetName val="CONFORM. CALZ"/>
      <sheetName val="AFIRMADO"/>
      <sheetName val="SUBBASE"/>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CUNETAS"/>
      <sheetName val="FILTROS"/>
      <sheetName val="GAVIONES"/>
      <sheetName val="MARCA VIAL"/>
      <sheetName val="OBRAS VARIAS"/>
      <sheetName val="TRANSPORTE"/>
      <sheetName val="ESPECIA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sheetData sheetId="12"/>
      <sheetData sheetId="13"/>
      <sheetData sheetId="14"/>
      <sheetData sheetId="15"/>
      <sheetData sheetId="16" refreshError="1">
        <row r="13">
          <cell r="D13" t="str">
            <v xml:space="preserve"> Excavación en material común de la explanación, canales y préstamos </v>
          </cell>
          <cell r="E13" t="str">
            <v>m³</v>
          </cell>
        </row>
      </sheetData>
      <sheetData sheetId="17"/>
      <sheetData sheetId="18"/>
      <sheetData sheetId="19"/>
      <sheetData sheetId="20" refreshError="1"/>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U"/>
      <sheetName val="PU (2)"/>
      <sheetName val="RESUMEN"/>
      <sheetName val="PRECIOS"/>
      <sheetName val="fotos"/>
    </sheetNames>
    <sheetDataSet>
      <sheetData sheetId="0"/>
      <sheetData sheetId="1">
        <row r="10">
          <cell r="F10" t="str">
            <v>ITEM: Terraplenes (con material proveniente de corte)</v>
          </cell>
        </row>
      </sheetData>
      <sheetData sheetId="2"/>
      <sheetData sheetId="3"/>
      <sheetData sheetId="4"/>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CANT OBRA"/>
      <sheetName val="CUADRO RESUM"/>
      <sheetName val="CUADRO RESUM FALTANTE"/>
      <sheetName val="aCCIDENTES%20DE%201995%20-%2019"/>
    </sheetNames>
    <definedNames>
      <definedName name="absc"/>
    </definedNames>
    <sheetDataSet>
      <sheetData sheetId="0" refreshError="1"/>
      <sheetData sheetId="1" refreshError="1"/>
      <sheetData sheetId="2" refreshError="1"/>
      <sheetData sheetId="3" refreshError="1"/>
      <sheetData sheetId="4" refreshError="1">
        <row r="1">
          <cell r="A1" t="str">
            <v>MATERIALES</v>
          </cell>
          <cell r="B1" t="str">
            <v>UNIDAD</v>
          </cell>
          <cell r="C1" t="str">
            <v>COSTO</v>
          </cell>
          <cell r="E1" t="str">
            <v>COSTO 2006</v>
          </cell>
          <cell r="F1" t="str">
            <v>IPC 2007 BUCARAMANGA dane</v>
          </cell>
          <cell r="K1" t="str">
            <v>Nº</v>
          </cell>
        </row>
        <row r="2">
          <cell r="A2" t="str">
            <v>Acero A-36 para estructura metálica</v>
          </cell>
          <cell r="B2" t="str">
            <v>KG</v>
          </cell>
          <cell r="C2">
            <v>3000</v>
          </cell>
          <cell r="E2">
            <v>2532.96</v>
          </cell>
          <cell r="F2">
            <v>5.7200000000000001E-2</v>
          </cell>
          <cell r="G2">
            <v>2678</v>
          </cell>
          <cell r="H2">
            <v>322</v>
          </cell>
          <cell r="K2">
            <v>1</v>
          </cell>
        </row>
        <row r="3">
          <cell r="A3" t="str">
            <v>Acero A-37</v>
          </cell>
          <cell r="B3" t="str">
            <v>KG</v>
          </cell>
          <cell r="C3">
            <v>3000</v>
          </cell>
          <cell r="E3">
            <v>2532.96</v>
          </cell>
          <cell r="G3">
            <v>2678</v>
          </cell>
          <cell r="H3">
            <v>322</v>
          </cell>
          <cell r="K3">
            <v>2</v>
          </cell>
        </row>
        <row r="4">
          <cell r="A4" t="str">
            <v>Acero A-40</v>
          </cell>
          <cell r="B4" t="str">
            <v>KG</v>
          </cell>
          <cell r="C4">
            <v>3000</v>
          </cell>
          <cell r="E4">
            <v>2543.5140000000001</v>
          </cell>
          <cell r="G4">
            <v>2689</v>
          </cell>
          <cell r="H4">
            <v>311</v>
          </cell>
          <cell r="K4">
            <v>3</v>
          </cell>
        </row>
        <row r="5">
          <cell r="A5" t="str">
            <v>Acero PDR-60</v>
          </cell>
          <cell r="B5" t="str">
            <v>KG</v>
          </cell>
          <cell r="C5">
            <v>3000</v>
          </cell>
          <cell r="E5">
            <v>2588.8962000000001</v>
          </cell>
          <cell r="G5">
            <v>2737</v>
          </cell>
          <cell r="H5">
            <v>263</v>
          </cell>
          <cell r="K5">
            <v>4</v>
          </cell>
        </row>
        <row r="6">
          <cell r="A6" t="str">
            <v>ACPM</v>
          </cell>
          <cell r="B6" t="str">
            <v>Galon</v>
          </cell>
          <cell r="C6">
            <v>8000</v>
          </cell>
          <cell r="K6">
            <v>5</v>
          </cell>
        </row>
        <row r="7">
          <cell r="A7" t="str">
            <v>Adoquin e=5cm</v>
          </cell>
          <cell r="B7" t="str">
            <v>M²</v>
          </cell>
          <cell r="C7">
            <v>26000</v>
          </cell>
          <cell r="E7">
            <v>20052.599999999999</v>
          </cell>
          <cell r="G7">
            <v>21200</v>
          </cell>
          <cell r="H7">
            <v>4800</v>
          </cell>
          <cell r="K7">
            <v>6</v>
          </cell>
        </row>
        <row r="8">
          <cell r="A8" t="str">
            <v>Adoquin e=10cm  gris</v>
          </cell>
          <cell r="B8" t="str">
            <v>M²</v>
          </cell>
          <cell r="C8">
            <v>41000</v>
          </cell>
          <cell r="K8">
            <v>7</v>
          </cell>
        </row>
        <row r="9">
          <cell r="A9" t="str">
            <v>Adoquin color 10X20X6</v>
          </cell>
          <cell r="B9" t="str">
            <v>U</v>
          </cell>
          <cell r="C9">
            <v>750</v>
          </cell>
          <cell r="E9">
            <v>474.93</v>
          </cell>
          <cell r="G9">
            <v>502</v>
          </cell>
          <cell r="H9">
            <v>248</v>
          </cell>
          <cell r="K9">
            <v>8</v>
          </cell>
        </row>
        <row r="10">
          <cell r="A10" t="str">
            <v>Adoquin grama 10X20X6</v>
          </cell>
          <cell r="B10" t="str">
            <v>U</v>
          </cell>
          <cell r="C10">
            <v>700</v>
          </cell>
          <cell r="E10">
            <v>791.55</v>
          </cell>
          <cell r="G10">
            <v>837</v>
          </cell>
          <cell r="H10">
            <v>-137</v>
          </cell>
          <cell r="K10">
            <v>9</v>
          </cell>
        </row>
        <row r="11">
          <cell r="A11" t="str">
            <v>Agregado para concreto hidráulico</v>
          </cell>
          <cell r="B11" t="str">
            <v>M³</v>
          </cell>
          <cell r="C11">
            <v>43000</v>
          </cell>
          <cell r="E11">
            <v>34279.392</v>
          </cell>
          <cell r="G11">
            <v>36240</v>
          </cell>
          <cell r="H11">
            <v>6760</v>
          </cell>
          <cell r="K11">
            <v>10</v>
          </cell>
        </row>
        <row r="12">
          <cell r="A12" t="str">
            <v>Agregado para tratamiento superf. Doble</v>
          </cell>
          <cell r="B12" t="str">
            <v>M³</v>
          </cell>
          <cell r="C12">
            <v>41000</v>
          </cell>
          <cell r="E12">
            <v>34279.392</v>
          </cell>
          <cell r="G12">
            <v>36240</v>
          </cell>
          <cell r="H12">
            <v>4760</v>
          </cell>
          <cell r="K12">
            <v>11</v>
          </cell>
        </row>
        <row r="13">
          <cell r="A13" t="str">
            <v>Agregado para tratamiento superf. Simple</v>
          </cell>
          <cell r="B13" t="str">
            <v>M³</v>
          </cell>
          <cell r="C13">
            <v>40000</v>
          </cell>
          <cell r="E13">
            <v>34279.392</v>
          </cell>
          <cell r="G13">
            <v>36240</v>
          </cell>
          <cell r="H13">
            <v>3760</v>
          </cell>
          <cell r="K13">
            <v>12</v>
          </cell>
        </row>
        <row r="14">
          <cell r="A14" t="str">
            <v>Agregado petreo para mezclas asfálticas</v>
          </cell>
          <cell r="B14" t="str">
            <v>M³</v>
          </cell>
          <cell r="C14">
            <v>40000</v>
          </cell>
          <cell r="E14">
            <v>34279.392</v>
          </cell>
          <cell r="G14">
            <v>36240</v>
          </cell>
          <cell r="H14">
            <v>3760</v>
          </cell>
          <cell r="K14">
            <v>13</v>
          </cell>
        </row>
        <row r="15">
          <cell r="A15" t="str">
            <v>Agregado petreo para triturar (crudo)</v>
          </cell>
          <cell r="B15" t="str">
            <v>M³</v>
          </cell>
          <cell r="C15">
            <v>31000</v>
          </cell>
          <cell r="E15">
            <v>14691.168</v>
          </cell>
          <cell r="G15">
            <v>15532</v>
          </cell>
          <cell r="H15">
            <v>15468</v>
          </cell>
          <cell r="K15">
            <v>14</v>
          </cell>
        </row>
        <row r="16">
          <cell r="A16" t="str">
            <v>Agregados seleccionados (tamaño máximo 1") (bandas sonoras reduce velocidad)</v>
          </cell>
          <cell r="B16" t="str">
            <v>M³</v>
          </cell>
          <cell r="C16">
            <v>115000</v>
          </cell>
          <cell r="E16">
            <v>35503.656000000003</v>
          </cell>
          <cell r="G16">
            <v>37534</v>
          </cell>
          <cell r="H16">
            <v>77466</v>
          </cell>
          <cell r="K16">
            <v>15</v>
          </cell>
        </row>
        <row r="17">
          <cell r="A17" t="str">
            <v>Agregado tipo LA1 (lechadas)</v>
          </cell>
          <cell r="B17" t="str">
            <v>M³</v>
          </cell>
          <cell r="C17">
            <v>32000</v>
          </cell>
          <cell r="E17">
            <v>32717.4</v>
          </cell>
          <cell r="G17">
            <v>34589</v>
          </cell>
          <cell r="H17">
            <v>-2589</v>
          </cell>
          <cell r="K17">
            <v>16</v>
          </cell>
        </row>
        <row r="18">
          <cell r="A18" t="str">
            <v>Agregado tipo LA2 (lechadas)</v>
          </cell>
          <cell r="B18" t="str">
            <v>M³</v>
          </cell>
          <cell r="C18">
            <v>36000</v>
          </cell>
          <cell r="E18">
            <v>32717.4</v>
          </cell>
          <cell r="G18">
            <v>34589</v>
          </cell>
          <cell r="H18">
            <v>1411</v>
          </cell>
          <cell r="K18">
            <v>17</v>
          </cell>
        </row>
        <row r="19">
          <cell r="A19" t="str">
            <v>Agregado tipo LA3 (lechadas)</v>
          </cell>
          <cell r="B19" t="str">
            <v>M³</v>
          </cell>
          <cell r="C19">
            <v>36000</v>
          </cell>
          <cell r="E19">
            <v>32717.4</v>
          </cell>
          <cell r="G19">
            <v>34589</v>
          </cell>
          <cell r="H19">
            <v>1411</v>
          </cell>
          <cell r="K19">
            <v>18</v>
          </cell>
        </row>
        <row r="20">
          <cell r="A20" t="str">
            <v>Agregado tipo LA4 (lechadas)</v>
          </cell>
          <cell r="B20" t="str">
            <v>M³</v>
          </cell>
          <cell r="C20">
            <v>38000</v>
          </cell>
          <cell r="E20">
            <v>32717.4</v>
          </cell>
          <cell r="G20">
            <v>34589</v>
          </cell>
          <cell r="H20">
            <v>3411</v>
          </cell>
          <cell r="K20">
            <v>19</v>
          </cell>
        </row>
        <row r="21">
          <cell r="A21" t="str">
            <v>Agua</v>
          </cell>
          <cell r="B21" t="str">
            <v>LT</v>
          </cell>
          <cell r="C21">
            <v>55</v>
          </cell>
          <cell r="E21">
            <v>50.996927999999997</v>
          </cell>
          <cell r="G21">
            <v>54</v>
          </cell>
          <cell r="H21">
            <v>1</v>
          </cell>
          <cell r="K21">
            <v>20</v>
          </cell>
        </row>
        <row r="22">
          <cell r="A22" t="str">
            <v>Alambre de pua calibre 12 (340 m)</v>
          </cell>
          <cell r="B22" t="str">
            <v>M</v>
          </cell>
          <cell r="C22">
            <v>550</v>
          </cell>
          <cell r="E22">
            <v>455.93279999999999</v>
          </cell>
          <cell r="G22">
            <v>482</v>
          </cell>
          <cell r="H22">
            <v>68</v>
          </cell>
          <cell r="K22">
            <v>21</v>
          </cell>
        </row>
        <row r="23">
          <cell r="A23" t="str">
            <v>Alambre galvanizado No. 12</v>
          </cell>
          <cell r="B23" t="str">
            <v>KG</v>
          </cell>
          <cell r="C23">
            <v>3500</v>
          </cell>
          <cell r="E23">
            <v>3377.28</v>
          </cell>
          <cell r="G23">
            <v>3570</v>
          </cell>
          <cell r="H23">
            <v>-70</v>
          </cell>
          <cell r="K23">
            <v>22</v>
          </cell>
        </row>
        <row r="24">
          <cell r="A24" t="str">
            <v>Alambre negro para amarre</v>
          </cell>
          <cell r="B24" t="str">
            <v>KG</v>
          </cell>
          <cell r="C24">
            <v>3000</v>
          </cell>
          <cell r="E24">
            <v>2849.58</v>
          </cell>
          <cell r="G24">
            <v>3013</v>
          </cell>
          <cell r="H24">
            <v>-13</v>
          </cell>
          <cell r="K24">
            <v>23</v>
          </cell>
        </row>
        <row r="25">
          <cell r="A25" t="str">
            <v>Almohadillas de neopreno dureza 60 (35cm*45cm*5cm con 2 laminas de 3mm)</v>
          </cell>
          <cell r="B25" t="str">
            <v>U</v>
          </cell>
          <cell r="C25">
            <v>323000</v>
          </cell>
          <cell r="E25">
            <v>295594.22621399997</v>
          </cell>
          <cell r="G25">
            <v>312502</v>
          </cell>
          <cell r="H25">
            <v>10498</v>
          </cell>
          <cell r="K25">
            <v>24</v>
          </cell>
        </row>
        <row r="26">
          <cell r="A26" t="str">
            <v>Amortiguadores</v>
          </cell>
          <cell r="B26" t="str">
            <v>U</v>
          </cell>
          <cell r="C26">
            <v>25000</v>
          </cell>
          <cell r="E26">
            <v>20052.599999999999</v>
          </cell>
          <cell r="G26">
            <v>21200</v>
          </cell>
          <cell r="H26">
            <v>3800</v>
          </cell>
          <cell r="K26">
            <v>25</v>
          </cell>
        </row>
        <row r="27">
          <cell r="A27" t="str">
            <v>Aditivo (Retardante plastificante redutor de fraguado) (sikament 320)</v>
          </cell>
          <cell r="B27" t="str">
            <v>KG</v>
          </cell>
          <cell r="C27">
            <v>10000</v>
          </cell>
          <cell r="E27">
            <v>7229.49</v>
          </cell>
          <cell r="G27">
            <v>7643</v>
          </cell>
          <cell r="H27">
            <v>2357</v>
          </cell>
          <cell r="K27">
            <v>26</v>
          </cell>
        </row>
        <row r="28">
          <cell r="A28" t="str">
            <v>Aditivo (Acelerante plastificante para concretos (plastocrete 169 HE)</v>
          </cell>
          <cell r="B28" t="str">
            <v>KG</v>
          </cell>
          <cell r="C28">
            <v>3500</v>
          </cell>
          <cell r="E28">
            <v>2532.96</v>
          </cell>
          <cell r="G28">
            <v>2678</v>
          </cell>
          <cell r="H28">
            <v>822</v>
          </cell>
          <cell r="K28">
            <v>27</v>
          </cell>
        </row>
        <row r="29">
          <cell r="A29" t="str">
            <v>Anfo</v>
          </cell>
          <cell r="B29" t="str">
            <v>KG</v>
          </cell>
          <cell r="C29">
            <v>3500</v>
          </cell>
          <cell r="E29">
            <v>3221.8829040000001</v>
          </cell>
          <cell r="G29">
            <v>3406</v>
          </cell>
          <cell r="H29">
            <v>94</v>
          </cell>
          <cell r="K29">
            <v>28</v>
          </cell>
        </row>
        <row r="30">
          <cell r="A30" t="str">
            <v>Angulo de 1-1/2" x 1/4" (cerramiento en malla)</v>
          </cell>
          <cell r="B30" t="str">
            <v>M</v>
          </cell>
          <cell r="C30">
            <v>12000</v>
          </cell>
          <cell r="E30">
            <v>9055.3320000000003</v>
          </cell>
          <cell r="G30">
            <v>9573</v>
          </cell>
          <cell r="H30">
            <v>2427</v>
          </cell>
          <cell r="K30">
            <v>29</v>
          </cell>
        </row>
        <row r="31">
          <cell r="A31" t="str">
            <v>Antisol blanco (presentacion 20 kg)</v>
          </cell>
          <cell r="B31" t="str">
            <v>KG</v>
          </cell>
          <cell r="C31">
            <v>6500</v>
          </cell>
          <cell r="E31">
            <v>3489.1523999999999</v>
          </cell>
          <cell r="G31">
            <v>3689</v>
          </cell>
          <cell r="H31">
            <v>2811</v>
          </cell>
          <cell r="K31">
            <v>30</v>
          </cell>
        </row>
        <row r="32">
          <cell r="A32" t="str">
            <v>Arbol de 1.2 m</v>
          </cell>
          <cell r="B32" t="str">
            <v>U</v>
          </cell>
          <cell r="C32">
            <v>7000</v>
          </cell>
          <cell r="E32">
            <v>12664.8</v>
          </cell>
          <cell r="G32">
            <v>13389</v>
          </cell>
          <cell r="H32">
            <v>-6389</v>
          </cell>
          <cell r="K32">
            <v>31</v>
          </cell>
        </row>
        <row r="33">
          <cell r="A33" t="str">
            <v>Arbol de 0.6 m</v>
          </cell>
          <cell r="B33" t="str">
            <v>U</v>
          </cell>
          <cell r="C33">
            <v>5500</v>
          </cell>
          <cell r="E33">
            <v>6332.4</v>
          </cell>
          <cell r="G33">
            <v>6695</v>
          </cell>
          <cell r="H33">
            <v>-1195</v>
          </cell>
          <cell r="K33">
            <v>32</v>
          </cell>
        </row>
        <row r="34">
          <cell r="A34" t="str">
            <v>Arena de sello (fina)</v>
          </cell>
          <cell r="B34" t="str">
            <v>M³</v>
          </cell>
          <cell r="C34">
            <v>26000</v>
          </cell>
          <cell r="E34">
            <v>29551.200000000001</v>
          </cell>
          <cell r="G34">
            <v>31242</v>
          </cell>
          <cell r="H34">
            <v>-5242</v>
          </cell>
          <cell r="K34">
            <v>33</v>
          </cell>
          <cell r="M34" t="str">
            <v>En planta</v>
          </cell>
        </row>
        <row r="35">
          <cell r="A35" t="str">
            <v>Arena de soporte (media)</v>
          </cell>
          <cell r="B35" t="str">
            <v>M³</v>
          </cell>
          <cell r="C35">
            <v>35000</v>
          </cell>
          <cell r="E35">
            <v>29551.200000000001</v>
          </cell>
          <cell r="G35">
            <v>31242</v>
          </cell>
          <cell r="H35">
            <v>3758</v>
          </cell>
          <cell r="K35">
            <v>34</v>
          </cell>
          <cell r="M35" t="str">
            <v>En planta</v>
          </cell>
        </row>
        <row r="36">
          <cell r="A36" t="str">
            <v>Arena de trituracion (sellos de arena-afalto)</v>
          </cell>
          <cell r="B36" t="str">
            <v>M³</v>
          </cell>
          <cell r="C36">
            <v>25000</v>
          </cell>
          <cell r="E36">
            <v>29551.200000000001</v>
          </cell>
          <cell r="G36">
            <v>31242</v>
          </cell>
          <cell r="H36">
            <v>-6242</v>
          </cell>
          <cell r="K36">
            <v>35</v>
          </cell>
          <cell r="M36" t="str">
            <v>En planta</v>
          </cell>
        </row>
        <row r="37">
          <cell r="A37" t="str">
            <v>Arena lavada</v>
          </cell>
          <cell r="B37" t="str">
            <v>M³</v>
          </cell>
          <cell r="C37">
            <v>32000</v>
          </cell>
          <cell r="E37">
            <v>26933.808000000001</v>
          </cell>
          <cell r="G37">
            <v>30000</v>
          </cell>
          <cell r="H37">
            <v>2000</v>
          </cell>
          <cell r="K37">
            <v>36</v>
          </cell>
          <cell r="M37" t="str">
            <v>En planta</v>
          </cell>
        </row>
        <row r="38">
          <cell r="A38" t="str">
            <v>Asfalto AP 190 (BREA)</v>
          </cell>
          <cell r="B38" t="str">
            <v>KG</v>
          </cell>
          <cell r="C38">
            <v>2000</v>
          </cell>
          <cell r="E38">
            <v>925.58579999999995</v>
          </cell>
          <cell r="G38">
            <v>979</v>
          </cell>
          <cell r="H38">
            <v>1021</v>
          </cell>
          <cell r="K38">
            <v>37</v>
          </cell>
          <cell r="M38" t="str">
            <v>En planta</v>
          </cell>
        </row>
        <row r="39">
          <cell r="A39" t="str">
            <v>Asfalto liquido RC 250</v>
          </cell>
          <cell r="B39" t="str">
            <v>GALON</v>
          </cell>
          <cell r="C39">
            <v>6000</v>
          </cell>
          <cell r="E39">
            <v>4350.3588</v>
          </cell>
          <cell r="G39">
            <v>4599</v>
          </cell>
          <cell r="H39">
            <v>1401</v>
          </cell>
          <cell r="K39">
            <v>38</v>
          </cell>
          <cell r="M39" t="str">
            <v>En planta</v>
          </cell>
        </row>
        <row r="40">
          <cell r="A40" t="str">
            <v>Barras de transferencia de carga</v>
          </cell>
          <cell r="B40" t="str">
            <v>KG</v>
          </cell>
          <cell r="C40">
            <v>4000</v>
          </cell>
          <cell r="E40">
            <v>3271.74</v>
          </cell>
          <cell r="G40">
            <v>3459</v>
          </cell>
          <cell r="H40">
            <v>541</v>
          </cell>
          <cell r="K40">
            <v>39</v>
          </cell>
        </row>
        <row r="41">
          <cell r="A41" t="str">
            <v>Barras de unión de 1/2"</v>
          </cell>
          <cell r="B41" t="str">
            <v>KG</v>
          </cell>
          <cell r="C41">
            <v>4000</v>
          </cell>
          <cell r="E41">
            <v>3271.74</v>
          </cell>
          <cell r="G41">
            <v>3459</v>
          </cell>
          <cell r="H41">
            <v>541</v>
          </cell>
          <cell r="K41">
            <v>40</v>
          </cell>
        </row>
        <row r="42">
          <cell r="A42" t="str">
            <v>Bentonita</v>
          </cell>
          <cell r="B42" t="str">
            <v>KG</v>
          </cell>
          <cell r="C42">
            <v>10000</v>
          </cell>
          <cell r="E42">
            <v>15299.152278</v>
          </cell>
          <cell r="G42">
            <v>16174</v>
          </cell>
          <cell r="H42">
            <v>-6174</v>
          </cell>
          <cell r="K42">
            <v>41</v>
          </cell>
        </row>
        <row r="43">
          <cell r="A43" t="str">
            <v>Biomanto (Ecomatrix)</v>
          </cell>
          <cell r="B43" t="str">
            <v>M²</v>
          </cell>
          <cell r="C43">
            <v>6000</v>
          </cell>
          <cell r="E43">
            <v>37930.008937829996</v>
          </cell>
          <cell r="G43">
            <v>40100</v>
          </cell>
          <cell r="H43">
            <v>-34100</v>
          </cell>
          <cell r="K43">
            <v>42</v>
          </cell>
        </row>
        <row r="44">
          <cell r="A44" t="str">
            <v>Bolsacreto de 1m3</v>
          </cell>
          <cell r="B44" t="str">
            <v>U</v>
          </cell>
          <cell r="C44">
            <v>17000</v>
          </cell>
          <cell r="E44">
            <v>15425.7264</v>
          </cell>
          <cell r="G44">
            <v>16308</v>
          </cell>
          <cell r="H44">
            <v>692</v>
          </cell>
          <cell r="K44">
            <v>43</v>
          </cell>
        </row>
        <row r="45">
          <cell r="A45" t="str">
            <v>Botella de gas propano (40LB) (5% DE OXIGENO)</v>
          </cell>
          <cell r="B45" t="str">
            <v>U</v>
          </cell>
          <cell r="C45">
            <v>21000</v>
          </cell>
          <cell r="D45" t="str">
            <v>U</v>
          </cell>
          <cell r="E45">
            <v>19950</v>
          </cell>
          <cell r="K45">
            <v>44</v>
          </cell>
        </row>
        <row r="46">
          <cell r="A46" t="str">
            <v>Botella de oxigeno (1800LB)</v>
          </cell>
          <cell r="B46" t="str">
            <v>U</v>
          </cell>
          <cell r="C46">
            <v>75000</v>
          </cell>
          <cell r="D46" t="str">
            <v>U</v>
          </cell>
          <cell r="E46">
            <v>74550</v>
          </cell>
          <cell r="K46">
            <v>45</v>
          </cell>
        </row>
        <row r="47">
          <cell r="A47" t="str">
            <v>Cable de 1/2" (para anclajes)</v>
          </cell>
          <cell r="B47" t="str">
            <v>M</v>
          </cell>
          <cell r="C47">
            <v>4500</v>
          </cell>
          <cell r="E47">
            <v>4620.5411999999997</v>
          </cell>
          <cell r="G47">
            <v>4885</v>
          </cell>
          <cell r="H47">
            <v>-385</v>
          </cell>
          <cell r="K47">
            <v>46</v>
          </cell>
        </row>
        <row r="48">
          <cell r="A48" t="str">
            <v>Cal</v>
          </cell>
          <cell r="B48" t="str">
            <v>KG</v>
          </cell>
          <cell r="C48">
            <v>670</v>
          </cell>
          <cell r="E48">
            <v>506.59199999999998</v>
          </cell>
          <cell r="G48">
            <v>536</v>
          </cell>
          <cell r="H48">
            <v>134</v>
          </cell>
          <cell r="K48">
            <v>47</v>
          </cell>
        </row>
        <row r="49">
          <cell r="A49" t="str">
            <v>Camisa metálica en acero A-37</v>
          </cell>
          <cell r="B49" t="str">
            <v>KG</v>
          </cell>
          <cell r="C49">
            <v>8500</v>
          </cell>
          <cell r="E49">
            <v>7819.5633484500004</v>
          </cell>
          <cell r="G49">
            <v>8267</v>
          </cell>
          <cell r="H49">
            <v>233</v>
          </cell>
          <cell r="K49">
            <v>48</v>
          </cell>
        </row>
        <row r="50">
          <cell r="A50" t="str">
            <v>Camisas y formaleta en concreto</v>
          </cell>
          <cell r="B50" t="str">
            <v>M</v>
          </cell>
          <cell r="C50">
            <v>45000</v>
          </cell>
          <cell r="E50">
            <v>28331.751262500002</v>
          </cell>
          <cell r="G50">
            <v>29952</v>
          </cell>
          <cell r="H50">
            <v>15048</v>
          </cell>
          <cell r="K50">
            <v>49</v>
          </cell>
        </row>
        <row r="51">
          <cell r="A51" t="str">
            <v>Captafaro</v>
          </cell>
          <cell r="B51" t="str">
            <v>U</v>
          </cell>
          <cell r="C51">
            <v>9600</v>
          </cell>
          <cell r="E51">
            <v>8443.2000000000007</v>
          </cell>
          <cell r="G51">
            <v>8926</v>
          </cell>
          <cell r="H51">
            <v>674</v>
          </cell>
          <cell r="K51">
            <v>50</v>
          </cell>
        </row>
        <row r="52">
          <cell r="A52" t="str">
            <v>Cemento Asfaltico 60-70</v>
          </cell>
          <cell r="B52" t="str">
            <v>KG</v>
          </cell>
          <cell r="C52">
            <v>1320</v>
          </cell>
          <cell r="E52">
            <v>757.77719999999999</v>
          </cell>
          <cell r="G52">
            <v>801</v>
          </cell>
          <cell r="H52">
            <v>519</v>
          </cell>
          <cell r="J52">
            <v>117000</v>
          </cell>
          <cell r="K52">
            <v>51</v>
          </cell>
        </row>
        <row r="53">
          <cell r="A53" t="str">
            <v>Cemento Asfaltico 80-100</v>
          </cell>
          <cell r="B53" t="str">
            <v>KG</v>
          </cell>
          <cell r="C53">
            <v>1500</v>
          </cell>
          <cell r="E53">
            <v>839.04300000000001</v>
          </cell>
          <cell r="G53">
            <v>887</v>
          </cell>
          <cell r="H53">
            <v>613</v>
          </cell>
          <cell r="K53">
            <v>52</v>
          </cell>
        </row>
        <row r="54">
          <cell r="A54" t="str">
            <v>Cemento asfaltico modificado con polimeros tipo I</v>
          </cell>
          <cell r="B54" t="str">
            <v>KG</v>
          </cell>
          <cell r="C54">
            <v>2000</v>
          </cell>
          <cell r="E54">
            <v>1437.4548</v>
          </cell>
          <cell r="G54">
            <v>1520</v>
          </cell>
          <cell r="H54">
            <v>480</v>
          </cell>
          <cell r="K54">
            <v>53</v>
          </cell>
        </row>
        <row r="55">
          <cell r="A55" t="str">
            <v>Cemento asfaltico modificado con polimeros tipo II</v>
          </cell>
          <cell r="B55" t="str">
            <v>KG</v>
          </cell>
          <cell r="C55">
            <v>2000</v>
          </cell>
          <cell r="E55">
            <v>1437.4548</v>
          </cell>
          <cell r="G55">
            <v>1520</v>
          </cell>
          <cell r="H55">
            <v>480</v>
          </cell>
          <cell r="K55">
            <v>54</v>
          </cell>
        </row>
        <row r="56">
          <cell r="A56" t="str">
            <v>Cemento asfaltico modificado con polimeros tipo III</v>
          </cell>
          <cell r="B56" t="str">
            <v>KG</v>
          </cell>
          <cell r="C56">
            <v>2050</v>
          </cell>
          <cell r="E56">
            <v>1437.4548</v>
          </cell>
          <cell r="G56">
            <v>1520</v>
          </cell>
          <cell r="H56">
            <v>530</v>
          </cell>
          <cell r="K56">
            <v>55</v>
          </cell>
        </row>
        <row r="57">
          <cell r="A57" t="str">
            <v>Cemento asfaltico modificado con polimeros tipo IV</v>
          </cell>
          <cell r="B57" t="str">
            <v>KG</v>
          </cell>
          <cell r="C57">
            <v>2200</v>
          </cell>
          <cell r="E57">
            <v>1437.4548</v>
          </cell>
          <cell r="G57">
            <v>1520</v>
          </cell>
          <cell r="H57">
            <v>680</v>
          </cell>
          <cell r="K57">
            <v>56</v>
          </cell>
        </row>
        <row r="58">
          <cell r="A58" t="str">
            <v>Cemento asfaltico para retencion de Geotextiles. Penetracion 60-70</v>
          </cell>
          <cell r="C58">
            <v>1700</v>
          </cell>
          <cell r="K58">
            <v>57</v>
          </cell>
        </row>
        <row r="59">
          <cell r="A59" t="str">
            <v>Cemento gris</v>
          </cell>
          <cell r="B59" t="str">
            <v>KG</v>
          </cell>
          <cell r="C59">
            <v>430</v>
          </cell>
          <cell r="E59">
            <v>327.17399999999998</v>
          </cell>
          <cell r="G59">
            <v>346</v>
          </cell>
          <cell r="H59">
            <v>84</v>
          </cell>
          <cell r="I59">
            <v>600</v>
          </cell>
          <cell r="J59">
            <v>440</v>
          </cell>
          <cell r="K59">
            <v>58</v>
          </cell>
        </row>
        <row r="60">
          <cell r="A60" t="str">
            <v>Cespedones</v>
          </cell>
          <cell r="B60" t="str">
            <v>M²</v>
          </cell>
          <cell r="C60">
            <v>4600</v>
          </cell>
          <cell r="E60">
            <v>4749.3</v>
          </cell>
          <cell r="G60">
            <v>5021</v>
          </cell>
          <cell r="H60">
            <v>-421</v>
          </cell>
          <cell r="K60">
            <v>59</v>
          </cell>
        </row>
        <row r="61">
          <cell r="A61" t="str">
            <v>Cicatrizante (para remoción de especies vegetales)</v>
          </cell>
          <cell r="B61" t="str">
            <v>KG</v>
          </cell>
          <cell r="C61">
            <v>8000</v>
          </cell>
          <cell r="E61">
            <v>12137.1</v>
          </cell>
          <cell r="G61">
            <v>12831</v>
          </cell>
          <cell r="H61">
            <v>-4831</v>
          </cell>
          <cell r="K61">
            <v>60</v>
          </cell>
        </row>
        <row r="62">
          <cell r="A62" t="str">
            <v>Cintilla de poliuretano (sikarod)</v>
          </cell>
          <cell r="B62" t="str">
            <v>M</v>
          </cell>
          <cell r="C62">
            <v>800</v>
          </cell>
          <cell r="E62">
            <v>443.26800000000003</v>
          </cell>
          <cell r="G62">
            <v>469</v>
          </cell>
          <cell r="H62">
            <v>331</v>
          </cell>
          <cell r="K62">
            <v>61</v>
          </cell>
        </row>
        <row r="63">
          <cell r="A63" t="str">
            <v>Cinta Sika PVC 0,22</v>
          </cell>
          <cell r="B63" t="str">
            <v>M</v>
          </cell>
          <cell r="C63">
            <v>30000</v>
          </cell>
          <cell r="E63">
            <v>29382.335999999999</v>
          </cell>
          <cell r="G63">
            <v>31063</v>
          </cell>
          <cell r="H63">
            <v>-1063</v>
          </cell>
          <cell r="K63">
            <v>62</v>
          </cell>
        </row>
        <row r="64">
          <cell r="A64" t="str">
            <v>Cloruro de calcio solido en hojuelas</v>
          </cell>
          <cell r="B64" t="str">
            <v>KG</v>
          </cell>
          <cell r="C64">
            <v>4500</v>
          </cell>
          <cell r="K64">
            <v>63</v>
          </cell>
        </row>
        <row r="65">
          <cell r="A65" t="str">
            <v>Cloruro de calcio solido en esferas</v>
          </cell>
          <cell r="B65" t="str">
            <v>KG</v>
          </cell>
          <cell r="C65">
            <v>4500</v>
          </cell>
          <cell r="K65">
            <v>64</v>
          </cell>
        </row>
        <row r="66">
          <cell r="A66" t="str">
            <v>Cloruro de calcio liquido</v>
          </cell>
          <cell r="B66" t="str">
            <v>KG</v>
          </cell>
          <cell r="C66">
            <v>4000</v>
          </cell>
          <cell r="K66">
            <v>65</v>
          </cell>
        </row>
        <row r="67">
          <cell r="A67" t="str">
            <v>Combustoleo</v>
          </cell>
          <cell r="B67" t="str">
            <v>Galon</v>
          </cell>
          <cell r="C67">
            <v>6100</v>
          </cell>
          <cell r="K67">
            <v>66</v>
          </cell>
        </row>
        <row r="68">
          <cell r="A68" t="str">
            <v>Concreto clase A</v>
          </cell>
          <cell r="B68" t="str">
            <v>M³</v>
          </cell>
          <cell r="C68">
            <v>398000</v>
          </cell>
          <cell r="E68">
            <v>367279.2</v>
          </cell>
          <cell r="G68">
            <v>388288</v>
          </cell>
          <cell r="H68">
            <v>9712</v>
          </cell>
          <cell r="K68">
            <v>67</v>
          </cell>
        </row>
        <row r="69">
          <cell r="A69" t="str">
            <v>Concreto clase B</v>
          </cell>
          <cell r="B69" t="str">
            <v>M³</v>
          </cell>
          <cell r="C69">
            <v>380600</v>
          </cell>
          <cell r="E69">
            <v>324429.96000000002</v>
          </cell>
          <cell r="G69">
            <v>342987</v>
          </cell>
          <cell r="H69">
            <v>37613</v>
          </cell>
          <cell r="K69">
            <v>68</v>
          </cell>
        </row>
        <row r="70">
          <cell r="A70" t="str">
            <v>Concreto clase C</v>
          </cell>
          <cell r="B70" t="str">
            <v>M³</v>
          </cell>
          <cell r="C70">
            <v>363200</v>
          </cell>
          <cell r="E70">
            <v>306066</v>
          </cell>
          <cell r="G70">
            <v>323573</v>
          </cell>
          <cell r="H70">
            <v>39627</v>
          </cell>
          <cell r="K70">
            <v>69</v>
          </cell>
        </row>
        <row r="71">
          <cell r="A71" t="str">
            <v>Concreto clase D</v>
          </cell>
          <cell r="B71" t="str">
            <v>M³</v>
          </cell>
          <cell r="C71">
            <v>514717</v>
          </cell>
          <cell r="E71">
            <v>312187.32</v>
          </cell>
          <cell r="G71">
            <v>330044</v>
          </cell>
          <cell r="H71">
            <v>184673</v>
          </cell>
          <cell r="K71">
            <v>70</v>
          </cell>
        </row>
        <row r="72">
          <cell r="A72" t="str">
            <v>Concreto clase E</v>
          </cell>
          <cell r="B72" t="str">
            <v>M³</v>
          </cell>
          <cell r="C72">
            <v>490129</v>
          </cell>
          <cell r="K72">
            <v>71</v>
          </cell>
        </row>
        <row r="73">
          <cell r="A73" t="str">
            <v>Concreto clase F</v>
          </cell>
          <cell r="B73" t="str">
            <v>M³</v>
          </cell>
          <cell r="C73">
            <v>457641</v>
          </cell>
          <cell r="K73">
            <v>72</v>
          </cell>
        </row>
        <row r="74">
          <cell r="A74" t="str">
            <v>Concreto clase G</v>
          </cell>
          <cell r="B74" t="str">
            <v>M³</v>
          </cell>
          <cell r="C74">
            <v>327253</v>
          </cell>
          <cell r="K74">
            <v>73</v>
          </cell>
        </row>
        <row r="75">
          <cell r="A75" t="str">
            <v>Concreto hidraulico para pavimento MR-40</v>
          </cell>
          <cell r="B75" t="str">
            <v>M³</v>
          </cell>
          <cell r="C75">
            <v>380000</v>
          </cell>
          <cell r="K75">
            <v>74</v>
          </cell>
        </row>
        <row r="76">
          <cell r="A76" t="str">
            <v>Concreto hidraulico para pavimento MR-43</v>
          </cell>
          <cell r="B76" t="str">
            <v>M³</v>
          </cell>
          <cell r="C76">
            <v>265000</v>
          </cell>
          <cell r="E76">
            <v>324429.96000000002</v>
          </cell>
          <cell r="G76">
            <v>342987</v>
          </cell>
          <cell r="H76">
            <v>-77987</v>
          </cell>
          <cell r="K76">
            <v>75</v>
          </cell>
        </row>
        <row r="77">
          <cell r="A77" t="str">
            <v>Cordón detonante</v>
          </cell>
          <cell r="B77" t="str">
            <v>M</v>
          </cell>
          <cell r="C77">
            <v>2000</v>
          </cell>
          <cell r="E77">
            <v>2233.6749450000002</v>
          </cell>
          <cell r="G77">
            <v>2361</v>
          </cell>
          <cell r="H77">
            <v>-361</v>
          </cell>
          <cell r="K77">
            <v>76</v>
          </cell>
        </row>
        <row r="78">
          <cell r="A78" t="str">
            <v>Costal de fibra o fique</v>
          </cell>
          <cell r="B78" t="str">
            <v>U</v>
          </cell>
          <cell r="C78">
            <v>1000</v>
          </cell>
          <cell r="E78">
            <v>844.32</v>
          </cell>
          <cell r="G78">
            <v>893</v>
          </cell>
          <cell r="H78">
            <v>107</v>
          </cell>
          <cell r="K78">
            <v>77</v>
          </cell>
        </row>
        <row r="79">
          <cell r="A79" t="str">
            <v>Cuñas para el tensionamiento</v>
          </cell>
          <cell r="B79" t="str">
            <v>U</v>
          </cell>
          <cell r="C79">
            <v>14000</v>
          </cell>
          <cell r="E79">
            <v>17941.8</v>
          </cell>
          <cell r="G79">
            <v>18968</v>
          </cell>
          <cell r="H79">
            <v>-4968</v>
          </cell>
          <cell r="K79">
            <v>78</v>
          </cell>
        </row>
        <row r="80">
          <cell r="A80" t="str">
            <v>Disolvente para pintura (especificar el tipo de disolvente que está utilizando)</v>
          </cell>
          <cell r="B80" t="str">
            <v>GALON</v>
          </cell>
          <cell r="C80">
            <v>14000</v>
          </cell>
          <cell r="E80">
            <v>13720.2</v>
          </cell>
          <cell r="G80">
            <v>14505</v>
          </cell>
          <cell r="H80">
            <v>-505</v>
          </cell>
          <cell r="K80">
            <v>79</v>
          </cell>
        </row>
        <row r="81">
          <cell r="A81" t="str">
            <v>Disolvente para pintura (especificar el tipo de disolvente que está utilizando - Ajustador Pintuco)</v>
          </cell>
          <cell r="B81" t="str">
            <v>GALON</v>
          </cell>
          <cell r="C81">
            <v>24000</v>
          </cell>
          <cell r="E81">
            <v>25329.599999999999</v>
          </cell>
          <cell r="G81">
            <v>26778</v>
          </cell>
          <cell r="H81">
            <v>-2778</v>
          </cell>
          <cell r="K81">
            <v>80</v>
          </cell>
        </row>
        <row r="82">
          <cell r="A82" t="str">
            <v>Ductos para tensionimiento</v>
          </cell>
          <cell r="B82" t="str">
            <v>M</v>
          </cell>
          <cell r="C82">
            <v>10000</v>
          </cell>
          <cell r="E82">
            <v>8858.7719821199989</v>
          </cell>
          <cell r="G82">
            <v>9365</v>
          </cell>
          <cell r="H82">
            <v>635</v>
          </cell>
          <cell r="K82">
            <v>81</v>
          </cell>
        </row>
        <row r="83">
          <cell r="A83" t="str">
            <v>Emulsión CRM</v>
          </cell>
          <cell r="B83" t="str">
            <v>LT</v>
          </cell>
          <cell r="C83">
            <v>1161.6000000000001</v>
          </cell>
          <cell r="E83">
            <v>721.89359999999999</v>
          </cell>
          <cell r="G83">
            <v>763</v>
          </cell>
          <cell r="H83">
            <v>398.60000000000014</v>
          </cell>
          <cell r="K83">
            <v>82</v>
          </cell>
        </row>
        <row r="84">
          <cell r="A84" t="str">
            <v>Emulsión modificada con polimeros CRMm</v>
          </cell>
          <cell r="B84" t="str">
            <v>LT</v>
          </cell>
          <cell r="C84">
            <v>2178.0000000000005</v>
          </cell>
          <cell r="E84">
            <v>1197.8789999999999</v>
          </cell>
          <cell r="G84">
            <v>1266</v>
          </cell>
          <cell r="H84">
            <v>912.00000000000045</v>
          </cell>
          <cell r="K84">
            <v>83</v>
          </cell>
        </row>
        <row r="85">
          <cell r="A85" t="str">
            <v>Emulsión CRL-0</v>
          </cell>
          <cell r="B85" t="str">
            <v>LT</v>
          </cell>
          <cell r="C85">
            <v>1815.0000000000005</v>
          </cell>
          <cell r="E85">
            <v>757.77719999999999</v>
          </cell>
          <cell r="G85">
            <v>801</v>
          </cell>
          <cell r="H85">
            <v>1014.0000000000005</v>
          </cell>
          <cell r="K85">
            <v>84</v>
          </cell>
        </row>
        <row r="86">
          <cell r="A86" t="str">
            <v>Emulsión CRL-1</v>
          </cell>
          <cell r="B86" t="str">
            <v>LT</v>
          </cell>
          <cell r="C86">
            <v>1210</v>
          </cell>
          <cell r="E86">
            <v>689.17619999999999</v>
          </cell>
          <cell r="G86">
            <v>729</v>
          </cell>
          <cell r="H86">
            <v>481</v>
          </cell>
          <cell r="K86">
            <v>85</v>
          </cell>
        </row>
        <row r="87">
          <cell r="A87" t="str">
            <v>Emulsión CRL-1h</v>
          </cell>
          <cell r="B87" t="str">
            <v>LT</v>
          </cell>
          <cell r="C87">
            <v>1331</v>
          </cell>
          <cell r="E87">
            <v>841.15380000000005</v>
          </cell>
          <cell r="G87">
            <v>889</v>
          </cell>
          <cell r="H87">
            <v>442</v>
          </cell>
          <cell r="K87">
            <v>86</v>
          </cell>
        </row>
        <row r="88">
          <cell r="A88" t="str">
            <v>Emulsión CRL-1hm</v>
          </cell>
          <cell r="B88" t="str">
            <v>LT</v>
          </cell>
          <cell r="C88">
            <v>1694.0000000000005</v>
          </cell>
          <cell r="E88">
            <v>1120.8348000000001</v>
          </cell>
          <cell r="G88">
            <v>1185</v>
          </cell>
          <cell r="H88">
            <v>509.00000000000045</v>
          </cell>
          <cell r="K88">
            <v>87</v>
          </cell>
        </row>
        <row r="89">
          <cell r="A89" t="str">
            <v>Emulsión CRR-1</v>
          </cell>
          <cell r="B89" t="str">
            <v>LT</v>
          </cell>
          <cell r="C89">
            <v>1210</v>
          </cell>
          <cell r="E89">
            <v>670.81223999999997</v>
          </cell>
          <cell r="G89">
            <v>709</v>
          </cell>
          <cell r="H89">
            <v>501</v>
          </cell>
          <cell r="K89">
            <v>88</v>
          </cell>
        </row>
        <row r="90">
          <cell r="A90" t="str">
            <v>Emulsión CRR-2</v>
          </cell>
          <cell r="B90" t="str">
            <v>LT</v>
          </cell>
          <cell r="C90">
            <v>1210</v>
          </cell>
          <cell r="E90">
            <v>670.81223999999997</v>
          </cell>
          <cell r="G90">
            <v>709</v>
          </cell>
          <cell r="H90">
            <v>501</v>
          </cell>
          <cell r="K90">
            <v>89</v>
          </cell>
        </row>
        <row r="91">
          <cell r="A91" t="str">
            <v>Emulsión CRR-1m</v>
          </cell>
          <cell r="B91" t="str">
            <v>LT</v>
          </cell>
          <cell r="C91">
            <v>1331</v>
          </cell>
          <cell r="E91">
            <v>905.53319999999997</v>
          </cell>
          <cell r="G91">
            <v>957</v>
          </cell>
          <cell r="H91">
            <v>374</v>
          </cell>
          <cell r="K91">
            <v>90</v>
          </cell>
        </row>
        <row r="92">
          <cell r="A92" t="str">
            <v>Emulsión CRR-2m</v>
          </cell>
          <cell r="B92" t="str">
            <v>LT</v>
          </cell>
          <cell r="C92">
            <v>1452.0000000000002</v>
          </cell>
          <cell r="E92">
            <v>905.53319999999997</v>
          </cell>
          <cell r="G92">
            <v>957</v>
          </cell>
          <cell r="H92">
            <v>495.00000000000023</v>
          </cell>
          <cell r="K92">
            <v>91</v>
          </cell>
        </row>
        <row r="93">
          <cell r="A93" t="str">
            <v>Esferas reflectivas</v>
          </cell>
          <cell r="B93" t="str">
            <v>KG</v>
          </cell>
          <cell r="C93">
            <v>4000</v>
          </cell>
          <cell r="E93">
            <v>3166.2</v>
          </cell>
          <cell r="G93">
            <v>3347</v>
          </cell>
          <cell r="H93">
            <v>653</v>
          </cell>
          <cell r="K93">
            <v>92</v>
          </cell>
        </row>
        <row r="94">
          <cell r="A94" t="str">
            <v>Estacas, Pintura, Tachuelas, Hilo (localización de estructuras y carreteras)</v>
          </cell>
          <cell r="B94" t="str">
            <v>GLOBAL</v>
          </cell>
          <cell r="C94">
            <v>31000</v>
          </cell>
          <cell r="E94">
            <v>26385</v>
          </cell>
          <cell r="G94">
            <v>27894</v>
          </cell>
          <cell r="H94">
            <v>3106</v>
          </cell>
          <cell r="K94">
            <v>93</v>
          </cell>
        </row>
        <row r="95">
          <cell r="A95" t="str">
            <v>Estoperol</v>
          </cell>
          <cell r="B95" t="str">
            <v>U</v>
          </cell>
          <cell r="C95">
            <v>4000</v>
          </cell>
          <cell r="K95">
            <v>94</v>
          </cell>
        </row>
        <row r="96">
          <cell r="A96" t="str">
            <v>Explosivos  75% (INDUGEL)</v>
          </cell>
          <cell r="B96" t="str">
            <v>LB</v>
          </cell>
          <cell r="C96">
            <v>6500</v>
          </cell>
          <cell r="E96">
            <v>4903.6594267199998</v>
          </cell>
          <cell r="G96">
            <v>5184</v>
          </cell>
          <cell r="H96">
            <v>1316</v>
          </cell>
          <cell r="K96">
            <v>95</v>
          </cell>
        </row>
        <row r="97">
          <cell r="A97" t="str">
            <v>Formaleta (gaviones, juntas de bordillos, juntas de cunetas, muros, concretos clase D,E, F y G)</v>
          </cell>
          <cell r="B97" t="str">
            <v>M²</v>
          </cell>
          <cell r="C97">
            <v>4600</v>
          </cell>
          <cell r="E97">
            <v>3759.0567548700001</v>
          </cell>
          <cell r="G97">
            <v>3974</v>
          </cell>
          <cell r="H97">
            <v>626</v>
          </cell>
          <cell r="K97">
            <v>96</v>
          </cell>
        </row>
        <row r="98">
          <cell r="A98" t="str">
            <v>Formaleta concreto clase A,B y C</v>
          </cell>
          <cell r="B98" t="str">
            <v>M²</v>
          </cell>
          <cell r="C98">
            <v>8000</v>
          </cell>
          <cell r="E98">
            <v>6164.9890747199997</v>
          </cell>
          <cell r="G98">
            <v>6518</v>
          </cell>
          <cell r="H98">
            <v>1482</v>
          </cell>
          <cell r="K98">
            <v>97</v>
          </cell>
        </row>
        <row r="99">
          <cell r="A99" t="str">
            <v>Formaleta para baranda de concreto</v>
          </cell>
          <cell r="B99" t="str">
            <v>M</v>
          </cell>
          <cell r="C99">
            <v>35000</v>
          </cell>
          <cell r="E99">
            <v>18321.576930179999</v>
          </cell>
          <cell r="G99">
            <v>19370</v>
          </cell>
          <cell r="H99">
            <v>15630</v>
          </cell>
          <cell r="K99">
            <v>98</v>
          </cell>
        </row>
        <row r="100">
          <cell r="A100" t="str">
            <v>Formaleta para muros</v>
          </cell>
          <cell r="B100" t="str">
            <v>M²</v>
          </cell>
          <cell r="C100">
            <v>7000</v>
          </cell>
          <cell r="E100">
            <v>5899.6905558979506</v>
          </cell>
          <cell r="G100">
            <v>6237</v>
          </cell>
          <cell r="H100">
            <v>763</v>
          </cell>
          <cell r="K100">
            <v>99</v>
          </cell>
        </row>
        <row r="101">
          <cell r="A101" t="str">
            <v>Formaleta, platina y accesorios (escamas en concreto)</v>
          </cell>
          <cell r="B101" t="str">
            <v>GLOBAL</v>
          </cell>
          <cell r="C101">
            <v>154000</v>
          </cell>
          <cell r="E101">
            <v>153560.92501787626</v>
          </cell>
          <cell r="G101">
            <v>162345</v>
          </cell>
          <cell r="H101">
            <v>-8345</v>
          </cell>
          <cell r="K101">
            <v>100</v>
          </cell>
        </row>
        <row r="102">
          <cell r="A102" t="str">
            <v>Fulminantes</v>
          </cell>
          <cell r="B102" t="str">
            <v>U</v>
          </cell>
          <cell r="C102">
            <v>900</v>
          </cell>
          <cell r="E102">
            <v>1571.902223546025</v>
          </cell>
          <cell r="G102">
            <v>1662</v>
          </cell>
          <cell r="H102">
            <v>-762</v>
          </cell>
          <cell r="K102">
            <v>101</v>
          </cell>
        </row>
        <row r="103">
          <cell r="A103" t="str">
            <v>Fundente</v>
          </cell>
          <cell r="B103" t="str">
            <v>KG</v>
          </cell>
          <cell r="C103">
            <v>24000</v>
          </cell>
          <cell r="E103">
            <v>23798.671060500004</v>
          </cell>
          <cell r="G103">
            <v>25160</v>
          </cell>
          <cell r="H103">
            <v>-1160</v>
          </cell>
          <cell r="K103">
            <v>102</v>
          </cell>
        </row>
        <row r="104">
          <cell r="A104" t="str">
            <v>Gas propano</v>
          </cell>
          <cell r="B104" t="str">
            <v>KG</v>
          </cell>
          <cell r="C104">
            <v>7400</v>
          </cell>
          <cell r="E104">
            <v>7734.5680946624998</v>
          </cell>
          <cell r="G104">
            <v>8177</v>
          </cell>
          <cell r="H104">
            <v>-777</v>
          </cell>
          <cell r="K104">
            <v>103</v>
          </cell>
        </row>
        <row r="105">
          <cell r="A105" t="str">
            <v>Geodren planar H=1m con tuberia de 4"</v>
          </cell>
          <cell r="B105" t="str">
            <v>Ml</v>
          </cell>
          <cell r="C105">
            <v>38000</v>
          </cell>
          <cell r="K105">
            <v>104</v>
          </cell>
        </row>
        <row r="106">
          <cell r="A106" t="str">
            <v>Geotextil NT-1600 o similar (provedores, Pavco,Tensar, Omnes u otros)</v>
          </cell>
          <cell r="B106" t="str">
            <v>M²</v>
          </cell>
          <cell r="C106">
            <v>3000</v>
          </cell>
          <cell r="E106">
            <v>2456</v>
          </cell>
          <cell r="G106">
            <v>2596</v>
          </cell>
          <cell r="H106">
            <v>404</v>
          </cell>
          <cell r="K106">
            <v>105</v>
          </cell>
        </row>
        <row r="107">
          <cell r="A107" t="str">
            <v>Geotextil T-2100 o similar (provedores Lafayet, Tensar, Omnes u otros)</v>
          </cell>
          <cell r="B107" t="str">
            <v>M²</v>
          </cell>
          <cell r="C107">
            <v>5000</v>
          </cell>
          <cell r="E107">
            <v>3647.4623999999999</v>
          </cell>
          <cell r="G107">
            <v>3856</v>
          </cell>
          <cell r="H107">
            <v>1144</v>
          </cell>
          <cell r="K107">
            <v>106</v>
          </cell>
        </row>
        <row r="108">
          <cell r="A108" t="str">
            <v>Geoterxtil T-2400 o similar (provedores Lafayet, Tensar, Omnes u otros)</v>
          </cell>
          <cell r="B108" t="str">
            <v>M²</v>
          </cell>
          <cell r="C108">
            <v>5100</v>
          </cell>
          <cell r="E108">
            <v>4113.9492</v>
          </cell>
          <cell r="G108">
            <v>4349</v>
          </cell>
          <cell r="H108">
            <v>751</v>
          </cell>
          <cell r="K108">
            <v>107</v>
          </cell>
        </row>
        <row r="109">
          <cell r="A109" t="str">
            <v>Geotextil NT-2500 o similar (provedores, Tensar, Omnes u otros)</v>
          </cell>
          <cell r="B109" t="str">
            <v>M²</v>
          </cell>
          <cell r="C109">
            <v>5000</v>
          </cell>
          <cell r="E109">
            <v>3748.7808</v>
          </cell>
          <cell r="G109">
            <v>3963</v>
          </cell>
          <cell r="H109">
            <v>1037</v>
          </cell>
          <cell r="K109">
            <v>108</v>
          </cell>
        </row>
        <row r="110">
          <cell r="A110" t="str">
            <v>Geotextil NT REPAV 450 o similar (provedores Lafayet, Tensar, Omnes u otros)</v>
          </cell>
          <cell r="B110" t="str">
            <v>M²</v>
          </cell>
          <cell r="C110">
            <v>4100</v>
          </cell>
          <cell r="E110">
            <v>3074.3802000000001</v>
          </cell>
          <cell r="G110">
            <v>3250</v>
          </cell>
          <cell r="H110">
            <v>850</v>
          </cell>
          <cell r="K110">
            <v>109</v>
          </cell>
        </row>
        <row r="111">
          <cell r="A111" t="str">
            <v>Grapas</v>
          </cell>
          <cell r="B111" t="str">
            <v>KG</v>
          </cell>
          <cell r="C111">
            <v>4000</v>
          </cell>
          <cell r="E111">
            <v>4116.0600000000004</v>
          </cell>
          <cell r="G111">
            <v>4351</v>
          </cell>
          <cell r="H111">
            <v>-351</v>
          </cell>
          <cell r="K111">
            <v>110</v>
          </cell>
        </row>
        <row r="112">
          <cell r="A112" t="str">
            <v>Grata de limpieza</v>
          </cell>
          <cell r="B112" t="str">
            <v>U</v>
          </cell>
          <cell r="C112">
            <v>2500</v>
          </cell>
          <cell r="D112" t="str">
            <v>U</v>
          </cell>
          <cell r="E112">
            <v>2436</v>
          </cell>
          <cell r="K112">
            <v>111</v>
          </cell>
        </row>
        <row r="113">
          <cell r="A113" t="str">
            <v>Grava</v>
          </cell>
          <cell r="B113" t="str">
            <v>M3</v>
          </cell>
          <cell r="C113">
            <v>40000</v>
          </cell>
          <cell r="K113">
            <v>112</v>
          </cell>
        </row>
        <row r="114">
          <cell r="A114" t="str">
            <v>Lechada para ductos (tensionamiento)</v>
          </cell>
          <cell r="B114" t="str">
            <v>LT</v>
          </cell>
          <cell r="C114">
            <v>3000</v>
          </cell>
          <cell r="E114">
            <v>898.68312630000003</v>
          </cell>
          <cell r="G114">
            <v>950</v>
          </cell>
          <cell r="H114">
            <v>2050</v>
          </cell>
          <cell r="K114">
            <v>113</v>
          </cell>
        </row>
        <row r="115">
          <cell r="A115" t="str">
            <v>Limpiador 1/4 de galón (anclajes)</v>
          </cell>
          <cell r="B115" t="str">
            <v>U</v>
          </cell>
          <cell r="C115">
            <v>24000</v>
          </cell>
          <cell r="E115">
            <v>26596.080000000002</v>
          </cell>
          <cell r="G115">
            <v>28117</v>
          </cell>
          <cell r="H115">
            <v>-4117</v>
          </cell>
          <cell r="K115">
            <v>114</v>
          </cell>
        </row>
        <row r="116">
          <cell r="A116" t="str">
            <v>Listón en guadua para empradizar</v>
          </cell>
          <cell r="B116" t="str">
            <v>M</v>
          </cell>
          <cell r="C116">
            <v>1500</v>
          </cell>
          <cell r="E116">
            <v>1266.48</v>
          </cell>
          <cell r="G116">
            <v>1339</v>
          </cell>
          <cell r="H116">
            <v>161</v>
          </cell>
          <cell r="K116">
            <v>115</v>
          </cell>
        </row>
        <row r="117">
          <cell r="A117" t="str">
            <v>Manguera de polietileno de 3"</v>
          </cell>
          <cell r="B117" t="str">
            <v>M</v>
          </cell>
          <cell r="C117">
            <v>6000</v>
          </cell>
          <cell r="E117">
            <v>5593.62</v>
          </cell>
          <cell r="G117">
            <v>5914</v>
          </cell>
          <cell r="H117">
            <v>86</v>
          </cell>
          <cell r="K117">
            <v>116</v>
          </cell>
        </row>
        <row r="118">
          <cell r="A118" t="str">
            <v>MALLA DE REFUERZO PDR-60 ELECTROSOLDADA</v>
          </cell>
          <cell r="B118" t="str">
            <v>KG</v>
          </cell>
          <cell r="C118">
            <v>4874</v>
          </cell>
          <cell r="K118">
            <v>117</v>
          </cell>
        </row>
        <row r="119">
          <cell r="A119" t="str">
            <v>MALLA DE REFUERZO, grafil de 7 mm y 10 x10 y L aprox =30 m</v>
          </cell>
          <cell r="B119" t="str">
            <v>M²</v>
          </cell>
          <cell r="C119">
            <v>15638.653069719043</v>
          </cell>
          <cell r="K119">
            <v>117</v>
          </cell>
          <cell r="M119">
            <v>22230</v>
          </cell>
        </row>
        <row r="120">
          <cell r="A120" t="str">
            <v>Malla de alambre electrosoldada</v>
          </cell>
          <cell r="B120" t="str">
            <v>M²</v>
          </cell>
          <cell r="C120">
            <v>10560</v>
          </cell>
          <cell r="K120">
            <v>118</v>
          </cell>
        </row>
        <row r="121">
          <cell r="A121" t="str">
            <v>Malla gallinero</v>
          </cell>
          <cell r="B121" t="str">
            <v>M²</v>
          </cell>
          <cell r="C121">
            <v>1600</v>
          </cell>
          <cell r="K121">
            <v>119</v>
          </cell>
          <cell r="M121">
            <v>8596156.4043421131</v>
          </cell>
        </row>
        <row r="122">
          <cell r="A122" t="str">
            <v>Malla para gaviones (2M3)  calibre 10  hueco 7,5X 7,5 cm</v>
          </cell>
          <cell r="B122" t="str">
            <v>U</v>
          </cell>
          <cell r="C122">
            <v>70000</v>
          </cell>
          <cell r="E122">
            <v>46437.599999999999</v>
          </cell>
          <cell r="G122">
            <v>49094</v>
          </cell>
          <cell r="H122">
            <v>20906</v>
          </cell>
          <cell r="K122">
            <v>120</v>
          </cell>
        </row>
        <row r="123">
          <cell r="A123" t="str">
            <v>Malla para gaviones (2M3)  calibre 10  hueco 10X 10 cm</v>
          </cell>
          <cell r="B123" t="str">
            <v>U</v>
          </cell>
          <cell r="C123">
            <v>70000</v>
          </cell>
          <cell r="K123">
            <v>121</v>
          </cell>
        </row>
        <row r="124">
          <cell r="A124" t="str">
            <v>Malla eslabonada, calibre 10, 6 ojos</v>
          </cell>
          <cell r="B124" t="str">
            <v>M²</v>
          </cell>
          <cell r="C124">
            <v>12500</v>
          </cell>
          <cell r="E124">
            <v>13298.04</v>
          </cell>
          <cell r="G124">
            <v>14059</v>
          </cell>
          <cell r="H124">
            <v>-1559</v>
          </cell>
          <cell r="K124">
            <v>122</v>
          </cell>
        </row>
        <row r="125">
          <cell r="A125" t="str">
            <v>Material de afirmado</v>
          </cell>
          <cell r="B125" t="str">
            <v>M³</v>
          </cell>
          <cell r="C125">
            <v>18000</v>
          </cell>
          <cell r="E125">
            <v>13192.5</v>
          </cell>
          <cell r="G125">
            <v>13947</v>
          </cell>
          <cell r="H125">
            <v>4053</v>
          </cell>
          <cell r="K125">
            <v>123</v>
          </cell>
        </row>
        <row r="126">
          <cell r="A126" t="str">
            <v>Material de afirmado de la zona</v>
          </cell>
          <cell r="B126" t="str">
            <v>M³</v>
          </cell>
          <cell r="C126">
            <v>8000</v>
          </cell>
          <cell r="E126">
            <v>8443.2000000000007</v>
          </cell>
          <cell r="G126">
            <v>8926</v>
          </cell>
          <cell r="H126">
            <v>-926</v>
          </cell>
          <cell r="K126">
            <v>124</v>
          </cell>
        </row>
        <row r="127">
          <cell r="A127" t="str">
            <v>Material de base</v>
          </cell>
          <cell r="B127" t="str">
            <v>M³</v>
          </cell>
          <cell r="C127">
            <v>35000</v>
          </cell>
          <cell r="E127">
            <v>20052.599999999999</v>
          </cell>
          <cell r="G127">
            <v>21200</v>
          </cell>
          <cell r="H127">
            <v>13800</v>
          </cell>
          <cell r="K127">
            <v>125</v>
          </cell>
        </row>
        <row r="128">
          <cell r="A128" t="str">
            <v>Material de la zona (para estabilizar bases)</v>
          </cell>
          <cell r="B128" t="str">
            <v>M³</v>
          </cell>
          <cell r="C128">
            <v>24000</v>
          </cell>
          <cell r="E128">
            <v>26389.326401220002</v>
          </cell>
          <cell r="G128">
            <v>27899</v>
          </cell>
          <cell r="H128">
            <v>-3899</v>
          </cell>
          <cell r="K128">
            <v>126</v>
          </cell>
        </row>
        <row r="129">
          <cell r="A129" t="str">
            <v>Material de base (gradación 1)</v>
          </cell>
          <cell r="B129" t="str">
            <v>M³</v>
          </cell>
          <cell r="C129">
            <v>32000</v>
          </cell>
          <cell r="E129">
            <v>20052.599999999999</v>
          </cell>
          <cell r="G129">
            <v>21200</v>
          </cell>
          <cell r="H129">
            <v>10800</v>
          </cell>
          <cell r="K129">
            <v>127</v>
          </cell>
        </row>
        <row r="130">
          <cell r="A130" t="str">
            <v>Material de base (gradación 2)</v>
          </cell>
          <cell r="B130" t="str">
            <v>M³</v>
          </cell>
          <cell r="C130">
            <v>32000</v>
          </cell>
          <cell r="E130">
            <v>20052.599999999999</v>
          </cell>
          <cell r="G130">
            <v>21200</v>
          </cell>
          <cell r="H130">
            <v>10800</v>
          </cell>
          <cell r="K130">
            <v>128</v>
          </cell>
        </row>
        <row r="131">
          <cell r="A131" t="str">
            <v>Material de base (gradación 3)</v>
          </cell>
          <cell r="B131" t="str">
            <v>M³</v>
          </cell>
          <cell r="C131">
            <v>32000</v>
          </cell>
          <cell r="E131">
            <v>20052.599999999999</v>
          </cell>
          <cell r="G131">
            <v>21200</v>
          </cell>
          <cell r="H131">
            <v>10800</v>
          </cell>
          <cell r="K131">
            <v>129</v>
          </cell>
        </row>
        <row r="132">
          <cell r="A132" t="str">
            <v>Material para pedraplén</v>
          </cell>
          <cell r="B132" t="str">
            <v>M³</v>
          </cell>
          <cell r="C132">
            <v>25000</v>
          </cell>
          <cell r="E132">
            <v>17139.696</v>
          </cell>
          <cell r="G132">
            <v>18120</v>
          </cell>
          <cell r="H132">
            <v>6880</v>
          </cell>
          <cell r="K132">
            <v>130</v>
          </cell>
        </row>
        <row r="133">
          <cell r="A133" t="str">
            <v>Material de Sub- Base para bacheo</v>
          </cell>
          <cell r="B133" t="str">
            <v>M³</v>
          </cell>
          <cell r="C133">
            <v>31000</v>
          </cell>
          <cell r="E133">
            <v>18997.2</v>
          </cell>
          <cell r="G133">
            <v>20084</v>
          </cell>
          <cell r="H133">
            <v>10916</v>
          </cell>
          <cell r="K133">
            <v>131</v>
          </cell>
        </row>
        <row r="134">
          <cell r="A134" t="str">
            <v>Material de Sub- Base SBG-1</v>
          </cell>
          <cell r="B134" t="str">
            <v>M³</v>
          </cell>
          <cell r="C134">
            <v>30000</v>
          </cell>
          <cell r="E134">
            <v>18997.2</v>
          </cell>
          <cell r="G134">
            <v>20084</v>
          </cell>
          <cell r="H134">
            <v>9916</v>
          </cell>
          <cell r="K134">
            <v>132</v>
          </cell>
        </row>
        <row r="135">
          <cell r="A135" t="str">
            <v>Material de Sub- Base SBG-2</v>
          </cell>
          <cell r="B135" t="str">
            <v>M³</v>
          </cell>
          <cell r="C135">
            <v>30000</v>
          </cell>
          <cell r="E135">
            <v>18997.2</v>
          </cell>
          <cell r="G135">
            <v>20084</v>
          </cell>
          <cell r="H135">
            <v>9916</v>
          </cell>
          <cell r="K135">
            <v>133</v>
          </cell>
        </row>
        <row r="136">
          <cell r="A136" t="str">
            <v>Material de Sub- Base SBG-3</v>
          </cell>
          <cell r="B136" t="str">
            <v>M³</v>
          </cell>
          <cell r="C136">
            <v>30000</v>
          </cell>
          <cell r="E136">
            <v>18997.2</v>
          </cell>
          <cell r="G136">
            <v>20084</v>
          </cell>
          <cell r="H136">
            <v>9916</v>
          </cell>
          <cell r="K136">
            <v>134</v>
          </cell>
        </row>
        <row r="137">
          <cell r="A137" t="str">
            <v>Material seleccionado del Relleno</v>
          </cell>
          <cell r="B137" t="str">
            <v>M³</v>
          </cell>
          <cell r="C137">
            <v>17000</v>
          </cell>
          <cell r="E137">
            <v>18997.2</v>
          </cell>
          <cell r="G137">
            <v>20084</v>
          </cell>
          <cell r="H137">
            <v>-3084</v>
          </cell>
          <cell r="K137">
            <v>135</v>
          </cell>
        </row>
        <row r="138">
          <cell r="A138" t="str">
            <v>Material drenante (3")</v>
          </cell>
          <cell r="B138" t="str">
            <v>M³</v>
          </cell>
          <cell r="C138">
            <v>25000</v>
          </cell>
          <cell r="E138">
            <v>31662</v>
          </cell>
          <cell r="G138">
            <v>33473</v>
          </cell>
          <cell r="H138">
            <v>-8473</v>
          </cell>
          <cell r="K138">
            <v>136</v>
          </cell>
        </row>
        <row r="139">
          <cell r="A139" t="str">
            <v>Material filtrante (6")</v>
          </cell>
          <cell r="B139" t="str">
            <v>M³</v>
          </cell>
          <cell r="C139">
            <v>25000</v>
          </cell>
          <cell r="E139">
            <v>31662</v>
          </cell>
          <cell r="G139">
            <v>33473</v>
          </cell>
          <cell r="H139">
            <v>-8473</v>
          </cell>
          <cell r="K139">
            <v>137</v>
          </cell>
        </row>
        <row r="140">
          <cell r="A140" t="str">
            <v>Mecha Lenta</v>
          </cell>
          <cell r="B140" t="str">
            <v>M</v>
          </cell>
          <cell r="C140">
            <v>1000</v>
          </cell>
          <cell r="E140">
            <v>1142.3362109040002</v>
          </cell>
          <cell r="G140">
            <v>1208</v>
          </cell>
          <cell r="H140">
            <v>-208</v>
          </cell>
          <cell r="K140">
            <v>138</v>
          </cell>
        </row>
        <row r="141">
          <cell r="A141" t="str">
            <v>Mezcla abierta en caliente MAC-1</v>
          </cell>
          <cell r="B141" t="str">
            <v>M³</v>
          </cell>
          <cell r="C141">
            <v>278300.00000000006</v>
          </cell>
          <cell r="E141">
            <v>241575.77685493353</v>
          </cell>
          <cell r="G141">
            <v>255394</v>
          </cell>
          <cell r="H141">
            <v>22906.000000000058</v>
          </cell>
          <cell r="K141">
            <v>139</v>
          </cell>
        </row>
        <row r="142">
          <cell r="A142" t="str">
            <v>Mezcla abierta en caliente MAC-2</v>
          </cell>
          <cell r="B142" t="str">
            <v>M³</v>
          </cell>
          <cell r="C142">
            <v>314600</v>
          </cell>
          <cell r="E142">
            <v>248846.83749894152</v>
          </cell>
          <cell r="G142">
            <v>263081</v>
          </cell>
          <cell r="H142">
            <v>51519</v>
          </cell>
          <cell r="K142">
            <v>140</v>
          </cell>
        </row>
        <row r="143">
          <cell r="A143" t="str">
            <v>Mezcla abierta en caliente MAC-3</v>
          </cell>
          <cell r="B143" t="str">
            <v>M³</v>
          </cell>
          <cell r="C143">
            <v>338800</v>
          </cell>
          <cell r="E143">
            <v>260652.111615</v>
          </cell>
          <cell r="G143">
            <v>275561</v>
          </cell>
          <cell r="H143">
            <v>63239</v>
          </cell>
          <cell r="K143">
            <v>141</v>
          </cell>
        </row>
        <row r="144">
          <cell r="A144" t="str">
            <v>mezcla abierta en frio MAF-1</v>
          </cell>
          <cell r="B144" t="str">
            <v>M³</v>
          </cell>
          <cell r="C144">
            <v>363000.00000000006</v>
          </cell>
          <cell r="E144">
            <v>257634.21347051853</v>
          </cell>
          <cell r="G144">
            <v>272371</v>
          </cell>
          <cell r="H144">
            <v>90629.000000000058</v>
          </cell>
          <cell r="K144">
            <v>142</v>
          </cell>
        </row>
        <row r="145">
          <cell r="A145" t="str">
            <v>mezcla abierta en frio MAF-2</v>
          </cell>
          <cell r="B145" t="str">
            <v>M³</v>
          </cell>
          <cell r="C145">
            <v>326700</v>
          </cell>
          <cell r="E145">
            <v>213292.75620460499</v>
          </cell>
          <cell r="G145">
            <v>225493</v>
          </cell>
          <cell r="H145">
            <v>101207</v>
          </cell>
          <cell r="K145">
            <v>143</v>
          </cell>
        </row>
        <row r="146">
          <cell r="A146" t="str">
            <v>mezcla abierta en frio MAF-3</v>
          </cell>
          <cell r="B146" t="str">
            <v>M³</v>
          </cell>
          <cell r="C146">
            <v>326700</v>
          </cell>
          <cell r="E146">
            <v>220872.06630234903</v>
          </cell>
          <cell r="G146">
            <v>233506</v>
          </cell>
          <cell r="H146">
            <v>93194</v>
          </cell>
          <cell r="K146">
            <v>144</v>
          </cell>
        </row>
        <row r="147">
          <cell r="A147" t="str">
            <v>Mezcla densa en caliente MDC-0</v>
          </cell>
          <cell r="B147" t="str">
            <v>M³</v>
          </cell>
          <cell r="C147">
            <v>332750</v>
          </cell>
          <cell r="D147">
            <v>243165</v>
          </cell>
          <cell r="E147">
            <v>241180.008</v>
          </cell>
          <cell r="G147">
            <v>254976</v>
          </cell>
          <cell r="H147">
            <v>77774</v>
          </cell>
          <cell r="K147">
            <v>145</v>
          </cell>
        </row>
        <row r="148">
          <cell r="A148" t="str">
            <v>Mezcla densa en caliente MDC-1</v>
          </cell>
          <cell r="B148" t="str">
            <v>M³</v>
          </cell>
          <cell r="C148">
            <v>338800</v>
          </cell>
          <cell r="D148">
            <v>248820</v>
          </cell>
          <cell r="E148">
            <v>241180.008</v>
          </cell>
          <cell r="G148">
            <v>254976</v>
          </cell>
          <cell r="H148">
            <v>83824</v>
          </cell>
          <cell r="K148">
            <v>146</v>
          </cell>
        </row>
        <row r="149">
          <cell r="A149" t="str">
            <v>Mezcla densa en caliente MDC-2</v>
          </cell>
          <cell r="B149" t="str">
            <v>M³</v>
          </cell>
          <cell r="C149">
            <v>350900</v>
          </cell>
          <cell r="D149">
            <v>260130</v>
          </cell>
          <cell r="E149">
            <v>241180.008</v>
          </cell>
          <cell r="G149">
            <v>248842</v>
          </cell>
          <cell r="H149">
            <v>102058</v>
          </cell>
          <cell r="K149">
            <v>147</v>
          </cell>
        </row>
        <row r="150">
          <cell r="A150" t="str">
            <v>Mezcla densa en caliente MDC-3</v>
          </cell>
          <cell r="B150" t="str">
            <v>M³</v>
          </cell>
          <cell r="C150">
            <v>350900</v>
          </cell>
          <cell r="E150">
            <v>241180.008</v>
          </cell>
          <cell r="G150">
            <v>254976</v>
          </cell>
          <cell r="H150">
            <v>95924</v>
          </cell>
          <cell r="K150">
            <v>148</v>
          </cell>
        </row>
        <row r="151">
          <cell r="A151" t="str">
            <v>Mezcla densa en frio MDF-1</v>
          </cell>
          <cell r="B151" t="str">
            <v>M³</v>
          </cell>
          <cell r="C151">
            <v>332750</v>
          </cell>
          <cell r="E151">
            <v>201085.36199999999</v>
          </cell>
          <cell r="G151">
            <v>212587</v>
          </cell>
          <cell r="H151">
            <v>120163</v>
          </cell>
          <cell r="K151">
            <v>149</v>
          </cell>
        </row>
        <row r="152">
          <cell r="A152" t="str">
            <v>Mezcla densa en frio MDF-2</v>
          </cell>
          <cell r="B152" t="str">
            <v>M³</v>
          </cell>
          <cell r="C152">
            <v>332750</v>
          </cell>
          <cell r="E152">
            <v>201085.36199999999</v>
          </cell>
          <cell r="G152">
            <v>212587</v>
          </cell>
          <cell r="H152">
            <v>120163</v>
          </cell>
          <cell r="K152">
            <v>150</v>
          </cell>
        </row>
        <row r="153">
          <cell r="A153" t="str">
            <v>Mezcla densa en frio MDF-3</v>
          </cell>
          <cell r="B153" t="str">
            <v>M³</v>
          </cell>
          <cell r="C153">
            <v>332750</v>
          </cell>
          <cell r="E153">
            <v>201085.36199999999</v>
          </cell>
          <cell r="G153">
            <v>212587</v>
          </cell>
          <cell r="H153">
            <v>120163</v>
          </cell>
          <cell r="K153">
            <v>151</v>
          </cell>
        </row>
        <row r="154">
          <cell r="A154" t="str">
            <v>Mezcla discontinua en caliente M-1</v>
          </cell>
          <cell r="B154" t="str">
            <v>M³</v>
          </cell>
          <cell r="C154">
            <v>235950.00000000006</v>
          </cell>
          <cell r="E154">
            <v>137278.66756731749</v>
          </cell>
          <cell r="G154">
            <v>145131</v>
          </cell>
          <cell r="H154">
            <v>90819.000000000058</v>
          </cell>
          <cell r="K154">
            <v>152</v>
          </cell>
        </row>
        <row r="155">
          <cell r="A155" t="str">
            <v>Mezcla discontinua en caliente M-2</v>
          </cell>
          <cell r="B155" t="str">
            <v>M³</v>
          </cell>
          <cell r="C155">
            <v>193600.00000000003</v>
          </cell>
          <cell r="E155">
            <v>134612.08313849103</v>
          </cell>
          <cell r="G155">
            <v>142312</v>
          </cell>
          <cell r="H155">
            <v>51288.000000000029</v>
          </cell>
          <cell r="K155">
            <v>153</v>
          </cell>
        </row>
        <row r="156">
          <cell r="A156" t="str">
            <v>Mezcla discontinua en caliente F-1</v>
          </cell>
          <cell r="B156" t="str">
            <v>M³</v>
          </cell>
          <cell r="C156">
            <v>193600.00000000003</v>
          </cell>
          <cell r="E156">
            <v>136878.62323949102</v>
          </cell>
          <cell r="G156">
            <v>144708</v>
          </cell>
          <cell r="H156">
            <v>48892.000000000029</v>
          </cell>
          <cell r="K156">
            <v>154</v>
          </cell>
        </row>
        <row r="157">
          <cell r="A157" t="str">
            <v>Mezcla discontinua en caliente F-2</v>
          </cell>
          <cell r="B157" t="str">
            <v>M³</v>
          </cell>
          <cell r="C157">
            <v>193600.00000000003</v>
          </cell>
          <cell r="E157">
            <v>134612.08313849103</v>
          </cell>
          <cell r="G157">
            <v>142312</v>
          </cell>
          <cell r="H157">
            <v>51288.000000000029</v>
          </cell>
          <cell r="K157">
            <v>155</v>
          </cell>
        </row>
        <row r="158">
          <cell r="A158" t="str">
            <v>Nutrientes (para remoción de especies vegetales) (dap, triple 15 o similar) (item 201.9)</v>
          </cell>
          <cell r="B158" t="str">
            <v>KG</v>
          </cell>
          <cell r="C158">
            <v>1600</v>
          </cell>
          <cell r="E158">
            <v>1087.0619999999999</v>
          </cell>
          <cell r="G158">
            <v>1149</v>
          </cell>
          <cell r="H158">
            <v>451</v>
          </cell>
          <cell r="K158">
            <v>156</v>
          </cell>
        </row>
        <row r="159">
          <cell r="A159" t="str">
            <v>Obra falsa concreto clase A y B (puntal de 3m metálico)</v>
          </cell>
          <cell r="B159" t="str">
            <v>M²</v>
          </cell>
          <cell r="C159">
            <v>43000</v>
          </cell>
          <cell r="E159">
            <v>43669.428125967002</v>
          </cell>
          <cell r="G159">
            <v>46167</v>
          </cell>
          <cell r="H159">
            <v>-3167</v>
          </cell>
          <cell r="K159">
            <v>157</v>
          </cell>
        </row>
        <row r="160">
          <cell r="A160" t="str">
            <v>Oxigeno industrial</v>
          </cell>
          <cell r="B160" t="str">
            <v>KG</v>
          </cell>
          <cell r="C160">
            <v>8000</v>
          </cell>
          <cell r="E160">
            <v>8499.5253787500005</v>
          </cell>
          <cell r="G160">
            <v>8986</v>
          </cell>
          <cell r="H160">
            <v>-986</v>
          </cell>
          <cell r="K160">
            <v>158</v>
          </cell>
        </row>
        <row r="161">
          <cell r="A161" t="str">
            <v>Paral en madera rolliza de 3" (tablestacados)</v>
          </cell>
          <cell r="B161" t="str">
            <v>M</v>
          </cell>
          <cell r="C161">
            <v>5500</v>
          </cell>
          <cell r="E161">
            <v>2040.0881999999999</v>
          </cell>
          <cell r="G161">
            <v>2157</v>
          </cell>
          <cell r="H161">
            <v>3343</v>
          </cell>
          <cell r="K161">
            <v>159</v>
          </cell>
        </row>
        <row r="162">
          <cell r="A162" t="str">
            <v>Paral en madera rolliza de 6" y 5m de longitud (tablestacados)</v>
          </cell>
          <cell r="B162" t="str">
            <v>U</v>
          </cell>
          <cell r="C162">
            <v>70000</v>
          </cell>
          <cell r="E162">
            <v>12242.64</v>
          </cell>
          <cell r="G162">
            <v>12943</v>
          </cell>
          <cell r="H162">
            <v>57057</v>
          </cell>
          <cell r="K162">
            <v>160</v>
          </cell>
        </row>
        <row r="163">
          <cell r="A163" t="str">
            <v>Paral en madera rolliza de 5" y 4,5m de longitud (tablestacados)</v>
          </cell>
          <cell r="B163" t="str">
            <v>U</v>
          </cell>
          <cell r="C163">
            <v>80000</v>
          </cell>
          <cell r="E163">
            <v>12242.64</v>
          </cell>
          <cell r="G163">
            <v>12943</v>
          </cell>
          <cell r="H163">
            <v>67057</v>
          </cell>
          <cell r="K163">
            <v>161</v>
          </cell>
        </row>
        <row r="164">
          <cell r="A164" t="str">
            <v>Paral en madera rolliza de 6" y 8m de longitud (tablestacados)</v>
          </cell>
          <cell r="B164" t="str">
            <v>U</v>
          </cell>
          <cell r="C164">
            <v>71000</v>
          </cell>
          <cell r="E164">
            <v>19588.223999999998</v>
          </cell>
          <cell r="G164">
            <v>20709</v>
          </cell>
          <cell r="H164">
            <v>50291</v>
          </cell>
          <cell r="K164">
            <v>162</v>
          </cell>
        </row>
        <row r="165">
          <cell r="A165" t="str">
            <v>Pegante epóxico</v>
          </cell>
          <cell r="B165" t="str">
            <v>KG</v>
          </cell>
          <cell r="C165">
            <v>30000</v>
          </cell>
          <cell r="E165">
            <v>52031.22</v>
          </cell>
          <cell r="G165">
            <v>55007</v>
          </cell>
          <cell r="H165">
            <v>-25007</v>
          </cell>
          <cell r="K165">
            <v>163</v>
          </cell>
        </row>
        <row r="166">
          <cell r="A166" t="str">
            <v>Pegante plastico</v>
          </cell>
          <cell r="B166" t="str">
            <v>Kg</v>
          </cell>
          <cell r="C166">
            <v>36000</v>
          </cell>
          <cell r="K166">
            <v>164</v>
          </cell>
        </row>
        <row r="167">
          <cell r="A167" t="str">
            <v>Piedra para concreto ciclópeo (rajón o canto rodado)</v>
          </cell>
          <cell r="B167" t="str">
            <v>M³</v>
          </cell>
          <cell r="C167">
            <v>25000</v>
          </cell>
          <cell r="E167">
            <v>17139.696</v>
          </cell>
          <cell r="G167">
            <v>18120</v>
          </cell>
          <cell r="H167">
            <v>6880</v>
          </cell>
          <cell r="K167">
            <v>165</v>
          </cell>
          <cell r="M167" t="str">
            <v>En planta</v>
          </cell>
        </row>
        <row r="168">
          <cell r="A168" t="str">
            <v>Piedra para gavión</v>
          </cell>
          <cell r="B168" t="str">
            <v>M³</v>
          </cell>
          <cell r="C168">
            <v>33000</v>
          </cell>
          <cell r="E168">
            <v>17139.696</v>
          </cell>
          <cell r="G168">
            <v>18120</v>
          </cell>
          <cell r="H168">
            <v>14880</v>
          </cell>
          <cell r="K168">
            <v>166</v>
          </cell>
          <cell r="M168" t="str">
            <v>En planta</v>
          </cell>
        </row>
        <row r="169">
          <cell r="A169" t="str">
            <v xml:space="preserve">Pintura acrilica, esmalte o similar </v>
          </cell>
          <cell r="B169" t="str">
            <v>GALON</v>
          </cell>
          <cell r="C169">
            <v>67000</v>
          </cell>
          <cell r="E169">
            <v>52242.3</v>
          </cell>
          <cell r="G169">
            <v>55231</v>
          </cell>
          <cell r="H169">
            <v>11769</v>
          </cell>
          <cell r="K169">
            <v>167</v>
          </cell>
        </row>
        <row r="170">
          <cell r="A170" t="str">
            <v>Pintura acrilica pura para tráfico</v>
          </cell>
          <cell r="B170" t="str">
            <v>GALON</v>
          </cell>
          <cell r="C170">
            <v>77000</v>
          </cell>
          <cell r="E170">
            <v>68601</v>
          </cell>
          <cell r="G170">
            <v>72525</v>
          </cell>
          <cell r="H170">
            <v>4475</v>
          </cell>
          <cell r="K170">
            <v>168</v>
          </cell>
        </row>
        <row r="171">
          <cell r="A171" t="str">
            <v>Pintura anticorrosiva</v>
          </cell>
          <cell r="B171" t="str">
            <v>GALON</v>
          </cell>
          <cell r="C171">
            <v>49000</v>
          </cell>
          <cell r="E171">
            <v>28495.8</v>
          </cell>
          <cell r="G171">
            <v>30126</v>
          </cell>
          <cell r="H171">
            <v>18874</v>
          </cell>
          <cell r="K171">
            <v>169</v>
          </cell>
        </row>
        <row r="172">
          <cell r="A172" t="str">
            <v>Pintura termoplastica</v>
          </cell>
          <cell r="B172" t="str">
            <v>GALON</v>
          </cell>
          <cell r="C172">
            <v>78000</v>
          </cell>
          <cell r="K172">
            <v>170</v>
          </cell>
        </row>
        <row r="173">
          <cell r="A173" t="str">
            <v>Pilote en madera barbosco de 15*15</v>
          </cell>
          <cell r="B173" t="str">
            <v>M</v>
          </cell>
          <cell r="C173">
            <v>35000</v>
          </cell>
          <cell r="E173">
            <v>26596.080000000002</v>
          </cell>
          <cell r="G173">
            <v>28117</v>
          </cell>
          <cell r="H173">
            <v>6883</v>
          </cell>
          <cell r="K173">
            <v>171</v>
          </cell>
          <cell r="M173">
            <v>27500</v>
          </cell>
        </row>
        <row r="174">
          <cell r="A174" t="str">
            <v>Platina de 1" x 1/4" (cerramiento en malla)</v>
          </cell>
          <cell r="B174" t="str">
            <v>M</v>
          </cell>
          <cell r="C174">
            <v>5000</v>
          </cell>
          <cell r="E174">
            <v>3515.5374000000002</v>
          </cell>
          <cell r="G174">
            <v>3717</v>
          </cell>
          <cell r="H174">
            <v>1283</v>
          </cell>
          <cell r="K174">
            <v>172</v>
          </cell>
        </row>
        <row r="175">
          <cell r="A175" t="str">
            <v xml:space="preserve">Poste de madera para cercas </v>
          </cell>
          <cell r="B175" t="str">
            <v>U</v>
          </cell>
          <cell r="C175">
            <v>9000</v>
          </cell>
          <cell r="E175">
            <v>6332.4</v>
          </cell>
          <cell r="G175">
            <v>6695</v>
          </cell>
          <cell r="H175">
            <v>2305</v>
          </cell>
          <cell r="K175">
            <v>173</v>
          </cell>
        </row>
        <row r="176">
          <cell r="A176" t="str">
            <v>Poste kilometraje</v>
          </cell>
          <cell r="B176" t="str">
            <v>U</v>
          </cell>
          <cell r="C176">
            <v>97000</v>
          </cell>
          <cell r="E176">
            <v>94986</v>
          </cell>
          <cell r="G176">
            <v>100419</v>
          </cell>
          <cell r="H176">
            <v>-3419</v>
          </cell>
          <cell r="K176">
            <v>174</v>
          </cell>
        </row>
        <row r="177">
          <cell r="A177" t="str">
            <v>Poste en angulo de 2*2*1/4 de 3,5m para señal</v>
          </cell>
          <cell r="B177" t="str">
            <v>U</v>
          </cell>
          <cell r="C177">
            <v>77000</v>
          </cell>
          <cell r="E177">
            <v>63324</v>
          </cell>
          <cell r="G177">
            <v>66946</v>
          </cell>
          <cell r="H177">
            <v>10054</v>
          </cell>
          <cell r="K177">
            <v>175</v>
          </cell>
        </row>
        <row r="178">
          <cell r="A178" t="str">
            <v>Postes de concreto para cercas</v>
          </cell>
          <cell r="B178" t="str">
            <v>U</v>
          </cell>
          <cell r="C178">
            <v>26000</v>
          </cell>
          <cell r="E178">
            <v>21952.32</v>
          </cell>
          <cell r="G178">
            <v>23208</v>
          </cell>
          <cell r="H178">
            <v>2792</v>
          </cell>
          <cell r="K178">
            <v>176</v>
          </cell>
        </row>
        <row r="179">
          <cell r="A179" t="str">
            <v>Postes para defensa metálica (1,80m)</v>
          </cell>
          <cell r="B179" t="str">
            <v>U</v>
          </cell>
          <cell r="C179">
            <v>136000</v>
          </cell>
          <cell r="E179">
            <v>107650.8</v>
          </cell>
          <cell r="G179">
            <v>113808</v>
          </cell>
          <cell r="H179">
            <v>22192</v>
          </cell>
          <cell r="K179">
            <v>177</v>
          </cell>
        </row>
        <row r="180">
          <cell r="A180" t="str">
            <v>Quimico estabilizante (PROBASE)</v>
          </cell>
          <cell r="B180" t="str">
            <v>LT</v>
          </cell>
          <cell r="C180">
            <v>57000</v>
          </cell>
          <cell r="E180">
            <v>57116.810545200002</v>
          </cell>
          <cell r="G180">
            <v>60384</v>
          </cell>
          <cell r="H180">
            <v>-3384</v>
          </cell>
          <cell r="K180">
            <v>178</v>
          </cell>
        </row>
        <row r="181">
          <cell r="A181" t="str">
            <v>Remaches</v>
          </cell>
          <cell r="B181" t="str">
            <v>U</v>
          </cell>
          <cell r="C181">
            <v>50</v>
          </cell>
          <cell r="K181">
            <v>179</v>
          </cell>
        </row>
        <row r="182">
          <cell r="A182" t="str">
            <v xml:space="preserve">Resina termoplastica </v>
          </cell>
          <cell r="B182" t="str">
            <v>KG</v>
          </cell>
          <cell r="C182">
            <v>5400</v>
          </cell>
          <cell r="E182">
            <v>4749.3</v>
          </cell>
          <cell r="G182">
            <v>5021</v>
          </cell>
          <cell r="H182">
            <v>379</v>
          </cell>
          <cell r="K182">
            <v>180</v>
          </cell>
        </row>
        <row r="183">
          <cell r="A183" t="str">
            <v>Riego de Liga (CRR-1 )</v>
          </cell>
          <cell r="B183" t="str">
            <v>M²</v>
          </cell>
          <cell r="C183">
            <v>860</v>
          </cell>
          <cell r="K183">
            <v>181</v>
          </cell>
        </row>
        <row r="184">
          <cell r="A184" t="str">
            <v>Riego de Liga (CRR-2)</v>
          </cell>
          <cell r="B184" t="str">
            <v>M²</v>
          </cell>
          <cell r="C184">
            <v>870</v>
          </cell>
          <cell r="E184">
            <v>527.70000000000005</v>
          </cell>
          <cell r="G184">
            <v>558</v>
          </cell>
          <cell r="H184">
            <v>312</v>
          </cell>
          <cell r="K184">
            <v>182</v>
          </cell>
        </row>
        <row r="185">
          <cell r="A185" t="str">
            <v>Salida en PVC D=2"</v>
          </cell>
          <cell r="B185" t="str">
            <v>U</v>
          </cell>
          <cell r="C185">
            <v>1300</v>
          </cell>
          <cell r="E185">
            <v>949.86</v>
          </cell>
          <cell r="G185">
            <v>1004</v>
          </cell>
          <cell r="H185">
            <v>296</v>
          </cell>
          <cell r="K185">
            <v>183</v>
          </cell>
        </row>
        <row r="186">
          <cell r="A186" t="str">
            <v>Sección final de defensa metálica</v>
          </cell>
          <cell r="B186" t="str">
            <v>U</v>
          </cell>
          <cell r="C186">
            <v>58000</v>
          </cell>
          <cell r="E186">
            <v>52770</v>
          </cell>
          <cell r="G186">
            <v>55788</v>
          </cell>
          <cell r="H186">
            <v>2212</v>
          </cell>
          <cell r="K186">
            <v>184</v>
          </cell>
        </row>
        <row r="187">
          <cell r="A187" t="str">
            <v>Seccion de tope o en u</v>
          </cell>
          <cell r="B187" t="str">
            <v>U</v>
          </cell>
          <cell r="C187">
            <v>58000</v>
          </cell>
          <cell r="K187">
            <v>185</v>
          </cell>
        </row>
        <row r="188">
          <cell r="A188" t="str">
            <v>Sello de silicona o sellador autonivelante</v>
          </cell>
          <cell r="B188" t="str">
            <v>M</v>
          </cell>
          <cell r="C188">
            <v>4100</v>
          </cell>
          <cell r="E188">
            <v>4108.1039304240003</v>
          </cell>
          <cell r="G188">
            <v>4343</v>
          </cell>
          <cell r="H188">
            <v>-243</v>
          </cell>
          <cell r="K188">
            <v>186</v>
          </cell>
        </row>
        <row r="189">
          <cell r="A189" t="str">
            <v>Semillas para empradizar</v>
          </cell>
          <cell r="B189" t="str">
            <v>KG</v>
          </cell>
          <cell r="C189">
            <v>20000</v>
          </cell>
          <cell r="E189">
            <v>11332.700505000001</v>
          </cell>
          <cell r="G189">
            <v>11981</v>
          </cell>
          <cell r="H189">
            <v>8019</v>
          </cell>
          <cell r="K189">
            <v>187</v>
          </cell>
        </row>
        <row r="190">
          <cell r="A190" t="str">
            <v xml:space="preserve">Señal (grupo 2). Tablero en lámina galvanizado de 1,2m*0,4m, calibre 16, reflectivo tipo 1. </v>
          </cell>
          <cell r="B190" t="str">
            <v>U</v>
          </cell>
          <cell r="C190">
            <v>101000</v>
          </cell>
          <cell r="E190">
            <v>149360.20800000001</v>
          </cell>
          <cell r="G190">
            <v>157904</v>
          </cell>
          <cell r="H190">
            <v>-56904</v>
          </cell>
          <cell r="K190">
            <v>188</v>
          </cell>
        </row>
        <row r="191">
          <cell r="A191" t="str">
            <v>Señal (grupo 1). Tablero en lámina galvanizada de 75cm*75cm, calibre 16, reflectivo tipo 1.</v>
          </cell>
          <cell r="B191" t="str">
            <v>U</v>
          </cell>
          <cell r="C191">
            <v>121000</v>
          </cell>
          <cell r="E191">
            <v>275459.40000000002</v>
          </cell>
          <cell r="G191">
            <v>291216</v>
          </cell>
          <cell r="H191">
            <v>-170216</v>
          </cell>
          <cell r="K191">
            <v>189</v>
          </cell>
        </row>
        <row r="192">
          <cell r="A192" t="str">
            <v xml:space="preserve">Señal (grupo 5). Tablero en lámina galvanizado de 0,90m*1,13m, calibre 16, reflectivo tipo 1. </v>
          </cell>
          <cell r="B192" t="str">
            <v>U</v>
          </cell>
          <cell r="C192">
            <v>242000</v>
          </cell>
          <cell r="D192">
            <v>1.0169999999999999</v>
          </cell>
          <cell r="E192">
            <v>367279.2</v>
          </cell>
          <cell r="G192">
            <v>388288</v>
          </cell>
          <cell r="H192">
            <v>-146288</v>
          </cell>
          <cell r="K192">
            <v>190</v>
          </cell>
        </row>
        <row r="193">
          <cell r="A193" t="str">
            <v>Señal (grupo 4). Tablero en lámina galvanizado de 60cm*75cm, calibre 16, reflectivo tipo 1. (delineador de curva horizontal)</v>
          </cell>
          <cell r="B193" t="str">
            <v>U</v>
          </cell>
          <cell r="C193">
            <v>111000</v>
          </cell>
          <cell r="E193">
            <v>275459.40000000002</v>
          </cell>
          <cell r="G193">
            <v>291216</v>
          </cell>
          <cell r="H193">
            <v>-180216</v>
          </cell>
          <cell r="K193">
            <v>191</v>
          </cell>
        </row>
        <row r="194">
          <cell r="A194" t="str">
            <v xml:space="preserve">Señal (grupo 3 ferrocarril) (SP-54). Tablero en lámina galvanizado de 2,4m*0,3m, calibre 16, reflectivo tipo 1. </v>
          </cell>
          <cell r="B194" t="str">
            <v>U</v>
          </cell>
          <cell r="C194">
            <v>232000</v>
          </cell>
          <cell r="D194">
            <v>0.72</v>
          </cell>
          <cell r="E194">
            <v>275459.40000000002</v>
          </cell>
          <cell r="G194">
            <v>291216</v>
          </cell>
          <cell r="H194">
            <v>-59216</v>
          </cell>
          <cell r="K194">
            <v>192</v>
          </cell>
        </row>
        <row r="195">
          <cell r="A195" t="str">
            <v>Señal Temporal</v>
          </cell>
          <cell r="B195" t="str">
            <v>U</v>
          </cell>
          <cell r="C195">
            <v>64000</v>
          </cell>
          <cell r="E195">
            <v>791.55</v>
          </cell>
          <cell r="G195">
            <v>837</v>
          </cell>
          <cell r="H195">
            <v>63163</v>
          </cell>
          <cell r="K195">
            <v>193</v>
          </cell>
        </row>
        <row r="196">
          <cell r="A196" t="str">
            <v>Soldadura 6013 de 1/8</v>
          </cell>
          <cell r="B196" t="str">
            <v>KG</v>
          </cell>
          <cell r="C196">
            <v>8800</v>
          </cell>
          <cell r="E196">
            <v>7113.3959999999997</v>
          </cell>
          <cell r="G196">
            <v>7520</v>
          </cell>
          <cell r="H196">
            <v>1280</v>
          </cell>
          <cell r="K196">
            <v>194</v>
          </cell>
        </row>
        <row r="197">
          <cell r="A197" t="str">
            <v>Soldadura en PVC 1/8 de galón (anclajes)</v>
          </cell>
          <cell r="B197" t="str">
            <v>U</v>
          </cell>
          <cell r="C197">
            <v>38000</v>
          </cell>
          <cell r="E197">
            <v>28495.8</v>
          </cell>
          <cell r="G197">
            <v>30126</v>
          </cell>
          <cell r="H197">
            <v>7874</v>
          </cell>
          <cell r="K197">
            <v>195</v>
          </cell>
        </row>
        <row r="198">
          <cell r="A198" t="str">
            <v>Soldadura 7018</v>
          </cell>
          <cell r="B198" t="str">
            <v>KG</v>
          </cell>
          <cell r="C198">
            <v>8000</v>
          </cell>
          <cell r="E198">
            <v>7899.6689999999999</v>
          </cell>
          <cell r="G198">
            <v>8352</v>
          </cell>
          <cell r="H198">
            <v>-352</v>
          </cell>
          <cell r="K198">
            <v>196</v>
          </cell>
        </row>
        <row r="199">
          <cell r="A199" t="str">
            <v>Soldadura L-70</v>
          </cell>
          <cell r="B199" t="str">
            <v>KG</v>
          </cell>
          <cell r="C199">
            <v>14500</v>
          </cell>
          <cell r="E199">
            <v>14165.87568402</v>
          </cell>
          <cell r="G199">
            <v>14976</v>
          </cell>
          <cell r="H199">
            <v>-476</v>
          </cell>
          <cell r="K199">
            <v>197</v>
          </cell>
        </row>
        <row r="200">
          <cell r="A200" t="str">
            <v>Superplastificante sikament</v>
          </cell>
          <cell r="B200" t="str">
            <v>GALON</v>
          </cell>
          <cell r="C200">
            <v>39500</v>
          </cell>
          <cell r="E200">
            <v>36939</v>
          </cell>
          <cell r="G200">
            <v>39052</v>
          </cell>
          <cell r="H200">
            <v>448</v>
          </cell>
          <cell r="K200">
            <v>198</v>
          </cell>
        </row>
        <row r="201">
          <cell r="A201" t="str">
            <v>Tablero en lamina galvanizada (0,75*0,75) calibre 16, reflectivo Tipo= 1</v>
          </cell>
          <cell r="B201" t="str">
            <v>U</v>
          </cell>
          <cell r="C201">
            <v>90000</v>
          </cell>
          <cell r="K201">
            <v>199</v>
          </cell>
        </row>
        <row r="202">
          <cell r="A202" t="str">
            <v>Tablero en lamina galvanizada (0,90*0,90) calibre 16, reflectivo Tipo= 1</v>
          </cell>
          <cell r="B202" t="str">
            <v>U</v>
          </cell>
          <cell r="C202">
            <v>102000</v>
          </cell>
          <cell r="K202">
            <v>200</v>
          </cell>
        </row>
        <row r="203">
          <cell r="A203" t="str">
            <v>Tablero en lamina galvanizada  calibre 16, reflectivo  Tipo= 1</v>
          </cell>
          <cell r="B203" t="str">
            <v>M²</v>
          </cell>
          <cell r="C203">
            <v>100000</v>
          </cell>
          <cell r="K203">
            <v>201</v>
          </cell>
        </row>
        <row r="204">
          <cell r="A204" t="str">
            <v>Tablestaca en madera aserrada (0,25*0,03*3)</v>
          </cell>
          <cell r="B204" t="str">
            <v>U</v>
          </cell>
          <cell r="C204">
            <v>20000</v>
          </cell>
          <cell r="E204">
            <v>28108.468199999999</v>
          </cell>
          <cell r="G204">
            <v>29716</v>
          </cell>
          <cell r="H204">
            <v>-9716</v>
          </cell>
          <cell r="K204">
            <v>202</v>
          </cell>
        </row>
        <row r="205">
          <cell r="A205" t="str">
            <v>Tablestaca en madera aserrada (0,3*0,03*3)</v>
          </cell>
          <cell r="B205" t="str">
            <v>U</v>
          </cell>
          <cell r="C205">
            <v>20500</v>
          </cell>
          <cell r="E205">
            <v>33730.584000000003</v>
          </cell>
          <cell r="G205">
            <v>35660</v>
          </cell>
          <cell r="H205">
            <v>-15160</v>
          </cell>
          <cell r="K205">
            <v>203</v>
          </cell>
        </row>
        <row r="206">
          <cell r="A206" t="str">
            <v>Tablestaca metálica (riel de 70 lb/yarda)</v>
          </cell>
          <cell r="B206" t="str">
            <v>U</v>
          </cell>
          <cell r="C206">
            <v>0</v>
          </cell>
          <cell r="E206">
            <v>0</v>
          </cell>
          <cell r="G206">
            <v>0</v>
          </cell>
          <cell r="H206">
            <v>0</v>
          </cell>
          <cell r="K206">
            <v>204</v>
          </cell>
        </row>
        <row r="207">
          <cell r="A207" t="str">
            <v>Tacha reflectiva</v>
          </cell>
          <cell r="B207" t="str">
            <v>U</v>
          </cell>
          <cell r="C207">
            <v>5600</v>
          </cell>
          <cell r="E207">
            <v>5277</v>
          </cell>
          <cell r="G207">
            <v>5579</v>
          </cell>
          <cell r="H207">
            <v>21</v>
          </cell>
          <cell r="K207">
            <v>205</v>
          </cell>
        </row>
        <row r="208">
          <cell r="A208" t="str">
            <v>Tapón en PVC RD21 de 1" (para anclaje)</v>
          </cell>
          <cell r="B208" t="str">
            <v>U</v>
          </cell>
          <cell r="C208">
            <v>1200</v>
          </cell>
          <cell r="E208">
            <v>1160.94</v>
          </cell>
          <cell r="G208">
            <v>1227</v>
          </cell>
          <cell r="H208">
            <v>-27</v>
          </cell>
          <cell r="K208">
            <v>206</v>
          </cell>
        </row>
        <row r="209">
          <cell r="A209" t="str">
            <v xml:space="preserve">Tierra abonada </v>
          </cell>
          <cell r="B209" t="str">
            <v>M³</v>
          </cell>
          <cell r="C209">
            <v>23500</v>
          </cell>
          <cell r="E209">
            <v>52770</v>
          </cell>
          <cell r="G209">
            <v>60000</v>
          </cell>
          <cell r="H209">
            <v>-36500</v>
          </cell>
          <cell r="K209">
            <v>207</v>
          </cell>
        </row>
        <row r="210">
          <cell r="A210" t="str">
            <v>Tierra organica</v>
          </cell>
          <cell r="B210" t="str">
            <v>M³</v>
          </cell>
          <cell r="C210">
            <v>25500</v>
          </cell>
          <cell r="K210">
            <v>208</v>
          </cell>
        </row>
        <row r="211">
          <cell r="A211" t="str">
            <v>Tornillos para defensa metálica</v>
          </cell>
          <cell r="B211" t="str">
            <v>U</v>
          </cell>
          <cell r="C211">
            <v>2000</v>
          </cell>
          <cell r="E211">
            <v>1583.1</v>
          </cell>
          <cell r="G211">
            <v>1674</v>
          </cell>
          <cell r="H211">
            <v>326</v>
          </cell>
          <cell r="K211">
            <v>209</v>
          </cell>
        </row>
        <row r="212">
          <cell r="A212" t="str">
            <v>Tornillos para señalizacion</v>
          </cell>
          <cell r="B212" t="str">
            <v>U</v>
          </cell>
          <cell r="C212">
            <v>100</v>
          </cell>
          <cell r="K212">
            <v>210</v>
          </cell>
        </row>
        <row r="213">
          <cell r="A213" t="str">
            <v>Torón de tensionmiento 1/2" o 5/8"</v>
          </cell>
          <cell r="B213" t="str">
            <v>KG</v>
          </cell>
          <cell r="C213">
            <v>4500</v>
          </cell>
          <cell r="E213">
            <v>4620.5411999999997</v>
          </cell>
          <cell r="G213">
            <v>4885</v>
          </cell>
          <cell r="H213">
            <v>-385</v>
          </cell>
          <cell r="K213">
            <v>211</v>
          </cell>
        </row>
        <row r="214">
          <cell r="A214" t="str">
            <v>Tramo recto para defensas métalicas (3,81m)</v>
          </cell>
          <cell r="B214" t="str">
            <v>M</v>
          </cell>
          <cell r="C214">
            <v>65200</v>
          </cell>
          <cell r="E214">
            <v>57519.3</v>
          </cell>
          <cell r="G214">
            <v>60809</v>
          </cell>
          <cell r="H214">
            <v>4391</v>
          </cell>
          <cell r="K214">
            <v>212</v>
          </cell>
        </row>
        <row r="215">
          <cell r="A215" t="str">
            <v>Trompetas de 12 torones (tensionamiento)</v>
          </cell>
          <cell r="B215" t="str">
            <v>KG</v>
          </cell>
          <cell r="C215">
            <v>50500</v>
          </cell>
          <cell r="E215">
            <v>50147.199708239998</v>
          </cell>
          <cell r="G215">
            <v>53016</v>
          </cell>
          <cell r="H215">
            <v>-2516</v>
          </cell>
          <cell r="K215">
            <v>213</v>
          </cell>
        </row>
        <row r="216">
          <cell r="A216" t="str">
            <v>Tubería D=4" tipo pesado, E=2mm (baranda metálica)</v>
          </cell>
          <cell r="B216" t="str">
            <v>M</v>
          </cell>
          <cell r="C216">
            <v>28000</v>
          </cell>
          <cell r="E216">
            <v>28495.8</v>
          </cell>
          <cell r="G216">
            <v>30126</v>
          </cell>
          <cell r="H216">
            <v>-2126</v>
          </cell>
          <cell r="K216">
            <v>214</v>
          </cell>
        </row>
        <row r="217">
          <cell r="A217" t="str">
            <v>Tubería en HG de D=1/4", H=1.40m, A=0.20m (baranda metálica)</v>
          </cell>
          <cell r="B217" t="str">
            <v>M</v>
          </cell>
          <cell r="C217">
            <v>51500</v>
          </cell>
          <cell r="E217">
            <v>49892.214012839999</v>
          </cell>
          <cell r="G217">
            <v>52746</v>
          </cell>
          <cell r="H217">
            <v>-1246</v>
          </cell>
          <cell r="K217">
            <v>215</v>
          </cell>
        </row>
        <row r="218">
          <cell r="A218" t="str">
            <v>Tuberia Perforada en PVC de 2"</v>
          </cell>
          <cell r="B218" t="str">
            <v>M</v>
          </cell>
          <cell r="C218">
            <v>12000</v>
          </cell>
          <cell r="E218">
            <v>12386.1744</v>
          </cell>
          <cell r="G218">
            <v>13095</v>
          </cell>
          <cell r="H218">
            <v>-1095</v>
          </cell>
          <cell r="K218">
            <v>216</v>
          </cell>
        </row>
        <row r="219">
          <cell r="A219" t="str">
            <v>Tuberia PVC RD21 de 1" (para anclajes)</v>
          </cell>
          <cell r="B219" t="str">
            <v>M</v>
          </cell>
          <cell r="C219">
            <v>6200</v>
          </cell>
          <cell r="E219">
            <v>5171.46</v>
          </cell>
          <cell r="G219">
            <v>5467</v>
          </cell>
          <cell r="H219">
            <v>733</v>
          </cell>
          <cell r="K219">
            <v>217</v>
          </cell>
        </row>
        <row r="220">
          <cell r="A220" t="str">
            <v>Tuberia PVC de 1" (para escamas en concreto)</v>
          </cell>
          <cell r="B220" t="str">
            <v>M</v>
          </cell>
          <cell r="C220">
            <v>5000</v>
          </cell>
          <cell r="E220">
            <v>5171.46</v>
          </cell>
          <cell r="G220">
            <v>5467</v>
          </cell>
          <cell r="H220">
            <v>-467</v>
          </cell>
          <cell r="K220">
            <v>218</v>
          </cell>
        </row>
        <row r="221">
          <cell r="A221" t="str">
            <v>Tuberia de 10" para vaciado tremi de 4 mts</v>
          </cell>
          <cell r="B221" t="str">
            <v>U</v>
          </cell>
          <cell r="C221">
            <v>54600</v>
          </cell>
          <cell r="E221">
            <v>52470.403390920001</v>
          </cell>
          <cell r="G221">
            <v>55472</v>
          </cell>
          <cell r="H221">
            <v>-872</v>
          </cell>
          <cell r="K221">
            <v>219</v>
          </cell>
        </row>
        <row r="222">
          <cell r="A222" t="str">
            <v>Tubo concreto reforzado 900mm (tipo 1)</v>
          </cell>
          <cell r="B222" t="str">
            <v>M</v>
          </cell>
          <cell r="C222">
            <v>250000</v>
          </cell>
          <cell r="E222">
            <v>195882.23999999999</v>
          </cell>
          <cell r="G222">
            <v>207087</v>
          </cell>
          <cell r="H222">
            <v>42913</v>
          </cell>
          <cell r="J222">
            <v>207087</v>
          </cell>
          <cell r="K222">
            <v>220</v>
          </cell>
        </row>
        <row r="223">
          <cell r="A223" t="str">
            <v>Tubo concreto reforzado 900mm (tipo 2)</v>
          </cell>
          <cell r="B223" t="str">
            <v>M</v>
          </cell>
          <cell r="C223">
            <v>300000</v>
          </cell>
          <cell r="E223">
            <v>195882.23999999999</v>
          </cell>
          <cell r="G223">
            <v>207087</v>
          </cell>
          <cell r="H223">
            <v>92913</v>
          </cell>
          <cell r="J223">
            <v>207087</v>
          </cell>
          <cell r="K223">
            <v>221</v>
          </cell>
        </row>
        <row r="224">
          <cell r="A224" t="str">
            <v>Tubo concreto simple 450 mm</v>
          </cell>
          <cell r="B224" t="str">
            <v>M</v>
          </cell>
          <cell r="C224">
            <v>70000</v>
          </cell>
          <cell r="E224">
            <v>36939</v>
          </cell>
          <cell r="G224">
            <v>39052</v>
          </cell>
          <cell r="H224">
            <v>30948</v>
          </cell>
          <cell r="J224">
            <v>39052</v>
          </cell>
          <cell r="K224">
            <v>222</v>
          </cell>
        </row>
        <row r="225">
          <cell r="A225" t="str">
            <v>Tubo concreto simple 500 mm</v>
          </cell>
          <cell r="B225" t="str">
            <v>M</v>
          </cell>
          <cell r="C225">
            <v>72500</v>
          </cell>
          <cell r="E225">
            <v>89709</v>
          </cell>
          <cell r="G225">
            <v>94840</v>
          </cell>
          <cell r="H225">
            <v>-22340</v>
          </cell>
          <cell r="J225">
            <v>94840</v>
          </cell>
          <cell r="K225">
            <v>223</v>
          </cell>
        </row>
        <row r="226">
          <cell r="A226" t="str">
            <v>Tubo concreto simple 600 mm</v>
          </cell>
          <cell r="B226" t="str">
            <v>M</v>
          </cell>
          <cell r="C226">
            <v>100000</v>
          </cell>
          <cell r="E226">
            <v>84432</v>
          </cell>
          <cell r="G226">
            <v>89262</v>
          </cell>
          <cell r="H226">
            <v>10738</v>
          </cell>
          <cell r="J226">
            <v>89262</v>
          </cell>
          <cell r="K226">
            <v>224</v>
          </cell>
        </row>
        <row r="227">
          <cell r="A227" t="str">
            <v>Tubo corrugado de acero galvanizado MP-68</v>
          </cell>
          <cell r="B227" t="str">
            <v>M</v>
          </cell>
          <cell r="C227">
            <v>125000</v>
          </cell>
          <cell r="E227">
            <v>118993.3558302</v>
          </cell>
          <cell r="G227">
            <v>125800</v>
          </cell>
          <cell r="H227">
            <v>-800</v>
          </cell>
          <cell r="J227">
            <v>125800</v>
          </cell>
          <cell r="K227">
            <v>225</v>
          </cell>
        </row>
        <row r="228">
          <cell r="A228" t="str">
            <v>Tubo para cerramiento, calibre 16 de 2,7m (cerramientos en malla)</v>
          </cell>
          <cell r="B228" t="str">
            <v>U</v>
          </cell>
          <cell r="C228">
            <v>31000</v>
          </cell>
          <cell r="E228">
            <v>36147.449999999997</v>
          </cell>
          <cell r="G228">
            <v>38215</v>
          </cell>
          <cell r="H228">
            <v>-7215</v>
          </cell>
          <cell r="J228">
            <v>38215</v>
          </cell>
          <cell r="K228">
            <v>226</v>
          </cell>
        </row>
        <row r="229">
          <cell r="A229" t="str">
            <v>Unión en PVC RD21 de 1" (para anclajes)</v>
          </cell>
          <cell r="B229" t="str">
            <v>U</v>
          </cell>
          <cell r="C229">
            <v>800</v>
          </cell>
          <cell r="E229">
            <v>550.91880000000003</v>
          </cell>
          <cell r="G229">
            <v>582</v>
          </cell>
          <cell r="H229">
            <v>218</v>
          </cell>
          <cell r="J229">
            <v>582</v>
          </cell>
          <cell r="K229">
            <v>227</v>
          </cell>
        </row>
        <row r="230">
          <cell r="A230" t="str">
            <v>Unión en PVC D=2"</v>
          </cell>
          <cell r="B230" t="str">
            <v>U</v>
          </cell>
          <cell r="C230">
            <v>4200</v>
          </cell>
          <cell r="E230">
            <v>949.86</v>
          </cell>
          <cell r="G230">
            <v>1004</v>
          </cell>
          <cell r="H230">
            <v>3196</v>
          </cell>
          <cell r="J230">
            <v>1004</v>
          </cell>
          <cell r="K230">
            <v>228</v>
          </cell>
        </row>
        <row r="233">
          <cell r="C233">
            <v>15016760.253069717</v>
          </cell>
        </row>
        <row r="235">
          <cell r="A235" t="str">
            <v>KG: KILOGRAMO</v>
          </cell>
        </row>
        <row r="236">
          <cell r="A236" t="str">
            <v>LB: LIBRA</v>
          </cell>
        </row>
        <row r="237">
          <cell r="A237" t="str">
            <v>M²: METRO CUADRADO</v>
          </cell>
        </row>
        <row r="238">
          <cell r="A238" t="str">
            <v>M³: METRO CUBICO</v>
          </cell>
        </row>
        <row r="239">
          <cell r="A239" t="str">
            <v>ML: METRO LINEAL</v>
          </cell>
        </row>
        <row r="240">
          <cell r="A240" t="str">
            <v>LT: LITRO</v>
          </cell>
        </row>
        <row r="241">
          <cell r="A241" t="str">
            <v>U: UNIDAD</v>
          </cell>
        </row>
        <row r="243">
          <cell r="A243" t="str">
            <v>PLATINA 3/4", ACERO A-36</v>
          </cell>
          <cell r="B243" t="str">
            <v>m²</v>
          </cell>
          <cell r="C243">
            <v>5200</v>
          </cell>
        </row>
        <row r="244">
          <cell r="A244" t="str">
            <v>Soldadura 6013 de 1/8</v>
          </cell>
          <cell r="B244" t="str">
            <v>kg</v>
          </cell>
          <cell r="C244">
            <v>8853.119999999999</v>
          </cell>
        </row>
        <row r="247">
          <cell r="A247" t="str">
            <v>Tuberia 6" de segunda (Tipo petrolera)</v>
          </cell>
          <cell r="B247" t="str">
            <v>ml</v>
          </cell>
          <cell r="C247">
            <v>200000</v>
          </cell>
          <cell r="D247">
            <v>0</v>
          </cell>
        </row>
        <row r="248">
          <cell r="A248" t="str">
            <v>Tuberia 8" de segunda (Tipo petrolera)</v>
          </cell>
          <cell r="B248" t="str">
            <v>ml</v>
          </cell>
          <cell r="C248">
            <v>250000</v>
          </cell>
        </row>
        <row r="249">
          <cell r="A249" t="str">
            <v>Tuberia 10" de segunda (Tipo petrolera)</v>
          </cell>
          <cell r="B249" t="str">
            <v>ml</v>
          </cell>
          <cell r="C249">
            <v>300000</v>
          </cell>
        </row>
        <row r="250">
          <cell r="A250" t="str">
            <v>Tuberia 12" de segunda (Tipo petrolera)</v>
          </cell>
          <cell r="B250" t="str">
            <v>ml</v>
          </cell>
          <cell r="C250">
            <v>350000</v>
          </cell>
        </row>
        <row r="251">
          <cell r="A251" t="str">
            <v>Pulidora</v>
          </cell>
          <cell r="C251">
            <v>4000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cell r="B1" t="str">
            <v>CUBS</v>
          </cell>
          <cell r="C1" t="str">
            <v>DESCRIPCION</v>
          </cell>
          <cell r="D1" t="str">
            <v xml:space="preserve">UNIDAD </v>
          </cell>
          <cell r="E1" t="str">
            <v>COSTO TOTAL</v>
          </cell>
        </row>
        <row r="2">
          <cell r="A2" t="str">
            <v>641.1</v>
          </cell>
          <cell r="B2" t="str">
            <v>3.6.6.9.1</v>
          </cell>
          <cell r="C2" t="str">
            <v>ACERO DE PREESFUERZO</v>
          </cell>
          <cell r="D2" t="str">
            <v>Ton-m</v>
          </cell>
          <cell r="E2">
            <v>1492</v>
          </cell>
        </row>
        <row r="3">
          <cell r="A3" t="str">
            <v>640.1.3</v>
          </cell>
          <cell r="B3" t="str">
            <v>3.6.6.8.3</v>
          </cell>
          <cell r="C3" t="str">
            <v>ACERO DE REFUERZO Fy=4200 Mpa</v>
          </cell>
          <cell r="D3" t="str">
            <v>kg</v>
          </cell>
          <cell r="E3">
            <v>5208</v>
          </cell>
        </row>
        <row r="4">
          <cell r="A4" t="str">
            <v>640.1.1</v>
          </cell>
          <cell r="B4" t="str">
            <v>3.6.6.8.1 </v>
          </cell>
          <cell r="C4" t="str">
            <v>ACERO DE REFUERZO GRADO 37</v>
          </cell>
          <cell r="D4" t="str">
            <v>kg</v>
          </cell>
          <cell r="E4">
            <v>4774</v>
          </cell>
        </row>
        <row r="5">
          <cell r="A5" t="str">
            <v>640.1.2</v>
          </cell>
          <cell r="B5" t="str">
            <v>3.6.6.8.2</v>
          </cell>
          <cell r="C5" t="str">
            <v>ACERO DE REFUERZO GRADO 40</v>
          </cell>
          <cell r="D5" t="str">
            <v>kg</v>
          </cell>
          <cell r="E5">
            <v>4774</v>
          </cell>
        </row>
        <row r="6">
          <cell r="A6" t="str">
            <v>510P2</v>
          </cell>
          <cell r="B6" t="str">
            <v>3.6.5.2.2</v>
          </cell>
          <cell r="C6" t="str">
            <v>ADOQUIN COLOR</v>
          </cell>
          <cell r="D6" t="str">
            <v>m²</v>
          </cell>
          <cell r="E6">
            <v>63696</v>
          </cell>
        </row>
        <row r="7">
          <cell r="A7" t="str">
            <v>510P1</v>
          </cell>
          <cell r="B7" t="str">
            <v>3.6.5.2</v>
          </cell>
          <cell r="C7" t="str">
            <v>ADOQUIN GRAMA</v>
          </cell>
          <cell r="D7" t="str">
            <v>m²</v>
          </cell>
          <cell r="E7">
            <v>59849</v>
          </cell>
        </row>
        <row r="8">
          <cell r="A8" t="str">
            <v>311.1</v>
          </cell>
          <cell r="B8" t="str">
            <v>3.6.3.2.1</v>
          </cell>
          <cell r="C8" t="str">
            <v>AFIRMADO</v>
          </cell>
          <cell r="D8" t="str">
            <v>m³</v>
          </cell>
          <cell r="E8">
            <v>117244</v>
          </cell>
        </row>
        <row r="9">
          <cell r="A9" t="str">
            <v>311P2</v>
          </cell>
          <cell r="B9" t="str">
            <v>3.6.3.2</v>
          </cell>
          <cell r="C9" t="str">
            <v>AFIRMADO ESTABILIZADO CON CAL</v>
          </cell>
          <cell r="D9" t="str">
            <v>m³</v>
          </cell>
          <cell r="E9">
            <v>217052</v>
          </cell>
        </row>
        <row r="10">
          <cell r="A10" t="str">
            <v>311P1</v>
          </cell>
          <cell r="B10" t="str">
            <v>3.6.3.2</v>
          </cell>
          <cell r="C10" t="str">
            <v>AFIRMADO ESTABILIZADO CON CEMENTO</v>
          </cell>
          <cell r="D10" t="str">
            <v>m³</v>
          </cell>
          <cell r="E10">
            <v>163232</v>
          </cell>
        </row>
        <row r="11">
          <cell r="A11" t="str">
            <v>623P</v>
          </cell>
          <cell r="B11" t="str">
            <v>3.6.6.8</v>
          </cell>
          <cell r="C11" t="str">
            <v>ANCLAJE EN ROCA DE D=4" CON 3 TORONES DE 1/2" POSTENSADOS</v>
          </cell>
          <cell r="D11" t="str">
            <v>Ton-m</v>
          </cell>
          <cell r="E11">
            <v>566456</v>
          </cell>
        </row>
        <row r="12">
          <cell r="A12" t="str">
            <v>623P1</v>
          </cell>
          <cell r="B12" t="str">
            <v>3.6.6.8</v>
          </cell>
          <cell r="C12" t="str">
            <v>ANCLAJE EN ROCA DE D=4" CON 4 TORONES DE 1/2" POSTENSADOS</v>
          </cell>
          <cell r="D12" t="str">
            <v>Ton-m</v>
          </cell>
          <cell r="E12">
            <v>572306</v>
          </cell>
        </row>
        <row r="13">
          <cell r="A13" t="str">
            <v>642.1</v>
          </cell>
          <cell r="B13" t="str">
            <v>3.6.6.10.1</v>
          </cell>
          <cell r="C13" t="str">
            <v>APOYO ELASTOMERICO</v>
          </cell>
          <cell r="D13" t="str">
            <v>u (DM³)</v>
          </cell>
          <cell r="E13">
            <v>421741</v>
          </cell>
        </row>
        <row r="14">
          <cell r="A14" t="str">
            <v>815P</v>
          </cell>
          <cell r="B14" t="str">
            <v>3.2.10.3</v>
          </cell>
          <cell r="C14" t="str">
            <v>ARBORIZACION</v>
          </cell>
          <cell r="D14" t="str">
            <v>u</v>
          </cell>
          <cell r="E14">
            <v>21299</v>
          </cell>
        </row>
        <row r="15">
          <cell r="A15" t="str">
            <v>680.2</v>
          </cell>
          <cell r="B15" t="str">
            <v>3.6.6.20.2</v>
          </cell>
          <cell r="C15" t="str">
            <v>ARMADURA GALVANIZADA</v>
          </cell>
          <cell r="D15" t="str">
            <v>m</v>
          </cell>
          <cell r="E15">
            <v>0</v>
          </cell>
        </row>
        <row r="16">
          <cell r="A16" t="str">
            <v>311P3</v>
          </cell>
          <cell r="B16" t="str">
            <v>3.6.3.2</v>
          </cell>
          <cell r="C16" t="str">
            <v>BACHEO DE CARRETERAS EN AFIRMADO</v>
          </cell>
          <cell r="D16" t="str">
            <v>m³</v>
          </cell>
          <cell r="E16">
            <v>111978</v>
          </cell>
        </row>
        <row r="17">
          <cell r="A17" t="str">
            <v>700P</v>
          </cell>
          <cell r="B17" t="str">
            <v>3.6.7</v>
          </cell>
          <cell r="C17" t="str">
            <v>BANDAS SONORAS REDUCTORAS DE VELOCIDAD</v>
          </cell>
          <cell r="D17" t="str">
            <v>m²</v>
          </cell>
          <cell r="E17">
            <v>304121</v>
          </cell>
        </row>
        <row r="18">
          <cell r="A18" t="str">
            <v>632.1</v>
          </cell>
          <cell r="B18" t="str">
            <v>3.6.6.7.1</v>
          </cell>
          <cell r="C18" t="str">
            <v>BARANDA DE CONCRETO 1,05*0.35</v>
          </cell>
          <cell r="D18" t="str">
            <v>m</v>
          </cell>
          <cell r="E18">
            <v>215863</v>
          </cell>
        </row>
        <row r="19">
          <cell r="A19" t="str">
            <v>632P</v>
          </cell>
          <cell r="B19" t="str">
            <v>3.6.6.11</v>
          </cell>
          <cell r="C19" t="str">
            <v>BARANDA METALICA</v>
          </cell>
          <cell r="D19" t="str">
            <v>m</v>
          </cell>
          <cell r="E19">
            <v>402900</v>
          </cell>
        </row>
        <row r="20">
          <cell r="A20" t="str">
            <v>621.4</v>
          </cell>
          <cell r="B20" t="str">
            <v xml:space="preserve"> 3.6.6.4.4</v>
          </cell>
          <cell r="C20" t="str">
            <v>BASE ACAMPANADA DE PRUEBA (EN SITIO)</v>
          </cell>
          <cell r="D20" t="str">
            <v>m³</v>
          </cell>
          <cell r="E20">
            <v>0</v>
          </cell>
        </row>
        <row r="21">
          <cell r="A21" t="str">
            <v>341.1</v>
          </cell>
          <cell r="B21" t="str">
            <v>3.6.3.7</v>
          </cell>
          <cell r="C21" t="str">
            <v>BASE ESTABILIZADA CON CEMENTO (SIN CEMENTO)</v>
          </cell>
          <cell r="D21" t="str">
            <v>m³</v>
          </cell>
          <cell r="E21">
            <v>82071</v>
          </cell>
        </row>
        <row r="22">
          <cell r="A22" t="str">
            <v>340.1</v>
          </cell>
          <cell r="B22" t="str">
            <v>3.6.3.7.1</v>
          </cell>
          <cell r="C22" t="str">
            <v>BASE ESTABILIZADA CON EMULSION ASFALTICA BEE-1</v>
          </cell>
          <cell r="D22" t="str">
            <v>m³</v>
          </cell>
          <cell r="E22">
            <v>142709</v>
          </cell>
        </row>
        <row r="23">
          <cell r="A23" t="str">
            <v>340.2</v>
          </cell>
          <cell r="B23" t="str">
            <v>3.6.3.7.3</v>
          </cell>
          <cell r="C23" t="str">
            <v>BASE ESTABILIZADA CON EMULSION ASFALTICA BEE-2</v>
          </cell>
          <cell r="D23" t="str">
            <v>m³</v>
          </cell>
          <cell r="E23">
            <v>142709</v>
          </cell>
        </row>
        <row r="24">
          <cell r="A24" t="str">
            <v>340.3</v>
          </cell>
          <cell r="B24" t="str">
            <v>3.6.3.7.5</v>
          </cell>
          <cell r="C24" t="str">
            <v>BASE ESTABILIZADA CON EMULSION ASFALTICA BEE-3</v>
          </cell>
          <cell r="D24" t="str">
            <v>m³</v>
          </cell>
          <cell r="E24">
            <v>142709</v>
          </cell>
        </row>
        <row r="25">
          <cell r="A25" t="str">
            <v>330.1</v>
          </cell>
          <cell r="B25" t="str">
            <v>3.6.3.6.2</v>
          </cell>
          <cell r="C25" t="str">
            <v>BASE GRANULAR</v>
          </cell>
          <cell r="D25" t="str">
            <v>m³</v>
          </cell>
          <cell r="E25">
            <v>149946</v>
          </cell>
        </row>
        <row r="26">
          <cell r="A26" t="str">
            <v>343P</v>
          </cell>
          <cell r="B26" t="str">
            <v> 3.6.3.7.17 </v>
          </cell>
          <cell r="C26" t="str">
            <v>BASE GRANULAR ESTABILIZADA CON CAL</v>
          </cell>
          <cell r="D26" t="str">
            <v>m³</v>
          </cell>
          <cell r="E26">
            <v>176139</v>
          </cell>
        </row>
        <row r="27">
          <cell r="A27" t="str">
            <v>330.2</v>
          </cell>
          <cell r="B27" t="str">
            <v>3.6.3.6.3</v>
          </cell>
          <cell r="C27" t="str">
            <v>BASE GRANULAR PARA BACHEO</v>
          </cell>
          <cell r="D27" t="str">
            <v>m³</v>
          </cell>
          <cell r="E27">
            <v>254023</v>
          </cell>
        </row>
        <row r="28">
          <cell r="A28" t="str">
            <v>631P</v>
          </cell>
          <cell r="B28" t="str">
            <v>3.6.6.21.2</v>
          </cell>
          <cell r="C28" t="str">
            <v>BOLSACRETOS</v>
          </cell>
          <cell r="D28" t="str">
            <v>m³</v>
          </cell>
          <cell r="E28">
            <v>669830.1198333333</v>
          </cell>
        </row>
        <row r="29">
          <cell r="A29" t="str">
            <v>672.1</v>
          </cell>
          <cell r="B29" t="str">
            <v>3.6.6.19.2</v>
          </cell>
          <cell r="C29" t="str">
            <v>BORDILLOS DE CONCRETO</v>
          </cell>
          <cell r="D29" t="str">
            <v>m</v>
          </cell>
          <cell r="E29">
            <v>73545</v>
          </cell>
        </row>
        <row r="30">
          <cell r="A30" t="str">
            <v>631P</v>
          </cell>
          <cell r="B30" t="str">
            <v>3.6.6.21.2</v>
          </cell>
          <cell r="C30" t="str">
            <v>CAISSONS</v>
          </cell>
          <cell r="D30" t="str">
            <v>m³</v>
          </cell>
          <cell r="E30">
            <v>1650160</v>
          </cell>
        </row>
        <row r="31">
          <cell r="A31" t="str">
            <v>621.5</v>
          </cell>
          <cell r="B31" t="str">
            <v>3.6.6.5.5</v>
          </cell>
          <cell r="C31" t="str">
            <v>CAMISA PERMANENTE DE DIAMETRO INTERIOR D=1M EN CONCRETO</v>
          </cell>
          <cell r="D31" t="str">
            <v>m</v>
          </cell>
          <cell r="E31">
            <v>217713</v>
          </cell>
        </row>
        <row r="32">
          <cell r="A32" t="str">
            <v>740.1</v>
          </cell>
          <cell r="B32" t="str">
            <v>3.6.7.6.1</v>
          </cell>
          <cell r="C32" t="str">
            <v>CAPTAFAROS</v>
          </cell>
          <cell r="D32" t="str">
            <v>u</v>
          </cell>
          <cell r="E32">
            <v>13224</v>
          </cell>
        </row>
        <row r="33">
          <cell r="A33" t="str">
            <v>410.1</v>
          </cell>
          <cell r="B33" t="str">
            <v>3.6.4.1.1</v>
          </cell>
          <cell r="C33" t="str">
            <v>CEMENTO ASFALTICO DE PENETRACION 60-70</v>
          </cell>
          <cell r="D33" t="str">
            <v>kg</v>
          </cell>
          <cell r="E33">
            <v>1716</v>
          </cell>
        </row>
        <row r="34">
          <cell r="A34" t="str">
            <v>410.2</v>
          </cell>
          <cell r="B34" t="str">
            <v>3.6.4.1.2</v>
          </cell>
          <cell r="C34" t="str">
            <v>CEMENTO ASFALTICO DE PENETRACION 80-100</v>
          </cell>
          <cell r="D34" t="str">
            <v>kg</v>
          </cell>
          <cell r="E34">
            <v>1950</v>
          </cell>
        </row>
        <row r="35">
          <cell r="A35" t="str">
            <v>414.1</v>
          </cell>
          <cell r="B35" t="str">
            <v>3.6.4.1.3</v>
          </cell>
          <cell r="C35" t="str">
            <v>CEMENTO ASFALTICO MODIFICADO CON POLIMEROS TIPO I</v>
          </cell>
          <cell r="D35" t="str">
            <v>kg</v>
          </cell>
          <cell r="E35">
            <v>2600</v>
          </cell>
        </row>
        <row r="36">
          <cell r="A36" t="str">
            <v>414.2</v>
          </cell>
          <cell r="B36" t="str">
            <v>3.6.4.1.4</v>
          </cell>
          <cell r="C36" t="str">
            <v>CEMENTO ASFALTICO MODIFICADO CON POLIMEROS TIPO II</v>
          </cell>
          <cell r="D36" t="str">
            <v>kg</v>
          </cell>
          <cell r="E36">
            <v>2600</v>
          </cell>
        </row>
        <row r="37">
          <cell r="A37" t="str">
            <v>414.3</v>
          </cell>
          <cell r="B37" t="str">
            <v>3.6.4.1.5</v>
          </cell>
          <cell r="C37" t="str">
            <v>CEMENTO ASFALTICO MODIFICADO CON POLIMEROS TIPO III</v>
          </cell>
          <cell r="D37" t="str">
            <v>kg</v>
          </cell>
          <cell r="E37">
            <v>2665</v>
          </cell>
        </row>
        <row r="38">
          <cell r="A38" t="str">
            <v>414.4</v>
          </cell>
          <cell r="B38" t="str">
            <v>3.6.4.1.6</v>
          </cell>
          <cell r="C38" t="str">
            <v>CEMENTO ASFALTICO MODIFICADO CON POLIMEROS TIPO IV</v>
          </cell>
          <cell r="D38" t="str">
            <v>kg</v>
          </cell>
          <cell r="E38">
            <v>2860</v>
          </cell>
        </row>
        <row r="39">
          <cell r="A39" t="str">
            <v>414.5</v>
          </cell>
          <cell r="B39" t="str">
            <v>3.6.4.1</v>
          </cell>
          <cell r="C39" t="str">
            <v>CEMENTO ASFALTICO MODIFICADO CON POLIMEROS TIPO V</v>
          </cell>
          <cell r="D39" t="str">
            <v>kg</v>
          </cell>
          <cell r="E39">
            <v>2860</v>
          </cell>
        </row>
        <row r="40">
          <cell r="A40" t="str">
            <v>410.1P2</v>
          </cell>
          <cell r="B40" t="str">
            <v>3.6.4.1</v>
          </cell>
          <cell r="C40" t="str">
            <v>CEMENTO ASFALTICO PARA RETENCION DE GEOTEXTILES</v>
          </cell>
          <cell r="D40" t="str">
            <v>kg</v>
          </cell>
          <cell r="E40">
            <v>3962</v>
          </cell>
        </row>
        <row r="41">
          <cell r="A41" t="str">
            <v>341.2</v>
          </cell>
          <cell r="B41" t="str">
            <v>3.6.4.1.8</v>
          </cell>
          <cell r="C41" t="str">
            <v>CEMENTO PORTLAND</v>
          </cell>
          <cell r="D41" t="str">
            <v>kg</v>
          </cell>
          <cell r="E41">
            <v>559</v>
          </cell>
        </row>
        <row r="42">
          <cell r="A42" t="str">
            <v>501.1</v>
          </cell>
          <cell r="B42" t="str">
            <v>1.35.1.1.3</v>
          </cell>
          <cell r="C42" t="str">
            <v>CEMENTO PORTLAND NORMAL</v>
          </cell>
          <cell r="D42" t="str">
            <v>kg</v>
          </cell>
          <cell r="E42">
            <v>559</v>
          </cell>
        </row>
        <row r="43">
          <cell r="A43" t="str">
            <v>800.2</v>
          </cell>
          <cell r="B43" t="str">
            <v>3.6.9.1.10</v>
          </cell>
          <cell r="C43" t="str">
            <v>CERCA DE ALAMBRE DE PUAS CON POSTES DE CONCRETO</v>
          </cell>
          <cell r="D43" t="str">
            <v>m</v>
          </cell>
          <cell r="E43">
            <v>24746</v>
          </cell>
        </row>
        <row r="44">
          <cell r="A44" t="str">
            <v>800.1</v>
          </cell>
          <cell r="B44" t="str">
            <v>3.6.9.1.4</v>
          </cell>
          <cell r="C44" t="str">
            <v>CERCA DE ALAMBRE DE PUAS CON POSTES DE MADERA</v>
          </cell>
          <cell r="D44" t="str">
            <v>m</v>
          </cell>
          <cell r="E44">
            <v>13514</v>
          </cell>
        </row>
        <row r="45">
          <cell r="A45" t="str">
            <v>800.4P</v>
          </cell>
          <cell r="B45" t="str">
            <v> 3.6.9.1.11 </v>
          </cell>
          <cell r="C45" t="str">
            <v>CERCAS DE MALLA CON POSTES DE CONCRETO</v>
          </cell>
          <cell r="D45" t="str">
            <v>m</v>
          </cell>
          <cell r="E45">
            <v>0</v>
          </cell>
        </row>
        <row r="46">
          <cell r="A46" t="str">
            <v>800.3P</v>
          </cell>
          <cell r="B46" t="str">
            <v> 3.6.9.1.8 </v>
          </cell>
          <cell r="C46" t="str">
            <v>CERCAS DE MALLA CON POSTES DE MADERA</v>
          </cell>
          <cell r="D46" t="str">
            <v>m</v>
          </cell>
          <cell r="E46">
            <v>0</v>
          </cell>
        </row>
        <row r="47">
          <cell r="A47" t="str">
            <v>800P</v>
          </cell>
          <cell r="B47" t="str">
            <v>3.6.9.1.30</v>
          </cell>
          <cell r="C47" t="str">
            <v>CERRAMIENTO EN MALLA ESLABONADA</v>
          </cell>
          <cell r="D47" t="str">
            <v>m</v>
          </cell>
          <cell r="E47">
            <v>139710</v>
          </cell>
        </row>
        <row r="48">
          <cell r="A48" t="str">
            <v>682.1</v>
          </cell>
          <cell r="B48" t="str">
            <v>3.2.7.5.3</v>
          </cell>
          <cell r="C48" t="str">
            <v>COLCHOGAVIÓN</v>
          </cell>
          <cell r="D48" t="str">
            <v>m³</v>
          </cell>
          <cell r="E48">
            <v>198538</v>
          </cell>
        </row>
        <row r="49">
          <cell r="A49" t="str">
            <v>630.1</v>
          </cell>
          <cell r="B49" t="str">
            <v>3.6.6.6.8</v>
          </cell>
          <cell r="C49" t="str">
            <v>CONCRETO CLASE A</v>
          </cell>
          <cell r="D49" t="str">
            <v>m³</v>
          </cell>
          <cell r="E49">
            <v>653043</v>
          </cell>
        </row>
        <row r="50">
          <cell r="A50" t="str">
            <v>630.1P</v>
          </cell>
          <cell r="B50" t="e">
            <v>#N/A</v>
          </cell>
          <cell r="C50" t="str">
            <v>CONCRETO CLASE A COMPRADO</v>
          </cell>
          <cell r="D50" t="str">
            <v>m³</v>
          </cell>
          <cell r="E50">
            <v>784927</v>
          </cell>
          <cell r="F50" t="e">
            <v>#REF!</v>
          </cell>
          <cell r="G50" t="str">
            <v>CON EMULSION</v>
          </cell>
        </row>
        <row r="51">
          <cell r="A51" t="str">
            <v>630.2</v>
          </cell>
          <cell r="B51" t="str">
            <v>3.6.6.6.17</v>
          </cell>
          <cell r="C51" t="str">
            <v>CONCRETO CLASE B</v>
          </cell>
          <cell r="D51" t="str">
            <v>m³</v>
          </cell>
          <cell r="E51">
            <v>686882</v>
          </cell>
          <cell r="F51" t="e">
            <v>#REF!</v>
          </cell>
          <cell r="G51" t="str">
            <v>CON EMULSION</v>
          </cell>
        </row>
        <row r="52">
          <cell r="A52" t="str">
            <v>630.2P</v>
          </cell>
          <cell r="B52" t="str">
            <v> 3.3.6.10.2 </v>
          </cell>
          <cell r="C52" t="str">
            <v>CONCRETO CLASE B COMPRADO</v>
          </cell>
          <cell r="D52" t="str">
            <v>m³</v>
          </cell>
          <cell r="E52">
            <v>753955</v>
          </cell>
          <cell r="F52" t="e">
            <v>#REF!</v>
          </cell>
          <cell r="G52" t="str">
            <v>CON EMULSION</v>
          </cell>
        </row>
        <row r="53">
          <cell r="A53" t="str">
            <v>630.3</v>
          </cell>
          <cell r="B53" t="str">
            <v xml:space="preserve"> 3.6.6.6.26</v>
          </cell>
          <cell r="C53" t="str">
            <v>CONCRETO CLASE C</v>
          </cell>
          <cell r="D53" t="str">
            <v>m³</v>
          </cell>
          <cell r="E53">
            <v>612115</v>
          </cell>
          <cell r="F53" t="e">
            <v>#REF!</v>
          </cell>
          <cell r="G53" t="str">
            <v>CON CEMEMTO</v>
          </cell>
        </row>
        <row r="54">
          <cell r="A54" t="str">
            <v>630.3P</v>
          </cell>
          <cell r="B54" t="e">
            <v>#N/A</v>
          </cell>
          <cell r="C54" t="str">
            <v>CONCRETO CLASE C COMPRADO</v>
          </cell>
          <cell r="D54" t="str">
            <v>m³</v>
          </cell>
          <cell r="E54">
            <v>638316</v>
          </cell>
        </row>
        <row r="55">
          <cell r="A55" t="str">
            <v>630.4</v>
          </cell>
          <cell r="B55" t="str">
            <v xml:space="preserve">3.6.6.6.35 </v>
          </cell>
          <cell r="C55" t="str">
            <v>CONCRETO CLASE D</v>
          </cell>
          <cell r="D55" t="str">
            <v>m³</v>
          </cell>
          <cell r="E55">
            <v>514717</v>
          </cell>
        </row>
        <row r="56">
          <cell r="A56" t="str">
            <v>630.5</v>
          </cell>
          <cell r="B56" t="str">
            <v>3.6.6.6.44</v>
          </cell>
          <cell r="C56" t="str">
            <v>CONCRETO CLASE E</v>
          </cell>
          <cell r="D56" t="str">
            <v>m³</v>
          </cell>
          <cell r="E56">
            <v>490129</v>
          </cell>
        </row>
        <row r="57">
          <cell r="A57" t="str">
            <v>630.6</v>
          </cell>
          <cell r="B57" t="str">
            <v>3.6.6.6.46</v>
          </cell>
          <cell r="C57" t="str">
            <v>CONCRETO CLASE F</v>
          </cell>
          <cell r="D57" t="str">
            <v>m³</v>
          </cell>
          <cell r="E57">
            <v>457641</v>
          </cell>
        </row>
        <row r="58">
          <cell r="A58" t="str">
            <v>630.7</v>
          </cell>
          <cell r="B58" t="str">
            <v>3.6.6.6.47</v>
          </cell>
          <cell r="C58" t="str">
            <v>CONCRETO CLASE G</v>
          </cell>
          <cell r="D58" t="str">
            <v>m³</v>
          </cell>
          <cell r="E58">
            <v>327253</v>
          </cell>
        </row>
        <row r="59">
          <cell r="A59" t="str">
            <v>225P</v>
          </cell>
          <cell r="B59" t="str">
            <v>3.2.8.1.1 </v>
          </cell>
          <cell r="C59" t="str">
            <v xml:space="preserve">CONFORMACION DE BOTADERO O ESCOMBRERAS </v>
          </cell>
          <cell r="D59" t="str">
            <v>m³</v>
          </cell>
          <cell r="E59">
            <v>2723</v>
          </cell>
        </row>
        <row r="60">
          <cell r="A60" t="str">
            <v>310.1</v>
          </cell>
          <cell r="B60" t="str">
            <v>3.6.3.1.1</v>
          </cell>
          <cell r="C60" t="str">
            <v>CONFORMACION DE LA CALZADA EXISTENTE</v>
          </cell>
          <cell r="D60" t="str">
            <v>m²</v>
          </cell>
          <cell r="E60">
            <v>639</v>
          </cell>
        </row>
        <row r="61">
          <cell r="A61" t="str">
            <v>642P1</v>
          </cell>
          <cell r="B61" t="str">
            <v>3.6.6.10</v>
          </cell>
          <cell r="C61" t="str">
            <v>CONSTRUCCION JUNTAS ELASTOMERICAS DE 30CM DE ANCHO</v>
          </cell>
          <cell r="D61" t="str">
            <v>m</v>
          </cell>
          <cell r="E61">
            <v>965017</v>
          </cell>
        </row>
        <row r="62">
          <cell r="A62" t="str">
            <v>622.5</v>
          </cell>
          <cell r="B62" t="str">
            <v>3.6.6.5.5</v>
          </cell>
          <cell r="C62" t="str">
            <v>CORTE DEL EXTREMO SUPERIOR DEL ELEMENTO</v>
          </cell>
          <cell r="D62" t="str">
            <v>m</v>
          </cell>
          <cell r="E62">
            <v>32844</v>
          </cell>
        </row>
        <row r="63">
          <cell r="A63" t="str">
            <v>671.1</v>
          </cell>
          <cell r="B63" t="str">
            <v>3.6.6.16.1</v>
          </cell>
          <cell r="C63" t="str">
            <v>CUNETA DE CONCRETO FUNDIDA EN EL LUGAR CONCRETO CLASE F</v>
          </cell>
          <cell r="D63" t="str">
            <v>m³</v>
          </cell>
          <cell r="E63">
            <v>495431</v>
          </cell>
        </row>
        <row r="64">
          <cell r="A64" t="str">
            <v>671.1P</v>
          </cell>
          <cell r="B64" t="str">
            <v>3.6.6.16</v>
          </cell>
          <cell r="C64" t="str">
            <v>CUNETA DE CONCRETO FUNDIDA EN EL LUGAR CONCRETO CLASE E</v>
          </cell>
          <cell r="D64" t="str">
            <v>m³</v>
          </cell>
          <cell r="E64">
            <v>529725</v>
          </cell>
        </row>
        <row r="65">
          <cell r="A65" t="str">
            <v>730.1</v>
          </cell>
          <cell r="B65" t="str">
            <v>3.6.7.5.1</v>
          </cell>
          <cell r="C65" t="str">
            <v>DEFENSA METALICA</v>
          </cell>
          <cell r="D65" t="str">
            <v>m</v>
          </cell>
          <cell r="E65">
            <v>156741</v>
          </cell>
        </row>
        <row r="66">
          <cell r="A66" t="str">
            <v>201.10</v>
          </cell>
          <cell r="B66" t="str">
            <v>3.6.1.3.35</v>
          </cell>
          <cell r="C66" t="str">
            <v>DEMOLICION DE BORDILLOS EN CONCRETO</v>
          </cell>
          <cell r="D66" t="str">
            <v>m</v>
          </cell>
          <cell r="E66">
            <v>6058</v>
          </cell>
        </row>
        <row r="67">
          <cell r="A67" t="str">
            <v>201.1</v>
          </cell>
          <cell r="B67" t="str">
            <v>3.6.1.3.11</v>
          </cell>
          <cell r="C67" t="str">
            <v>DEMOLICIÓN DE EDIFICACIONES.</v>
          </cell>
          <cell r="D67" t="str">
            <v>gl</v>
          </cell>
          <cell r="E67">
            <v>0</v>
          </cell>
        </row>
        <row r="68">
          <cell r="A68" t="str">
            <v>201.1P Y 201.5P</v>
          </cell>
          <cell r="B68" t="e">
            <v>#N/A</v>
          </cell>
          <cell r="C68" t="str">
            <v>DEMOLICIÓN DE EDIFICACIONES.</v>
          </cell>
          <cell r="D68" t="str">
            <v>m²</v>
          </cell>
          <cell r="E68">
            <v>15008</v>
          </cell>
        </row>
        <row r="69">
          <cell r="A69" t="str">
            <v>201.2</v>
          </cell>
          <cell r="B69" t="str">
            <v>3.6.1.3.11</v>
          </cell>
          <cell r="C69" t="str">
            <v>DEMOLICION DE ESTRUCTURAS</v>
          </cell>
          <cell r="D69" t="str">
            <v>gl</v>
          </cell>
          <cell r="E69">
            <v>0</v>
          </cell>
        </row>
        <row r="70">
          <cell r="A70" t="str">
            <v>201.7</v>
          </cell>
          <cell r="B70" t="str">
            <v xml:space="preserve">3.6.1.3.13  </v>
          </cell>
          <cell r="C70" t="str">
            <v>DEMOLICION DE ESTRUCTURAS</v>
          </cell>
          <cell r="D70" t="str">
            <v>m³</v>
          </cell>
          <cell r="E70">
            <v>96242</v>
          </cell>
        </row>
        <row r="71">
          <cell r="A71" t="str">
            <v>201.7P2</v>
          </cell>
          <cell r="B71" t="e">
            <v>#N/A</v>
          </cell>
          <cell r="C71" t="str">
            <v>DEMOLICION DE ESTRUCTURAS (CONCRETO CICLOPEO)</v>
          </cell>
          <cell r="D71" t="str">
            <v>m³</v>
          </cell>
          <cell r="E71">
            <v>49856</v>
          </cell>
        </row>
        <row r="72">
          <cell r="A72" t="str">
            <v>201.7P1</v>
          </cell>
          <cell r="B72" t="e">
            <v>#N/A</v>
          </cell>
          <cell r="C72" t="str">
            <v>DEMOLICION DE ESTRUCTURAS (CONCRETO REFORZADO)</v>
          </cell>
          <cell r="D72" t="str">
            <v>m³</v>
          </cell>
          <cell r="E72">
            <v>100615</v>
          </cell>
        </row>
        <row r="73">
          <cell r="A73" t="str">
            <v>201.4</v>
          </cell>
          <cell r="B73" t="str">
            <v>3.6.1.3.14</v>
          </cell>
          <cell r="C73" t="str">
            <v xml:space="preserve">DEMOLICION DE OBSTACULOS.   </v>
          </cell>
          <cell r="D73" t="str">
            <v>m³</v>
          </cell>
          <cell r="E73">
            <v>0</v>
          </cell>
        </row>
        <row r="74">
          <cell r="A74" t="str">
            <v>201.8P</v>
          </cell>
          <cell r="B74" t="str">
            <v>3.6.1.3</v>
          </cell>
          <cell r="C74" t="str">
            <v xml:space="preserve">DEMOLICION DE PAVIMENTOS RIGIDOS.    </v>
          </cell>
          <cell r="D74" t="str">
            <v>m³</v>
          </cell>
          <cell r="E74">
            <v>105831</v>
          </cell>
        </row>
        <row r="75">
          <cell r="A75" t="str">
            <v>201.9</v>
          </cell>
          <cell r="B75" t="str">
            <v>3.6.1.3.33</v>
          </cell>
          <cell r="C75" t="str">
            <v>DEMOLICION PISOS Y ANDENES DE CONCRETO</v>
          </cell>
          <cell r="D75" t="str">
            <v>m²</v>
          </cell>
          <cell r="E75">
            <v>12759</v>
          </cell>
        </row>
        <row r="76">
          <cell r="A76" t="str">
            <v>201.3</v>
          </cell>
          <cell r="B76" t="str">
            <v>3.6.1.3.15</v>
          </cell>
          <cell r="C76" t="str">
            <v xml:space="preserve">DEMOLICION PISOS, ANDENES Y BORDILLOS DE CONCRETO.  </v>
          </cell>
          <cell r="D76" t="str">
            <v>gl</v>
          </cell>
          <cell r="E76">
            <v>0</v>
          </cell>
        </row>
        <row r="77">
          <cell r="A77" t="str">
            <v>201.3P Y 201.7P</v>
          </cell>
          <cell r="B77" t="e">
            <v>#N/A</v>
          </cell>
          <cell r="C77" t="str">
            <v xml:space="preserve">DEMOLICION PISOS, ANDENES Y BORDILLOS DE CONCRETO.  </v>
          </cell>
          <cell r="D77" t="str">
            <v>m³</v>
          </cell>
          <cell r="E77">
            <v>63474</v>
          </cell>
        </row>
        <row r="78">
          <cell r="A78" t="str">
            <v xml:space="preserve">201.11P Y 201.21P </v>
          </cell>
          <cell r="B78" t="e">
            <v>#N/A</v>
          </cell>
          <cell r="C78" t="str">
            <v>DESMONTAJE DEFENSA METALICA</v>
          </cell>
          <cell r="D78" t="str">
            <v>kg</v>
          </cell>
          <cell r="E78">
            <v>5702</v>
          </cell>
        </row>
        <row r="79">
          <cell r="A79" t="str">
            <v>201.11</v>
          </cell>
          <cell r="B79" t="str">
            <v>3.6.1.3</v>
          </cell>
          <cell r="C79" t="str">
            <v>DESMONTAJE DEFENSA METALICA</v>
          </cell>
          <cell r="D79" t="str">
            <v>m</v>
          </cell>
          <cell r="E79">
            <v>5702</v>
          </cell>
        </row>
        <row r="80">
          <cell r="A80" t="str">
            <v>201.11</v>
          </cell>
          <cell r="B80" t="str">
            <v>3.6.1.3</v>
          </cell>
          <cell r="C80" t="str">
            <v xml:space="preserve">DESMONTAJE Y TRASLADO DE ESTRUCTURAS METALICAS. </v>
          </cell>
          <cell r="D80" t="str">
            <v>kg</v>
          </cell>
          <cell r="E80">
            <v>370</v>
          </cell>
        </row>
        <row r="81">
          <cell r="A81" t="str">
            <v>200.1</v>
          </cell>
          <cell r="B81" t="str">
            <v>3.6.1.2.1</v>
          </cell>
          <cell r="C81" t="str">
            <v xml:space="preserve">DESMONTE Y LIMPIEZA EN BOSQUE           </v>
          </cell>
          <cell r="D81" t="str">
            <v xml:space="preserve"> Ha</v>
          </cell>
          <cell r="E81">
            <v>2023629</v>
          </cell>
        </row>
        <row r="82">
          <cell r="A82" t="str">
            <v>200.2</v>
          </cell>
          <cell r="B82" t="str">
            <v>3.6.1.2.3</v>
          </cell>
          <cell r="C82" t="str">
            <v xml:space="preserve">DESMONTE Y LIMPIEZA EN ZONAS NO BOSCOSAS           </v>
          </cell>
          <cell r="D82" t="str">
            <v xml:space="preserve"> Ha</v>
          </cell>
          <cell r="E82">
            <v>752703</v>
          </cell>
        </row>
        <row r="83">
          <cell r="A83" t="str">
            <v>510P3</v>
          </cell>
          <cell r="B83" t="str">
            <v>3.6.5.2</v>
          </cell>
          <cell r="C83" t="str">
            <v>DILATACION EN ADOQUIN</v>
          </cell>
          <cell r="D83" t="str">
            <v>m²</v>
          </cell>
          <cell r="E83">
            <v>11572</v>
          </cell>
        </row>
        <row r="84">
          <cell r="A84" t="str">
            <v>650.1</v>
          </cell>
          <cell r="B84" t="str">
            <v>3.6.6.11.1</v>
          </cell>
          <cell r="C84" t="str">
            <v>DISEÑO Y FABRICACION DE ESTRUCTURA METALICA</v>
          </cell>
          <cell r="D84" t="str">
            <v>kg</v>
          </cell>
          <cell r="E84">
            <v>0</v>
          </cell>
        </row>
        <row r="85">
          <cell r="A85" t="str">
            <v>670.2</v>
          </cell>
          <cell r="B85" t="str">
            <v>3.6.6.15.2</v>
          </cell>
          <cell r="C85" t="str">
            <v>DISIPADORES DE ENERGIA Y SEDIMENTADORES EN CONCRETO CICLOPEO</v>
          </cell>
          <cell r="D85" t="str">
            <v>m³</v>
          </cell>
          <cell r="E85">
            <v>439710</v>
          </cell>
        </row>
        <row r="86">
          <cell r="A86" t="str">
            <v>670.1</v>
          </cell>
          <cell r="B86" t="str">
            <v>3.6.6.15.2</v>
          </cell>
          <cell r="C86" t="str">
            <v>DISIPADORES DE ENERGIA Y SEDIMENTADORES EN GAVIONES</v>
          </cell>
          <cell r="D86" t="str">
            <v>m³</v>
          </cell>
          <cell r="E86">
            <v>207420</v>
          </cell>
        </row>
        <row r="87">
          <cell r="A87" t="str">
            <v>670.1P</v>
          </cell>
          <cell r="B87" t="str">
            <v>3.6.6.15.2</v>
          </cell>
          <cell r="C87" t="str">
            <v>DISIPADORES DE ENERGIA Y SEDIMENTADORES EN GAVIONES (con recubrimiento)</v>
          </cell>
          <cell r="D87" t="str">
            <v>m³</v>
          </cell>
          <cell r="E87">
            <v>256934</v>
          </cell>
        </row>
        <row r="88">
          <cell r="A88" t="str">
            <v>674.1</v>
          </cell>
          <cell r="B88" t="str">
            <v>3.6.6.20.1</v>
          </cell>
          <cell r="C88" t="str">
            <v xml:space="preserve">DREN HORIZONTAL DE LONGITUD MENOR O IGUAL A DIEZ (10) METROS  </v>
          </cell>
          <cell r="D88" t="str">
            <v>m</v>
          </cell>
          <cell r="E88">
            <v>337801</v>
          </cell>
        </row>
        <row r="89">
          <cell r="A89" t="str">
            <v>674P</v>
          </cell>
          <cell r="B89" t="str">
            <v> 3.6.6.14</v>
          </cell>
          <cell r="C89" t="str">
            <v xml:space="preserve">DRENES HORIZONTALES TUBERIA DE 2" SIN CLASIFICAR </v>
          </cell>
          <cell r="D89" t="str">
            <v>m</v>
          </cell>
          <cell r="E89">
            <v>252041</v>
          </cell>
        </row>
        <row r="90">
          <cell r="A90" t="str">
            <v>680P1</v>
          </cell>
          <cell r="B90" t="e">
            <v>#N/A</v>
          </cell>
          <cell r="C90" t="str">
            <v>EMPEDRADO PARA TALUDES</v>
          </cell>
          <cell r="D90" t="str">
            <v>m²</v>
          </cell>
          <cell r="E90">
            <v>45297</v>
          </cell>
          <cell r="F90" t="e">
            <v>#REF!</v>
          </cell>
          <cell r="G90" t="str">
            <v>CON EMULSION</v>
          </cell>
        </row>
        <row r="91">
          <cell r="A91" t="str">
            <v>411P</v>
          </cell>
          <cell r="B91" t="e">
            <v>#N/A</v>
          </cell>
          <cell r="C91" t="str">
            <v>EMULSION ASFALTICA DE ROTURA LENTA CRL-0</v>
          </cell>
          <cell r="D91" t="str">
            <v>l</v>
          </cell>
          <cell r="E91">
            <v>2360</v>
          </cell>
        </row>
        <row r="92">
          <cell r="A92" t="str">
            <v>411.2</v>
          </cell>
          <cell r="B92" t="str">
            <v>3.6.4.2.2</v>
          </cell>
          <cell r="C92" t="str">
            <v>EMULSION ASFALTICA DE ROTURA LENTA CRL-1</v>
          </cell>
          <cell r="D92" t="str">
            <v>l</v>
          </cell>
          <cell r="E92">
            <v>1573</v>
          </cell>
          <cell r="F92" t="e">
            <v>#REF!</v>
          </cell>
          <cell r="G92" t="str">
            <v>CON EMULSION</v>
          </cell>
        </row>
        <row r="93">
          <cell r="A93" t="str">
            <v>411.3</v>
          </cell>
          <cell r="B93" t="str">
            <v>3.6.4.2.3</v>
          </cell>
          <cell r="C93" t="str">
            <v>EMULSION ASFALTICA DE ROTURA LENTA CRL-1H</v>
          </cell>
          <cell r="D93" t="str">
            <v>l</v>
          </cell>
          <cell r="E93">
            <v>1730</v>
          </cell>
        </row>
        <row r="94">
          <cell r="A94" t="str">
            <v>411.1</v>
          </cell>
          <cell r="B94" t="str">
            <v>3.6.4.2.1</v>
          </cell>
          <cell r="C94" t="str">
            <v>EMULSION ASFALTICA DE ROTURA MEDIA CRM</v>
          </cell>
          <cell r="D94" t="str">
            <v>l</v>
          </cell>
          <cell r="E94">
            <v>1510</v>
          </cell>
          <cell r="F94">
            <v>0</v>
          </cell>
          <cell r="G94" t="str">
            <v>CON EMULSION</v>
          </cell>
        </row>
        <row r="95">
          <cell r="A95" t="str">
            <v>415.1</v>
          </cell>
          <cell r="B95" t="str">
            <v>3.6.4.2.5</v>
          </cell>
          <cell r="C95" t="str">
            <v>EMULSION ASFALTICA DE ROTURA MEDIA MODIFICADA CON POLIMEROS CRMm</v>
          </cell>
          <cell r="D95" t="str">
            <v>l</v>
          </cell>
          <cell r="E95">
            <v>2831</v>
          </cell>
        </row>
        <row r="96">
          <cell r="A96" t="str">
            <v>675P1</v>
          </cell>
          <cell r="B96" t="e">
            <v>#N/A</v>
          </cell>
          <cell r="C96" t="str">
            <v>EMULSION ASFALTICA PARA RETENCION DE GEOTEXTILES</v>
          </cell>
          <cell r="D96" t="str">
            <v>l</v>
          </cell>
          <cell r="E96">
            <v>1816</v>
          </cell>
        </row>
        <row r="97">
          <cell r="A97" t="str">
            <v>680.1</v>
          </cell>
          <cell r="B97" t="str">
            <v>3.6.6.20.1</v>
          </cell>
          <cell r="C97" t="str">
            <v>ESCAMAS EN CONCRETO</v>
          </cell>
          <cell r="D97" t="str">
            <v>m²</v>
          </cell>
          <cell r="E97">
            <v>345507</v>
          </cell>
        </row>
        <row r="98">
          <cell r="A98" t="str">
            <v>701P</v>
          </cell>
          <cell r="B98" t="str">
            <v>3.6.7.2</v>
          </cell>
          <cell r="C98" t="str">
            <v>ESTOPEROL</v>
          </cell>
          <cell r="D98" t="str">
            <v>u</v>
          </cell>
          <cell r="E98">
            <v>6737</v>
          </cell>
          <cell r="F98" t="e">
            <v>#REF!</v>
          </cell>
          <cell r="G98" t="str">
            <v>CON EMULSION</v>
          </cell>
        </row>
        <row r="99">
          <cell r="A99" t="str">
            <v>210.2.2</v>
          </cell>
          <cell r="B99" t="str">
            <v>3.6.2.1.5</v>
          </cell>
          <cell r="C99" t="str">
            <v xml:space="preserve">EXCAVACION EN MATERIAL COMUN DE LA EXPLANACION Y CANALES        </v>
          </cell>
          <cell r="D99" t="str">
            <v>m³</v>
          </cell>
          <cell r="E99">
            <v>4281</v>
          </cell>
        </row>
        <row r="100">
          <cell r="A100" t="str">
            <v>210.2.1</v>
          </cell>
          <cell r="B100" t="str">
            <v>3.6.2.1.3</v>
          </cell>
          <cell r="C100" t="str">
            <v>EXCAVACION EN ROCA DE LA EXPLANACION Y CANALES</v>
          </cell>
          <cell r="D100" t="str">
            <v>m³</v>
          </cell>
          <cell r="E100">
            <v>48211</v>
          </cell>
          <cell r="F100" t="e">
            <v>#REF!</v>
          </cell>
          <cell r="G100" t="str">
            <v>CON EMULSION</v>
          </cell>
        </row>
        <row r="101">
          <cell r="A101" t="str">
            <v>210.2.1P</v>
          </cell>
          <cell r="B101" t="e">
            <v>#N/A</v>
          </cell>
          <cell r="C101" t="str">
            <v xml:space="preserve">EXCAVACION EN ROCA DE LA EXPLANACION, CANALES Y PRESTAMOS (sin explosivos)        </v>
          </cell>
          <cell r="D101" t="str">
            <v>m³</v>
          </cell>
          <cell r="E101">
            <v>5432</v>
          </cell>
        </row>
        <row r="102">
          <cell r="A102" t="str">
            <v>210.2.3</v>
          </cell>
          <cell r="B102" t="str">
            <v>3.6.2.1.5</v>
          </cell>
          <cell r="C102" t="str">
            <v xml:space="preserve">EXCAVACION EN ROCA DE PRÉSTAMOS       </v>
          </cell>
          <cell r="D102" t="str">
            <v>m³</v>
          </cell>
          <cell r="E102">
            <v>40804</v>
          </cell>
          <cell r="F102" t="e">
            <v>#REF!</v>
          </cell>
          <cell r="G102" t="str">
            <v>CON EMULSION</v>
          </cell>
        </row>
        <row r="103">
          <cell r="A103" t="str">
            <v>210.1.1</v>
          </cell>
          <cell r="B103" t="str">
            <v xml:space="preserve">3.6.2.1.1 </v>
          </cell>
          <cell r="C103" t="str">
            <v>EXCAVACIÓN SIN CLASIFICAR DE LA EXPLANACIÓN Y CANALES</v>
          </cell>
          <cell r="D103" t="str">
            <v>m³</v>
          </cell>
          <cell r="E103">
            <v>5708</v>
          </cell>
        </row>
        <row r="104">
          <cell r="A104" t="str">
            <v>210.1.2</v>
          </cell>
          <cell r="B104" t="str">
            <v>3.6.2.1.3 </v>
          </cell>
          <cell r="C104" t="str">
            <v>EXCAVACIÓN SIN CLASIFICAR DE PRÉSTAMOS</v>
          </cell>
          <cell r="D104" t="str">
            <v>m³</v>
          </cell>
          <cell r="E104">
            <v>5263</v>
          </cell>
        </row>
        <row r="105">
          <cell r="A105" t="str">
            <v>465.1</v>
          </cell>
          <cell r="B105" t="str">
            <v>3.6.2.1</v>
          </cell>
          <cell r="C105" t="str">
            <v>EXCAVACIONES PARA REPARACION DE PAVIMENTO ASFALTICO EXISTENTE</v>
          </cell>
          <cell r="D105" t="str">
            <v>m³</v>
          </cell>
          <cell r="E105">
            <v>61338</v>
          </cell>
          <cell r="F105" t="e">
            <v>#REF!</v>
          </cell>
          <cell r="G105" t="str">
            <v>CON CEMENTO ASFALTICO</v>
          </cell>
        </row>
        <row r="106">
          <cell r="A106" t="str">
            <v>600.5</v>
          </cell>
          <cell r="B106" t="str">
            <v>3.6.6.1.11</v>
          </cell>
          <cell r="C106" t="str">
            <v>EXCAVACIONES VARIAS EN MATERIAL COMUN BAJO AGUA</v>
          </cell>
          <cell r="D106" t="str">
            <v>m³</v>
          </cell>
          <cell r="E106">
            <v>21217</v>
          </cell>
        </row>
        <row r="107">
          <cell r="A107" t="str">
            <v>600.5P</v>
          </cell>
          <cell r="B107" t="str">
            <v>3.6.6.1</v>
          </cell>
          <cell r="C107" t="str">
            <v>EXCAVACIONES VARIAS EN MATERIAL COMUN BAJO AGUA A MANO</v>
          </cell>
          <cell r="D107" t="str">
            <v>m³</v>
          </cell>
          <cell r="E107">
            <v>81164</v>
          </cell>
          <cell r="F107">
            <v>0</v>
          </cell>
          <cell r="G107" t="str">
            <v>CON CEMENTO ASFALTICO</v>
          </cell>
        </row>
        <row r="108">
          <cell r="A108" t="str">
            <v>600.4</v>
          </cell>
          <cell r="B108" t="str">
            <v xml:space="preserve">3.6.6.1.10  </v>
          </cell>
          <cell r="C108" t="str">
            <v>EXCAVACIONES VARIAS EN MATERIAL COMUN EN SECO</v>
          </cell>
          <cell r="D108" t="str">
            <v>m³</v>
          </cell>
          <cell r="E108">
            <v>12084</v>
          </cell>
        </row>
        <row r="109">
          <cell r="A109" t="str">
            <v>600.4P</v>
          </cell>
          <cell r="B109" t="str">
            <v>3.6.6.1</v>
          </cell>
          <cell r="C109" t="str">
            <v>EXCAVACIONES VARIAS EN MATERIAL COMUN EN SECO A MANO</v>
          </cell>
          <cell r="D109" t="str">
            <v>m³</v>
          </cell>
          <cell r="E109">
            <v>38900</v>
          </cell>
          <cell r="F109">
            <v>622223</v>
          </cell>
          <cell r="G109" t="str">
            <v>CON CEMENTO ASFALTICO</v>
          </cell>
        </row>
        <row r="110">
          <cell r="A110" t="str">
            <v>600.3</v>
          </cell>
          <cell r="B110" t="str">
            <v>3.6.6.1.9</v>
          </cell>
          <cell r="C110" t="str">
            <v>EXCAVACIONES VARIAS EN ROCA BAJO AGUA</v>
          </cell>
          <cell r="D110" t="str">
            <v>m³</v>
          </cell>
          <cell r="E110">
            <v>89551</v>
          </cell>
        </row>
        <row r="111">
          <cell r="A111" t="str">
            <v>600.2</v>
          </cell>
          <cell r="B111" t="str">
            <v>3.6.6.1.9</v>
          </cell>
          <cell r="C111" t="str">
            <v>EXCAVACIONES VARIAS EN ROCA EN SECO</v>
          </cell>
          <cell r="D111" t="str">
            <v>m³</v>
          </cell>
          <cell r="E111">
            <v>61696</v>
          </cell>
        </row>
        <row r="112">
          <cell r="A112" t="str">
            <v>600.1</v>
          </cell>
          <cell r="B112" t="str">
            <v>3.6.6.1.9</v>
          </cell>
          <cell r="C112" t="str">
            <v>EXCAVACIONES VARIAS SIN CLASIFICAR</v>
          </cell>
          <cell r="D112" t="str">
            <v>m³</v>
          </cell>
          <cell r="E112">
            <v>13981</v>
          </cell>
        </row>
        <row r="113">
          <cell r="A113" t="str">
            <v>620.2</v>
          </cell>
          <cell r="B113" t="str">
            <v>3.6.6.3.2</v>
          </cell>
          <cell r="C113" t="str">
            <v>EXTENSION DE PILOTES PREFABRICADOS</v>
          </cell>
          <cell r="D113" t="str">
            <v>m</v>
          </cell>
          <cell r="E113">
            <v>0</v>
          </cell>
          <cell r="F113">
            <v>537222</v>
          </cell>
          <cell r="G113" t="str">
            <v>CON CEMENTO ASFALTICO</v>
          </cell>
        </row>
        <row r="114">
          <cell r="A114" t="str">
            <v>650.2</v>
          </cell>
          <cell r="B114" t="str">
            <v>3.6.6.11.2</v>
          </cell>
          <cell r="C114" t="str">
            <v>FABRICACION DE LA ESTRUCTURA METALICA</v>
          </cell>
          <cell r="D114" t="str">
            <v>kg</v>
          </cell>
          <cell r="E114">
            <v>7921</v>
          </cell>
        </row>
        <row r="115">
          <cell r="A115" t="str">
            <v>460.1</v>
          </cell>
          <cell r="B115" t="str">
            <v>3.6.4.15.2</v>
          </cell>
          <cell r="C115" t="str">
            <v>FRESADO DE PAVIMENTO ASFALTICO EN ESPESOR DE 10 CM</v>
          </cell>
          <cell r="D115" t="str">
            <v>m²</v>
          </cell>
          <cell r="E115">
            <v>4429</v>
          </cell>
          <cell r="F115">
            <v>554382</v>
          </cell>
          <cell r="G115" t="str">
            <v>CON CEMENTO ASFALTICO</v>
          </cell>
        </row>
        <row r="116">
          <cell r="A116" t="str">
            <v>460.1</v>
          </cell>
          <cell r="B116" t="str">
            <v>3.6.4.15.2</v>
          </cell>
          <cell r="C116" t="str">
            <v>FRESADO DE PAVIMENTO ASFALTICO EN ESPESOR DE 5 CM</v>
          </cell>
          <cell r="D116" t="str">
            <v>m²</v>
          </cell>
          <cell r="E116">
            <v>2217</v>
          </cell>
        </row>
        <row r="117">
          <cell r="A117" t="str">
            <v>460.1P</v>
          </cell>
          <cell r="B117" t="e">
            <v>#N/A</v>
          </cell>
          <cell r="C117" t="str">
            <v>FRESADO DE PAVIMENTO ASFALTICO EN ESPESOR DE 5 CM</v>
          </cell>
          <cell r="D117" t="str">
            <v>m³</v>
          </cell>
          <cell r="E117">
            <v>39212</v>
          </cell>
          <cell r="F117">
            <v>0</v>
          </cell>
          <cell r="G117" t="str">
            <v>CON CEMENTO ASFALTICO</v>
          </cell>
        </row>
        <row r="118">
          <cell r="A118" t="str">
            <v>681.1</v>
          </cell>
          <cell r="B118" t="str">
            <v xml:space="preserve">3.6.6.21.1  </v>
          </cell>
          <cell r="C118" t="str">
            <v>GAVION</v>
          </cell>
          <cell r="D118" t="str">
            <v>m³</v>
          </cell>
          <cell r="E118">
            <v>212723</v>
          </cell>
        </row>
        <row r="119">
          <cell r="A119" t="str">
            <v>673.1P</v>
          </cell>
          <cell r="B119" t="e">
            <v>#N/A</v>
          </cell>
          <cell r="C119" t="str">
            <v>GEODREN PLANAR H=1M CON TUBERIA DE 4"</v>
          </cell>
          <cell r="D119" t="str">
            <v>m³</v>
          </cell>
          <cell r="E119">
            <v>108517</v>
          </cell>
        </row>
        <row r="120">
          <cell r="A120" t="str">
            <v>673.2.4</v>
          </cell>
          <cell r="B120" t="e">
            <v>#N/A</v>
          </cell>
          <cell r="C120" t="str">
            <v>GEOTEXTIL NT REPAV 450</v>
          </cell>
          <cell r="D120" t="str">
            <v>m²</v>
          </cell>
          <cell r="E120">
            <v>6522</v>
          </cell>
          <cell r="F120">
            <v>419702</v>
          </cell>
          <cell r="G120" t="str">
            <v>CON CEMENTO ASFALTICO</v>
          </cell>
        </row>
        <row r="121">
          <cell r="A121" t="str">
            <v>673.2.2</v>
          </cell>
          <cell r="B121" t="str">
            <v> 3.6.8.2.2 </v>
          </cell>
          <cell r="C121" t="str">
            <v>GEOTEXTIL NT2100</v>
          </cell>
          <cell r="D121" t="str">
            <v>m²</v>
          </cell>
          <cell r="E121">
            <v>7543</v>
          </cell>
        </row>
        <row r="122">
          <cell r="A122" t="str">
            <v>673.2.1</v>
          </cell>
          <cell r="B122" t="str">
            <v> 3.6.8.2.3 </v>
          </cell>
          <cell r="C122" t="str">
            <v>GEOTEXTIL NT2500</v>
          </cell>
          <cell r="D122" t="str">
            <v>m²</v>
          </cell>
          <cell r="E122">
            <v>7543</v>
          </cell>
          <cell r="F122">
            <v>419702</v>
          </cell>
          <cell r="G122" t="str">
            <v>CON CEMENTO ASFALTICO</v>
          </cell>
        </row>
        <row r="123">
          <cell r="A123" t="str">
            <v>464.1</v>
          </cell>
          <cell r="B123" t="str">
            <v>3.6.8</v>
          </cell>
          <cell r="C123" t="str">
            <v>GEOTEXTIL PARA REHABILITACIÓN DE PAVIMENTOS ASFÁLTICOS</v>
          </cell>
          <cell r="D123" t="str">
            <v>m²</v>
          </cell>
          <cell r="E123">
            <v>5954</v>
          </cell>
        </row>
        <row r="124">
          <cell r="A124" t="str">
            <v>673.2.3</v>
          </cell>
          <cell r="B124" t="str">
            <v> 3.6.8.2.5 </v>
          </cell>
          <cell r="C124" t="str">
            <v>GEOTEXTIL T2400</v>
          </cell>
          <cell r="D124" t="str">
            <v>m²</v>
          </cell>
          <cell r="E124">
            <v>7518</v>
          </cell>
          <cell r="F124">
            <v>419702</v>
          </cell>
          <cell r="G124" t="str">
            <v>CON CEMENTO ASFALTICO</v>
          </cell>
        </row>
        <row r="125">
          <cell r="A125" t="str">
            <v>690.1</v>
          </cell>
          <cell r="B125" t="str">
            <v>3.6.7.1.1</v>
          </cell>
          <cell r="C125" t="str">
            <v>IMPERMEABILIZACIÓN DE ESTRUCTURAS</v>
          </cell>
          <cell r="D125" t="str">
            <v>m²</v>
          </cell>
          <cell r="E125">
            <v>0</v>
          </cell>
        </row>
        <row r="126">
          <cell r="A126" t="str">
            <v>642P2</v>
          </cell>
          <cell r="B126" t="str">
            <v>3.6.6.10</v>
          </cell>
          <cell r="C126" t="str">
            <v>JUNTA ELASTOMERICA M100</v>
          </cell>
          <cell r="D126" t="str">
            <v>m</v>
          </cell>
          <cell r="E126">
            <v>1907969</v>
          </cell>
          <cell r="F126">
            <v>419702</v>
          </cell>
          <cell r="G126" t="str">
            <v>CON CEMENTO ASFALTICO</v>
          </cell>
        </row>
        <row r="127">
          <cell r="A127" t="str">
            <v>642P3</v>
          </cell>
          <cell r="B127" t="str">
            <v>3.6.6.10</v>
          </cell>
          <cell r="C127" t="str">
            <v>JUNTA ELASTOMERICA M60</v>
          </cell>
          <cell r="D127" t="str">
            <v>m</v>
          </cell>
          <cell r="E127">
            <v>1575395</v>
          </cell>
        </row>
        <row r="128">
          <cell r="A128" t="str">
            <v>.</v>
          </cell>
          <cell r="B128" t="e">
            <v>#N/A</v>
          </cell>
          <cell r="C128" t="str">
            <v>LECHADA ASFALTICA CON EMULSION CRL-1H LA-1</v>
          </cell>
          <cell r="D128" t="str">
            <v>m²</v>
          </cell>
          <cell r="E128">
            <v>3377</v>
          </cell>
          <cell r="F128">
            <v>419702</v>
          </cell>
          <cell r="G128" t="str">
            <v>CON CEMENTO ASFALTICO</v>
          </cell>
        </row>
        <row r="129">
          <cell r="A129" t="str">
            <v>433.2</v>
          </cell>
          <cell r="B129" t="str">
            <v>3.6.4.8.2</v>
          </cell>
          <cell r="C129" t="str">
            <v>LECHADA ASFALTICA CON EMULSION CRL-1H LA-2</v>
          </cell>
          <cell r="D129" t="str">
            <v>m²</v>
          </cell>
          <cell r="E129">
            <v>4819</v>
          </cell>
        </row>
        <row r="130">
          <cell r="A130" t="str">
            <v>433.3</v>
          </cell>
          <cell r="B130" t="str">
            <v>3.6.4.8.3</v>
          </cell>
          <cell r="C130" t="str">
            <v>LECHADA ASFALTICA CON EMULSION CRL-1H LA-3</v>
          </cell>
          <cell r="D130" t="str">
            <v>m²</v>
          </cell>
          <cell r="E130">
            <v>5846</v>
          </cell>
        </row>
        <row r="131">
          <cell r="A131" t="str">
            <v>433.4</v>
          </cell>
          <cell r="B131" t="str">
            <v>3.6.4.8.4</v>
          </cell>
          <cell r="C131" t="str">
            <v>LECHADA ASFALTICA CON EMULSION CRL-1H LA-4</v>
          </cell>
          <cell r="D131" t="str">
            <v>m²</v>
          </cell>
          <cell r="E131">
            <v>6560</v>
          </cell>
        </row>
        <row r="132">
          <cell r="A132" t="str">
            <v>433.5</v>
          </cell>
          <cell r="B132" t="str">
            <v>3.6.4.8.5</v>
          </cell>
          <cell r="C132" t="str">
            <v>LECHADA ASFALTICA CON EMULSION CRL-1HM LA-1</v>
          </cell>
          <cell r="D132" t="str">
            <v>m²</v>
          </cell>
          <cell r="E132">
            <v>4170</v>
          </cell>
          <cell r="F132" t="e">
            <v>#REF!</v>
          </cell>
          <cell r="G132" t="str">
            <v>CON EMULSION</v>
          </cell>
        </row>
        <row r="133">
          <cell r="A133" t="str">
            <v>433.6</v>
          </cell>
          <cell r="B133" t="str">
            <v>3.6.4.8.6</v>
          </cell>
          <cell r="C133" t="str">
            <v>LECHADA ASFALTICA CON EMULSION CRL-1HM LA-2</v>
          </cell>
          <cell r="D133" t="str">
            <v>m²</v>
          </cell>
          <cell r="E133">
            <v>5753</v>
          </cell>
          <cell r="F133">
            <v>0</v>
          </cell>
          <cell r="G133" t="str">
            <v>CON CEMENTO ASFALTICO</v>
          </cell>
        </row>
        <row r="134">
          <cell r="A134" t="str">
            <v>433.7</v>
          </cell>
          <cell r="B134" t="str">
            <v>3.6.4.8.7</v>
          </cell>
          <cell r="C134" t="str">
            <v>LECHADA ASFALTICA CON EMULSION CRL-1HM LA-3</v>
          </cell>
          <cell r="D134" t="str">
            <v>m²</v>
          </cell>
          <cell r="E134">
            <v>7061</v>
          </cell>
        </row>
        <row r="135">
          <cell r="A135" t="str">
            <v>433.8</v>
          </cell>
          <cell r="B135" t="str">
            <v>3.6.4.8.8</v>
          </cell>
          <cell r="C135" t="str">
            <v>LECHADA ASFALTICA CON EMULSION CRL-1HM LA-4</v>
          </cell>
          <cell r="D135" t="str">
            <v>m²</v>
          </cell>
          <cell r="E135">
            <v>7962</v>
          </cell>
        </row>
        <row r="136">
          <cell r="A136" t="str">
            <v>700.2</v>
          </cell>
          <cell r="B136" t="str">
            <v>3.6.7.1.6</v>
          </cell>
          <cell r="C136" t="str">
            <v>LÍNEA DE DEMARCACIÓN CON RESINA TERMOPLÁSTICA</v>
          </cell>
          <cell r="D136" t="str">
            <v>m</v>
          </cell>
          <cell r="E136">
            <v>1818</v>
          </cell>
        </row>
        <row r="137">
          <cell r="A137" t="str">
            <v>700.1</v>
          </cell>
          <cell r="B137" t="str">
            <v>3.6.7.1.1</v>
          </cell>
          <cell r="C137" t="str">
            <v>LINEAS DE DEMARCACIÓN CON PINTURA EN FRÍO</v>
          </cell>
          <cell r="D137" t="str">
            <v>m</v>
          </cell>
          <cell r="E137">
            <v>1813</v>
          </cell>
        </row>
        <row r="138">
          <cell r="A138" t="str">
            <v>200P2</v>
          </cell>
          <cell r="B138" t="str">
            <v> 3.6.1.1.2 </v>
          </cell>
          <cell r="C138" t="str">
            <v>LOCALIZACION CARRETERAS</v>
          </cell>
          <cell r="D138" t="str">
            <v>m</v>
          </cell>
          <cell r="E138">
            <v>36660</v>
          </cell>
        </row>
        <row r="139">
          <cell r="A139" t="str">
            <v>200P1</v>
          </cell>
          <cell r="B139" t="str">
            <v>3.6.1.1.1 </v>
          </cell>
          <cell r="C139" t="str">
            <v>LOCALIZACION ESTRUCTURAS</v>
          </cell>
          <cell r="D139" t="str">
            <v>m²</v>
          </cell>
          <cell r="E139">
            <v>36511</v>
          </cell>
        </row>
        <row r="140">
          <cell r="A140" t="str">
            <v>640.2P</v>
          </cell>
          <cell r="B140" t="str">
            <v>3.6.6.8</v>
          </cell>
          <cell r="C140" t="str">
            <v>MALLA DE REFUERZO grafil de 7 mm y 10 x10 y L aprox =30 m</v>
          </cell>
          <cell r="D140" t="str">
            <v>m²</v>
          </cell>
          <cell r="E140">
            <v>22230</v>
          </cell>
        </row>
        <row r="141">
          <cell r="A141" t="str">
            <v>640.2</v>
          </cell>
          <cell r="B141" t="str">
            <v> 3.6.6.8.2 </v>
          </cell>
          <cell r="C141" t="str">
            <v>MALLA DE REFUERZO fy 420 Mpa</v>
          </cell>
          <cell r="D141" t="str">
            <v>kg</v>
          </cell>
          <cell r="E141">
            <v>7536</v>
          </cell>
        </row>
        <row r="142">
          <cell r="A142" t="str">
            <v>700.3</v>
          </cell>
          <cell r="B142" t="str">
            <v> 3.6.7.1.2</v>
          </cell>
          <cell r="C142" t="str">
            <v>MARCA VIAL CON PINTURA EN FRÍO</v>
          </cell>
          <cell r="D142" t="str">
            <v>m²</v>
          </cell>
          <cell r="E142">
            <v>25715</v>
          </cell>
        </row>
        <row r="143">
          <cell r="A143" t="str">
            <v>700.4</v>
          </cell>
          <cell r="B143" t="str">
            <v>3.6.7.1.6</v>
          </cell>
          <cell r="C143" t="str">
            <v>MARCA VIAL CON RESINA TERMOPLÁSTICA</v>
          </cell>
          <cell r="D143" t="str">
            <v>m²</v>
          </cell>
          <cell r="E143">
            <v>24574</v>
          </cell>
        </row>
        <row r="144">
          <cell r="A144" t="str">
            <v>673.3</v>
          </cell>
          <cell r="B144" t="str">
            <v>3.6.8.1.2</v>
          </cell>
          <cell r="C144" t="str">
            <v>MATERIAL DE COBERTURA</v>
          </cell>
          <cell r="D144" t="str">
            <v>m³</v>
          </cell>
          <cell r="E144">
            <v>156799</v>
          </cell>
        </row>
        <row r="145">
          <cell r="A145" t="str">
            <v>673.1</v>
          </cell>
          <cell r="B145" t="str">
            <v>3.6.6.19.2</v>
          </cell>
          <cell r="C145" t="str">
            <v>MATERIAL GRANULAR FILTRANTE</v>
          </cell>
          <cell r="D145" t="str">
            <v>m³</v>
          </cell>
          <cell r="E145">
            <v>132661</v>
          </cell>
        </row>
        <row r="146">
          <cell r="A146" t="str">
            <v>230.2</v>
          </cell>
          <cell r="B146" t="str">
            <v>3.6.2.5.2</v>
          </cell>
          <cell r="C146" t="str">
            <v>MEJORAMIENTO DE LA SUBRASANTE EMPLEANDO UNICAMENTE MATERIAL ADICIONADO</v>
          </cell>
          <cell r="D146" t="str">
            <v>m³</v>
          </cell>
          <cell r="E146">
            <v>11584</v>
          </cell>
        </row>
        <row r="147">
          <cell r="A147" t="str">
            <v>230.1</v>
          </cell>
          <cell r="B147" t="str">
            <v>3.6.2.5.1</v>
          </cell>
          <cell r="C147" t="str">
            <v>MEJORAMIENTO DE LA SUBRASANTE INVOLUCRANDO EL SUELO EXISTENTE</v>
          </cell>
          <cell r="D147" t="str">
            <v>m²</v>
          </cell>
          <cell r="E147">
            <v>552</v>
          </cell>
        </row>
        <row r="148">
          <cell r="A148" t="str">
            <v>451.1</v>
          </cell>
          <cell r="B148" t="str">
            <v>3.6.4.12.1</v>
          </cell>
          <cell r="C148" t="str">
            <v>MEZCLA ABIERTA EN CALIENTE TIPO MAC-1</v>
          </cell>
          <cell r="D148" t="str">
            <v>m³</v>
          </cell>
          <cell r="E148">
            <v>417102</v>
          </cell>
        </row>
        <row r="149">
          <cell r="A149" t="str">
            <v>451.1P</v>
          </cell>
          <cell r="B149" t="str">
            <v>3.6.4.12</v>
          </cell>
          <cell r="C149" t="str">
            <v>MEZCLA ABIERTA EN CALIENTE TIPO MAC-1 COMPRADA</v>
          </cell>
          <cell r="D149" t="str">
            <v>m³</v>
          </cell>
          <cell r="E149">
            <v>541297</v>
          </cell>
        </row>
        <row r="150">
          <cell r="A150" t="str">
            <v>451.2</v>
          </cell>
          <cell r="B150" t="str">
            <v>3.6.4.12.2</v>
          </cell>
          <cell r="C150" t="str">
            <v>MEZCLA ABIERTA EN CALIENTE TIPO MAC-2</v>
          </cell>
          <cell r="D150" t="str">
            <v>m³</v>
          </cell>
          <cell r="E150">
            <v>417102</v>
          </cell>
        </row>
        <row r="151">
          <cell r="A151" t="str">
            <v>451.2P</v>
          </cell>
          <cell r="B151" t="str">
            <v>3.6.4.12</v>
          </cell>
          <cell r="C151" t="str">
            <v>MEZCLA ABIERTA EN CALIENTE TIPO MAC-2 COMPRADA</v>
          </cell>
          <cell r="D151" t="str">
            <v>m³</v>
          </cell>
          <cell r="E151">
            <v>613211</v>
          </cell>
        </row>
        <row r="152">
          <cell r="A152" t="str">
            <v>451.3</v>
          </cell>
          <cell r="B152" t="str">
            <v>3.6.4.12.3</v>
          </cell>
          <cell r="C152" t="str">
            <v>MEZCLA ABIERTA EN CALIENTE TIPO MAC-3</v>
          </cell>
          <cell r="D152" t="str">
            <v>m³</v>
          </cell>
          <cell r="E152">
            <v>417102</v>
          </cell>
        </row>
        <row r="153">
          <cell r="A153" t="str">
            <v>451.3P</v>
          </cell>
          <cell r="B153" t="str">
            <v>3.6.4.12</v>
          </cell>
          <cell r="C153" t="str">
            <v>MEZCLA ABIERTA EN CALIENTE TIPO MAC-3 COMPRADA</v>
          </cell>
          <cell r="D153" t="str">
            <v>m³</v>
          </cell>
          <cell r="E153">
            <v>652536</v>
          </cell>
        </row>
        <row r="154">
          <cell r="A154" t="str">
            <v>441.4P</v>
          </cell>
          <cell r="B154" t="e">
            <v>#N/A</v>
          </cell>
          <cell r="C154" t="str">
            <v>MEZCLA ABIERTA EN FRIO PARA BACHEO</v>
          </cell>
          <cell r="D154" t="str">
            <v>m³</v>
          </cell>
          <cell r="E154">
            <v>701475</v>
          </cell>
        </row>
        <row r="155">
          <cell r="A155" t="str">
            <v>441.1</v>
          </cell>
          <cell r="B155" t="str">
            <v>3.6.4.10.1</v>
          </cell>
          <cell r="C155" t="str">
            <v>MEZCLA ABIERTA EN FRIO TIPO MAF-1</v>
          </cell>
          <cell r="D155" t="str">
            <v>m³</v>
          </cell>
          <cell r="E155">
            <v>327054</v>
          </cell>
        </row>
        <row r="156">
          <cell r="A156" t="str">
            <v>441.1P</v>
          </cell>
          <cell r="B156" t="str">
            <v>3.6.4.10</v>
          </cell>
          <cell r="C156" t="str">
            <v>MEZCLA ABIERTA EN FRIO TIPO MAF-1 COMPRADA</v>
          </cell>
          <cell r="D156" t="str">
            <v>m³</v>
          </cell>
          <cell r="E156">
            <v>678934</v>
          </cell>
        </row>
        <row r="157">
          <cell r="A157" t="str">
            <v>441.2</v>
          </cell>
          <cell r="B157" t="str">
            <v>3.6.4.10.2</v>
          </cell>
          <cell r="C157" t="str">
            <v>MEZCLA ABIERTA EN FRIO TIPO MAF-2</v>
          </cell>
          <cell r="D157" t="str">
            <v>m³</v>
          </cell>
          <cell r="E157">
            <v>329283</v>
          </cell>
        </row>
        <row r="158">
          <cell r="A158" t="str">
            <v>441.2P</v>
          </cell>
          <cell r="B158" t="str">
            <v>3.6.4.10</v>
          </cell>
          <cell r="C158" t="str">
            <v>MEZCLA ABIERTA EN FRIO TIPO MAF-2 COMPRADA</v>
          </cell>
          <cell r="D158" t="str">
            <v>m³</v>
          </cell>
          <cell r="E158">
            <v>632874</v>
          </cell>
        </row>
        <row r="159">
          <cell r="A159" t="str">
            <v>441.3</v>
          </cell>
          <cell r="B159" t="str">
            <v>3.6.4.10.3</v>
          </cell>
          <cell r="C159" t="str">
            <v>MEZCLA ABIERTA EN FRIO TIPO MAF-3</v>
          </cell>
          <cell r="D159" t="str">
            <v>m³</v>
          </cell>
          <cell r="E159">
            <v>331016</v>
          </cell>
        </row>
        <row r="160">
          <cell r="A160" t="str">
            <v>441.3P</v>
          </cell>
          <cell r="B160" t="str">
            <v>3.6.4.10</v>
          </cell>
          <cell r="C160" t="str">
            <v>MEZCLA ABIERTA EN FRIO TIPO MAF-3 COMPRADA</v>
          </cell>
          <cell r="D160" t="str">
            <v>m³</v>
          </cell>
          <cell r="E160">
            <v>632874</v>
          </cell>
        </row>
        <row r="161">
          <cell r="A161" t="str">
            <v>462.1.1</v>
          </cell>
          <cell r="B161" t="str">
            <v>3.6.4.17.3</v>
          </cell>
          <cell r="C161" t="str">
            <v>MEZCLA ASFALTICA RECICLADA EN CALIENTE DEL TIPO MDC-0</v>
          </cell>
          <cell r="D161" t="str">
            <v>m³</v>
          </cell>
          <cell r="E161">
            <v>52444</v>
          </cell>
        </row>
        <row r="162">
          <cell r="A162" t="str">
            <v>462.1.1P</v>
          </cell>
          <cell r="B162" t="e">
            <v>#N/A</v>
          </cell>
          <cell r="C162" t="str">
            <v>MEZCLA ASFALTICA RECICLADA EN CALIENTE DEL TIPO MDC-0 COMPRADA</v>
          </cell>
          <cell r="D162" t="str">
            <v>m³</v>
          </cell>
          <cell r="E162">
            <v>93567</v>
          </cell>
        </row>
        <row r="163">
          <cell r="A163" t="str">
            <v>462.1.2</v>
          </cell>
          <cell r="B163" t="str">
            <v>3.6.4.17.4</v>
          </cell>
          <cell r="C163" t="str">
            <v>MEZCLA ASFALTICA RECICLADA EN CALIENTE DEL TIPO MDC-1</v>
          </cell>
          <cell r="D163" t="str">
            <v>m³</v>
          </cell>
          <cell r="E163">
            <v>94771</v>
          </cell>
        </row>
        <row r="164">
          <cell r="A164" t="str">
            <v>462.1.2P</v>
          </cell>
          <cell r="B164" t="e">
            <v>#N/A</v>
          </cell>
          <cell r="C164" t="str">
            <v>MEZCLA ASFALTICA RECICLADA EN CALIENTE DEL TIPO MDC-1 COMPRADA</v>
          </cell>
          <cell r="D164" t="str">
            <v>m³</v>
          </cell>
          <cell r="E164">
            <v>52444</v>
          </cell>
        </row>
        <row r="165">
          <cell r="A165" t="str">
            <v>462.1.3</v>
          </cell>
          <cell r="B165" t="str">
            <v>3.6.4.17</v>
          </cell>
          <cell r="C165" t="str">
            <v>MEZCLA ASFALTICA RECICLADA EN CALIENTE DEL TIPO MDC-2</v>
          </cell>
          <cell r="D165" t="str">
            <v>m³</v>
          </cell>
          <cell r="E165">
            <v>97177</v>
          </cell>
        </row>
        <row r="166">
          <cell r="A166" t="str">
            <v>462.1.3P</v>
          </cell>
          <cell r="B166" t="e">
            <v>#N/A</v>
          </cell>
          <cell r="C166" t="str">
            <v>MEZCLA ASFALTICA RECICLADA EN CALIENTE DEL TIPO MDC-2 COMPRADA</v>
          </cell>
          <cell r="D166" t="str">
            <v>m³</v>
          </cell>
          <cell r="E166">
            <v>52444</v>
          </cell>
        </row>
        <row r="167">
          <cell r="A167" t="str">
            <v>462.1.4</v>
          </cell>
          <cell r="B167" t="str">
            <v> 3.6.4.17.4 </v>
          </cell>
          <cell r="C167" t="str">
            <v>MEZCLA ASFALTICA RECICLADA EN CALIENTE DEL TIPO MDC-3</v>
          </cell>
          <cell r="D167" t="str">
            <v>m³</v>
          </cell>
          <cell r="E167">
            <v>97177</v>
          </cell>
        </row>
        <row r="168">
          <cell r="A168" t="str">
            <v>462.1.4P</v>
          </cell>
          <cell r="B168" t="e">
            <v>#N/A</v>
          </cell>
          <cell r="C168" t="str">
            <v>MEZCLA ASFALTICA RECICLADA EN CALIENTE DEL TIPO MDC-3 COMPRADA</v>
          </cell>
          <cell r="D168" t="str">
            <v>m³</v>
          </cell>
          <cell r="E168">
            <v>52444</v>
          </cell>
        </row>
        <row r="169">
          <cell r="A169" t="str">
            <v>462.2P</v>
          </cell>
          <cell r="B169" t="str">
            <v>3.6.4.17</v>
          </cell>
          <cell r="C169" t="str">
            <v>MEZCLA ASFALTICA RECICLADA EN CALIENTE PARA BACHEO</v>
          </cell>
          <cell r="D169" t="str">
            <v>m³</v>
          </cell>
          <cell r="E169">
            <v>50688</v>
          </cell>
        </row>
        <row r="170">
          <cell r="A170" t="str">
            <v>450.1</v>
          </cell>
          <cell r="B170" t="str">
            <v>3.6.4.11.2</v>
          </cell>
          <cell r="C170" t="str">
            <v>MEZCLA DENSA EN CALIENTE MDC-1</v>
          </cell>
          <cell r="D170" t="str">
            <v>m³</v>
          </cell>
          <cell r="E170">
            <v>588702</v>
          </cell>
        </row>
        <row r="171">
          <cell r="A171" t="str">
            <v>450.1P</v>
          </cell>
          <cell r="B171" t="str">
            <v>3.6.4.11</v>
          </cell>
          <cell r="C171" t="str">
            <v>MEZCLA DENSA EN CALIENTE MDC-1 COMPRADA</v>
          </cell>
          <cell r="D171" t="str">
            <v>m³</v>
          </cell>
          <cell r="E171">
            <v>642977</v>
          </cell>
        </row>
        <row r="172">
          <cell r="A172" t="str">
            <v>450.2</v>
          </cell>
          <cell r="B172" t="str">
            <v>3.6.4.11.3</v>
          </cell>
          <cell r="C172" t="str">
            <v>MEZCLA DENSA EN CALIENTE MDC-2</v>
          </cell>
          <cell r="D172" t="str">
            <v>m³</v>
          </cell>
          <cell r="E172">
            <v>430031</v>
          </cell>
        </row>
        <row r="173">
          <cell r="A173" t="str">
            <v>450.2P</v>
          </cell>
          <cell r="B173" t="str">
            <v>3.6.4.11</v>
          </cell>
          <cell r="C173" t="str">
            <v>MEZCLA DENSA EN CALIENTE MDC-2 COMPRADA</v>
          </cell>
          <cell r="D173" t="str">
            <v>m³</v>
          </cell>
          <cell r="E173">
            <v>662639</v>
          </cell>
        </row>
        <row r="174">
          <cell r="A174" t="str">
            <v>450.3</v>
          </cell>
          <cell r="B174" t="str">
            <v>3.6.4.11.4</v>
          </cell>
          <cell r="C174" t="str">
            <v>MEZCLA DENSA EN CALIENTE MDC-3</v>
          </cell>
          <cell r="D174" t="str">
            <v>m³</v>
          </cell>
          <cell r="E174">
            <v>417102</v>
          </cell>
        </row>
        <row r="175">
          <cell r="A175" t="str">
            <v>450.3P</v>
          </cell>
          <cell r="B175" t="str">
            <v>3.6.4.11</v>
          </cell>
          <cell r="C175" t="str">
            <v>MEZCLA DENSA EN CALIENTE MDC-3 COMPRADA</v>
          </cell>
          <cell r="D175" t="str">
            <v>m³</v>
          </cell>
          <cell r="E175">
            <v>662639</v>
          </cell>
        </row>
        <row r="176">
          <cell r="A176" t="str">
            <v>450.9</v>
          </cell>
          <cell r="B176" t="str">
            <v>3.6.4.11.5</v>
          </cell>
          <cell r="C176" t="str">
            <v>MEZCLA DENSA EN CALIENTE PARA BACHEO</v>
          </cell>
          <cell r="D176" t="str">
            <v>m³</v>
          </cell>
          <cell r="E176">
            <v>477690</v>
          </cell>
        </row>
        <row r="177">
          <cell r="A177" t="str">
            <v>450.9P</v>
          </cell>
          <cell r="B177" t="str">
            <v>3.6.4.11.5</v>
          </cell>
          <cell r="C177" t="str">
            <v>MEZCLA DENSA EN CALIENTE PARA BACHEO COMPRADA</v>
          </cell>
          <cell r="D177" t="str">
            <v>m³</v>
          </cell>
          <cell r="E177">
            <v>810929</v>
          </cell>
        </row>
        <row r="178">
          <cell r="A178" t="str">
            <v>440.1</v>
          </cell>
          <cell r="B178" t="str">
            <v>3.6.4.9.1</v>
          </cell>
          <cell r="C178" t="str">
            <v>MEZCLA DENSA EN FRIO MDF-1</v>
          </cell>
          <cell r="D178" t="str">
            <v>m³</v>
          </cell>
          <cell r="E178">
            <v>327054</v>
          </cell>
        </row>
        <row r="179">
          <cell r="A179" t="str">
            <v>440.1P</v>
          </cell>
          <cell r="B179" t="str">
            <v>3.6.4.9</v>
          </cell>
          <cell r="C179" t="str">
            <v>MEZCLA DENSA EN FRIO MDF-1 COMPRADA</v>
          </cell>
          <cell r="D179" t="str">
            <v>m³</v>
          </cell>
          <cell r="E179">
            <v>633146</v>
          </cell>
        </row>
        <row r="180">
          <cell r="A180" t="str">
            <v>440.2</v>
          </cell>
          <cell r="B180" t="str">
            <v>3.6.4.9.2</v>
          </cell>
          <cell r="C180" t="str">
            <v>MEZCLA DENSA EN FRIO MDF-2</v>
          </cell>
          <cell r="D180" t="str">
            <v>m³</v>
          </cell>
          <cell r="E180">
            <v>329283</v>
          </cell>
        </row>
        <row r="181">
          <cell r="A181" t="str">
            <v>440.2P</v>
          </cell>
          <cell r="B181" t="str">
            <v>3.6.4.9</v>
          </cell>
          <cell r="C181" t="str">
            <v>MEZCLA DENSA EN FRIO MDF-2 COMPRADA</v>
          </cell>
          <cell r="D181" t="str">
            <v>m³</v>
          </cell>
          <cell r="E181">
            <v>633146</v>
          </cell>
        </row>
        <row r="182">
          <cell r="A182" t="str">
            <v>440.3</v>
          </cell>
          <cell r="B182" t="str">
            <v>3.6.4.9.3</v>
          </cell>
          <cell r="C182" t="str">
            <v>MEZCLA DENSA EN FRIO MDF-3</v>
          </cell>
          <cell r="D182" t="str">
            <v>m³</v>
          </cell>
          <cell r="E182">
            <v>331016</v>
          </cell>
        </row>
        <row r="183">
          <cell r="A183" t="str">
            <v>440.3P</v>
          </cell>
          <cell r="B183" t="str">
            <v>3.6.4.9</v>
          </cell>
          <cell r="C183" t="str">
            <v>MEZCLA DENSA EN FRIO MDF-3 COMPRADA</v>
          </cell>
          <cell r="D183" t="str">
            <v>m³</v>
          </cell>
          <cell r="E183">
            <v>633146</v>
          </cell>
        </row>
        <row r="184">
          <cell r="A184" t="str">
            <v>440.4</v>
          </cell>
          <cell r="B184" t="str">
            <v>3.6.4.9.4</v>
          </cell>
          <cell r="C184" t="str">
            <v>MEZCLA DENSA EN FRIO PARA BACHEO</v>
          </cell>
          <cell r="D184" t="str">
            <v>m³</v>
          </cell>
          <cell r="E184">
            <v>341147</v>
          </cell>
        </row>
        <row r="185">
          <cell r="A185" t="str">
            <v>440.4P</v>
          </cell>
          <cell r="B185" t="e">
            <v>#N/A</v>
          </cell>
          <cell r="C185" t="str">
            <v>MEZCLA DENSA EN FRIO PARA BACHEO COMPRADA</v>
          </cell>
          <cell r="D185" t="str">
            <v>m³</v>
          </cell>
          <cell r="E185">
            <v>653559</v>
          </cell>
        </row>
        <row r="186">
          <cell r="A186" t="str">
            <v>452.3</v>
          </cell>
          <cell r="B186" t="str">
            <v>3.6.4.13.7</v>
          </cell>
          <cell r="C186" t="str">
            <v>MEZCLA DISCONTINUA EN CALIENTE TIPO F-1</v>
          </cell>
          <cell r="D186" t="str">
            <v>m³</v>
          </cell>
          <cell r="E186">
            <v>417102</v>
          </cell>
        </row>
        <row r="187">
          <cell r="A187" t="str">
            <v>452.3P</v>
          </cell>
          <cell r="B187" t="str">
            <v>3.6.4.13.7</v>
          </cell>
          <cell r="C187" t="str">
            <v>MEZCLA DISCONTINUA EN CALIENTE TIPO F-1 COMPRADA</v>
          </cell>
          <cell r="D187" t="str">
            <v>m³</v>
          </cell>
          <cell r="E187">
            <v>407027</v>
          </cell>
        </row>
        <row r="188">
          <cell r="A188" t="str">
            <v>452.4</v>
          </cell>
          <cell r="B188" t="str">
            <v>3.6.4.13.8</v>
          </cell>
          <cell r="C188" t="str">
            <v>MEZCLA DISCONTINUA EN CALIENTE TIPO F-2</v>
          </cell>
          <cell r="D188" t="str">
            <v>m³</v>
          </cell>
          <cell r="E188">
            <v>417102</v>
          </cell>
        </row>
        <row r="189">
          <cell r="A189" t="str">
            <v>452.4P</v>
          </cell>
          <cell r="B189" t="str">
            <v>3.6.4.13.8 </v>
          </cell>
          <cell r="C189" t="str">
            <v>MEZCLA DISCONTINUA EN CALIENTE TIPO F-2 COMPRADA</v>
          </cell>
          <cell r="D189" t="str">
            <v>m³</v>
          </cell>
          <cell r="E189">
            <v>407027</v>
          </cell>
        </row>
        <row r="190">
          <cell r="A190" t="str">
            <v>452.1</v>
          </cell>
          <cell r="B190" t="str">
            <v>3.6.4.13.1</v>
          </cell>
          <cell r="C190" t="str">
            <v>MEZCLA DISCONTINUA EN CALIENTE TIPO M-1</v>
          </cell>
          <cell r="D190" t="str">
            <v>m³</v>
          </cell>
          <cell r="E190">
            <v>417102</v>
          </cell>
        </row>
        <row r="191">
          <cell r="A191" t="str">
            <v>452.1P</v>
          </cell>
          <cell r="B191" t="str">
            <v>3.6.4.13.1 </v>
          </cell>
          <cell r="C191" t="str">
            <v>MEZCLA DISCONTINUA EN CALIENTE TIPO M-1 COMPRADA</v>
          </cell>
          <cell r="D191" t="str">
            <v>m³</v>
          </cell>
          <cell r="E191">
            <v>475846</v>
          </cell>
        </row>
        <row r="192">
          <cell r="A192" t="str">
            <v>452.2</v>
          </cell>
          <cell r="B192" t="str">
            <v>3.6.4.13.2</v>
          </cell>
          <cell r="C192" t="str">
            <v>MEZCLA DISCONTINUA EN CALIENTE TIPO M-2</v>
          </cell>
          <cell r="D192" t="str">
            <v>m³</v>
          </cell>
          <cell r="E192">
            <v>417102</v>
          </cell>
        </row>
        <row r="193">
          <cell r="A193" t="str">
            <v>452.2P</v>
          </cell>
          <cell r="B193" t="str">
            <v>3.6.4.13.2</v>
          </cell>
          <cell r="C193" t="str">
            <v>MEZCLA DISCONTINUA EN CALIENTE TIPO M-2 COMPRADA</v>
          </cell>
          <cell r="D193" t="str">
            <v>m³</v>
          </cell>
          <cell r="E193">
            <v>407027</v>
          </cell>
        </row>
        <row r="194">
          <cell r="A194" t="str">
            <v>453.1</v>
          </cell>
          <cell r="B194" t="str">
            <v>3.6.4.13.7</v>
          </cell>
          <cell r="C194" t="str">
            <v>MEZCLA DRENANTE</v>
          </cell>
          <cell r="D194" t="str">
            <v>m³</v>
          </cell>
          <cell r="E194">
            <v>417102</v>
          </cell>
        </row>
        <row r="195">
          <cell r="A195" t="str">
            <v>650.4</v>
          </cell>
          <cell r="B195" t="str">
            <v>3.6.6.11.6</v>
          </cell>
          <cell r="C195" t="str">
            <v>MONTAJE Y PINTURA DE ESTRUCTURA METALICA</v>
          </cell>
          <cell r="D195" t="str">
            <v>kg</v>
          </cell>
          <cell r="E195">
            <v>1164</v>
          </cell>
        </row>
        <row r="196">
          <cell r="A196" t="str">
            <v>630P</v>
          </cell>
          <cell r="B196" t="str">
            <v>3.3.5.3.6</v>
          </cell>
          <cell r="C196" t="str">
            <v>MORTERO 1.3</v>
          </cell>
          <cell r="D196" t="str">
            <v>m³</v>
          </cell>
          <cell r="E196">
            <v>521822</v>
          </cell>
        </row>
        <row r="197">
          <cell r="A197" t="str">
            <v>630PIM</v>
          </cell>
          <cell r="B197" t="e">
            <v>#N/A</v>
          </cell>
          <cell r="C197" t="str">
            <v>MORTERO 1.3  IMPERMEABILIZADO</v>
          </cell>
          <cell r="D197" t="str">
            <v>m³</v>
          </cell>
          <cell r="E197">
            <v>572223</v>
          </cell>
        </row>
        <row r="198">
          <cell r="A198" t="str">
            <v>680P2</v>
          </cell>
          <cell r="B198" t="e">
            <v>#N/A</v>
          </cell>
          <cell r="C198" t="str">
            <v>MURO DE CONTENCION DE SUELO REFORZADO CON GEOTEXTIL</v>
          </cell>
          <cell r="D198" t="str">
            <v>m²</v>
          </cell>
          <cell r="E198">
            <v>190391</v>
          </cell>
        </row>
        <row r="199">
          <cell r="A199" t="str">
            <v>461.2P</v>
          </cell>
          <cell r="B199" t="e">
            <v>#N/A</v>
          </cell>
          <cell r="C199" t="str">
            <v>PAVIMENTO ASFALTICO RECICLADO EN FRIO EN EL LUGAR CON CEMENTO ASFALTICO ESPUMADO</v>
          </cell>
          <cell r="D199" t="str">
            <v>m³</v>
          </cell>
          <cell r="E199">
            <v>151637</v>
          </cell>
        </row>
        <row r="200">
          <cell r="A200" t="str">
            <v>461.1</v>
          </cell>
          <cell r="B200" t="str">
            <v>3.6.4.16.1</v>
          </cell>
          <cell r="C200" t="str">
            <v>PAVIMENTO ASFALTICO RECICLADO EN FRIO EN EL LUGAR CON EMULSION ASFALTICA</v>
          </cell>
          <cell r="D200" t="str">
            <v>m³</v>
          </cell>
          <cell r="E200">
            <v>154709</v>
          </cell>
        </row>
        <row r="201">
          <cell r="A201" t="str">
            <v>510.1</v>
          </cell>
          <cell r="B201" t="str">
            <v>3.6.5.2.10</v>
          </cell>
          <cell r="C201" t="str">
            <v>PAVIMENTO DE ADOQUINES DE CONCRETO</v>
          </cell>
          <cell r="D201" t="str">
            <v>m²</v>
          </cell>
          <cell r="E201">
            <v>79403</v>
          </cell>
        </row>
        <row r="202">
          <cell r="A202" t="str">
            <v>500.1</v>
          </cell>
          <cell r="B202" t="str">
            <v>3.6.5.1</v>
          </cell>
          <cell r="C202" t="str">
            <v>PAVIMENTO DE CONCRETO HIDRAULICO</v>
          </cell>
          <cell r="D202" t="str">
            <v>m³</v>
          </cell>
          <cell r="E202">
            <v>617805</v>
          </cell>
        </row>
        <row r="203">
          <cell r="A203" t="str">
            <v>221.1</v>
          </cell>
          <cell r="B203" t="str">
            <v>3.6.2.4.2</v>
          </cell>
          <cell r="C203" t="str">
            <v>PEDRAPLEN COMPACTO</v>
          </cell>
          <cell r="D203" t="str">
            <v>m³</v>
          </cell>
          <cell r="E203">
            <v>9798</v>
          </cell>
        </row>
        <row r="204">
          <cell r="A204" t="str">
            <v>221.2</v>
          </cell>
          <cell r="B204" t="str">
            <v>3.6.2.4.1</v>
          </cell>
          <cell r="C204" t="str">
            <v>PEDRAPLEN SUELTO</v>
          </cell>
          <cell r="D204" t="str">
            <v>m³</v>
          </cell>
          <cell r="E204">
            <v>6535</v>
          </cell>
        </row>
        <row r="205">
          <cell r="A205" t="str">
            <v>621.1</v>
          </cell>
          <cell r="B205" t="str">
            <v>3.6.6.4.1</v>
          </cell>
          <cell r="C205" t="str">
            <v>PILOTE DE CONCRETO FUNDIDO EN SITIO D=1M L=12M</v>
          </cell>
          <cell r="D205" t="str">
            <v>m</v>
          </cell>
          <cell r="E205">
            <v>2451769</v>
          </cell>
        </row>
        <row r="206">
          <cell r="A206" t="str">
            <v>621.1P7</v>
          </cell>
          <cell r="B206" t="str">
            <v>3.6.6.4</v>
          </cell>
          <cell r="C206" t="str">
            <v>PILOTES PREEXCAVADOS TIPO CAISSON  D=1,20 M, (EXCAVACIÓN, ANILLOS DE 0,15 M EN CONCRETO CLASE D, CONCRETO CLASE C PARA EL NUCLEO , NO INCLUYE ACERO DE REFUERZO).</v>
          </cell>
          <cell r="D206" t="str">
            <v>m</v>
          </cell>
          <cell r="E206">
            <v>1900059</v>
          </cell>
          <cell r="F206" t="str">
            <v>3.6.6.4</v>
          </cell>
        </row>
        <row r="207">
          <cell r="A207" t="str">
            <v>621.3</v>
          </cell>
          <cell r="B207" t="str">
            <v>3.6.6.4.3</v>
          </cell>
          <cell r="C207" t="str">
            <v>PILOTE DE PRUEBA (EN SITIO)</v>
          </cell>
          <cell r="D207" t="str">
            <v>m</v>
          </cell>
          <cell r="E207">
            <v>0</v>
          </cell>
        </row>
        <row r="208">
          <cell r="A208" t="str">
            <v>620P</v>
          </cell>
          <cell r="B208" t="str">
            <v>3.6.6.4</v>
          </cell>
          <cell r="C208" t="str">
            <v>PILOTE EN MADERA DE D=15CM</v>
          </cell>
          <cell r="D208" t="str">
            <v>m</v>
          </cell>
          <cell r="E208">
            <v>88730</v>
          </cell>
        </row>
        <row r="209">
          <cell r="A209" t="str">
            <v>620.1</v>
          </cell>
          <cell r="B209" t="str">
            <v>3.6.6.3.1</v>
          </cell>
          <cell r="C209" t="str">
            <v>PILOTES PREFABRICADOS DE CONCRETO</v>
          </cell>
          <cell r="D209" t="str">
            <v>m</v>
          </cell>
          <cell r="E209">
            <v>0</v>
          </cell>
        </row>
        <row r="210">
          <cell r="A210" t="str">
            <v>621.1P2</v>
          </cell>
          <cell r="B210" t="str">
            <v>3.6.6.4</v>
          </cell>
          <cell r="C210" t="str">
            <v>SUMINISTRO DE PILOTES HINCADOS DIÁMETRO MÍNIMO 6" DE TUBERIA DE ACERO DE SEGUNDA.</v>
          </cell>
          <cell r="D210" t="str">
            <v>ml</v>
          </cell>
          <cell r="E210">
            <v>346044</v>
          </cell>
        </row>
        <row r="211">
          <cell r="A211" t="str">
            <v>632.P2</v>
          </cell>
          <cell r="B211" t="e">
            <v>#N/A</v>
          </cell>
          <cell r="C211" t="str">
            <v>PINTURA PARA BARANDA METALICA</v>
          </cell>
          <cell r="D211" t="str">
            <v>m</v>
          </cell>
          <cell r="E211">
            <v>75074</v>
          </cell>
        </row>
        <row r="212">
          <cell r="A212" t="str">
            <v>720.1</v>
          </cell>
          <cell r="B212" t="str">
            <v>3.6.7.4.1</v>
          </cell>
          <cell r="C212" t="str">
            <v>POSTE DE REFERENCIA</v>
          </cell>
          <cell r="D212" t="str">
            <v>u</v>
          </cell>
          <cell r="E212">
            <v>180194</v>
          </cell>
        </row>
        <row r="213">
          <cell r="A213" t="str">
            <v>811.1</v>
          </cell>
          <cell r="B213" t="str">
            <v>3.2.10.1</v>
          </cell>
          <cell r="C213" t="str">
            <v xml:space="preserve">PRODUCTO ENROLLADO PARA CONTROL DE EROSIÓN DEL TIPO ________    </v>
          </cell>
          <cell r="D213" t="str">
            <v>m²</v>
          </cell>
          <cell r="E213">
            <v>0</v>
          </cell>
        </row>
        <row r="214">
          <cell r="A214" t="str">
            <v>810.3</v>
          </cell>
          <cell r="B214" t="str">
            <v>3.2.9.1.1</v>
          </cell>
          <cell r="C214" t="str">
            <v>PROTECCIÓN DE TALUD CON HIDROSIEMBRA CONTROLADA</v>
          </cell>
          <cell r="D214" t="str">
            <v>m²</v>
          </cell>
          <cell r="E214">
            <v>0</v>
          </cell>
        </row>
        <row r="215">
          <cell r="A215" t="str">
            <v>810.1</v>
          </cell>
          <cell r="B215" t="str">
            <v>3.6.9.2.1</v>
          </cell>
          <cell r="C215" t="str">
            <v>PROTECCION DE TALUDES CON BLOQUES DE CESPED</v>
          </cell>
          <cell r="D215" t="str">
            <v>m²</v>
          </cell>
          <cell r="E215">
            <v>10185</v>
          </cell>
        </row>
        <row r="216">
          <cell r="A216" t="str">
            <v>811P</v>
          </cell>
          <cell r="B216" t="e">
            <v>#N/A</v>
          </cell>
          <cell r="C216" t="str">
            <v>PROTECCION DE TALUDES CON SEMILLAS Y BIOMANTO</v>
          </cell>
          <cell r="D216" t="str">
            <v>m²</v>
          </cell>
          <cell r="E216">
            <v>5135</v>
          </cell>
        </row>
        <row r="217">
          <cell r="A217" t="str">
            <v>810.2</v>
          </cell>
          <cell r="B217" t="str">
            <v>3.6.9.2.2</v>
          </cell>
          <cell r="C217" t="str">
            <v>PROTECCION DE TALUDES CON TIERRA ORGANICA</v>
          </cell>
          <cell r="D217" t="str">
            <v>m²</v>
          </cell>
          <cell r="E217">
            <v>12700</v>
          </cell>
        </row>
        <row r="218">
          <cell r="A218" t="str">
            <v>810.2P</v>
          </cell>
          <cell r="B218" t="e">
            <v>#N/A</v>
          </cell>
          <cell r="C218" t="str">
            <v>PROTECCIÓN DE TALUDES CON TIERRA ORGÁNICA Y SEMILLAS</v>
          </cell>
          <cell r="D218" t="str">
            <v>m²</v>
          </cell>
          <cell r="E218">
            <v>12700</v>
          </cell>
        </row>
        <row r="219">
          <cell r="A219" t="str">
            <v>620.3</v>
          </cell>
          <cell r="B219" t="str">
            <v>3.6.6.4.6</v>
          </cell>
          <cell r="C219" t="str">
            <v>PRUEBA DE CARGA DE PILOTE PREFABRICADO</v>
          </cell>
          <cell r="D219" t="str">
            <v>m</v>
          </cell>
          <cell r="E219">
            <v>0</v>
          </cell>
        </row>
        <row r="220">
          <cell r="A220" t="str">
            <v>812.1</v>
          </cell>
          <cell r="B220" t="str">
            <v> 3.3.6.10.3 </v>
          </cell>
          <cell r="C220" t="str">
            <v>RECUBRIMIENTO CON MALLA Y MORTERO 1:4 DE e= ___ cm.</v>
          </cell>
          <cell r="D220" t="str">
            <v>m²</v>
          </cell>
          <cell r="E220">
            <v>0</v>
          </cell>
        </row>
        <row r="221">
          <cell r="A221" t="str">
            <v>680.3</v>
          </cell>
          <cell r="B221" t="str">
            <v>3.6.6.20.3</v>
          </cell>
          <cell r="C221" t="str">
            <v>RELLENO GRANULAR PARA TIERRA ARMADA</v>
          </cell>
          <cell r="D221" t="str">
            <v>m³</v>
          </cell>
          <cell r="E221">
            <v>144803</v>
          </cell>
        </row>
        <row r="222">
          <cell r="A222" t="str">
            <v>610.2</v>
          </cell>
          <cell r="B222" t="str">
            <v>3.6.6.2.4</v>
          </cell>
          <cell r="C222" t="str">
            <v>RELLENOS CON MATERIAL FILTRANTE</v>
          </cell>
          <cell r="D222" t="str">
            <v>m³</v>
          </cell>
          <cell r="E222">
            <v>121288</v>
          </cell>
        </row>
        <row r="223">
          <cell r="A223" t="str">
            <v>610.1</v>
          </cell>
          <cell r="B223" t="str">
            <v xml:space="preserve">3.6.6.2.1   </v>
          </cell>
          <cell r="C223" t="str">
            <v>RELLENOS PARA ESTRUCTURAS</v>
          </cell>
          <cell r="D223" t="str">
            <v>m³</v>
          </cell>
          <cell r="E223">
            <v>125432</v>
          </cell>
        </row>
        <row r="224">
          <cell r="A224" t="str">
            <v>610.1P</v>
          </cell>
          <cell r="B224" t="str">
            <v>3.6.2.4.2</v>
          </cell>
          <cell r="C224" t="str">
            <v>RELLENOS PARA ESTRUCTURAS CON MATERIAL PROCEDENTE DE LA EXCAVACIÓN</v>
          </cell>
          <cell r="D224" t="str">
            <v>m³</v>
          </cell>
          <cell r="E224">
            <v>22859</v>
          </cell>
        </row>
        <row r="225">
          <cell r="A225" t="str">
            <v>201.15</v>
          </cell>
          <cell r="B225" t="str">
            <v>3.6.1.3</v>
          </cell>
          <cell r="C225" t="str">
            <v>REMOCION DE ALCANTARILLAS</v>
          </cell>
          <cell r="D225" t="str">
            <v>m</v>
          </cell>
          <cell r="E225">
            <v>53560</v>
          </cell>
        </row>
        <row r="226">
          <cell r="A226" t="str">
            <v>201.16</v>
          </cell>
          <cell r="B226" t="str">
            <v>3.6.1.3</v>
          </cell>
          <cell r="C226" t="str">
            <v>REMOCION DE CERCAS DE ALAMBRE</v>
          </cell>
          <cell r="D226" t="str">
            <v>m</v>
          </cell>
          <cell r="E226">
            <v>3481</v>
          </cell>
        </row>
        <row r="227">
          <cell r="A227" t="str">
            <v>201.21</v>
          </cell>
          <cell r="B227" t="str">
            <v>3.6.1.3</v>
          </cell>
          <cell r="C227" t="str">
            <v>REMOCION DE DEFENSAS METALICAS</v>
          </cell>
          <cell r="D227" t="str">
            <v>m</v>
          </cell>
          <cell r="E227">
            <v>7674</v>
          </cell>
        </row>
        <row r="228">
          <cell r="A228" t="str">
            <v>211.1</v>
          </cell>
          <cell r="B228" t="str">
            <v xml:space="preserve">3.6.2.2.1  </v>
          </cell>
          <cell r="C228" t="str">
            <v>REMOCION DE DERRUMBES</v>
          </cell>
          <cell r="D228" t="str">
            <v>m³</v>
          </cell>
          <cell r="E228">
            <v>5502</v>
          </cell>
        </row>
        <row r="229">
          <cell r="A229" t="str">
            <v>201.14</v>
          </cell>
          <cell r="B229" t="str">
            <v>3.6.1.3.9</v>
          </cell>
          <cell r="C229" t="str">
            <v xml:space="preserve">REMOCION DE DUCTOS DE SERVICIOS EXISTENTES </v>
          </cell>
          <cell r="D229" t="str">
            <v>m</v>
          </cell>
          <cell r="E229">
            <v>5575</v>
          </cell>
        </row>
        <row r="230">
          <cell r="A230" t="str">
            <v>201.14P1</v>
          </cell>
          <cell r="B230" t="e">
            <v>#N/A</v>
          </cell>
          <cell r="C230" t="str">
            <v xml:space="preserve">REMOCION DE DUCTOS DE SERVICIOS EXISTENTES </v>
          </cell>
          <cell r="D230" t="str">
            <v>u</v>
          </cell>
          <cell r="E230">
            <v>0</v>
          </cell>
        </row>
        <row r="231">
          <cell r="A231" t="str">
            <v>201.12</v>
          </cell>
          <cell r="B231" t="str">
            <v>3.6.1.3.47</v>
          </cell>
          <cell r="C231" t="str">
            <v>REMOCION DE ESPECIES VEGETALES</v>
          </cell>
          <cell r="D231" t="str">
            <v>m</v>
          </cell>
          <cell r="E231">
            <v>222987</v>
          </cell>
        </row>
        <row r="232">
          <cell r="A232" t="str">
            <v>201.13</v>
          </cell>
          <cell r="B232" t="str">
            <v>3.6.1.3</v>
          </cell>
          <cell r="C232" t="str">
            <v>REMOCION DE OBSTACULOS</v>
          </cell>
          <cell r="D232" t="str">
            <v>m</v>
          </cell>
          <cell r="E232">
            <v>0</v>
          </cell>
        </row>
        <row r="233">
          <cell r="A233" t="str">
            <v>420.2</v>
          </cell>
          <cell r="B233" t="str">
            <v>3.6.4.3.2</v>
          </cell>
          <cell r="C233" t="str">
            <v>RIEGO DE IMPRIMACION CON ASFALTO LIQUIDO</v>
          </cell>
          <cell r="D233" t="str">
            <v>m²</v>
          </cell>
          <cell r="E233">
            <v>1681</v>
          </cell>
        </row>
        <row r="234">
          <cell r="A234" t="str">
            <v>420.1</v>
          </cell>
          <cell r="B234" t="str">
            <v xml:space="preserve">3.6.4.3.1 </v>
          </cell>
          <cell r="C234" t="str">
            <v>RIEGO DE IMPRIMACION CON EMULSION ASFALTICA</v>
          </cell>
          <cell r="D234" t="str">
            <v>m²</v>
          </cell>
          <cell r="E234">
            <v>1692</v>
          </cell>
        </row>
        <row r="235">
          <cell r="A235" t="str">
            <v>421.1</v>
          </cell>
          <cell r="B235" t="str">
            <v>3.6.4.4.2</v>
          </cell>
          <cell r="C235" t="str">
            <v>RIEGO DE LIGA CON EMULSION ASFALTICA CRR-1</v>
          </cell>
          <cell r="D235" t="str">
            <v>m²</v>
          </cell>
          <cell r="E235">
            <v>990</v>
          </cell>
        </row>
        <row r="236">
          <cell r="A236" t="str">
            <v>421.2</v>
          </cell>
          <cell r="B236" t="str">
            <v>3.6.4.4.3</v>
          </cell>
          <cell r="C236" t="str">
            <v>RIEGO DE LIGA CON EMULSION ASFALTICA CRR-2</v>
          </cell>
          <cell r="D236" t="str">
            <v>m²</v>
          </cell>
          <cell r="E236">
            <v>990</v>
          </cell>
        </row>
        <row r="237">
          <cell r="A237" t="str">
            <v>421.3</v>
          </cell>
          <cell r="B237" t="str">
            <v>3.6.4.4.4</v>
          </cell>
          <cell r="C237" t="str">
            <v>RIEGO DE LIGA CON EMULSION MODIFICADA CON POLIMEROS CRR-1M</v>
          </cell>
          <cell r="D237" t="str">
            <v>m²</v>
          </cell>
          <cell r="E237">
            <v>1045</v>
          </cell>
        </row>
        <row r="238">
          <cell r="A238" t="str">
            <v>421.4</v>
          </cell>
          <cell r="B238" t="str">
            <v>3.6.4.4.5</v>
          </cell>
          <cell r="C238" t="str">
            <v>RIEGO DE LIGA CON EMULSION MODIFICADA CON POLIMEROS CRR-2M</v>
          </cell>
          <cell r="D238" t="str">
            <v>m²</v>
          </cell>
          <cell r="E238">
            <v>1100</v>
          </cell>
        </row>
        <row r="239">
          <cell r="A239" t="str">
            <v>200P3</v>
          </cell>
          <cell r="B239" t="str">
            <v>3.2.1.17.1</v>
          </cell>
          <cell r="C239" t="str">
            <v>ROCERIA</v>
          </cell>
          <cell r="D239" t="str">
            <v>Ha</v>
          </cell>
          <cell r="E239">
            <v>557624</v>
          </cell>
        </row>
        <row r="240">
          <cell r="A240" t="str">
            <v>730.2</v>
          </cell>
          <cell r="B240" t="str">
            <v>3.6.7.5.2</v>
          </cell>
          <cell r="C240" t="str">
            <v>SECCION FINAL</v>
          </cell>
          <cell r="D240" t="str">
            <v>u</v>
          </cell>
          <cell r="E240">
            <v>79367</v>
          </cell>
        </row>
        <row r="241">
          <cell r="A241" t="str">
            <v>432.1</v>
          </cell>
          <cell r="B241" t="str">
            <v>3.6.4.7.1</v>
          </cell>
          <cell r="C241" t="str">
            <v>SELLO DE ARENA-ASFALTO CON EMULSION CRR-2</v>
          </cell>
          <cell r="D241" t="str">
            <v>m²</v>
          </cell>
          <cell r="E241">
            <v>3419</v>
          </cell>
        </row>
        <row r="242">
          <cell r="A242" t="str">
            <v>432.2</v>
          </cell>
          <cell r="B242" t="str">
            <v>3.6.4.7.1</v>
          </cell>
          <cell r="C242" t="str">
            <v>SELLO DE ARENA-ASFALTO CON EMULSION CRR-2m</v>
          </cell>
          <cell r="D242" t="str">
            <v>m²</v>
          </cell>
          <cell r="E242">
            <v>3797</v>
          </cell>
        </row>
        <row r="243">
          <cell r="A243" t="str">
            <v>466.1</v>
          </cell>
          <cell r="B243" t="str">
            <v>3.6.4.7</v>
          </cell>
          <cell r="C243" t="str">
            <v>SELLO DE GRIETAS EN PAVIMENTO ASFALTICO SIN RUTEO</v>
          </cell>
          <cell r="D243" t="str">
            <v>m²</v>
          </cell>
          <cell r="E243">
            <v>882</v>
          </cell>
        </row>
        <row r="244">
          <cell r="A244" t="str">
            <v>642.2</v>
          </cell>
          <cell r="B244" t="str">
            <v>3.6.6.10.2</v>
          </cell>
          <cell r="C244" t="str">
            <v>SELLO PARA JUNTAS DE PUENTES</v>
          </cell>
          <cell r="D244" t="str">
            <v>m</v>
          </cell>
          <cell r="E244">
            <v>40237</v>
          </cell>
        </row>
        <row r="245">
          <cell r="A245" t="str">
            <v>710.1.1</v>
          </cell>
          <cell r="B245" t="str">
            <v>3.6.7.3.39</v>
          </cell>
          <cell r="C245" t="str">
            <v>SEÑAL VERTICAL DE TRANSITO TIPO I (75*75)</v>
          </cell>
          <cell r="D245" t="str">
            <v>u</v>
          </cell>
          <cell r="E245">
            <v>303510</v>
          </cell>
        </row>
        <row r="246">
          <cell r="A246" t="str">
            <v>710.1.2</v>
          </cell>
          <cell r="B246" t="str">
            <v>3.6.7.3</v>
          </cell>
          <cell r="C246" t="str">
            <v>SEÑAL VERTICAL DE TRANSITO TIPO II (1.20*0.4)</v>
          </cell>
          <cell r="D246" t="str">
            <v>u</v>
          </cell>
          <cell r="E246">
            <v>295282</v>
          </cell>
        </row>
        <row r="247">
          <cell r="A247" t="str">
            <v>710.1.3</v>
          </cell>
          <cell r="B247" t="str">
            <v>3.6.7.3</v>
          </cell>
          <cell r="C247" t="str">
            <v>SEÑAL VERTICAL DE TRANSITO TIPO III (SP-54 LA FERREA)</v>
          </cell>
          <cell r="D247" t="str">
            <v>u</v>
          </cell>
          <cell r="E247">
            <v>465582</v>
          </cell>
        </row>
        <row r="248">
          <cell r="A248" t="str">
            <v>710.1.4</v>
          </cell>
          <cell r="B248" t="str">
            <v>3.6.7.3</v>
          </cell>
          <cell r="C248" t="str">
            <v>SEÑAL VERTICAL DE TRANSITO TIPO IV (DELINEADORES DE CURVA)</v>
          </cell>
          <cell r="D248" t="str">
            <v>u</v>
          </cell>
          <cell r="E248">
            <v>308282</v>
          </cell>
        </row>
        <row r="249">
          <cell r="A249" t="str">
            <v>710.2</v>
          </cell>
          <cell r="B249" t="str">
            <v>3.6.7.3</v>
          </cell>
          <cell r="C249" t="str">
            <v>SEÑAL VERTICAL DE TRANSITO TIPO V (INFORMATIVAS)</v>
          </cell>
          <cell r="D249" t="str">
            <v>m²</v>
          </cell>
          <cell r="E249">
            <v>531024</v>
          </cell>
        </row>
        <row r="250">
          <cell r="A250" t="str">
            <v>320.1</v>
          </cell>
          <cell r="B250" t="str">
            <v xml:space="preserve"> 3.6.3.4.2</v>
          </cell>
          <cell r="C250" t="str">
            <v xml:space="preserve">SUBBASE GRANULAR </v>
          </cell>
          <cell r="D250" t="str">
            <v>m³</v>
          </cell>
          <cell r="E250">
            <v>141496</v>
          </cell>
        </row>
        <row r="251">
          <cell r="A251" t="str">
            <v>320.2</v>
          </cell>
          <cell r="B251" t="str">
            <v>3.6.3.4.4</v>
          </cell>
          <cell r="C251" t="str">
            <v>SUBBASE GRANULAR PARA BACHEO</v>
          </cell>
          <cell r="D251" t="str">
            <v>m³</v>
          </cell>
          <cell r="E251">
            <v>174939</v>
          </cell>
        </row>
        <row r="252">
          <cell r="A252" t="str">
            <v>464.2</v>
          </cell>
          <cell r="B252" t="str">
            <v>3.6.4.8 </v>
          </cell>
          <cell r="C252" t="str">
            <v>SUMINISTRO DE CEMENTO ASFÁLTICO</v>
          </cell>
          <cell r="D252" t="str">
            <v>kg</v>
          </cell>
          <cell r="E252">
            <v>2483</v>
          </cell>
        </row>
        <row r="253">
          <cell r="A253" t="str">
            <v>464.3</v>
          </cell>
          <cell r="B253" t="str">
            <v>3.6.4.2</v>
          </cell>
          <cell r="C253" t="str">
            <v>SUMINISTRO DE EMULSIONASFÁLTICA CONVENCIONAL</v>
          </cell>
          <cell r="D253" t="str">
            <v>l</v>
          </cell>
          <cell r="E253">
            <v>1819</v>
          </cell>
        </row>
        <row r="254">
          <cell r="A254" t="str">
            <v>622.4</v>
          </cell>
          <cell r="B254" t="str">
            <v>3.6.6.5.4 </v>
          </cell>
          <cell r="C254" t="str">
            <v>TABLESTACADO DE CONCRETO PREESFORZADO</v>
          </cell>
          <cell r="D254" t="str">
            <v>m²</v>
          </cell>
          <cell r="E254">
            <v>0</v>
          </cell>
        </row>
        <row r="255">
          <cell r="A255" t="str">
            <v>622.3</v>
          </cell>
          <cell r="B255" t="str">
            <v>3.6.6.5.2</v>
          </cell>
          <cell r="C255" t="str">
            <v>TABLESTACADO DE CONCRETO REFORZADO</v>
          </cell>
          <cell r="D255" t="str">
            <v>m²</v>
          </cell>
          <cell r="E255">
            <v>0</v>
          </cell>
        </row>
        <row r="256">
          <cell r="A256" t="str">
            <v>622.1</v>
          </cell>
          <cell r="B256" t="str">
            <v>3.6.6.5.1</v>
          </cell>
          <cell r="C256" t="str">
            <v>TABLESTACADO DE MADERA</v>
          </cell>
          <cell r="D256" t="str">
            <v>m²</v>
          </cell>
          <cell r="E256">
            <v>84411</v>
          </cell>
        </row>
        <row r="257">
          <cell r="A257" t="str">
            <v>622.2</v>
          </cell>
          <cell r="B257" t="str">
            <v>3.6.6.5.3</v>
          </cell>
          <cell r="C257" t="str">
            <v>TABLESTACADO METALICO</v>
          </cell>
          <cell r="D257" t="str">
            <v>m²</v>
          </cell>
          <cell r="E257">
            <v>0</v>
          </cell>
        </row>
        <row r="258">
          <cell r="A258" t="str">
            <v>701.1</v>
          </cell>
          <cell r="B258" t="str">
            <v>3.6.7.2.1</v>
          </cell>
          <cell r="C258" t="str">
            <v>TACHA REFLECTIVA</v>
          </cell>
          <cell r="D258" t="str">
            <v>u</v>
          </cell>
          <cell r="E258">
            <v>8540</v>
          </cell>
        </row>
        <row r="259">
          <cell r="A259" t="str">
            <v>220.1</v>
          </cell>
          <cell r="B259" t="str">
            <v>3.6.2.3.1</v>
          </cell>
          <cell r="C259" t="str">
            <v>TERRAPLENES</v>
          </cell>
          <cell r="D259" t="str">
            <v>m³</v>
          </cell>
          <cell r="E259">
            <v>19384</v>
          </cell>
        </row>
        <row r="260">
          <cell r="A260" t="str">
            <v>220.1P</v>
          </cell>
          <cell r="B260" t="e">
            <v>#N/A</v>
          </cell>
          <cell r="C260" t="str">
            <v>TERRAPLENES CON MATERIAL SELECCIONADO</v>
          </cell>
          <cell r="D260" t="str">
            <v>m³</v>
          </cell>
          <cell r="E260">
            <v>50142</v>
          </cell>
        </row>
        <row r="261">
          <cell r="A261" t="str">
            <v>650.3</v>
          </cell>
          <cell r="B261" t="str">
            <v>3.6.6.11.7</v>
          </cell>
          <cell r="C261" t="str">
            <v>TRANSPORTE DE ESTRUCTURA METALICA</v>
          </cell>
          <cell r="D261" t="str">
            <v>kg</v>
          </cell>
          <cell r="E261">
            <v>104</v>
          </cell>
        </row>
        <row r="262">
          <cell r="A262" t="str">
            <v>900.3</v>
          </cell>
          <cell r="B262" t="str">
            <v xml:space="preserve">3.6.9.3.1   </v>
          </cell>
          <cell r="C262" t="str">
            <v>TRANSPORTE DE MATERIAL PROVENIENTE DE DERRUMBES</v>
          </cell>
          <cell r="D262" t="str">
            <v>m³-Km</v>
          </cell>
          <cell r="E262">
            <v>1560</v>
          </cell>
        </row>
        <row r="263">
          <cell r="A263" t="str">
            <v>900.1</v>
          </cell>
          <cell r="B263" t="str">
            <v xml:space="preserve">3.6.9.3.1   </v>
          </cell>
          <cell r="C263" t="str">
            <v>TRANSPORTE DE MATERIALES PROVENIENTES DE LA EXPLAN, CANAL, PRESTA ENTRE 100 Y 1000 M</v>
          </cell>
          <cell r="D263" t="str">
            <v>m³-ESTACION</v>
          </cell>
          <cell r="E263">
            <v>1560</v>
          </cell>
        </row>
        <row r="264">
          <cell r="A264" t="str">
            <v>900.2</v>
          </cell>
          <cell r="B264" t="str">
            <v xml:space="preserve">3.6.9.3.1   </v>
          </cell>
          <cell r="C264" t="str">
            <v>TRANSPORTE DE MATERIALES PROVENIENTES DE LA EXPLAN, CANAL, PRESTA MAYOR A 1000 M</v>
          </cell>
          <cell r="D264" t="str">
            <v>m³-Km</v>
          </cell>
          <cell r="E264">
            <v>1560</v>
          </cell>
        </row>
        <row r="265">
          <cell r="A265" t="str">
            <v>650.3P</v>
          </cell>
          <cell r="B265" t="str">
            <v>3.6.6.11</v>
          </cell>
          <cell r="C265" t="str">
            <v>TRASLADO DE PUENTE METALICO</v>
          </cell>
          <cell r="D265" t="str">
            <v>kg</v>
          </cell>
          <cell r="E265">
            <v>353</v>
          </cell>
        </row>
        <row r="266">
          <cell r="A266" t="str">
            <v>431.1</v>
          </cell>
          <cell r="B266" t="str">
            <v>3.6.4.6.1</v>
          </cell>
          <cell r="C266" t="str">
            <v>TRATAMIENTO SUPERFICIAL DOBLE CON EMULSION CRR-2</v>
          </cell>
          <cell r="D266" t="str">
            <v>m²</v>
          </cell>
          <cell r="E266">
            <v>10024</v>
          </cell>
        </row>
        <row r="267">
          <cell r="A267" t="str">
            <v>431.2</v>
          </cell>
          <cell r="B267" t="str">
            <v>3.6.4.6.2</v>
          </cell>
          <cell r="C267" t="str">
            <v>TRATAMIENTO SUPERFICIAL DOBLE CON EMULSION CRR-2M</v>
          </cell>
          <cell r="D267" t="str">
            <v>m²</v>
          </cell>
          <cell r="E267">
            <v>11147</v>
          </cell>
        </row>
        <row r="268">
          <cell r="A268" t="str">
            <v>430.1</v>
          </cell>
          <cell r="B268" t="str">
            <v>3.6.4.5.1</v>
          </cell>
          <cell r="C268" t="str">
            <v>TRATAMIENTO SUPERFICIAL SIMPLE CON EMULSION CRR-2</v>
          </cell>
          <cell r="D268" t="str">
            <v>m²</v>
          </cell>
          <cell r="E268">
            <v>5753</v>
          </cell>
        </row>
        <row r="269">
          <cell r="A269" t="str">
            <v>430.2</v>
          </cell>
          <cell r="B269" t="str">
            <v>3.6.4.5.2</v>
          </cell>
          <cell r="C269" t="str">
            <v>TRATAMIENTO SUPERFICIAL SIMPLE CON EMULSION CRR-2M</v>
          </cell>
          <cell r="D269" t="str">
            <v>m²</v>
          </cell>
          <cell r="E269">
            <v>6238</v>
          </cell>
        </row>
        <row r="270">
          <cell r="A270" t="str">
            <v>662.2</v>
          </cell>
          <cell r="B270" t="str">
            <v>3.6.6.14</v>
          </cell>
          <cell r="C270" t="str">
            <v xml:space="preserve">TUBERIA CORRUGADA DE ACERO CON RECUBRIMIENTO BITUMINOSO DE LAMINA CALIBRE 12 Y D=60" </v>
          </cell>
          <cell r="D270" t="str">
            <v>m</v>
          </cell>
          <cell r="E270">
            <v>0</v>
          </cell>
        </row>
        <row r="271">
          <cell r="A271" t="str">
            <v>662.1</v>
          </cell>
          <cell r="B271" t="str">
            <v>3.3.14.19.1</v>
          </cell>
          <cell r="C271" t="str">
            <v>TUBERIA CORRUGADA DE ACERO GALVANIZADO DE LAMINA MP68</v>
          </cell>
          <cell r="D271" t="str">
            <v>m</v>
          </cell>
          <cell r="E271">
            <v>519801</v>
          </cell>
        </row>
        <row r="272">
          <cell r="A272" t="str">
            <v>661.2.1</v>
          </cell>
          <cell r="B272" t="e">
            <v>#N/A</v>
          </cell>
          <cell r="C272" t="str">
            <v>TUBERIA DE CONCRETO REFORZADO DE 600MM DE DIAMETRO INTERIOR (TIPO I)</v>
          </cell>
          <cell r="D272" t="str">
            <v>m</v>
          </cell>
          <cell r="E272">
            <v>244496</v>
          </cell>
        </row>
        <row r="273">
          <cell r="A273" t="str">
            <v>661P</v>
          </cell>
          <cell r="B273" t="e">
            <v>#N/A</v>
          </cell>
          <cell r="C273" t="str">
            <v>TUBERIA DE CONCRETO REFORZADO DE 900 MM DE DIAMETRO INTERIOR</v>
          </cell>
          <cell r="D273" t="str">
            <v>m</v>
          </cell>
          <cell r="E273">
            <v>385588</v>
          </cell>
        </row>
        <row r="274">
          <cell r="A274" t="str">
            <v>661.1.1</v>
          </cell>
          <cell r="B274" t="str">
            <v>3.6.6.13</v>
          </cell>
          <cell r="C274" t="str">
            <v>TUBERIA DE CONCRETO REFORZADO DE 900 MM DE DIAMETRO INTERIOR (TIPO 1)</v>
          </cell>
          <cell r="D274" t="str">
            <v>m</v>
          </cell>
          <cell r="E274">
            <v>433304</v>
          </cell>
        </row>
        <row r="275">
          <cell r="A275" t="str">
            <v>661.1.2</v>
          </cell>
          <cell r="B275" t="str">
            <v>3.6.6.13</v>
          </cell>
          <cell r="C275" t="str">
            <v>TUBERIA DE CONCRETO REFORZADO DE 900 MM DE DIAMETRO INTERIOR (TIPO 2)</v>
          </cell>
          <cell r="D275" t="str">
            <v>m</v>
          </cell>
          <cell r="E275">
            <v>498304</v>
          </cell>
        </row>
        <row r="276">
          <cell r="A276" t="str">
            <v>660.1</v>
          </cell>
          <cell r="B276" t="str">
            <v>3.6.6.12.9 </v>
          </cell>
          <cell r="C276" t="str">
            <v>TUBERIA DE CONCRETO SIMPLE DE DIÁMETRO 450 MM</v>
          </cell>
          <cell r="D276" t="str">
            <v>m</v>
          </cell>
          <cell r="E276">
            <v>354752</v>
          </cell>
        </row>
        <row r="277">
          <cell r="A277" t="str">
            <v>660.2</v>
          </cell>
          <cell r="B277" t="str">
            <v>3.6.6.12.8</v>
          </cell>
          <cell r="C277" t="str">
            <v xml:space="preserve">TUBERIA DE CONCRETO SIMPLE DE DIAMETRO 500 mm    </v>
          </cell>
          <cell r="D277" t="str">
            <v>m</v>
          </cell>
          <cell r="E277">
            <v>344957</v>
          </cell>
        </row>
        <row r="278">
          <cell r="A278" t="str">
            <v>660.3</v>
          </cell>
          <cell r="B278" t="str">
            <v>3.6.6.12.9</v>
          </cell>
          <cell r="C278" t="str">
            <v>TUBERIA DE CONCRETO SIMPLE DE DIÁMETRO 600 MM</v>
          </cell>
          <cell r="D278" t="str">
            <v>m</v>
          </cell>
          <cell r="E278">
            <v>379542</v>
          </cell>
        </row>
        <row r="282">
          <cell r="A282" t="str">
            <v>640.1P2</v>
          </cell>
          <cell r="B282" t="str">
            <v>3.6.6.11.3</v>
          </cell>
          <cell r="C282" t="str">
            <v>PLATINA PARA APOYOS</v>
          </cell>
          <cell r="D282" t="str">
            <v>KG</v>
          </cell>
          <cell r="E282">
            <v>11608</v>
          </cell>
        </row>
      </sheetData>
      <sheetData sheetId="204">
        <row r="1">
          <cell r="A1" t="str">
            <v>EQUIPO</v>
          </cell>
        </row>
      </sheetData>
      <sheetData sheetId="205">
        <row r="1">
          <cell r="A1" t="str">
            <v>ADMINISTRACION</v>
          </cell>
          <cell r="B1" t="str">
            <v>%</v>
          </cell>
          <cell r="C1">
            <v>0.2</v>
          </cell>
          <cell r="E1" t="str">
            <v>COSTO 20006</v>
          </cell>
          <cell r="F1" t="str">
            <v>INCREMENTO DEL SALARIO</v>
          </cell>
          <cell r="G1">
            <v>0.2</v>
          </cell>
        </row>
        <row r="2">
          <cell r="A2" t="str">
            <v>IMPREVISTOS</v>
          </cell>
          <cell r="B2" t="str">
            <v>%</v>
          </cell>
          <cell r="C2">
            <v>0.05</v>
          </cell>
          <cell r="F2">
            <v>6.4100000000000004E-2</v>
          </cell>
          <cell r="G2">
            <v>0.05</v>
          </cell>
        </row>
        <row r="3">
          <cell r="A3" t="str">
            <v>UTILIDAD</v>
          </cell>
          <cell r="B3" t="str">
            <v>%</v>
          </cell>
          <cell r="C3">
            <v>0.05</v>
          </cell>
          <cell r="G3">
            <v>0.05</v>
          </cell>
        </row>
        <row r="4">
          <cell r="A4" t="str">
            <v>PRESTACIONES</v>
          </cell>
          <cell r="B4" t="str">
            <v>%</v>
          </cell>
          <cell r="C4">
            <v>1.85</v>
          </cell>
          <cell r="G4">
            <v>1.85</v>
          </cell>
        </row>
        <row r="5">
          <cell r="A5" t="str">
            <v>DISTANCIA ACARREO 1</v>
          </cell>
          <cell r="B5" t="str">
            <v>KM</v>
          </cell>
          <cell r="C5">
            <v>5</v>
          </cell>
          <cell r="G5">
            <v>5</v>
          </cell>
        </row>
        <row r="6">
          <cell r="A6" t="str">
            <v>ADMINISTRACION</v>
          </cell>
          <cell r="B6" t="str">
            <v>KM</v>
          </cell>
          <cell r="C6">
            <v>20</v>
          </cell>
          <cell r="G6">
            <v>5</v>
          </cell>
        </row>
        <row r="7">
          <cell r="A7" t="str">
            <v>IMPREVISTOS</v>
          </cell>
          <cell r="B7" t="str">
            <v>KM</v>
          </cell>
          <cell r="C7">
            <v>40</v>
          </cell>
          <cell r="G7">
            <v>15</v>
          </cell>
        </row>
        <row r="8">
          <cell r="A8" t="str">
            <v>UTILIDAD</v>
          </cell>
          <cell r="B8" t="str">
            <v>KM</v>
          </cell>
          <cell r="C8">
            <v>50</v>
          </cell>
          <cell r="G8">
            <v>15</v>
          </cell>
        </row>
        <row r="9">
          <cell r="A9" t="str">
            <v>PRESTACIONES</v>
          </cell>
          <cell r="B9" t="str">
            <v>KM</v>
          </cell>
          <cell r="C9">
            <v>50</v>
          </cell>
          <cell r="G9">
            <v>50</v>
          </cell>
        </row>
        <row r="10">
          <cell r="A10" t="str">
            <v>DISTANCIA ACARREO 1</v>
          </cell>
          <cell r="B10" t="str">
            <v>KM</v>
          </cell>
          <cell r="C10">
            <v>50</v>
          </cell>
          <cell r="G10">
            <v>50</v>
          </cell>
        </row>
        <row r="11">
          <cell r="A11" t="str">
            <v>DISTANCIA SUMINISTRO (MATERIAL DE LA ZONA)</v>
          </cell>
          <cell r="B11" t="str">
            <v>KM</v>
          </cell>
          <cell r="C11">
            <v>100</v>
          </cell>
          <cell r="G11">
            <v>100</v>
          </cell>
        </row>
        <row r="12">
          <cell r="A12" t="str">
            <v>DISTANCIA SUMINISTRO</v>
          </cell>
          <cell r="B12" t="str">
            <v>DIA</v>
          </cell>
          <cell r="C12">
            <v>31500</v>
          </cell>
          <cell r="E12">
            <v>26574.754902500001</v>
          </cell>
          <cell r="G12">
            <v>28278</v>
          </cell>
          <cell r="H12">
            <v>3222</v>
          </cell>
        </row>
        <row r="13">
          <cell r="A13" t="str">
            <v>DISTANCIA SUMINISTRO BASES SUB BASES AFIRMADOS</v>
          </cell>
          <cell r="B13" t="str">
            <v>DIA</v>
          </cell>
          <cell r="C13">
            <v>50300</v>
          </cell>
          <cell r="E13">
            <v>42519.607843999998</v>
          </cell>
          <cell r="G13">
            <v>45245</v>
          </cell>
          <cell r="H13">
            <v>5055</v>
          </cell>
        </row>
        <row r="14">
          <cell r="A14" t="str">
            <v>DISTANCIA DE SUMINISTRO CONCRETOS</v>
          </cell>
          <cell r="B14" t="str">
            <v>DIA</v>
          </cell>
          <cell r="C14">
            <v>24500</v>
          </cell>
          <cell r="E14">
            <v>14456.66666696</v>
          </cell>
          <cell r="G14">
            <v>15500</v>
          </cell>
          <cell r="H14">
            <v>9000</v>
          </cell>
        </row>
        <row r="15">
          <cell r="A15" t="str">
            <v>DISTANCIA DE SUMINISTRO MEZCLAS ASFALTICAS</v>
          </cell>
          <cell r="B15" t="str">
            <v>DIA</v>
          </cell>
          <cell r="C15">
            <v>40000</v>
          </cell>
          <cell r="E15">
            <v>28700.7352947</v>
          </cell>
          <cell r="G15">
            <v>30540</v>
          </cell>
          <cell r="H15">
            <v>9460</v>
          </cell>
        </row>
        <row r="16">
          <cell r="A16" t="str">
            <v>DISTANCIA TRANSPORTE ESTRUCTURA METALICA</v>
          </cell>
          <cell r="B16" t="str">
            <v>DIA</v>
          </cell>
          <cell r="C16">
            <v>44000</v>
          </cell>
          <cell r="E16">
            <v>37204.6568635</v>
          </cell>
          <cell r="G16">
            <v>39589</v>
          </cell>
          <cell r="H16">
            <v>4411</v>
          </cell>
        </row>
        <row r="17">
          <cell r="A17" t="str">
            <v>CADENERO</v>
          </cell>
          <cell r="B17" t="str">
            <v>DIA</v>
          </cell>
          <cell r="C17">
            <v>24500</v>
          </cell>
          <cell r="E17">
            <v>14456.66666696</v>
          </cell>
          <cell r="G17">
            <v>15500</v>
          </cell>
          <cell r="H17">
            <v>9000</v>
          </cell>
        </row>
        <row r="18">
          <cell r="A18" t="str">
            <v>INSPECTOR DE FABRICACION Y MONTAJE</v>
          </cell>
          <cell r="B18" t="str">
            <v>DIA</v>
          </cell>
          <cell r="C18">
            <v>26000</v>
          </cell>
          <cell r="E18">
            <v>21259.803921999999</v>
          </cell>
          <cell r="G18">
            <v>22623</v>
          </cell>
          <cell r="H18">
            <v>3377</v>
          </cell>
        </row>
        <row r="19">
          <cell r="A19" t="str">
            <v>OBRERO</v>
          </cell>
          <cell r="B19" t="str">
            <v>DIA</v>
          </cell>
          <cell r="C19">
            <v>30000</v>
          </cell>
          <cell r="E19">
            <v>31889.705882999999</v>
          </cell>
          <cell r="G19">
            <v>33934</v>
          </cell>
          <cell r="H19">
            <v>-3934</v>
          </cell>
        </row>
        <row r="20">
          <cell r="A20" t="str">
            <v>OFICIAL</v>
          </cell>
          <cell r="B20" t="str">
            <v>DIA</v>
          </cell>
          <cell r="C20">
            <v>56600</v>
          </cell>
          <cell r="E20">
            <v>47834.558824500004</v>
          </cell>
          <cell r="G20">
            <v>50901</v>
          </cell>
          <cell r="H20">
            <v>5699</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row r="1">
          <cell r="A1" t="str">
            <v>INSTITUTO NACIONAL DE VIAS</v>
          </cell>
        </row>
      </sheetData>
      <sheetData sheetId="539" refreshError="1"/>
      <sheetData sheetId="540" refreshError="1"/>
      <sheetData sheetId="541"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REF"/>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sheetData sheetId="1"/>
      <sheetData sheetId="2" refreshError="1">
        <row r="20">
          <cell r="A20" t="str">
            <v>ADMINISTRADOR VIAL: ARMANDO SANCHEZ SANCHEZ</v>
          </cell>
        </row>
      </sheetData>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REF"/>
      <sheetName val="Informacion"/>
      <sheetName val="INDICMICROEMP"/>
      <sheetName val="\a  aaInformación GRUPO 4\A MIn"/>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Informe"/>
      <sheetName val="Seguim-16"/>
      <sheetName val="otros"/>
      <sheetName val="PRESUPUEST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CCIDENTES DE 1995 - 1996"/>
      <sheetName val="Informacion"/>
      <sheetName val="a%20%20aaInformaci%C3%B3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s>
    <sheetDataSet>
      <sheetData sheetId="0"/>
      <sheetData sheetId="1"/>
      <sheetData sheetId="2"/>
      <sheetData sheetId="3"/>
      <sheetData sheetId="4"/>
      <sheetData sheetId="5"/>
      <sheetData sheetId="6"/>
      <sheetData sheetId="7"/>
      <sheetData sheetId="8"/>
      <sheetData sheetId="9"/>
      <sheetData sheetId="10">
        <row r="21">
          <cell r="D21">
            <v>76779</v>
          </cell>
        </row>
      </sheetData>
      <sheetData sheetId="11">
        <row r="21">
          <cell r="D21">
            <v>76779</v>
          </cell>
        </row>
      </sheetData>
      <sheetData sheetId="12" refreshError="1">
        <row r="21">
          <cell r="D21">
            <v>76779</v>
          </cell>
        </row>
      </sheetData>
      <sheetData sheetId="13"/>
      <sheetData sheetId="14"/>
      <sheetData sheetId="15"/>
      <sheetData sheetId="16"/>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5.2"/>
    </sheetNames>
    <sheetDataSet>
      <sheetData sheetId="0"/>
      <sheetData sheetId="1" refreshError="1">
        <row r="2">
          <cell r="A2" t="str">
            <v>REGIONAL CUNDINAMARCA</v>
          </cell>
        </row>
      </sheetData>
      <sheetData sheetId="2"/>
      <sheetData sheetId="3" refreshError="1">
        <row r="9">
          <cell r="E9" t="str">
            <v>EDGAR EDUARDO HERNANDEZ Q.</v>
          </cell>
        </row>
      </sheetData>
      <sheetData sheetId="4"/>
      <sheetData sheetId="5"/>
      <sheetData sheetId="6" refreshError="1">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s>
    <sheetDataSet>
      <sheetData sheetId="0" refreshError="1"/>
      <sheetData sheetId="1" refreshError="1">
        <row r="2">
          <cell r="A2" t="str">
            <v>REGIONAL CUNDINAMARCA</v>
          </cell>
        </row>
      </sheetData>
      <sheetData sheetId="2" refreshError="1"/>
      <sheetData sheetId="3" refreshError="1">
        <row r="9">
          <cell r="E9" t="str">
            <v>EDGAR EDUARDO HERNANDEZ Q.</v>
          </cell>
        </row>
      </sheetData>
      <sheetData sheetId="4" refreshError="1"/>
      <sheetData sheetId="5" refreshError="1"/>
      <sheetData sheetId="6" refreshError="1">
        <row r="8">
          <cell r="E8" t="str">
            <v>BIMESTRE: JULIO - AGOSTO DE 2001</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row r="60">
          <cell r="F60">
            <v>80591.125</v>
          </cell>
        </row>
        <row r="81">
          <cell r="C81">
            <v>1030017.2290000001</v>
          </cell>
        </row>
      </sheetData>
      <sheetData sheetId="1"/>
      <sheetData sheetId="2"/>
      <sheetData sheetId="3"/>
      <sheetData sheetId="4"/>
      <sheetData sheetId="5"/>
      <sheetData sheetId="6"/>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Otros"/>
      <sheetName val="Equipo"/>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refreshError="1"/>
      <sheetData sheetId="439"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básicos"/>
      <sheetName val="Item"/>
      <sheetName val="Equipo"/>
      <sheetName val="Materiales"/>
      <sheetName val="M-O"/>
      <sheetName val="transporte"/>
      <sheetName val="1.2.1"/>
      <sheetName val="1.2.2"/>
      <sheetName val="1.2.3"/>
      <sheetName val="1.3.1"/>
      <sheetName val="1.4.1"/>
      <sheetName val="1.4.2"/>
      <sheetName val="1.4.3"/>
      <sheetName val="1.4.4"/>
      <sheetName val="1.4.5"/>
      <sheetName val="1.5.1"/>
      <sheetName val="1.5.2"/>
      <sheetName val="1.5.3"/>
      <sheetName val="1.5.4"/>
      <sheetName val="1.5.5"/>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2.1"/>
      <sheetName val="2.2.2"/>
      <sheetName val="2.2.3"/>
      <sheetName val="2.2.4"/>
      <sheetName val="2.2.5"/>
      <sheetName val="3.1.1"/>
      <sheetName val="3.1.2"/>
      <sheetName val="3.1.3"/>
      <sheetName val="3.2.1"/>
      <sheetName val="3.2.2"/>
      <sheetName val="3.2.3"/>
      <sheetName val="3.2.4"/>
      <sheetName val="3.2.5"/>
      <sheetName val="3.2.6"/>
      <sheetName val="3.2.7"/>
      <sheetName val="4.1.1"/>
      <sheetName val="4.2.1"/>
      <sheetName val="4.2.2"/>
      <sheetName val="4.2.4"/>
      <sheetName val="4.6.1"/>
      <sheetName val="4.6.2"/>
      <sheetName val="4.7.1"/>
      <sheetName val="4.7.2"/>
      <sheetName val="4.7.3"/>
      <sheetName val="4.7.4"/>
      <sheetName val="4.9.1"/>
      <sheetName val="6.2.1"/>
      <sheetName val="6.2.2"/>
      <sheetName val="Datos"/>
      <sheetName val="Tarifas"/>
      <sheetName val="FACTOR PRESTACIONAL 2008"/>
      <sheetName val="Tar DO"/>
      <sheetName val="ICCP"/>
    </sheetNames>
    <sheetDataSet>
      <sheetData sheetId="0" refreshError="1">
        <row r="1">
          <cell r="B1" t="str">
            <v>Instituto de Desarrollo Urbano - IDU</v>
          </cell>
        </row>
        <row r="2">
          <cell r="B2" t="str">
            <v>CONSORCIO CIVILTEC-CEI</v>
          </cell>
        </row>
        <row r="3">
          <cell r="B3" t="str">
            <v>IDU-044-2003</v>
          </cell>
        </row>
        <row r="4">
          <cell r="B4" t="str">
            <v>Estudios y Diseños de accesos para vías de rutas alimentadoras del proyecto transmilenio en Bogotá D.C. Grupo 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5"/>
      <sheetName val="INDICE"/>
      <sheetName val="Equipo"/>
      <sheetName val="Materiales"/>
      <sheetName val="Otro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2 OTRA"/>
      <sheetName val="210.3"/>
      <sheetName val="211"/>
      <sheetName val="220"/>
      <sheetName val="221.1"/>
      <sheetName val="221.2"/>
      <sheetName val="230.1"/>
      <sheetName val="230.2"/>
      <sheetName val="310"/>
      <sheetName val="311"/>
      <sheetName val="320.1"/>
      <sheetName val="320.4"/>
      <sheetName val="330.1"/>
      <sheetName val="330.2"/>
      <sheetName val="340.1"/>
      <sheetName val="340.2"/>
      <sheetName val="340.3"/>
      <sheetName val="341.1"/>
      <sheetName val="341.2"/>
      <sheetName val="410.1"/>
      <sheetName val="410.2"/>
      <sheetName val="411.1"/>
      <sheetName val="411.2"/>
      <sheetName val="411.3"/>
      <sheetName val="413"/>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2P COMPRADA"/>
      <sheetName val="450.3P COMPRADA"/>
      <sheetName val="450.4P COMPRADA"/>
      <sheetName val="450.5"/>
      <sheetName val="451. 1 COMPRADA "/>
      <sheetName val="451. 2 COMPRADA"/>
      <sheetName val="451.3 COMPRADA"/>
      <sheetName val="452.1 COMPRADA"/>
      <sheetName val="452.2 COMPRADA"/>
      <sheetName val="452.3 COMPRADA"/>
      <sheetName val="452.4 COMPRADA"/>
      <sheetName val="453"/>
      <sheetName val="460"/>
      <sheetName val="460P"/>
      <sheetName val="461.1"/>
      <sheetName val="461.2"/>
      <sheetName val="462.3P"/>
      <sheetName val="462,2"/>
      <sheetName val="462.5"/>
      <sheetName val="500"/>
      <sheetName val="510"/>
      <sheetName val="600.1"/>
      <sheetName val="600.2"/>
      <sheetName val="600.3"/>
      <sheetName val="600.4"/>
      <sheetName val="600.4 P"/>
      <sheetName val="600.5"/>
      <sheetName val="600.5 P"/>
      <sheetName val="610.1"/>
      <sheetName val="610.2"/>
      <sheetName val="620.1"/>
      <sheetName val="620.2"/>
      <sheetName val="620.3"/>
      <sheetName val="621.1"/>
      <sheetName val="621.1 (2)"/>
      <sheetName val="621.1 (3)"/>
      <sheetName val="621.1 (4)"/>
      <sheetName val="621.2"/>
      <sheetName val="621.3"/>
      <sheetName val="621.4"/>
      <sheetName val="621.5"/>
      <sheetName val="621.5P"/>
      <sheetName val="621.6"/>
      <sheetName val="622.1"/>
      <sheetName val="622.2"/>
      <sheetName val="622.3"/>
      <sheetName val="622.4"/>
      <sheetName val="622.5"/>
      <sheetName val="630.1"/>
      <sheetName val="630.2"/>
      <sheetName val="630.3"/>
      <sheetName val="630.4"/>
      <sheetName val="630.5"/>
      <sheetName val="630.6"/>
      <sheetName val="630.7"/>
      <sheetName val="630P MORTERO 1,3"/>
      <sheetName val="631P. BOLSACRETOS"/>
      <sheetName val="632"/>
      <sheetName val="632P"/>
      <sheetName val="640.3"/>
      <sheetName val="642.1"/>
      <sheetName val="642.2"/>
      <sheetName val="650.1"/>
      <sheetName val="650.2"/>
      <sheetName val="650.3"/>
      <sheetName val="650.4"/>
      <sheetName val="660.1"/>
      <sheetName val="660.2"/>
      <sheetName val="660.3"/>
      <sheetName val="661 TIPO I"/>
      <sheetName val="662.1"/>
      <sheetName val="662.2"/>
      <sheetName val="670.1P"/>
      <sheetName val="670.2"/>
      <sheetName val="671"/>
      <sheetName val="672"/>
      <sheetName val="673.1"/>
      <sheetName val="673.2"/>
      <sheetName val="673.3"/>
      <sheetName val="674"/>
      <sheetName val="675.1"/>
      <sheetName val="676"/>
      <sheetName val="680.1P"/>
      <sheetName val="680.2"/>
      <sheetName val="680.3"/>
      <sheetName val="680P"/>
      <sheetName val="681"/>
      <sheetName val="683P"/>
      <sheetName val="700.1"/>
      <sheetName val="700.2"/>
      <sheetName val="700P BANDAS SONORAS "/>
      <sheetName val="701"/>
      <sheetName val="710.1"/>
      <sheetName val="710.2"/>
      <sheetName val="710.3"/>
      <sheetName val="710.4"/>
      <sheetName val="710.5"/>
      <sheetName val="720"/>
      <sheetName val="730.1"/>
      <sheetName val="730.2"/>
      <sheetName val="740"/>
      <sheetName val="800.1"/>
      <sheetName val="800.2"/>
      <sheetName val="800.3"/>
      <sheetName val="800.4"/>
      <sheetName val="810.1"/>
      <sheetName val="810.2"/>
      <sheetName val="815P"/>
      <sheetName val="900.1"/>
      <sheetName val="900.2"/>
      <sheetName val="900.3"/>
      <sheetName val="Hoja1 (2)"/>
      <sheetName val="Hoja2 (2)"/>
      <sheetName val="Hoja3 (2)"/>
      <sheetName val="Hoja1"/>
      <sheetName val="Hoja2"/>
      <sheetName val="Hoja3"/>
      <sheetName val="Hoja4"/>
    </sheetNames>
    <sheetDataSet>
      <sheetData sheetId="0" refreshError="1"/>
      <sheetData sheetId="1">
        <row r="1">
          <cell r="A1" t="str">
            <v>MINISTERIO DEL TRANSPORTE</v>
          </cell>
        </row>
        <row r="2">
          <cell r="A2" t="str">
            <v>INSTITUTO NACIONAL DE VIAS</v>
          </cell>
        </row>
        <row r="3">
          <cell r="A3" t="str">
            <v>SUBDIRECCION RED NACIONAL DE CARRETERAS</v>
          </cell>
        </row>
        <row r="4">
          <cell r="A4" t="str">
            <v>TERRITORIAL MAGDALENA GRUPO 2</v>
          </cell>
        </row>
        <row r="5">
          <cell r="A5" t="str">
            <v>ANALISIS DE PRECIOS UNITARIOS FEBRERO DE 2011</v>
          </cell>
        </row>
        <row r="7">
          <cell r="A7" t="str">
            <v>ADMINISTRADOR VIAL: CONSORCIO INGEVIAS</v>
          </cell>
        </row>
        <row r="9">
          <cell r="A9" t="str">
            <v>ITEM</v>
          </cell>
          <cell r="B9" t="str">
            <v>DESCRIPCION</v>
          </cell>
          <cell r="C9" t="str">
            <v xml:space="preserve">UNIDAD </v>
          </cell>
          <cell r="D9" t="str">
            <v>COSTO TOTAL</v>
          </cell>
          <cell r="E9" t="str">
            <v>CODIGOS CUBS</v>
          </cell>
          <cell r="F9" t="str">
            <v>CODIGOS CUBS</v>
          </cell>
        </row>
        <row r="10">
          <cell r="A10" t="str">
            <v>200-07</v>
          </cell>
          <cell r="B10" t="str">
            <v>DESMONTE Y LIMPIEZA</v>
          </cell>
          <cell r="E10" t="str">
            <v>3.6.1.2.</v>
          </cell>
          <cell r="F10" t="e">
            <v>#N/A</v>
          </cell>
        </row>
        <row r="11">
          <cell r="A11" t="str">
            <v>200.1</v>
          </cell>
          <cell r="B11" t="str">
            <v xml:space="preserve">DESMONTE Y LIMPIEZA EN BOSQUE           </v>
          </cell>
          <cell r="C11" t="str">
            <v xml:space="preserve"> HA</v>
          </cell>
          <cell r="D11">
            <v>2321366</v>
          </cell>
          <cell r="F11" t="str">
            <v>3.6.1.2.1</v>
          </cell>
        </row>
        <row r="12">
          <cell r="A12" t="str">
            <v>200.2</v>
          </cell>
          <cell r="B12" t="str">
            <v xml:space="preserve">DESMONTE Y LIMPIEZA EN ZONAS NO BOSCOSAS           </v>
          </cell>
          <cell r="C12" t="str">
            <v xml:space="preserve"> HA</v>
          </cell>
          <cell r="D12">
            <v>523456</v>
          </cell>
          <cell r="F12" t="str">
            <v>3.6.1.2.3</v>
          </cell>
        </row>
        <row r="13">
          <cell r="A13" t="str">
            <v>201-07</v>
          </cell>
          <cell r="B13" t="str">
            <v>DEMOLICION Y REMOCION</v>
          </cell>
          <cell r="E13" t="str">
            <v>3.6.1.3.</v>
          </cell>
          <cell r="F13" t="e">
            <v>#N/A</v>
          </cell>
        </row>
        <row r="14">
          <cell r="A14" t="str">
            <v>201.1</v>
          </cell>
          <cell r="B14" t="str">
            <v>DEMOLICIÓN DE EDIFICACIONES.</v>
          </cell>
          <cell r="C14" t="str">
            <v>Gl</v>
          </cell>
          <cell r="D14" t="str">
            <v>?</v>
          </cell>
          <cell r="F14" t="str">
            <v>3.6.1.3.11</v>
          </cell>
        </row>
        <row r="15">
          <cell r="A15" t="str">
            <v>201.7</v>
          </cell>
          <cell r="B15" t="str">
            <v>DEMOLICION DE ESTRUCTURAS</v>
          </cell>
          <cell r="C15" t="str">
            <v>M³</v>
          </cell>
          <cell r="D15">
            <v>65804</v>
          </cell>
          <cell r="E15" t="str">
            <v>3.6.1.3.14.</v>
          </cell>
          <cell r="F15" t="str">
            <v xml:space="preserve">3.6.1.3.13  </v>
          </cell>
        </row>
        <row r="16">
          <cell r="A16" t="str">
            <v>201.8</v>
          </cell>
          <cell r="B16" t="str">
            <v xml:space="preserve">DEMOLICION DE PAVIMENTOS RIGIDOS.    </v>
          </cell>
          <cell r="C16" t="str">
            <v>M2</v>
          </cell>
          <cell r="D16">
            <v>17850</v>
          </cell>
          <cell r="E16" t="str">
            <v>3.6.1.3.16.</v>
          </cell>
          <cell r="F16" t="str">
            <v>3.6.1.3.15</v>
          </cell>
        </row>
        <row r="17">
          <cell r="A17" t="str">
            <v>201.9</v>
          </cell>
          <cell r="B17" t="str">
            <v xml:space="preserve">DEMOLICION PISOS Y ANDENES DE CONCRETO.  </v>
          </cell>
          <cell r="C17" t="str">
            <v>M2</v>
          </cell>
          <cell r="D17">
            <v>9591</v>
          </cell>
          <cell r="E17" t="str">
            <v>3.6.1.3.34.</v>
          </cell>
          <cell r="F17" t="str">
            <v>3.6.1.3.33</v>
          </cell>
        </row>
        <row r="18">
          <cell r="A18" t="str">
            <v>201.1</v>
          </cell>
          <cell r="B18" t="str">
            <v>DEMOLICION DE BORDILLOS DE CONCRETO</v>
          </cell>
          <cell r="C18" t="str">
            <v>ML</v>
          </cell>
          <cell r="D18">
            <v>1465</v>
          </cell>
          <cell r="E18" t="str">
            <v>3.6.1.3.36.</v>
          </cell>
          <cell r="F18" t="str">
            <v>3.6.1.3.11</v>
          </cell>
        </row>
        <row r="19">
          <cell r="A19" t="str">
            <v>201.11</v>
          </cell>
          <cell r="B19" t="str">
            <v xml:space="preserve">DESMONTAJE Y TRASLADO DE ESTRUCTURAS METALICAS. </v>
          </cell>
          <cell r="C19" t="str">
            <v>KG</v>
          </cell>
          <cell r="D19">
            <v>636</v>
          </cell>
          <cell r="E19" t="str">
            <v>3.6.1.3.40.</v>
          </cell>
          <cell r="F19" t="str">
            <v>3.6.1.3</v>
          </cell>
        </row>
        <row r="20">
          <cell r="A20" t="str">
            <v>201.12</v>
          </cell>
          <cell r="B20" t="str">
            <v xml:space="preserve">REMOCION DE ESPECIES VEGETALES    </v>
          </cell>
          <cell r="C20" t="str">
            <v>U</v>
          </cell>
          <cell r="D20">
            <v>210023</v>
          </cell>
          <cell r="E20" t="str">
            <v>3.6.1.3.47.</v>
          </cell>
          <cell r="F20" t="str">
            <v>3.6.1.3.47</v>
          </cell>
        </row>
        <row r="21">
          <cell r="A21" t="str">
            <v>201.13</v>
          </cell>
          <cell r="B21" t="str">
            <v>REMOCION DE OBSTACULOS</v>
          </cell>
          <cell r="C21" t="str">
            <v>U</v>
          </cell>
          <cell r="D21">
            <v>0</v>
          </cell>
          <cell r="F21" t="str">
            <v>3.6.1.3</v>
          </cell>
        </row>
        <row r="22">
          <cell r="A22" t="str">
            <v>201.14</v>
          </cell>
          <cell r="B22" t="str">
            <v xml:space="preserve">REMOCION DE DUCTOS DE SERVICIOS EXISTENTES </v>
          </cell>
          <cell r="C22" t="str">
            <v>ML</v>
          </cell>
          <cell r="D22">
            <v>10480</v>
          </cell>
          <cell r="E22" t="str">
            <v>3.6.1.3.9.</v>
          </cell>
          <cell r="F22" t="str">
            <v>3.6.1.3.9</v>
          </cell>
        </row>
        <row r="23">
          <cell r="A23" t="str">
            <v>201.15</v>
          </cell>
          <cell r="B23" t="str">
            <v>REMOCION DE ALCANTARILLAS</v>
          </cell>
          <cell r="C23" t="str">
            <v>ML</v>
          </cell>
          <cell r="D23">
            <v>20172</v>
          </cell>
          <cell r="F23" t="str">
            <v>3.6.1.3</v>
          </cell>
        </row>
        <row r="24">
          <cell r="A24" t="str">
            <v>201.16</v>
          </cell>
          <cell r="B24" t="str">
            <v xml:space="preserve">REMOCION DE CERCAS DE ALAMBRE       </v>
          </cell>
          <cell r="C24" t="str">
            <v>ML</v>
          </cell>
          <cell r="D24">
            <v>2315</v>
          </cell>
          <cell r="F24" t="str">
            <v>3.6.1.3</v>
          </cell>
        </row>
        <row r="25">
          <cell r="A25" t="str">
            <v>201.17</v>
          </cell>
          <cell r="B25" t="str">
            <v xml:space="preserve">REMOCION DE OBSTACULOS.   </v>
          </cell>
          <cell r="C25" t="str">
            <v>ML</v>
          </cell>
          <cell r="D25">
            <v>0</v>
          </cell>
          <cell r="F25" t="str">
            <v>3.6.1.3</v>
          </cell>
        </row>
        <row r="26">
          <cell r="A26" t="str">
            <v>201.18</v>
          </cell>
          <cell r="B26" t="str">
            <v xml:space="preserve">TRASLADO DE POSTES    </v>
          </cell>
          <cell r="C26" t="str">
            <v>U</v>
          </cell>
          <cell r="D26">
            <v>33108</v>
          </cell>
          <cell r="E26" t="str">
            <v>3.6.1.3.1.</v>
          </cell>
          <cell r="F26" t="str">
            <v>3.6.1.3.1</v>
          </cell>
        </row>
        <row r="27">
          <cell r="A27" t="str">
            <v>201.21</v>
          </cell>
          <cell r="B27" t="str">
            <v>REMOCION DE DEFENSAS METALICAS</v>
          </cell>
          <cell r="C27" t="str">
            <v>ML</v>
          </cell>
          <cell r="D27">
            <v>8569</v>
          </cell>
          <cell r="F27" t="str">
            <v>3.6.1.3</v>
          </cell>
        </row>
        <row r="28">
          <cell r="A28" t="str">
            <v>210-07</v>
          </cell>
          <cell r="B28" t="str">
            <v>EXCAVACION DE LA EXPLANACION, CANALES Y PRESTAMOS</v>
          </cell>
          <cell r="E28" t="str">
            <v>3.6.2.1.</v>
          </cell>
          <cell r="F28" t="e">
            <v>#N/A</v>
          </cell>
        </row>
        <row r="29">
          <cell r="A29" t="str">
            <v>210.1.1</v>
          </cell>
          <cell r="B29" t="str">
            <v>EXCAVACIÓN SIN CLASIFICAR DE LA EXPLANACIÓN, CANALES</v>
          </cell>
          <cell r="C29" t="str">
            <v>M³</v>
          </cell>
          <cell r="D29">
            <v>7110</v>
          </cell>
          <cell r="E29" t="str">
            <v>3.6.2.1.1.</v>
          </cell>
          <cell r="F29" t="str">
            <v xml:space="preserve">3.6.2.1.1 </v>
          </cell>
        </row>
        <row r="30">
          <cell r="A30" t="str">
            <v>210.1.2</v>
          </cell>
          <cell r="B30" t="str">
            <v xml:space="preserve">EXCAVACION SIN CLASIFICAR DE PRESTAMOS </v>
          </cell>
          <cell r="C30" t="str">
            <v>M³</v>
          </cell>
          <cell r="D30">
            <v>5333</v>
          </cell>
          <cell r="E30" t="str">
            <v>3.6.2.1.2</v>
          </cell>
          <cell r="F30" t="str">
            <v>3.6.2.1.3 </v>
          </cell>
        </row>
        <row r="31">
          <cell r="A31" t="str">
            <v>210.2.1</v>
          </cell>
          <cell r="B31" t="str">
            <v>EXCAVACION EN ROCA DE LA EXPLANACION Y CANALES</v>
          </cell>
          <cell r="C31" t="str">
            <v>M³</v>
          </cell>
          <cell r="D31">
            <v>34160</v>
          </cell>
          <cell r="E31" t="str">
            <v>3.6.2.1.3.</v>
          </cell>
          <cell r="F31" t="str">
            <v>3.6.2.1.3</v>
          </cell>
        </row>
        <row r="32">
          <cell r="A32" t="str">
            <v>210.2.3</v>
          </cell>
          <cell r="B32" t="str">
            <v xml:space="preserve">EXCAVACION EN ROCA DE PRESTAMOS  </v>
          </cell>
          <cell r="C32" t="str">
            <v>M³</v>
          </cell>
          <cell r="D32">
            <v>34899</v>
          </cell>
          <cell r="E32" t="str">
            <v>3.6.2.1.4.</v>
          </cell>
          <cell r="F32" t="str">
            <v>3.6.2.1.5</v>
          </cell>
        </row>
        <row r="33">
          <cell r="A33" t="str">
            <v>211-07</v>
          </cell>
          <cell r="B33" t="str">
            <v>REMOCION DE DERRUMBES</v>
          </cell>
          <cell r="E33" t="str">
            <v>3.6.2.2.</v>
          </cell>
          <cell r="F33" t="e">
            <v>#N/A</v>
          </cell>
        </row>
        <row r="34">
          <cell r="A34" t="str">
            <v>211.1</v>
          </cell>
          <cell r="B34" t="str">
            <v>REMOCION DE DERRUMBES</v>
          </cell>
          <cell r="C34" t="str">
            <v>M³</v>
          </cell>
          <cell r="D34">
            <v>5449</v>
          </cell>
          <cell r="E34" t="str">
            <v>3.6.2.2.1.</v>
          </cell>
          <cell r="F34" t="str">
            <v xml:space="preserve">3.6.2.2.1  </v>
          </cell>
        </row>
        <row r="35">
          <cell r="A35" t="str">
            <v>220-07</v>
          </cell>
          <cell r="B35" t="str">
            <v>TERRAPLEN</v>
          </cell>
          <cell r="E35" t="str">
            <v>3.6.2.3.</v>
          </cell>
          <cell r="F35" t="e">
            <v>#N/A</v>
          </cell>
        </row>
        <row r="36">
          <cell r="A36" t="str">
            <v>220.1</v>
          </cell>
          <cell r="B36" t="str">
            <v>TERRAPLENES</v>
          </cell>
          <cell r="C36" t="str">
            <v>M³</v>
          </cell>
          <cell r="D36">
            <v>11182</v>
          </cell>
          <cell r="E36" t="str">
            <v>3.6.2.3.2.</v>
          </cell>
          <cell r="F36" t="str">
            <v>3.6.2.3.1</v>
          </cell>
        </row>
        <row r="37">
          <cell r="A37" t="str">
            <v>221-07</v>
          </cell>
          <cell r="B37" t="str">
            <v>PEDRAPLENES</v>
          </cell>
          <cell r="E37" t="str">
            <v>3.6.2.4.</v>
          </cell>
          <cell r="F37" t="e">
            <v>#N/A</v>
          </cell>
        </row>
        <row r="38">
          <cell r="A38" t="str">
            <v>221.1</v>
          </cell>
          <cell r="B38" t="str">
            <v>PEDRAPLEN COMPACTO</v>
          </cell>
          <cell r="C38" t="str">
            <v>M³</v>
          </cell>
          <cell r="D38">
            <v>59702</v>
          </cell>
          <cell r="E38" t="str">
            <v>3.6.2.4.2.</v>
          </cell>
          <cell r="F38" t="str">
            <v>3.6.2.4.2</v>
          </cell>
        </row>
        <row r="39">
          <cell r="A39" t="str">
            <v>221.2</v>
          </cell>
          <cell r="B39" t="str">
            <v>PEDRAPLEN SUELTO</v>
          </cell>
          <cell r="C39" t="str">
            <v>M³</v>
          </cell>
          <cell r="D39">
            <v>60048</v>
          </cell>
          <cell r="E39" t="str">
            <v>3.6.2.4.1.</v>
          </cell>
          <cell r="F39" t="str">
            <v>3.6.2.4.1</v>
          </cell>
        </row>
        <row r="40">
          <cell r="A40" t="str">
            <v>230-07</v>
          </cell>
          <cell r="B40" t="str">
            <v>MEJORAMIENTO DE LA SUBRASANTE</v>
          </cell>
          <cell r="E40" t="str">
            <v>3.6.2.5.</v>
          </cell>
          <cell r="F40" t="e">
            <v>#N/A</v>
          </cell>
        </row>
        <row r="41">
          <cell r="A41" t="str">
            <v>230.1</v>
          </cell>
          <cell r="B41" t="str">
            <v>MEJORAMIENTO DE LA SUBRASANTE INVOLUCRANDO EL SUELO EXISTENTE</v>
          </cell>
          <cell r="C41" t="str">
            <v>M²</v>
          </cell>
          <cell r="D41">
            <v>453</v>
          </cell>
          <cell r="E41" t="str">
            <v>3.6.2.5.1.</v>
          </cell>
          <cell r="F41" t="str">
            <v>3.6.2.5.1</v>
          </cell>
        </row>
        <row r="42">
          <cell r="A42" t="str">
            <v>230.2</v>
          </cell>
          <cell r="B42" t="str">
            <v>MEJORAMIENTO DE LA SUBRASANTE EMPLEANDO UNICAMENTE MAT. ADICIONADO</v>
          </cell>
          <cell r="C42" t="str">
            <v>M³</v>
          </cell>
          <cell r="D42">
            <v>54732</v>
          </cell>
          <cell r="E42" t="str">
            <v>3.6.2.5.2.</v>
          </cell>
          <cell r="F42" t="str">
            <v>3.6.2.5.2</v>
          </cell>
        </row>
        <row r="43">
          <cell r="A43" t="str">
            <v>231-07</v>
          </cell>
          <cell r="B43" t="str">
            <v>SEPARACION DE SUELOS DE SUBRASANTES Y CAPAS GRANULARES CON GEOTEXTIL</v>
          </cell>
          <cell r="E43" t="str">
            <v>3.6.8.4.</v>
          </cell>
          <cell r="F43" t="e">
            <v>#N/A</v>
          </cell>
        </row>
        <row r="44">
          <cell r="A44" t="str">
            <v>231.1</v>
          </cell>
          <cell r="B44" t="str">
            <v>GEOTEXTIL PARA SEPARACION DE SUELOS DE SUBRASANTE Y CAPAS GRANULARES</v>
          </cell>
          <cell r="C44" t="str">
            <v>M²</v>
          </cell>
          <cell r="D44">
            <v>7891</v>
          </cell>
          <cell r="E44" t="str">
            <v>3.6.8.4.5.</v>
          </cell>
          <cell r="F44" t="str">
            <v>3.6.8.2 </v>
          </cell>
        </row>
        <row r="45">
          <cell r="A45" t="str">
            <v>232-07</v>
          </cell>
          <cell r="B45" t="str">
            <v>ESTABILIZACION DE SUELOS DE SUBRASANTES Y CAPAS GRANULARES CON GEOT.</v>
          </cell>
          <cell r="E45" t="str">
            <v>3.6.8.4.</v>
          </cell>
          <cell r="F45" t="e">
            <v>#N/A</v>
          </cell>
        </row>
        <row r="46">
          <cell r="A46" t="str">
            <v>232.1</v>
          </cell>
          <cell r="B46" t="str">
            <v>GEOTEXTIL PARA ESTABILIZACION DE SUELOS DE SUBRASANTE Y CAPAS GRANULARES</v>
          </cell>
          <cell r="C46" t="str">
            <v>M²</v>
          </cell>
          <cell r="D46">
            <v>6704</v>
          </cell>
          <cell r="E46" t="str">
            <v>3.6.8.4.2.</v>
          </cell>
          <cell r="F46" t="str">
            <v>3.6.8.2 </v>
          </cell>
        </row>
        <row r="47">
          <cell r="A47" t="str">
            <v>310-07</v>
          </cell>
          <cell r="B47" t="str">
            <v>CONFORMACION DE LA CALZADA EXISTENTE</v>
          </cell>
          <cell r="E47" t="str">
            <v>3.6.3.1.</v>
          </cell>
          <cell r="F47" t="e">
            <v>#N/A</v>
          </cell>
        </row>
        <row r="48">
          <cell r="A48" t="str">
            <v>310.1</v>
          </cell>
          <cell r="B48" t="str">
            <v>CONFORMACION DE LA CALZADA EXISTENTE</v>
          </cell>
          <cell r="C48" t="str">
            <v>M²</v>
          </cell>
          <cell r="D48">
            <v>566</v>
          </cell>
          <cell r="E48" t="str">
            <v>3.6.3.1.1.</v>
          </cell>
          <cell r="F48" t="str">
            <v>3.6.3.1.1</v>
          </cell>
        </row>
        <row r="49">
          <cell r="A49" t="str">
            <v>311-07</v>
          </cell>
          <cell r="B49" t="str">
            <v>AFIRMADO</v>
          </cell>
          <cell r="E49" t="str">
            <v>3.6.3.2.</v>
          </cell>
          <cell r="F49" t="e">
            <v>#N/A</v>
          </cell>
        </row>
        <row r="50">
          <cell r="A50" t="str">
            <v>311.1</v>
          </cell>
          <cell r="B50" t="str">
            <v>AFIRMADO</v>
          </cell>
          <cell r="C50" t="str">
            <v>M³</v>
          </cell>
          <cell r="D50">
            <v>56899</v>
          </cell>
          <cell r="E50" t="str">
            <v>3.6.3.2.1.</v>
          </cell>
          <cell r="F50" t="str">
            <v>3.6.3.2.1</v>
          </cell>
        </row>
        <row r="51">
          <cell r="A51" t="str">
            <v>320-07</v>
          </cell>
          <cell r="B51" t="str">
            <v>SUBBASE GRANULAR</v>
          </cell>
          <cell r="E51" t="str">
            <v>3.6.3.4.</v>
          </cell>
          <cell r="F51" t="e">
            <v>#N/A</v>
          </cell>
        </row>
        <row r="52">
          <cell r="A52" t="str">
            <v>320.1</v>
          </cell>
          <cell r="B52" t="str">
            <v>SUBBASE GRANULAR</v>
          </cell>
          <cell r="C52" t="str">
            <v>M³</v>
          </cell>
          <cell r="D52">
            <v>90669</v>
          </cell>
          <cell r="E52" t="str">
            <v>3.6.3.4.2.</v>
          </cell>
          <cell r="F52" t="str">
            <v xml:space="preserve"> 3.6.3.4.2</v>
          </cell>
        </row>
        <row r="53">
          <cell r="A53" t="str">
            <v>320.2</v>
          </cell>
          <cell r="B53" t="str">
            <v>SUBBASE GRANULAR PARA BACHEO</v>
          </cell>
          <cell r="C53" t="str">
            <v>M³</v>
          </cell>
          <cell r="D53">
            <v>97598</v>
          </cell>
          <cell r="E53" t="str">
            <v>3.6.3.4.7.</v>
          </cell>
          <cell r="F53" t="str">
            <v>3.6.3.4.4</v>
          </cell>
        </row>
        <row r="54">
          <cell r="A54" t="str">
            <v>330-07</v>
          </cell>
          <cell r="B54" t="str">
            <v>BASE GRANULAR</v>
          </cell>
          <cell r="E54" t="str">
            <v>3.6.3.6.</v>
          </cell>
          <cell r="F54" t="e">
            <v>#N/A</v>
          </cell>
        </row>
        <row r="55">
          <cell r="A55" t="str">
            <v>330.1</v>
          </cell>
          <cell r="B55" t="str">
            <v>BASE GRANULAR</v>
          </cell>
          <cell r="C55" t="str">
            <v>M³</v>
          </cell>
          <cell r="D55">
            <v>135116</v>
          </cell>
          <cell r="E55" t="str">
            <v>3.6.3.6.1.</v>
          </cell>
          <cell r="F55" t="str">
            <v>3.6.3.6.2</v>
          </cell>
        </row>
        <row r="56">
          <cell r="A56" t="str">
            <v>330.2</v>
          </cell>
          <cell r="B56" t="str">
            <v>BASE GRANULAR PARA BACHEO</v>
          </cell>
          <cell r="C56" t="str">
            <v>M³</v>
          </cell>
          <cell r="D56">
            <v>142383</v>
          </cell>
          <cell r="E56" t="str">
            <v>3.6.3.6.3.</v>
          </cell>
          <cell r="F56" t="str">
            <v>3.6.3.6.3</v>
          </cell>
        </row>
        <row r="57">
          <cell r="A57" t="str">
            <v>340-07</v>
          </cell>
          <cell r="B57" t="str">
            <v>BASE ESTABILIZADA CON EMULSION ASFALTICA</v>
          </cell>
          <cell r="E57" t="str">
            <v>3.6.3.7.</v>
          </cell>
          <cell r="F57" t="e">
            <v>#N/A</v>
          </cell>
        </row>
        <row r="58">
          <cell r="A58" t="str">
            <v>340.1</v>
          </cell>
          <cell r="B58" t="str">
            <v>BASE ESTABILIZADA CON EMULSION ASFALTICA BEE-1</v>
          </cell>
          <cell r="C58" t="str">
            <v>M³</v>
          </cell>
          <cell r="D58">
            <v>262084.655</v>
          </cell>
          <cell r="E58" t="str">
            <v>3.6.3.7.1.</v>
          </cell>
          <cell r="F58" t="str">
            <v>3.6.3.7.1</v>
          </cell>
        </row>
        <row r="59">
          <cell r="A59" t="str">
            <v>340.2</v>
          </cell>
          <cell r="B59" t="str">
            <v>BASE ESTABILIZADA CON EMULSION ASFALTICA BEE-2</v>
          </cell>
          <cell r="C59" t="str">
            <v>M³</v>
          </cell>
          <cell r="D59">
            <v>250312.96650000001</v>
          </cell>
          <cell r="E59" t="str">
            <v>3.6.3.7.3.</v>
          </cell>
          <cell r="F59" t="str">
            <v>3.6.3.7.3</v>
          </cell>
        </row>
        <row r="60">
          <cell r="A60" t="str">
            <v>340.3</v>
          </cell>
          <cell r="B60" t="str">
            <v>BASE ESTABILIZADA CON EMULSION ASFALTICA BEE-3</v>
          </cell>
          <cell r="C60" t="str">
            <v>M³</v>
          </cell>
          <cell r="D60">
            <v>241921.27799999999</v>
          </cell>
          <cell r="E60" t="str">
            <v>3.6.3.7.5.</v>
          </cell>
          <cell r="F60" t="str">
            <v>3.6.3.7.5</v>
          </cell>
        </row>
        <row r="61">
          <cell r="A61" t="str">
            <v>341-07</v>
          </cell>
          <cell r="B61" t="str">
            <v>BASE ESTABILIZADA CON CEMENTO</v>
          </cell>
          <cell r="E61" t="str">
            <v>3.6.3.7.</v>
          </cell>
          <cell r="F61" t="e">
            <v>#N/A</v>
          </cell>
        </row>
        <row r="62">
          <cell r="A62" t="str">
            <v>341.1</v>
          </cell>
          <cell r="B62" t="str">
            <v>BASE ESTABILIZADA CON CEMENTO PORTLAND</v>
          </cell>
          <cell r="C62" t="str">
            <v>M³</v>
          </cell>
          <cell r="D62">
            <v>100554</v>
          </cell>
          <cell r="E62" t="str">
            <v>3.6.3.7.23.</v>
          </cell>
          <cell r="F62" t="str">
            <v>3.6.3.7</v>
          </cell>
        </row>
        <row r="63">
          <cell r="A63" t="str">
            <v>341.2</v>
          </cell>
          <cell r="B63" t="str">
            <v>CEMENTO PORTLAND</v>
          </cell>
          <cell r="C63" t="str">
            <v>KG</v>
          </cell>
          <cell r="D63">
            <v>546</v>
          </cell>
          <cell r="E63" t="str">
            <v>3.6.4.1.8.</v>
          </cell>
          <cell r="F63" t="str">
            <v>3.6.4.1.8</v>
          </cell>
        </row>
        <row r="64">
          <cell r="A64" t="str">
            <v>410-07</v>
          </cell>
          <cell r="B64" t="str">
            <v>SUMINISTRO DE CEMENTO ASFALTICO</v>
          </cell>
          <cell r="E64" t="str">
            <v>3.6.4.1.</v>
          </cell>
          <cell r="F64" t="e">
            <v>#N/A</v>
          </cell>
        </row>
        <row r="65">
          <cell r="A65" t="str">
            <v>410.1</v>
          </cell>
          <cell r="B65" t="str">
            <v>CEMENTO ASFALTICO DE PENETRACION 60-70</v>
          </cell>
          <cell r="C65" t="str">
            <v>KG</v>
          </cell>
          <cell r="D65">
            <v>1560</v>
          </cell>
          <cell r="E65" t="str">
            <v>3.6.4.1.1.</v>
          </cell>
          <cell r="F65" t="str">
            <v>3.6.4.1.1</v>
          </cell>
        </row>
        <row r="66">
          <cell r="A66" t="str">
            <v>410.2</v>
          </cell>
          <cell r="B66" t="str">
            <v>CEMENTO ASFALTICO DE PENETRACION 80-100</v>
          </cell>
          <cell r="C66" t="str">
            <v>KG</v>
          </cell>
          <cell r="D66">
            <v>1560</v>
          </cell>
          <cell r="E66" t="str">
            <v>3.6.4.1.2.</v>
          </cell>
          <cell r="F66" t="str">
            <v>3.6.4.1.2</v>
          </cell>
        </row>
        <row r="67">
          <cell r="A67" t="str">
            <v>411-07</v>
          </cell>
          <cell r="B67" t="str">
            <v>SUMINISTRO DE EMULSION ASFALTICA</v>
          </cell>
          <cell r="E67" t="str">
            <v>3.6.4.2.</v>
          </cell>
          <cell r="F67" t="e">
            <v>#N/A</v>
          </cell>
        </row>
        <row r="68">
          <cell r="A68" t="str">
            <v>411.1</v>
          </cell>
          <cell r="B68" t="str">
            <v>EMULSION ASFALTICA DE ROTURA MEDIA CRM</v>
          </cell>
          <cell r="C68" t="str">
            <v>LT</v>
          </cell>
          <cell r="D68">
            <v>1235</v>
          </cell>
          <cell r="E68" t="str">
            <v>3.6.4.2.1.</v>
          </cell>
          <cell r="F68" t="str">
            <v>3.6.4.2.1</v>
          </cell>
        </row>
        <row r="69">
          <cell r="A69" t="str">
            <v>411.2</v>
          </cell>
          <cell r="B69" t="str">
            <v>EMULSION ASFALTICA DE ROTURA LENTA CRL</v>
          </cell>
          <cell r="C69" t="str">
            <v>LT</v>
          </cell>
          <cell r="D69">
            <v>1690</v>
          </cell>
          <cell r="E69" t="str">
            <v>3.6.4.2.2.</v>
          </cell>
          <cell r="F69" t="str">
            <v>3.6.4.2.2</v>
          </cell>
        </row>
        <row r="70">
          <cell r="A70" t="str">
            <v>411.3</v>
          </cell>
          <cell r="B70" t="str">
            <v>EMULSION ASFALTICA DE ROTURA LENTA CRL-1H</v>
          </cell>
          <cell r="C70" t="str">
            <v>LT</v>
          </cell>
          <cell r="D70">
            <v>1755</v>
          </cell>
          <cell r="E70" t="str">
            <v>3.6.4.2.3.</v>
          </cell>
          <cell r="F70" t="str">
            <v>3.6.4.2.3</v>
          </cell>
        </row>
        <row r="71">
          <cell r="A71" t="str">
            <v>414-07</v>
          </cell>
          <cell r="B71" t="str">
            <v>SUMINISTRO DE CEMENTO ASFALTICO MODIFICADO CON POLIMEROS</v>
          </cell>
          <cell r="E71" t="str">
            <v>3.6.4.1.</v>
          </cell>
          <cell r="F71" t="e">
            <v>#N/A</v>
          </cell>
        </row>
        <row r="72">
          <cell r="A72" t="str">
            <v>414.1</v>
          </cell>
          <cell r="B72" t="str">
            <v>CEMENTO ASFALTICO MODIFICADO CON POLIMEROS TIPO I</v>
          </cell>
          <cell r="C72" t="str">
            <v>KG</v>
          </cell>
          <cell r="D72">
            <v>2387</v>
          </cell>
          <cell r="E72" t="str">
            <v>3.6.4.1.3.</v>
          </cell>
          <cell r="F72" t="str">
            <v>3.6.4.1.3</v>
          </cell>
        </row>
        <row r="73">
          <cell r="A73" t="str">
            <v>414.2</v>
          </cell>
          <cell r="B73" t="str">
            <v>CEMENTO ASFALTICO MODIFICADO CON POLIMEROS TIPO II</v>
          </cell>
          <cell r="C73" t="str">
            <v>KG</v>
          </cell>
          <cell r="D73">
            <v>2519</v>
          </cell>
          <cell r="E73" t="str">
            <v>3.6.4.1.4.</v>
          </cell>
          <cell r="F73" t="str">
            <v>3.6.4.1.4</v>
          </cell>
        </row>
        <row r="74">
          <cell r="A74" t="str">
            <v>414.3</v>
          </cell>
          <cell r="B74" t="str">
            <v>CEMENTO ASFALTICO MODIFICADO CON POLIMEROS TIPO III</v>
          </cell>
          <cell r="C74" t="str">
            <v>KG</v>
          </cell>
          <cell r="D74">
            <v>2652</v>
          </cell>
          <cell r="E74" t="str">
            <v>3.6.4.1.5.</v>
          </cell>
          <cell r="F74" t="str">
            <v>3.6.4.1.5</v>
          </cell>
        </row>
        <row r="75">
          <cell r="A75" t="str">
            <v>414.4</v>
          </cell>
          <cell r="B75" t="str">
            <v>CEMENTO ASFALTICO MODIFICADO CON POLIMEROS TIPO IV</v>
          </cell>
          <cell r="C75" t="str">
            <v>KG</v>
          </cell>
          <cell r="D75">
            <v>2785</v>
          </cell>
          <cell r="E75" t="str">
            <v>3.6.4.1.6.</v>
          </cell>
          <cell r="F75" t="str">
            <v>3.6.4.1.6</v>
          </cell>
        </row>
        <row r="76">
          <cell r="A76" t="str">
            <v>414.5</v>
          </cell>
          <cell r="B76" t="str">
            <v>CEMENTO ASFALTICO MODIFICADO CON POLIMEROS TIPO V</v>
          </cell>
          <cell r="C76" t="str">
            <v>kG</v>
          </cell>
          <cell r="D76">
            <v>2122</v>
          </cell>
          <cell r="E76" t="str">
            <v>3.6.4.1.7.</v>
          </cell>
          <cell r="F76" t="str">
            <v>3.6.4.1</v>
          </cell>
        </row>
        <row r="77">
          <cell r="A77" t="str">
            <v>420-07</v>
          </cell>
          <cell r="B77" t="str">
            <v>RIEGO DE IMPRIMACION</v>
          </cell>
          <cell r="E77" t="str">
            <v>3.6.4.3.</v>
          </cell>
          <cell r="F77" t="e">
            <v>#N/A</v>
          </cell>
        </row>
        <row r="78">
          <cell r="A78" t="str">
            <v>420.1</v>
          </cell>
          <cell r="B78" t="str">
            <v>RIEGO DE IMPRIMACION CON EMULSION ASFALTICA</v>
          </cell>
          <cell r="C78" t="str">
            <v>M²</v>
          </cell>
          <cell r="D78">
            <v>2547</v>
          </cell>
          <cell r="E78" t="str">
            <v>3.6.4.3.1.</v>
          </cell>
          <cell r="F78" t="str">
            <v xml:space="preserve">3.6.4.3.1 </v>
          </cell>
        </row>
        <row r="79">
          <cell r="A79" t="str">
            <v>421-07</v>
          </cell>
          <cell r="B79" t="str">
            <v>RIEGO DE LIGA</v>
          </cell>
          <cell r="E79" t="str">
            <v>3.6.4.4.</v>
          </cell>
          <cell r="F79" t="e">
            <v>#N/A</v>
          </cell>
        </row>
        <row r="80">
          <cell r="A80" t="str">
            <v>421.1</v>
          </cell>
          <cell r="B80" t="str">
            <v>RIEGO DE LIGA CON EMULSION ASFALTICA CRR-1</v>
          </cell>
          <cell r="C80" t="str">
            <v>M²</v>
          </cell>
          <cell r="D80">
            <v>1058</v>
          </cell>
          <cell r="E80" t="str">
            <v>3.6.4.4.2.</v>
          </cell>
          <cell r="F80" t="str">
            <v>3.6.4.4.2</v>
          </cell>
        </row>
        <row r="81">
          <cell r="A81" t="str">
            <v>421.2</v>
          </cell>
          <cell r="B81" t="str">
            <v>RIEGO DE LIGA CON EMULSION ASFALTICA CRR-2</v>
          </cell>
          <cell r="C81" t="str">
            <v>M²</v>
          </cell>
          <cell r="D81">
            <v>963</v>
          </cell>
          <cell r="E81" t="str">
            <v>3.6.4.4.3.</v>
          </cell>
          <cell r="F81" t="str">
            <v>3.6.4.4.3</v>
          </cell>
        </row>
        <row r="82">
          <cell r="A82" t="str">
            <v>421.3</v>
          </cell>
          <cell r="B82" t="str">
            <v>RIEGO DE LIGA CON EMULSION MODIFICADA CON POLIMEROS CRR-1M</v>
          </cell>
          <cell r="C82" t="str">
            <v>M²</v>
          </cell>
          <cell r="D82">
            <v>1117</v>
          </cell>
          <cell r="E82" t="str">
            <v>3.6.4.4.4.</v>
          </cell>
          <cell r="F82" t="str">
            <v>3.6.4.4.4</v>
          </cell>
        </row>
        <row r="83">
          <cell r="A83" t="str">
            <v>421.4</v>
          </cell>
          <cell r="B83" t="str">
            <v>RIEGO DE LIGA CON EMULSION MODIFICADA CON POLIMEROS CRR-2M</v>
          </cell>
          <cell r="C83" t="str">
            <v>M²</v>
          </cell>
          <cell r="D83">
            <v>1117</v>
          </cell>
          <cell r="E83" t="str">
            <v>3.6.4.4.5.</v>
          </cell>
          <cell r="F83" t="str">
            <v>3.6.4.4.5</v>
          </cell>
        </row>
        <row r="84">
          <cell r="A84" t="str">
            <v>430-07</v>
          </cell>
          <cell r="B84" t="str">
            <v>TRATAMIENTO SUPERFICIAL SIMPLE</v>
          </cell>
          <cell r="E84" t="str">
            <v>3.6.4.5.</v>
          </cell>
          <cell r="F84" t="e">
            <v>#N/A</v>
          </cell>
        </row>
        <row r="85">
          <cell r="A85" t="str">
            <v>430.1</v>
          </cell>
          <cell r="B85" t="str">
            <v>TRATAMIENTO SUPERFICIAL SIMPLE CON EMULSION CRR-2</v>
          </cell>
          <cell r="C85" t="str">
            <v>M²</v>
          </cell>
          <cell r="D85">
            <v>5651</v>
          </cell>
          <cell r="E85" t="str">
            <v>3.6.4.5.1.</v>
          </cell>
          <cell r="F85" t="str">
            <v>3.6.4.5.1</v>
          </cell>
        </row>
        <row r="86">
          <cell r="A86" t="str">
            <v>430.2</v>
          </cell>
          <cell r="B86" t="str">
            <v>TRATAMIENTO SUPERFICIAL SIMPLE CON EMULSION CRR-2M</v>
          </cell>
          <cell r="C86" t="str">
            <v>M²</v>
          </cell>
          <cell r="D86">
            <v>6332</v>
          </cell>
          <cell r="E86" t="str">
            <v>3.6.4.5.2.</v>
          </cell>
          <cell r="F86" t="str">
            <v>3.6.4.5.2</v>
          </cell>
        </row>
        <row r="87">
          <cell r="A87" t="str">
            <v>431-07</v>
          </cell>
          <cell r="B87" t="str">
            <v>TRATAMIENTO SUPERFICIAL DOBLE</v>
          </cell>
          <cell r="E87" t="str">
            <v>3.6.4.6.</v>
          </cell>
          <cell r="F87" t="e">
            <v>#N/A</v>
          </cell>
        </row>
        <row r="88">
          <cell r="A88" t="str">
            <v>431.1</v>
          </cell>
          <cell r="B88" t="str">
            <v>TRATAMIENTO SUPERFICIAL DOBLE CON EMULSION CRR-2</v>
          </cell>
          <cell r="C88" t="str">
            <v>M²</v>
          </cell>
          <cell r="D88">
            <v>9766</v>
          </cell>
          <cell r="E88" t="str">
            <v>3.6.4.6.1.</v>
          </cell>
          <cell r="F88" t="str">
            <v>3.6.4.6.1</v>
          </cell>
        </row>
        <row r="89">
          <cell r="A89" t="str">
            <v>431.2</v>
          </cell>
          <cell r="B89" t="str">
            <v>TRATAMIENTO SUPERFICIAL DOBLE CON EMULSION CRR-2M</v>
          </cell>
          <cell r="C89" t="str">
            <v>M²</v>
          </cell>
          <cell r="D89">
            <v>11344</v>
          </cell>
          <cell r="E89" t="str">
            <v>3.6.4.6.2.</v>
          </cell>
          <cell r="F89" t="str">
            <v>3.6.4.6.2</v>
          </cell>
        </row>
        <row r="90">
          <cell r="A90" t="str">
            <v>432-07</v>
          </cell>
          <cell r="B90" t="str">
            <v>SELLO DE ARENA ASFALTO</v>
          </cell>
          <cell r="E90" t="str">
            <v>3.6.4.7.</v>
          </cell>
          <cell r="F90" t="e">
            <v>#N/A</v>
          </cell>
        </row>
        <row r="91">
          <cell r="A91" t="str">
            <v>432.1</v>
          </cell>
          <cell r="B91" t="str">
            <v>SELLO DE ARENA-ASFALTO CON EMULSION CRR-2</v>
          </cell>
          <cell r="C91" t="str">
            <v>M²</v>
          </cell>
          <cell r="D91">
            <v>3254</v>
          </cell>
          <cell r="E91" t="str">
            <v>3.6.4.7.1.</v>
          </cell>
          <cell r="F91" t="str">
            <v>3.6.4.7.1</v>
          </cell>
        </row>
        <row r="92">
          <cell r="A92" t="str">
            <v>433-07</v>
          </cell>
          <cell r="B92" t="str">
            <v>LECHADA ASFALTICA</v>
          </cell>
          <cell r="E92" t="str">
            <v>3.6.4.8.</v>
          </cell>
          <cell r="F92" t="e">
            <v>#N/A</v>
          </cell>
        </row>
        <row r="93">
          <cell r="A93" t="str">
            <v>433.1</v>
          </cell>
          <cell r="B93" t="str">
            <v>LECHADA ASFALTICA CON EMULSION CRL-1H LA-1</v>
          </cell>
          <cell r="C93" t="str">
            <v>M²</v>
          </cell>
          <cell r="D93">
            <v>3343</v>
          </cell>
          <cell r="E93" t="str">
            <v>3.6.4.8.1.</v>
          </cell>
          <cell r="F93" t="str">
            <v>3.6.4.8.1</v>
          </cell>
        </row>
        <row r="94">
          <cell r="A94" t="str">
            <v>433.2</v>
          </cell>
          <cell r="B94" t="str">
            <v>LECHADA ASFALTICA CON EMULSION CRL-1H LA-2</v>
          </cell>
          <cell r="C94" t="str">
            <v>M²</v>
          </cell>
          <cell r="D94">
            <v>4748</v>
          </cell>
          <cell r="E94" t="str">
            <v>3.6.4.8.2.</v>
          </cell>
          <cell r="F94" t="str">
            <v>3.6.4.8.2</v>
          </cell>
        </row>
        <row r="95">
          <cell r="A95" t="str">
            <v>433.3</v>
          </cell>
          <cell r="B95" t="str">
            <v>LECHADA ASFALTICA CON EMULSION CRL-1H LA-3</v>
          </cell>
          <cell r="C95" t="str">
            <v>M²</v>
          </cell>
          <cell r="D95">
            <v>5797</v>
          </cell>
          <cell r="E95" t="str">
            <v>3.6.4.8.3.</v>
          </cell>
          <cell r="F95" t="str">
            <v>3.6.4.8.3</v>
          </cell>
        </row>
        <row r="96">
          <cell r="A96" t="str">
            <v>433.4</v>
          </cell>
          <cell r="B96" t="str">
            <v>LECHADA ASFALTICA CON EMULSION CRL-1H LA-4</v>
          </cell>
          <cell r="C96" t="str">
            <v>M²</v>
          </cell>
          <cell r="D96">
            <v>6260</v>
          </cell>
          <cell r="E96" t="str">
            <v>3.6.4.8.4.</v>
          </cell>
          <cell r="F96" t="str">
            <v>3.6.4.8.4</v>
          </cell>
        </row>
        <row r="97">
          <cell r="A97" t="str">
            <v>433.5</v>
          </cell>
          <cell r="B97" t="str">
            <v>LECHADA ASFALTICA CON EMULSION CRL-1HM LA-1</v>
          </cell>
          <cell r="C97" t="str">
            <v>M²</v>
          </cell>
          <cell r="D97">
            <v>4571</v>
          </cell>
          <cell r="E97" t="str">
            <v>3.6.4.8.5.</v>
          </cell>
          <cell r="F97" t="str">
            <v>3.6.4.8.5</v>
          </cell>
        </row>
        <row r="98">
          <cell r="A98" t="str">
            <v>433.6</v>
          </cell>
          <cell r="B98" t="str">
            <v>LECHADA ASFALTICA CON EMULSION CRL-1HM LA-2</v>
          </cell>
          <cell r="C98" t="str">
            <v>M²</v>
          </cell>
          <cell r="D98">
            <v>6369</v>
          </cell>
          <cell r="E98" t="str">
            <v>3.6.4.8.6.</v>
          </cell>
          <cell r="F98" t="str">
            <v>3.6.4.8.6</v>
          </cell>
        </row>
        <row r="99">
          <cell r="A99" t="str">
            <v>433.7</v>
          </cell>
          <cell r="B99" t="str">
            <v>LECHADA ASFALTICA CON EMULSION CRL-1HM LA-3</v>
          </cell>
          <cell r="C99" t="str">
            <v>M²</v>
          </cell>
          <cell r="D99">
            <v>7905</v>
          </cell>
          <cell r="E99" t="str">
            <v>3.6.4.8.7.</v>
          </cell>
          <cell r="F99" t="str">
            <v>3.6.4.8.7</v>
          </cell>
        </row>
        <row r="100">
          <cell r="A100" t="str">
            <v>433.8</v>
          </cell>
          <cell r="B100" t="str">
            <v>LECHADA ASFALTICA CON EMULSION CRL-1HM LA-4</v>
          </cell>
          <cell r="C100" t="str">
            <v>M²</v>
          </cell>
          <cell r="D100">
            <v>8960</v>
          </cell>
          <cell r="E100" t="str">
            <v>3.6.4.8.8.</v>
          </cell>
          <cell r="F100" t="str">
            <v>3.6.4.8.8</v>
          </cell>
        </row>
        <row r="101">
          <cell r="A101" t="str">
            <v>440-07</v>
          </cell>
          <cell r="B101" t="str">
            <v>MEZCLA DENSA EN FRIO</v>
          </cell>
          <cell r="E101" t="str">
            <v>3.6.4.9.</v>
          </cell>
          <cell r="F101" t="e">
            <v>#N/A</v>
          </cell>
        </row>
        <row r="102">
          <cell r="A102" t="str">
            <v>440.1</v>
          </cell>
          <cell r="B102" t="str">
            <v>MEZCLA DENSA EN FRIO MDF-1</v>
          </cell>
          <cell r="C102" t="str">
            <v>M³</v>
          </cell>
          <cell r="D102">
            <v>337873</v>
          </cell>
          <cell r="E102" t="str">
            <v>3.6.4.9.5.</v>
          </cell>
          <cell r="F102" t="str">
            <v>3.6.4.9.1</v>
          </cell>
        </row>
        <row r="103">
          <cell r="A103" t="str">
            <v>440.2</v>
          </cell>
          <cell r="B103" t="str">
            <v>MEZCLA DENSA EN FRIO MDF-2</v>
          </cell>
          <cell r="C103" t="str">
            <v>M³</v>
          </cell>
          <cell r="D103">
            <v>437529</v>
          </cell>
          <cell r="E103" t="str">
            <v>3.6.4.9.6.</v>
          </cell>
          <cell r="F103" t="str">
            <v>3.6.4.9.2</v>
          </cell>
        </row>
        <row r="104">
          <cell r="A104" t="str">
            <v>440.3</v>
          </cell>
          <cell r="B104" t="str">
            <v>MEZCLA DENSA EN FRIO MDF-3</v>
          </cell>
          <cell r="C104" t="str">
            <v>M³</v>
          </cell>
          <cell r="D104">
            <v>439118</v>
          </cell>
          <cell r="E104" t="str">
            <v>3.6.4.9.7.</v>
          </cell>
          <cell r="F104" t="str">
            <v>3.6.4.9.3</v>
          </cell>
        </row>
        <row r="105">
          <cell r="A105" t="str">
            <v>440.4</v>
          </cell>
          <cell r="B105" t="str">
            <v>MEZCLA DENSA EN FRIO PARA BACHEO</v>
          </cell>
          <cell r="C105" t="str">
            <v>M³</v>
          </cell>
          <cell r="D105">
            <v>401658</v>
          </cell>
          <cell r="E105" t="str">
            <v>3.6.4.9.8.</v>
          </cell>
          <cell r="F105" t="str">
            <v>3.6.4.9.4</v>
          </cell>
        </row>
        <row r="106">
          <cell r="A106" t="str">
            <v>441-07</v>
          </cell>
          <cell r="B106" t="str">
            <v>MEZCLA ABIERTA EN FRIO</v>
          </cell>
          <cell r="E106" t="str">
            <v>3.6.4.10.</v>
          </cell>
          <cell r="F106" t="e">
            <v>#N/A</v>
          </cell>
        </row>
        <row r="107">
          <cell r="A107" t="str">
            <v>441.1</v>
          </cell>
          <cell r="B107" t="str">
            <v>MEZCLA ABIERTA EN FRIO TIPO MAF-1</v>
          </cell>
          <cell r="C107" t="str">
            <v>M³</v>
          </cell>
          <cell r="D107">
            <v>405066</v>
          </cell>
          <cell r="E107" t="str">
            <v>3.6.4.10.5.</v>
          </cell>
          <cell r="F107" t="str">
            <v>3.6.4.10.1</v>
          </cell>
        </row>
        <row r="108">
          <cell r="A108" t="str">
            <v>441.2</v>
          </cell>
          <cell r="B108" t="str">
            <v>MEZCLA ABIERTA EN FRIO TIPO MAF-2</v>
          </cell>
          <cell r="C108" t="str">
            <v>M³</v>
          </cell>
          <cell r="D108">
            <v>407109</v>
          </cell>
          <cell r="E108" t="str">
            <v>3.6.4.10.6.</v>
          </cell>
          <cell r="F108" t="str">
            <v>3.6.4.10.2</v>
          </cell>
        </row>
        <row r="109">
          <cell r="A109" t="str">
            <v>441.3</v>
          </cell>
          <cell r="B109" t="str">
            <v>MEZCLA ABIERTA EN FRIO TIPO MAF-3</v>
          </cell>
          <cell r="C109" t="str">
            <v>M³</v>
          </cell>
          <cell r="D109">
            <v>408698</v>
          </cell>
          <cell r="E109" t="str">
            <v>3.6.4.10.7.</v>
          </cell>
          <cell r="F109" t="str">
            <v>3.6.4.10.3</v>
          </cell>
        </row>
        <row r="110">
          <cell r="A110" t="str">
            <v>441.4</v>
          </cell>
          <cell r="B110" t="str">
            <v>MEZCLA ABIERTA EN FRIO PARA BACHEO</v>
          </cell>
          <cell r="C110" t="str">
            <v>M³</v>
          </cell>
          <cell r="D110">
            <v>416676</v>
          </cell>
          <cell r="E110" t="str">
            <v>3.6.4.10.8.</v>
          </cell>
          <cell r="F110" t="str">
            <v>3.6.4.10.4</v>
          </cell>
        </row>
        <row r="111">
          <cell r="A111" t="str">
            <v>450-07</v>
          </cell>
          <cell r="B111" t="str">
            <v>MEZCLAS ASFALTICAS EN CALIENTE</v>
          </cell>
          <cell r="E111" t="str">
            <v>3.6.4.11.</v>
          </cell>
          <cell r="F111" t="e">
            <v>#N/A</v>
          </cell>
        </row>
        <row r="112">
          <cell r="A112" t="str">
            <v>450.1</v>
          </cell>
          <cell r="B112" t="str">
            <v>MEZCLA DENSA EN CALIENTE MDC-1</v>
          </cell>
          <cell r="C112" t="str">
            <v>M³</v>
          </cell>
          <cell r="D112">
            <v>517347</v>
          </cell>
          <cell r="E112" t="str">
            <v>3.6.4.11.12.</v>
          </cell>
          <cell r="F112" t="str">
            <v>3.6.4.11.2</v>
          </cell>
        </row>
        <row r="113">
          <cell r="A113" t="str">
            <v>450.2</v>
          </cell>
          <cell r="B113" t="str">
            <v>MEZCLA DENSA EN CALIENTE MDC-2</v>
          </cell>
          <cell r="C113" t="str">
            <v>M³</v>
          </cell>
          <cell r="D113">
            <v>523333</v>
          </cell>
          <cell r="E113" t="str">
            <v>3.6.4.11.13.</v>
          </cell>
          <cell r="F113" t="str">
            <v>3.6.4.11.3</v>
          </cell>
        </row>
        <row r="114">
          <cell r="A114" t="str">
            <v>450.3</v>
          </cell>
          <cell r="B114" t="str">
            <v>MEZCLA DENSA EN CALIENTE MDC-3</v>
          </cell>
          <cell r="C114" t="str">
            <v>M³</v>
          </cell>
          <cell r="D114">
            <v>549847</v>
          </cell>
          <cell r="E114" t="str">
            <v>3.6.4.11.14.</v>
          </cell>
          <cell r="F114" t="str">
            <v>3.6.4.11.4</v>
          </cell>
        </row>
        <row r="115">
          <cell r="A115" t="str">
            <v>450.9</v>
          </cell>
          <cell r="B115" t="str">
            <v>MEZCLA DENSA EN CALIENTE PARA BACHEO</v>
          </cell>
          <cell r="C115" t="str">
            <v>M³</v>
          </cell>
          <cell r="D115">
            <v>545708.33210833336</v>
          </cell>
          <cell r="E115" t="str">
            <v>3.6.4.11.10.</v>
          </cell>
          <cell r="F115" t="str">
            <v>3.6.4.11.5</v>
          </cell>
        </row>
        <row r="116">
          <cell r="A116" t="str">
            <v>451-07</v>
          </cell>
          <cell r="B116" t="str">
            <v>MEZCLA ABIERTA EN CALIENTE</v>
          </cell>
          <cell r="E116" t="str">
            <v>3.6.4.12.</v>
          </cell>
          <cell r="F116" t="e">
            <v>#N/A</v>
          </cell>
        </row>
        <row r="117">
          <cell r="A117" t="str">
            <v>451.1</v>
          </cell>
          <cell r="B117" t="str">
            <v>MEZCLA ABIERTA EN CALIENTE TIPO MAC-1</v>
          </cell>
          <cell r="C117" t="str">
            <v>M³</v>
          </cell>
          <cell r="D117">
            <v>497847</v>
          </cell>
          <cell r="E117" t="str">
            <v>3.6.4.12.4.</v>
          </cell>
          <cell r="F117" t="str">
            <v>3.6.4.12.1</v>
          </cell>
        </row>
        <row r="118">
          <cell r="A118" t="str">
            <v>451.2</v>
          </cell>
          <cell r="B118" t="str">
            <v>MEZCLA ABIERTA EN CALIENTE TIPO MAC-2</v>
          </cell>
          <cell r="C118" t="str">
            <v>M³</v>
          </cell>
          <cell r="D118">
            <v>507597</v>
          </cell>
          <cell r="E118" t="str">
            <v>3.6.4.12.5.</v>
          </cell>
          <cell r="F118" t="str">
            <v>3.6.4.12.2</v>
          </cell>
        </row>
        <row r="119">
          <cell r="A119" t="str">
            <v>451.3</v>
          </cell>
          <cell r="B119" t="str">
            <v>MEZCLA ABIERTA EN CALIENTE TIPO MAC-3</v>
          </cell>
          <cell r="C119" t="str">
            <v>M³</v>
          </cell>
          <cell r="D119">
            <v>518972</v>
          </cell>
          <cell r="E119" t="str">
            <v>3.6.4.12.6.</v>
          </cell>
          <cell r="F119" t="str">
            <v>3.6.4.12.3</v>
          </cell>
        </row>
        <row r="120">
          <cell r="A120" t="str">
            <v>452-07</v>
          </cell>
          <cell r="B120" t="str">
            <v>MEZCLA DISCONTINUA EN CALIENTE PARA CAPA DE RODADURA</v>
          </cell>
          <cell r="E120" t="str">
            <v>3.6.4.13.</v>
          </cell>
          <cell r="F120" t="e">
            <v>#N/A</v>
          </cell>
        </row>
        <row r="121">
          <cell r="A121" t="str">
            <v>452.1</v>
          </cell>
          <cell r="B121" t="str">
            <v>MEZCLA DISCONTINUA EN CALIENTE TIPO M-1</v>
          </cell>
          <cell r="C121" t="str">
            <v>M³</v>
          </cell>
          <cell r="D121">
            <v>371097</v>
          </cell>
          <cell r="E121" t="str">
            <v>3.6.4.13.5.</v>
          </cell>
          <cell r="F121" t="str">
            <v>3.6.4.13.1</v>
          </cell>
        </row>
        <row r="122">
          <cell r="A122" t="str">
            <v>452.2</v>
          </cell>
          <cell r="B122" t="str">
            <v>MEZCLA DISCONTINUA EN CALIENTE TIPO M-2</v>
          </cell>
          <cell r="C122" t="str">
            <v>M³</v>
          </cell>
          <cell r="D122">
            <v>371097</v>
          </cell>
          <cell r="E122" t="str">
            <v>3.6.4.13.6.</v>
          </cell>
          <cell r="F122" t="str">
            <v>3.6.4.13.2</v>
          </cell>
        </row>
        <row r="123">
          <cell r="A123" t="str">
            <v>452.3</v>
          </cell>
          <cell r="B123" t="str">
            <v>MEZCLA DISCONTINUA EN CALIENTE TIPO F-1</v>
          </cell>
          <cell r="C123" t="str">
            <v>M³</v>
          </cell>
          <cell r="D123">
            <v>390879</v>
          </cell>
          <cell r="E123" t="str">
            <v>3.6.4.13.7.</v>
          </cell>
          <cell r="F123" t="str">
            <v>3.6.4.13.7</v>
          </cell>
        </row>
        <row r="124">
          <cell r="A124" t="str">
            <v>452.4</v>
          </cell>
          <cell r="B124" t="str">
            <v>MEZCLA DISCONTINUA EN CALIENTE TIPO F-2</v>
          </cell>
          <cell r="C124" t="str">
            <v>M³</v>
          </cell>
          <cell r="D124">
            <v>387347</v>
          </cell>
          <cell r="E124" t="str">
            <v>3.6.4.13.8.</v>
          </cell>
          <cell r="F124" t="str">
            <v>3.6.4.13.8</v>
          </cell>
        </row>
        <row r="125">
          <cell r="A125" t="str">
            <v>453-07</v>
          </cell>
          <cell r="B125" t="str">
            <v>MEZCLA DRENANTE</v>
          </cell>
          <cell r="E125" t="str">
            <v>3.6.4.14.</v>
          </cell>
          <cell r="F125" t="e">
            <v>#N/A</v>
          </cell>
        </row>
        <row r="126">
          <cell r="A126" t="str">
            <v>453.1</v>
          </cell>
          <cell r="B126" t="str">
            <v>MEZCLA DRENANTE</v>
          </cell>
          <cell r="C126" t="str">
            <v>M³</v>
          </cell>
          <cell r="D126">
            <v>250668</v>
          </cell>
          <cell r="E126" t="str">
            <v>3.6.4.14.2.</v>
          </cell>
          <cell r="F126" t="str">
            <v>3.6.4.13.7</v>
          </cell>
        </row>
        <row r="127">
          <cell r="A127" t="str">
            <v>460-07</v>
          </cell>
          <cell r="B127" t="str">
            <v>FRESADO DE PAVIMENTO ASFALTICO</v>
          </cell>
          <cell r="E127" t="str">
            <v>3.6.4.15.</v>
          </cell>
          <cell r="F127" t="e">
            <v>#N/A</v>
          </cell>
        </row>
        <row r="128">
          <cell r="A128" t="str">
            <v>460.1</v>
          </cell>
          <cell r="B128" t="str">
            <v>FRESADO DE UN PAVIMENTO ASFALTICO</v>
          </cell>
          <cell r="C128" t="str">
            <v>M²</v>
          </cell>
          <cell r="D128">
            <v>5845</v>
          </cell>
          <cell r="E128" t="str">
            <v>3.6.4.15.2.</v>
          </cell>
          <cell r="F128" t="str">
            <v>3.6.4.15.2</v>
          </cell>
        </row>
        <row r="129">
          <cell r="A129" t="str">
            <v>460P</v>
          </cell>
          <cell r="B129" t="str">
            <v>FRESADO DE UN PAVIMENTO ASFALTICO</v>
          </cell>
          <cell r="C129" t="str">
            <v>M³</v>
          </cell>
          <cell r="D129">
            <v>62029</v>
          </cell>
          <cell r="E129" t="str">
            <v>3.6.4.15.4.</v>
          </cell>
          <cell r="F129" t="str">
            <v>3.6.4.15</v>
          </cell>
        </row>
        <row r="130">
          <cell r="A130" t="str">
            <v>461-07</v>
          </cell>
          <cell r="B130" t="str">
            <v>RECICLADO DE PAVIMENTO ASFALTICO EN FRIO EN EL LUGAR EMPLEANDO LIGANTES BITUMINOSOS</v>
          </cell>
          <cell r="E130" t="str">
            <v>3.6.4.16.</v>
          </cell>
          <cell r="F130" t="e">
            <v>#N/A</v>
          </cell>
        </row>
        <row r="131">
          <cell r="A131" t="str">
            <v>461.1</v>
          </cell>
          <cell r="B131" t="str">
            <v>PAVIMENTO RECICLADO EN FRIO EN EL LUGAR CON EMULSION ASFALTICA</v>
          </cell>
          <cell r="C131" t="str">
            <v>M³</v>
          </cell>
          <cell r="D131">
            <v>58648</v>
          </cell>
          <cell r="E131" t="str">
            <v>3.6.4.16.1.</v>
          </cell>
          <cell r="F131" t="str">
            <v>3.6.4.16.1</v>
          </cell>
          <cell r="G131" t="str">
            <v>CON EMULSION</v>
          </cell>
        </row>
        <row r="132">
          <cell r="A132" t="str">
            <v>461.2</v>
          </cell>
          <cell r="B132" t="str">
            <v>PAVIMENTO ASFALTICO RECICLADO EN FRIO EN EL LUGAR CON CEMENTO ASFALTICO ESPUMADO</v>
          </cell>
          <cell r="C132" t="str">
            <v>M³</v>
          </cell>
          <cell r="D132">
            <v>88894</v>
          </cell>
          <cell r="E132" t="str">
            <v>3.6.4.16.2.</v>
          </cell>
          <cell r="F132" t="str">
            <v>3.6.4.16.2</v>
          </cell>
          <cell r="G132" t="str">
            <v>CON CEMENTO ASFALTICO</v>
          </cell>
        </row>
        <row r="133">
          <cell r="A133" t="str">
            <v>462-07</v>
          </cell>
          <cell r="B133" t="str">
            <v>RECICLADO DE PAVIMENTO ASFALTICO EN PLANTA Y EN CALIENTE</v>
          </cell>
          <cell r="E133" t="str">
            <v>3.6.4.16.</v>
          </cell>
          <cell r="F133" t="e">
            <v>#N/A</v>
          </cell>
        </row>
        <row r="134">
          <cell r="A134" t="str">
            <v>462.1</v>
          </cell>
          <cell r="B134" t="str">
            <v>MEZCLA ASFALTICA RECICLADA EN CALIENTE MDC-2</v>
          </cell>
          <cell r="C134" t="str">
            <v>M³</v>
          </cell>
          <cell r="D134">
            <v>91199</v>
          </cell>
          <cell r="E134" t="str">
            <v>3.6.4.16.3.</v>
          </cell>
          <cell r="F134" t="str">
            <v>3.6.4.17.1 </v>
          </cell>
        </row>
        <row r="135">
          <cell r="A135" t="str">
            <v>462.2</v>
          </cell>
          <cell r="B135" t="str">
            <v>MEZCLA ASFALTICA RECICLADA EN CALIENTE MDC-2 PARA BACHEO</v>
          </cell>
          <cell r="C135" t="str">
            <v>M³</v>
          </cell>
          <cell r="D135">
            <v>120987</v>
          </cell>
          <cell r="E135" t="str">
            <v>3.6.4.16.5.</v>
          </cell>
          <cell r="F135" t="str">
            <v>3.6.4.17</v>
          </cell>
        </row>
        <row r="136">
          <cell r="A136" t="str">
            <v>464-07</v>
          </cell>
          <cell r="B136" t="str">
            <v>REHABILITACION DE PAVIMENTOS ASFALTICOS CON GEOTEXTILES</v>
          </cell>
          <cell r="E136" t="str">
            <v>3.6.8.2.</v>
          </cell>
          <cell r="F136" t="e">
            <v>#N/A</v>
          </cell>
        </row>
        <row r="137">
          <cell r="A137" t="str">
            <v>464.1</v>
          </cell>
          <cell r="B137" t="str">
            <v>GEOTEXTIL PARA REHABILITACION DE PAVIMENTOS ASFALTICOS</v>
          </cell>
          <cell r="C137" t="str">
            <v>M²</v>
          </cell>
          <cell r="D137">
            <v>5926</v>
          </cell>
          <cell r="E137" t="str">
            <v>3.6.8.2.4.</v>
          </cell>
          <cell r="F137" t="str">
            <v>3.6.8</v>
          </cell>
        </row>
        <row r="138">
          <cell r="A138" t="str">
            <v>465-07</v>
          </cell>
          <cell r="B138" t="str">
            <v>EXCAVACION PARA REPARACION DE PAVIMENTO ASFALTICO EXISTENTE</v>
          </cell>
          <cell r="E138" t="str">
            <v>3.6.1.3.</v>
          </cell>
          <cell r="F138" t="e">
            <v>#N/A</v>
          </cell>
        </row>
        <row r="139">
          <cell r="A139" t="str">
            <v>465.1</v>
          </cell>
          <cell r="B139" t="str">
            <v>EXCAVACIONES PARA REPARACION DE PAVIMENTO ASFALTICO EXISTENTE</v>
          </cell>
          <cell r="C139" t="str">
            <v>M³</v>
          </cell>
          <cell r="D139">
            <v>59344</v>
          </cell>
          <cell r="E139" t="str">
            <v>3.6.1.3.32.</v>
          </cell>
          <cell r="F139" t="str">
            <v>3.6.2.1</v>
          </cell>
        </row>
        <row r="140">
          <cell r="A140" t="str">
            <v>500-07</v>
          </cell>
          <cell r="B140" t="str">
            <v>PAVIMENTO DE CONCRETO HIDRAULICO</v>
          </cell>
          <cell r="E140" t="str">
            <v>3.6.5.1.</v>
          </cell>
          <cell r="F140" t="e">
            <v>#N/A</v>
          </cell>
        </row>
        <row r="141">
          <cell r="A141" t="str">
            <v>500.1</v>
          </cell>
          <cell r="B141" t="str">
            <v>PAVIMENTO DE CONCRETO HIDRAULICO</v>
          </cell>
          <cell r="C141" t="str">
            <v>M³</v>
          </cell>
          <cell r="D141">
            <v>571963</v>
          </cell>
          <cell r="E141" t="str">
            <v>3.6.5.1.12.</v>
          </cell>
          <cell r="F141" t="str">
            <v>3.6.5.1</v>
          </cell>
        </row>
        <row r="142">
          <cell r="A142" t="str">
            <v>510.1</v>
          </cell>
          <cell r="B142" t="str">
            <v>PAVIMENTO DE ADOQUINES DE CONCRETO</v>
          </cell>
          <cell r="C142" t="str">
            <v>M²</v>
          </cell>
          <cell r="D142">
            <v>58228</v>
          </cell>
          <cell r="E142" t="str">
            <v>3.6.5.2.10.</v>
          </cell>
          <cell r="F142" t="str">
            <v>3.6.5.2.10</v>
          </cell>
        </row>
        <row r="143">
          <cell r="A143" t="str">
            <v>600-07</v>
          </cell>
          <cell r="B143" t="str">
            <v>EXCAVACIONES VARIAS</v>
          </cell>
          <cell r="E143" t="str">
            <v>3.6.6.1.</v>
          </cell>
          <cell r="F143" t="e">
            <v>#N/A</v>
          </cell>
        </row>
        <row r="144">
          <cell r="A144" t="str">
            <v>600.1</v>
          </cell>
          <cell r="B144" t="str">
            <v>EXCAVACIONES VARIAS SIN CLASIFICAR</v>
          </cell>
          <cell r="C144" t="str">
            <v>M³</v>
          </cell>
          <cell r="D144">
            <v>9722</v>
          </cell>
          <cell r="E144" t="str">
            <v>3.6.6.1.1.</v>
          </cell>
          <cell r="F144" t="str">
            <v>3.6.6.1.9</v>
          </cell>
        </row>
        <row r="145">
          <cell r="A145" t="str">
            <v>600.2</v>
          </cell>
          <cell r="B145" t="str">
            <v>EXCAVACIONES VARIAS EN ROCA EN SECO</v>
          </cell>
          <cell r="C145" t="str">
            <v>M³</v>
          </cell>
          <cell r="D145">
            <v>58460</v>
          </cell>
          <cell r="E145" t="str">
            <v>3.6.6.1.9.</v>
          </cell>
          <cell r="F145" t="str">
            <v>3.6.6.1.9</v>
          </cell>
        </row>
        <row r="146">
          <cell r="A146" t="str">
            <v>600.3</v>
          </cell>
          <cell r="B146" t="str">
            <v>EXCAVACIONES VARIAS EN ROCA BAJO AGUA</v>
          </cell>
          <cell r="C146" t="str">
            <v>M³</v>
          </cell>
          <cell r="D146">
            <v>68373</v>
          </cell>
          <cell r="E146" t="str">
            <v>3.6.6.1.8.</v>
          </cell>
          <cell r="F146" t="str">
            <v>3.6.6.1.9</v>
          </cell>
        </row>
        <row r="147">
          <cell r="A147" t="str">
            <v>600.4</v>
          </cell>
          <cell r="B147" t="str">
            <v>EXCAVACIONES VARIAS EN MATERIAL COMUN EN SECO</v>
          </cell>
          <cell r="C147" t="str">
            <v>M³</v>
          </cell>
          <cell r="D147">
            <v>9834</v>
          </cell>
          <cell r="E147" t="str">
            <v>3.6.6.1.10</v>
          </cell>
          <cell r="F147" t="str">
            <v xml:space="preserve">3.6.6.1.10  </v>
          </cell>
        </row>
        <row r="148">
          <cell r="A148" t="str">
            <v>600.4P</v>
          </cell>
          <cell r="B148" t="str">
            <v>EXCAVACIONES VARIAS EN MATERIA COMUN EN SECO A MANO</v>
          </cell>
          <cell r="C148" t="str">
            <v>M³</v>
          </cell>
          <cell r="D148">
            <v>23148</v>
          </cell>
          <cell r="E148" t="str">
            <v>3.6.6.1.1.</v>
          </cell>
          <cell r="F148" t="str">
            <v>3.6.6.1</v>
          </cell>
        </row>
        <row r="149">
          <cell r="A149" t="str">
            <v>600.5</v>
          </cell>
          <cell r="B149" t="str">
            <v>EXCAVACIONES VARIAS EN MATERIAL COMUN BAJO AGUA</v>
          </cell>
          <cell r="C149" t="str">
            <v>M³</v>
          </cell>
          <cell r="D149">
            <v>25611</v>
          </cell>
          <cell r="E149" t="str">
            <v>3.6.6.1.4.</v>
          </cell>
          <cell r="F149" t="str">
            <v>3.6.6.1.11</v>
          </cell>
        </row>
        <row r="150">
          <cell r="A150" t="str">
            <v>600.5P</v>
          </cell>
          <cell r="B150" t="str">
            <v>EXCAVACIONES VARIAS EN MATERIAL COMUN BAJO AGUA A MANO</v>
          </cell>
          <cell r="C150" t="str">
            <v>M³</v>
          </cell>
          <cell r="D150">
            <v>64493</v>
          </cell>
          <cell r="E150" t="str">
            <v>3.6.6.1.2.</v>
          </cell>
          <cell r="F150" t="str">
            <v>3.6.6.1</v>
          </cell>
        </row>
        <row r="151">
          <cell r="A151" t="str">
            <v>610-07</v>
          </cell>
          <cell r="B151" t="str">
            <v>RELLENOS PARA ESTRUCTURA</v>
          </cell>
          <cell r="E151" t="str">
            <v>3.6.6.2.</v>
          </cell>
          <cell r="F151" t="e">
            <v>#N/A</v>
          </cell>
        </row>
        <row r="152">
          <cell r="A152" t="str">
            <v>610.1</v>
          </cell>
          <cell r="B152" t="str">
            <v>RELLENO PARA ESTRUCTURAS</v>
          </cell>
          <cell r="C152" t="str">
            <v>M³</v>
          </cell>
          <cell r="D152">
            <v>37990</v>
          </cell>
          <cell r="E152" t="str">
            <v>3.6.6.2.1.</v>
          </cell>
          <cell r="F152" t="str">
            <v xml:space="preserve">3.6.6.2.1   </v>
          </cell>
        </row>
        <row r="153">
          <cell r="A153" t="str">
            <v>610.2</v>
          </cell>
          <cell r="B153" t="str">
            <v>RELLENOS CON MATERIAL FILTRANTE</v>
          </cell>
          <cell r="C153" t="str">
            <v>M³</v>
          </cell>
          <cell r="D153">
            <v>83732</v>
          </cell>
          <cell r="E153" t="str">
            <v>3.6.6.2.4.</v>
          </cell>
          <cell r="F153" t="str">
            <v>3.6.6.2.4</v>
          </cell>
        </row>
        <row r="154">
          <cell r="A154" t="str">
            <v>620-07</v>
          </cell>
          <cell r="B154" t="str">
            <v>PILOTES PREFABRICADOS DE CONCRETO</v>
          </cell>
          <cell r="E154" t="str">
            <v>3.6.6.3.</v>
          </cell>
          <cell r="F154" t="e">
            <v>#N/A</v>
          </cell>
        </row>
        <row r="155">
          <cell r="A155" t="str">
            <v>620.1</v>
          </cell>
          <cell r="B155" t="str">
            <v>PILOTES PREFABRICADOS DE CONCRETO</v>
          </cell>
          <cell r="C155" t="str">
            <v>ML</v>
          </cell>
          <cell r="D155">
            <v>268486</v>
          </cell>
          <cell r="E155" t="str">
            <v>3.6.6.3.1.</v>
          </cell>
          <cell r="F155" t="str">
            <v>3.6.6.3.1</v>
          </cell>
        </row>
        <row r="156">
          <cell r="A156" t="str">
            <v>620.2</v>
          </cell>
          <cell r="B156" t="str">
            <v>EXTENSION DE PILOTES PREFABRICADOS</v>
          </cell>
          <cell r="C156" t="str">
            <v>ML</v>
          </cell>
          <cell r="D156">
            <v>295136</v>
          </cell>
          <cell r="E156" t="str">
            <v>3.6.6.3.2.</v>
          </cell>
          <cell r="F156" t="str">
            <v>3.6.6.3.2</v>
          </cell>
        </row>
        <row r="157">
          <cell r="A157" t="str">
            <v>620.3</v>
          </cell>
          <cell r="B157" t="str">
            <v>PRUEBA DE CARGA DE PILOTE PREFABRICADO</v>
          </cell>
          <cell r="C157" t="str">
            <v>Un</v>
          </cell>
          <cell r="D157">
            <v>111556</v>
          </cell>
          <cell r="E157" t="str">
            <v>3.6.6.3.3</v>
          </cell>
          <cell r="F157" t="str">
            <v>3.6.6.4.6</v>
          </cell>
        </row>
        <row r="158">
          <cell r="A158" t="str">
            <v>621-07</v>
          </cell>
          <cell r="B158" t="str">
            <v>PILOTES PREEXCAVADOS</v>
          </cell>
          <cell r="E158" t="str">
            <v>3.6.6.4.</v>
          </cell>
          <cell r="F158" t="e">
            <v>#N/A</v>
          </cell>
        </row>
        <row r="159">
          <cell r="A159" t="str">
            <v>621.1</v>
          </cell>
          <cell r="B159" t="str">
            <v>PILOTE DE CONCRETO FUNDIDO EN SITIO D=1M L=15M</v>
          </cell>
          <cell r="C159" t="str">
            <v>ML</v>
          </cell>
          <cell r="D159">
            <v>1610080</v>
          </cell>
          <cell r="E159" t="str">
            <v>3.6.6.4.1.</v>
          </cell>
          <cell r="F159" t="str">
            <v>3.6.6.4.1</v>
          </cell>
        </row>
        <row r="160">
          <cell r="A160" t="str">
            <v>621.2</v>
          </cell>
          <cell r="B160" t="str">
            <v>BASE ACAMPANADA FUNDIDA EN SITIO</v>
          </cell>
          <cell r="C160" t="str">
            <v>M³</v>
          </cell>
          <cell r="D160">
            <v>1390956</v>
          </cell>
          <cell r="E160" t="str">
            <v>3.6.6.4.2.</v>
          </cell>
          <cell r="F160" t="str">
            <v>3.6.6.4.2</v>
          </cell>
        </row>
        <row r="161">
          <cell r="A161" t="str">
            <v>621.3</v>
          </cell>
          <cell r="B161" t="str">
            <v>PILOTE DE PRUEBA (EN SITIO)</v>
          </cell>
          <cell r="C161" t="str">
            <v>ML</v>
          </cell>
          <cell r="D161">
            <v>0</v>
          </cell>
          <cell r="E161" t="str">
            <v>3.6.6.4.3.</v>
          </cell>
          <cell r="F161" t="str">
            <v>3.6.6.4.3</v>
          </cell>
        </row>
        <row r="162">
          <cell r="A162" t="str">
            <v>621.4</v>
          </cell>
          <cell r="B162" t="str">
            <v>BASE ACAMPANADA DE PRUEBA (EN SITIO)</v>
          </cell>
          <cell r="C162" t="str">
            <v>M³</v>
          </cell>
          <cell r="D162">
            <v>0</v>
          </cell>
          <cell r="E162" t="str">
            <v>3.6.6.4.4.</v>
          </cell>
          <cell r="F162" t="str">
            <v xml:space="preserve"> 3.6.6.4.4</v>
          </cell>
        </row>
        <row r="163">
          <cell r="A163" t="str">
            <v>621.5</v>
          </cell>
          <cell r="B163" t="str">
            <v>CAMISA PERMANENTE DE DIAMETRO EXTERIOR</v>
          </cell>
          <cell r="C163" t="str">
            <v>ML</v>
          </cell>
          <cell r="D163">
            <v>3022916</v>
          </cell>
          <cell r="E163" t="str">
            <v>3.6.6.4.5.</v>
          </cell>
          <cell r="F163" t="str">
            <v>3.6.6.5.5</v>
          </cell>
        </row>
        <row r="164">
          <cell r="A164" t="str">
            <v>621.5P</v>
          </cell>
          <cell r="B164" t="str">
            <v>CAMISA PERMANENTE DE DIAMETRO INTERIOR D=1M EN CONCRETO</v>
          </cell>
          <cell r="C164" t="str">
            <v>ML</v>
          </cell>
          <cell r="D164">
            <v>167682</v>
          </cell>
          <cell r="F164" t="str">
            <v>3.6.6.4.5</v>
          </cell>
        </row>
        <row r="165">
          <cell r="A165" t="str">
            <v>621.6</v>
          </cell>
          <cell r="B165" t="str">
            <v>PRUEBA DE CARGA DE PILOTE FUNDIDO EN SITIO</v>
          </cell>
          <cell r="C165" t="str">
            <v>U</v>
          </cell>
          <cell r="D165">
            <v>110628933</v>
          </cell>
          <cell r="E165" t="str">
            <v>3.6.6.4.6.</v>
          </cell>
          <cell r="F165" t="str">
            <v xml:space="preserve"> 3.6.6.4.6 </v>
          </cell>
        </row>
        <row r="166">
          <cell r="A166" t="str">
            <v>622-07</v>
          </cell>
          <cell r="B166" t="str">
            <v>TABLESTACADOS</v>
          </cell>
          <cell r="E166" t="str">
            <v>3.6.6.5.</v>
          </cell>
          <cell r="F166" t="e">
            <v>#N/A</v>
          </cell>
        </row>
        <row r="167">
          <cell r="A167" t="str">
            <v>622.1</v>
          </cell>
          <cell r="B167" t="str">
            <v>TABLESTACADO DE MADERA</v>
          </cell>
          <cell r="C167" t="str">
            <v>M²</v>
          </cell>
          <cell r="D167">
            <v>56349</v>
          </cell>
          <cell r="E167" t="str">
            <v>3.6.6.5.1.</v>
          </cell>
          <cell r="F167" t="str">
            <v>3.6.6.5.1</v>
          </cell>
        </row>
        <row r="168">
          <cell r="A168" t="str">
            <v>622.2</v>
          </cell>
          <cell r="B168" t="str">
            <v>TABLESTACADO METALICO</v>
          </cell>
          <cell r="C168" t="str">
            <v>M²</v>
          </cell>
          <cell r="D168">
            <v>127488</v>
          </cell>
          <cell r="E168" t="str">
            <v>3.6.6.5.3.</v>
          </cell>
          <cell r="F168" t="str">
            <v>3.6.6.5.3</v>
          </cell>
        </row>
        <row r="169">
          <cell r="A169" t="str">
            <v>622.3</v>
          </cell>
          <cell r="B169" t="str">
            <v>TABLESTACADO DE CONCRETO REFORZADO</v>
          </cell>
          <cell r="C169" t="str">
            <v>M²</v>
          </cell>
          <cell r="D169">
            <v>54513</v>
          </cell>
          <cell r="E169" t="str">
            <v>3.6.6.5.2.</v>
          </cell>
          <cell r="F169" t="str">
            <v>3.6.6.5.2</v>
          </cell>
        </row>
        <row r="170">
          <cell r="A170" t="str">
            <v>622.4</v>
          </cell>
          <cell r="B170" t="str">
            <v>TABLESTACADO DE CONCRETO PREESFORZADO</v>
          </cell>
          <cell r="C170" t="str">
            <v>M²</v>
          </cell>
          <cell r="D170">
            <v>59632</v>
          </cell>
          <cell r="E170" t="str">
            <v>3.6.6.5.4.</v>
          </cell>
          <cell r="F170" t="str">
            <v>3.6.6.5.4 </v>
          </cell>
        </row>
        <row r="171">
          <cell r="A171" t="str">
            <v>622.5</v>
          </cell>
          <cell r="B171" t="str">
            <v>CORTE DEL EXTREMO SUPERIOR DEL ELEMENTO</v>
          </cell>
          <cell r="C171" t="str">
            <v>ML</v>
          </cell>
          <cell r="D171">
            <v>34261.624130793462</v>
          </cell>
          <cell r="E171" t="str">
            <v>3.6.6.5.5.</v>
          </cell>
          <cell r="F171" t="str">
            <v>3.6.6.5.5</v>
          </cell>
        </row>
        <row r="172">
          <cell r="A172" t="str">
            <v>630-07</v>
          </cell>
          <cell r="B172" t="str">
            <v>CONCRETO ESTRUCTURAL</v>
          </cell>
          <cell r="E172" t="str">
            <v>3.6.6.6.</v>
          </cell>
          <cell r="F172" t="e">
            <v>#N/A</v>
          </cell>
        </row>
        <row r="173">
          <cell r="A173" t="str">
            <v>630.1</v>
          </cell>
          <cell r="B173" t="str">
            <v>CONCRETO CLASE A</v>
          </cell>
          <cell r="C173" t="str">
            <v>M³</v>
          </cell>
          <cell r="D173">
            <v>927536</v>
          </cell>
          <cell r="E173" t="str">
            <v>3.6.6.6.8.</v>
          </cell>
          <cell r="F173" t="str">
            <v>3.6.6.6.8</v>
          </cell>
        </row>
        <row r="174">
          <cell r="A174" t="str">
            <v>630.2</v>
          </cell>
          <cell r="B174" t="str">
            <v>CONCRETO CLASE B</v>
          </cell>
          <cell r="C174" t="str">
            <v>M³</v>
          </cell>
          <cell r="D174">
            <v>902927</v>
          </cell>
          <cell r="E174" t="str">
            <v>3.6.6.6.17.</v>
          </cell>
          <cell r="F174" t="str">
            <v>3.6.6.6.17</v>
          </cell>
        </row>
        <row r="175">
          <cell r="A175" t="str">
            <v>630.3</v>
          </cell>
          <cell r="B175" t="str">
            <v>CONCRETO CLASE C</v>
          </cell>
          <cell r="C175" t="str">
            <v>M³</v>
          </cell>
          <cell r="D175">
            <v>629983</v>
          </cell>
          <cell r="E175" t="str">
            <v>3.6.6.6.26.</v>
          </cell>
          <cell r="F175" t="str">
            <v xml:space="preserve"> 3.6.6.6.26</v>
          </cell>
        </row>
        <row r="176">
          <cell r="A176" t="str">
            <v>630.4</v>
          </cell>
          <cell r="B176" t="str">
            <v>CONCRETO CLASE D</v>
          </cell>
          <cell r="C176" t="str">
            <v>M³</v>
          </cell>
          <cell r="D176">
            <v>423970</v>
          </cell>
          <cell r="E176" t="str">
            <v>3.6.6.6.35.</v>
          </cell>
          <cell r="F176" t="str">
            <v xml:space="preserve">3.6.6.6.35 </v>
          </cell>
        </row>
        <row r="177">
          <cell r="A177" t="str">
            <v>630.5</v>
          </cell>
          <cell r="B177" t="str">
            <v>CONCRETO CLASE E</v>
          </cell>
          <cell r="C177" t="str">
            <v>M³</v>
          </cell>
          <cell r="D177">
            <v>387243</v>
          </cell>
          <cell r="E177" t="str">
            <v>3.6.6.6.44.</v>
          </cell>
          <cell r="F177" t="str">
            <v>3.6.6.6.44</v>
          </cell>
        </row>
        <row r="178">
          <cell r="A178" t="str">
            <v>630.6</v>
          </cell>
          <cell r="B178" t="str">
            <v>CONCRETO CLASE F</v>
          </cell>
          <cell r="C178" t="str">
            <v>M³</v>
          </cell>
          <cell r="D178">
            <v>363644</v>
          </cell>
          <cell r="E178" t="str">
            <v>3.6.6.6.46.</v>
          </cell>
          <cell r="F178" t="str">
            <v>3.6.6.6.46</v>
          </cell>
        </row>
        <row r="179">
          <cell r="A179" t="str">
            <v>630.7</v>
          </cell>
          <cell r="B179" t="str">
            <v>CONCRETO CLASE G</v>
          </cell>
          <cell r="C179" t="str">
            <v>M³</v>
          </cell>
          <cell r="D179">
            <v>303959</v>
          </cell>
          <cell r="E179" t="str">
            <v>3.6.6.6.47.</v>
          </cell>
          <cell r="F179" t="str">
            <v>3.6.6.6.47</v>
          </cell>
        </row>
        <row r="180">
          <cell r="A180" t="str">
            <v>630P</v>
          </cell>
          <cell r="B180" t="str">
            <v>MORTERO 1.3</v>
          </cell>
          <cell r="C180" t="str">
            <v>M³</v>
          </cell>
          <cell r="D180">
            <v>249857</v>
          </cell>
          <cell r="F180" t="str">
            <v>3.3.5.3.6</v>
          </cell>
        </row>
        <row r="181">
          <cell r="A181" t="str">
            <v>631P</v>
          </cell>
          <cell r="B181" t="str">
            <v>BOLSACRETOS</v>
          </cell>
          <cell r="C181" t="str">
            <v>M³</v>
          </cell>
          <cell r="D181">
            <v>452582</v>
          </cell>
          <cell r="E181" t="str">
            <v>3.6.6.21.2.</v>
          </cell>
          <cell r="F181" t="str">
            <v>3.6.6.21.2</v>
          </cell>
        </row>
        <row r="182">
          <cell r="A182" t="str">
            <v>632-07</v>
          </cell>
          <cell r="B182" t="str">
            <v>BARANDAS DE CONCRETO</v>
          </cell>
          <cell r="E182" t="str">
            <v>3.6.6.7.</v>
          </cell>
          <cell r="F182" t="e">
            <v>#N/A</v>
          </cell>
        </row>
        <row r="183">
          <cell r="A183" t="str">
            <v>632.1</v>
          </cell>
          <cell r="B183" t="str">
            <v>BARANDA DE CONCRETO (1,2*0.2)</v>
          </cell>
          <cell r="C183" t="str">
            <v>ML</v>
          </cell>
          <cell r="D183">
            <v>321752</v>
          </cell>
          <cell r="E183" t="str">
            <v>3.6.6.7.1.</v>
          </cell>
          <cell r="F183" t="str">
            <v>3.6.6.7.1</v>
          </cell>
        </row>
        <row r="184">
          <cell r="A184" t="str">
            <v>632P</v>
          </cell>
          <cell r="B184" t="str">
            <v>BARANDA METALICA</v>
          </cell>
          <cell r="C184" t="str">
            <v>ML</v>
          </cell>
          <cell r="D184">
            <v>466362</v>
          </cell>
          <cell r="E184" t="str">
            <v>3.6.6.7.2.</v>
          </cell>
          <cell r="F184" t="str">
            <v>3.6.6.11</v>
          </cell>
        </row>
        <row r="185">
          <cell r="A185" t="str">
            <v>640-07</v>
          </cell>
          <cell r="B185" t="str">
            <v>ACERO DE REFUERZO</v>
          </cell>
          <cell r="E185" t="str">
            <v>3.6.6.8.</v>
          </cell>
          <cell r="F185" t="e">
            <v>#N/A</v>
          </cell>
        </row>
        <row r="186">
          <cell r="A186" t="str">
            <v>640.1</v>
          </cell>
          <cell r="B186" t="str">
            <v>ACERO DE REFUERZO GRADO 60</v>
          </cell>
          <cell r="C186" t="str">
            <v>KG</v>
          </cell>
          <cell r="D186">
            <v>3734</v>
          </cell>
          <cell r="E186" t="str">
            <v>3.6.6.8.3.</v>
          </cell>
          <cell r="F186" t="str">
            <v>3.6.6.8.1 </v>
          </cell>
        </row>
        <row r="187">
          <cell r="A187" t="str">
            <v>642-07</v>
          </cell>
          <cell r="B187" t="str">
            <v>APOYOS Y SELLOS PARA JUNTAS DE PUENTES</v>
          </cell>
          <cell r="E187" t="str">
            <v>3.6.6.10.</v>
          </cell>
          <cell r="F187" t="e">
            <v>#N/A</v>
          </cell>
        </row>
        <row r="188">
          <cell r="A188" t="str">
            <v>642.1</v>
          </cell>
          <cell r="B188" t="str">
            <v>APOYO ELASTOMERICO</v>
          </cell>
          <cell r="C188" t="str">
            <v>U (DM³)</v>
          </cell>
          <cell r="D188">
            <v>396112</v>
          </cell>
          <cell r="E188" t="str">
            <v>3.6.6.10.1.</v>
          </cell>
          <cell r="F188" t="str">
            <v>3.6.6.10.1</v>
          </cell>
        </row>
        <row r="189">
          <cell r="A189" t="str">
            <v>642.2</v>
          </cell>
          <cell r="B189" t="str">
            <v>SELLO PARA JUNTAS DE PUENTES</v>
          </cell>
          <cell r="C189" t="str">
            <v>ML</v>
          </cell>
          <cell r="D189">
            <v>46774</v>
          </cell>
          <cell r="E189" t="str">
            <v>3.6.6.10.2.</v>
          </cell>
          <cell r="F189" t="str">
            <v>3.6.6.10.2</v>
          </cell>
        </row>
        <row r="190">
          <cell r="A190" t="str">
            <v>650-07</v>
          </cell>
          <cell r="B190" t="str">
            <v>ESTRUCTURAS DE ACERO</v>
          </cell>
          <cell r="E190" t="str">
            <v>3.6.6.11.</v>
          </cell>
          <cell r="F190" t="e">
            <v>#N/A</v>
          </cell>
        </row>
        <row r="191">
          <cell r="A191" t="str">
            <v>650.1</v>
          </cell>
          <cell r="B191" t="str">
            <v>DISEÑO Y FABRICACION DE ESTRUCTURA METALICA</v>
          </cell>
          <cell r="C191" t="str">
            <v>KG</v>
          </cell>
          <cell r="D191">
            <v>0</v>
          </cell>
          <cell r="F191" t="str">
            <v>3.6.6.11.1</v>
          </cell>
        </row>
        <row r="192">
          <cell r="A192" t="str">
            <v>650.2</v>
          </cell>
          <cell r="B192" t="str">
            <v>FABRICACION DE LA ESTRUCTURA METALICA</v>
          </cell>
          <cell r="C192" t="str">
            <v>KG</v>
          </cell>
          <cell r="D192">
            <v>6543</v>
          </cell>
          <cell r="E192" t="str">
            <v>3.6.6.11.2.</v>
          </cell>
          <cell r="F192" t="str">
            <v>3.6.6.11.2</v>
          </cell>
        </row>
        <row r="193">
          <cell r="A193" t="str">
            <v>650.3</v>
          </cell>
          <cell r="B193" t="str">
            <v>TRANSPORTE DE LA ESTRUCTURA METALICA</v>
          </cell>
          <cell r="C193" t="str">
            <v>KG</v>
          </cell>
          <cell r="D193">
            <v>182</v>
          </cell>
          <cell r="E193" t="str">
            <v>3.6.6.11.7.</v>
          </cell>
          <cell r="F193" t="str">
            <v>3.6.6.11.7</v>
          </cell>
        </row>
        <row r="194">
          <cell r="A194" t="str">
            <v>650.4</v>
          </cell>
          <cell r="B194" t="str">
            <v>MONTAJE Y PINTURA DE ESTRUCTURA METALICA</v>
          </cell>
          <cell r="C194" t="str">
            <v>KG</v>
          </cell>
          <cell r="D194">
            <v>1162</v>
          </cell>
          <cell r="E194" t="str">
            <v>3.6.6.11.5.</v>
          </cell>
          <cell r="F194" t="str">
            <v>3.6.6.11.6</v>
          </cell>
        </row>
        <row r="195">
          <cell r="A195" t="str">
            <v>660-07</v>
          </cell>
          <cell r="B195" t="str">
            <v>TUBERIA DE CONCRETO SIMPLE</v>
          </cell>
          <cell r="E195" t="str">
            <v>3.6.6.12.</v>
          </cell>
          <cell r="F195" t="e">
            <v>#N/A</v>
          </cell>
        </row>
        <row r="196">
          <cell r="A196" t="str">
            <v>660.1</v>
          </cell>
          <cell r="B196" t="str">
            <v>TUBERIA DE CONCRETO SIMPLE 450 MM</v>
          </cell>
          <cell r="C196" t="str">
            <v>ML</v>
          </cell>
          <cell r="D196">
            <v>302032</v>
          </cell>
          <cell r="E196" t="str">
            <v>3.6.6.12.7.</v>
          </cell>
          <cell r="F196" t="str">
            <v>3.6.6.12.9 </v>
          </cell>
        </row>
        <row r="197">
          <cell r="A197" t="str">
            <v>660.2</v>
          </cell>
          <cell r="B197" t="str">
            <v>TUBERIA DE CONCRETO SIMPLE 500 MM</v>
          </cell>
          <cell r="C197" t="str">
            <v>ML</v>
          </cell>
          <cell r="D197">
            <v>322317</v>
          </cell>
          <cell r="E197" t="str">
            <v>3.6.6.12.8.</v>
          </cell>
          <cell r="F197" t="str">
            <v>3.6.6.12.8</v>
          </cell>
        </row>
        <row r="198">
          <cell r="A198" t="str">
            <v>660.3</v>
          </cell>
          <cell r="B198" t="str">
            <v>TUBERIA DE CONCRETO SIMPLE 600 MM</v>
          </cell>
          <cell r="C198" t="str">
            <v>ML</v>
          </cell>
          <cell r="D198">
            <v>366079</v>
          </cell>
          <cell r="E198" t="str">
            <v>3.6.6.12.9.</v>
          </cell>
          <cell r="F198" t="str">
            <v>3.6.6.12.9</v>
          </cell>
        </row>
        <row r="199">
          <cell r="A199" t="str">
            <v>661-07</v>
          </cell>
          <cell r="B199" t="str">
            <v>TUBERIA DE CONCRETO REFORZADO</v>
          </cell>
          <cell r="E199" t="str">
            <v>3.6.6.13.</v>
          </cell>
          <cell r="F199" t="e">
            <v>#N/A</v>
          </cell>
        </row>
        <row r="200">
          <cell r="A200" t="str">
            <v>661.1</v>
          </cell>
          <cell r="B200" t="str">
            <v>TUBERIA DE CONCRETO REFORZADO 900 MM TIPO I</v>
          </cell>
          <cell r="C200" t="str">
            <v>ML</v>
          </cell>
          <cell r="D200">
            <v>550985</v>
          </cell>
          <cell r="E200" t="str">
            <v>3.6.6.13.4.</v>
          </cell>
          <cell r="F200" t="str">
            <v>3.6.6.13.4</v>
          </cell>
        </row>
        <row r="201">
          <cell r="A201" t="str">
            <v>662-07</v>
          </cell>
          <cell r="B201" t="str">
            <v>TUBERIA METALICA CORRUGADA</v>
          </cell>
          <cell r="E201" t="str">
            <v>3.6.6.14.</v>
          </cell>
          <cell r="F201" t="e">
            <v>#N/A</v>
          </cell>
        </row>
        <row r="202">
          <cell r="A202" t="str">
            <v>662.1</v>
          </cell>
          <cell r="B202" t="str">
            <v>TUBERIA CORRUGADA DE ACERO GALVANIZADO</v>
          </cell>
          <cell r="C202" t="str">
            <v>ML</v>
          </cell>
          <cell r="D202">
            <v>475367</v>
          </cell>
          <cell r="E202" t="str">
            <v>3.6.6.14.96.</v>
          </cell>
          <cell r="F202" t="str">
            <v>3.3.14.19.1</v>
          </cell>
        </row>
        <row r="203">
          <cell r="A203" t="str">
            <v>662.2</v>
          </cell>
          <cell r="B203" t="str">
            <v>TUBERIA CORRUGADA DE ACERO CON RECUBRIMIENTO</v>
          </cell>
          <cell r="C203" t="str">
            <v>ML</v>
          </cell>
          <cell r="D203">
            <v>514367</v>
          </cell>
          <cell r="F203" t="str">
            <v>3.6.6.14</v>
          </cell>
        </row>
        <row r="204">
          <cell r="A204" t="str">
            <v>670-07</v>
          </cell>
          <cell r="B204" t="str">
            <v>DISIPADORES DE ENERGIA Y SEDIMENTADORES</v>
          </cell>
          <cell r="E204" t="str">
            <v>3.6.6.15.</v>
          </cell>
          <cell r="F204" t="e">
            <v>#N/A</v>
          </cell>
        </row>
        <row r="205">
          <cell r="A205" t="str">
            <v>670.1</v>
          </cell>
          <cell r="B205" t="str">
            <v>DISIPADOR DE ENERGIA Y SEDIMENTADOR EN GAVIONES (con recubrimiento)</v>
          </cell>
          <cell r="C205" t="str">
            <v>M³</v>
          </cell>
          <cell r="D205">
            <v>276987</v>
          </cell>
          <cell r="E205" t="str">
            <v>3.6.6.15.1.</v>
          </cell>
          <cell r="F205" t="str">
            <v>3.6.6.15.2</v>
          </cell>
        </row>
        <row r="206">
          <cell r="A206" t="str">
            <v>670.2</v>
          </cell>
          <cell r="B206" t="str">
            <v>DISIPADOR DE ENERGIA Y SEDIMENTADOR EN CONCRETO CICLOPEO</v>
          </cell>
          <cell r="C206" t="str">
            <v>M³</v>
          </cell>
          <cell r="D206">
            <v>357964</v>
          </cell>
          <cell r="E206" t="str">
            <v>3.6.6.15.2.</v>
          </cell>
          <cell r="F206" t="str">
            <v>3.6.6.15.2</v>
          </cell>
        </row>
        <row r="207">
          <cell r="A207" t="str">
            <v>671-07</v>
          </cell>
          <cell r="B207" t="str">
            <v>CUNETAS REVESTIDAS EN CONCRETO</v>
          </cell>
          <cell r="E207" t="str">
            <v>3.6.6.16.</v>
          </cell>
          <cell r="F207" t="e">
            <v>#N/A</v>
          </cell>
        </row>
        <row r="208">
          <cell r="A208" t="str">
            <v>671.1</v>
          </cell>
          <cell r="B208" t="str">
            <v>CUNETA DE CONCRETO FUNDIDAD EN EL LUGAR</v>
          </cell>
          <cell r="C208" t="str">
            <v>M³</v>
          </cell>
          <cell r="D208">
            <v>436481</v>
          </cell>
          <cell r="E208" t="str">
            <v>3.6.6.16.12.</v>
          </cell>
          <cell r="F208" t="str">
            <v>3.6.6.16.1</v>
          </cell>
        </row>
        <row r="209">
          <cell r="A209" t="str">
            <v>672-07</v>
          </cell>
          <cell r="B209" t="str">
            <v>BORDILLOS DE CONCRETO</v>
          </cell>
          <cell r="E209" t="str">
            <v>3.6.6.17.</v>
          </cell>
          <cell r="F209" t="e">
            <v>#N/A</v>
          </cell>
        </row>
        <row r="210">
          <cell r="A210" t="str">
            <v>672.1</v>
          </cell>
          <cell r="B210" t="str">
            <v>BORDILLO DE CONCRETO</v>
          </cell>
          <cell r="C210" t="str">
            <v>ML</v>
          </cell>
          <cell r="D210">
            <v>52441</v>
          </cell>
          <cell r="E210" t="str">
            <v>3.6.6.17.1.</v>
          </cell>
          <cell r="F210" t="str">
            <v>3.6.6.19.2</v>
          </cell>
        </row>
        <row r="211">
          <cell r="A211" t="str">
            <v>673-07</v>
          </cell>
          <cell r="B211" t="str">
            <v>SUBDRENES CON GEOTEXTIL Y MATERIAL GRANULAR</v>
          </cell>
          <cell r="E211" t="str">
            <v>3.6.6.19.</v>
          </cell>
          <cell r="F211" t="e">
            <v>#N/A</v>
          </cell>
        </row>
        <row r="212">
          <cell r="A212" t="str">
            <v>673.1</v>
          </cell>
          <cell r="B212" t="str">
            <v>MATERIAL GRANULAR FILTRANTE</v>
          </cell>
          <cell r="C212" t="str">
            <v>M³</v>
          </cell>
          <cell r="D212">
            <v>88034</v>
          </cell>
          <cell r="E212" t="str">
            <v>3.6.6.19.1.</v>
          </cell>
          <cell r="F212" t="str">
            <v>3.6.6.19.2</v>
          </cell>
        </row>
        <row r="213">
          <cell r="A213" t="str">
            <v>673.2</v>
          </cell>
          <cell r="B213" t="str">
            <v>GEOTEXTIL</v>
          </cell>
          <cell r="C213" t="str">
            <v>M²</v>
          </cell>
          <cell r="D213">
            <v>6746</v>
          </cell>
          <cell r="E213" t="str">
            <v>3.6.8.2.1.</v>
          </cell>
          <cell r="F213" t="str">
            <v>3.6.8.1.2</v>
          </cell>
        </row>
        <row r="214">
          <cell r="A214" t="str">
            <v>673.3</v>
          </cell>
          <cell r="B214" t="str">
            <v>MATERIAL DE COBERTURA</v>
          </cell>
          <cell r="C214" t="str">
            <v>M³</v>
          </cell>
          <cell r="D214">
            <v>74123</v>
          </cell>
          <cell r="F214" t="str">
            <v>3.6.8.1.2</v>
          </cell>
        </row>
        <row r="215">
          <cell r="A215" t="str">
            <v>674-07</v>
          </cell>
          <cell r="B215" t="str">
            <v>DRENES HORIZONTALES EN TALUDES</v>
          </cell>
          <cell r="F215" t="e">
            <v>#N/A</v>
          </cell>
        </row>
        <row r="216">
          <cell r="A216" t="str">
            <v>674.1</v>
          </cell>
          <cell r="B216" t="str">
            <v>DRENES HORIZONTALES TUBERIA PERFORADA 2"</v>
          </cell>
          <cell r="C216" t="str">
            <v>ML</v>
          </cell>
          <cell r="D216">
            <v>26209</v>
          </cell>
          <cell r="F216" t="str">
            <v>3.6.6.20.1</v>
          </cell>
        </row>
        <row r="217">
          <cell r="A217" t="str">
            <v>680-07</v>
          </cell>
          <cell r="B217" t="str">
            <v>TIERRA ARMADA</v>
          </cell>
          <cell r="E217" t="str">
            <v>3.6.6.20.</v>
          </cell>
          <cell r="F217" t="e">
            <v>#N/A</v>
          </cell>
        </row>
        <row r="218">
          <cell r="A218" t="str">
            <v>680.1</v>
          </cell>
          <cell r="B218" t="str">
            <v>ESCAMAS EN CONCRETO</v>
          </cell>
          <cell r="C218" t="str">
            <v>M²</v>
          </cell>
          <cell r="D218">
            <v>305285</v>
          </cell>
          <cell r="E218" t="str">
            <v>3.6.6.20.1.</v>
          </cell>
          <cell r="F218" t="str">
            <v>3.6.6.20.1</v>
          </cell>
        </row>
        <row r="219">
          <cell r="A219" t="str">
            <v>680.2</v>
          </cell>
          <cell r="B219" t="str">
            <v>ARMADURA GALVANIZADA</v>
          </cell>
          <cell r="C219" t="str">
            <v>ML</v>
          </cell>
          <cell r="D219">
            <v>0</v>
          </cell>
          <cell r="E219" t="str">
            <v>3.6.6.20.2.</v>
          </cell>
          <cell r="F219" t="str">
            <v>3.6.6.20.2</v>
          </cell>
        </row>
        <row r="220">
          <cell r="A220" t="str">
            <v>680.3</v>
          </cell>
          <cell r="B220" t="str">
            <v>RELLENO GRANULAR PARA TIERRA ARMADA</v>
          </cell>
          <cell r="C220" t="str">
            <v>M3</v>
          </cell>
          <cell r="D220">
            <v>37503</v>
          </cell>
          <cell r="E220" t="str">
            <v>3.6.6.20.3.</v>
          </cell>
          <cell r="F220" t="str">
            <v>3.6.6.20.3</v>
          </cell>
        </row>
        <row r="221">
          <cell r="A221" t="str">
            <v>680.4P</v>
          </cell>
          <cell r="B221" t="str">
            <v>EMPEDRADO PARA TALUDES</v>
          </cell>
          <cell r="C221" t="str">
            <v>M²</v>
          </cell>
          <cell r="D221">
            <v>42571</v>
          </cell>
          <cell r="F221" t="e">
            <v>#N/A</v>
          </cell>
        </row>
        <row r="222">
          <cell r="A222" t="str">
            <v>681-07</v>
          </cell>
          <cell r="B222" t="str">
            <v>GAVIONES</v>
          </cell>
          <cell r="E222" t="str">
            <v>3.6.6.21.</v>
          </cell>
          <cell r="F222" t="e">
            <v>#N/A</v>
          </cell>
        </row>
        <row r="223">
          <cell r="A223" t="str">
            <v>681.1</v>
          </cell>
          <cell r="B223" t="str">
            <v>GAVION</v>
          </cell>
          <cell r="C223" t="str">
            <v>M3</v>
          </cell>
          <cell r="D223">
            <v>197907</v>
          </cell>
          <cell r="E223" t="str">
            <v>3.6.6.21.1.</v>
          </cell>
          <cell r="F223" t="str">
            <v xml:space="preserve">3.6.6.21.1  </v>
          </cell>
        </row>
        <row r="224">
          <cell r="A224" t="str">
            <v>700-07</v>
          </cell>
          <cell r="B224" t="str">
            <v>LINEAS DE DEMARCACION Y MARCAS VIALES</v>
          </cell>
          <cell r="E224" t="str">
            <v>3.6.7.1.</v>
          </cell>
          <cell r="F224" t="e">
            <v>#N/A</v>
          </cell>
        </row>
        <row r="225">
          <cell r="A225" t="str">
            <v>700.1</v>
          </cell>
          <cell r="B225" t="str">
            <v>LINEA DE DEMARCACION CON PINTURA EN FRIO</v>
          </cell>
          <cell r="C225" t="str">
            <v>ML</v>
          </cell>
          <cell r="D225">
            <v>1783</v>
          </cell>
          <cell r="E225" t="str">
            <v>3.6.7.1.3.</v>
          </cell>
          <cell r="F225" t="str">
            <v>3.6.7.1.1</v>
          </cell>
        </row>
        <row r="226">
          <cell r="A226" t="str">
            <v>700.3</v>
          </cell>
          <cell r="B226" t="str">
            <v>MARCA VIAL CON PINTURA EN FRIO</v>
          </cell>
          <cell r="C226" t="str">
            <v>M²</v>
          </cell>
          <cell r="D226">
            <v>18593</v>
          </cell>
          <cell r="E226" t="str">
            <v>3.6.7.1.4.</v>
          </cell>
          <cell r="F226" t="str">
            <v> 3.6.7.1.2</v>
          </cell>
        </row>
        <row r="227">
          <cell r="A227" t="str">
            <v>700P</v>
          </cell>
          <cell r="B227" t="str">
            <v>BANDAS SONORAS REDUCTORAS DE VELOCIDAD</v>
          </cell>
          <cell r="C227" t="str">
            <v>M²</v>
          </cell>
          <cell r="D227">
            <v>307350.875</v>
          </cell>
          <cell r="E227" t="str">
            <v>3.6.7.1.</v>
          </cell>
          <cell r="F227" t="str">
            <v>3.6.7</v>
          </cell>
        </row>
        <row r="228">
          <cell r="A228" t="str">
            <v>701-07</v>
          </cell>
          <cell r="B228" t="str">
            <v>TACHAS REFLECTIVAS</v>
          </cell>
          <cell r="E228" t="str">
            <v>3.6.7.2.</v>
          </cell>
          <cell r="F228" t="e">
            <v>#N/A</v>
          </cell>
        </row>
        <row r="229">
          <cell r="A229" t="str">
            <v>701.1</v>
          </cell>
          <cell r="B229" t="str">
            <v>TACHA REFLECTIVA</v>
          </cell>
          <cell r="C229" t="str">
            <v>U</v>
          </cell>
          <cell r="D229">
            <v>12180</v>
          </cell>
          <cell r="E229" t="str">
            <v>3.6.7.2.1.</v>
          </cell>
          <cell r="F229" t="str">
            <v>3.6.7.2.1</v>
          </cell>
        </row>
        <row r="230">
          <cell r="A230" t="str">
            <v>710-07</v>
          </cell>
          <cell r="B230" t="str">
            <v>SEÑALES VERTICALES DE TRANSITO</v>
          </cell>
          <cell r="E230" t="str">
            <v>3.6.7.3.</v>
          </cell>
          <cell r="F230" t="e">
            <v>#N/A</v>
          </cell>
        </row>
        <row r="231">
          <cell r="A231" t="str">
            <v>710.1</v>
          </cell>
          <cell r="B231" t="str">
            <v>SEÑALES DE TRANSITO GRUPO 1 (75*75)</v>
          </cell>
          <cell r="C231" t="str">
            <v>U</v>
          </cell>
          <cell r="D231">
            <v>398785</v>
          </cell>
          <cell r="E231" t="str">
            <v>3.6.7.3.13.</v>
          </cell>
          <cell r="F231" t="str">
            <v>3.6.7.3.13</v>
          </cell>
        </row>
        <row r="232">
          <cell r="A232" t="str">
            <v>710.2</v>
          </cell>
          <cell r="B232" t="str">
            <v>SEÑALES DE TRANSITO GRUPO 2 (1.20*0.4)</v>
          </cell>
          <cell r="C232" t="str">
            <v>U</v>
          </cell>
          <cell r="D232">
            <v>371981</v>
          </cell>
          <cell r="E232" t="str">
            <v>3.6.7.3.15.</v>
          </cell>
          <cell r="F232" t="str">
            <v>3.6.7.3</v>
          </cell>
        </row>
        <row r="233">
          <cell r="A233" t="str">
            <v>710.3</v>
          </cell>
          <cell r="B233" t="str">
            <v>SEÑALES DE TRANSITO GRUPO 3 (SP-54 LA FERREA)</v>
          </cell>
          <cell r="C233" t="str">
            <v>U</v>
          </cell>
          <cell r="D233">
            <v>504782</v>
          </cell>
          <cell r="E233" t="str">
            <v>3.6.7.3.</v>
          </cell>
          <cell r="F233" t="str">
            <v>3.6.7.3</v>
          </cell>
        </row>
        <row r="234">
          <cell r="A234" t="str">
            <v>710.4</v>
          </cell>
          <cell r="B234" t="str">
            <v>SEÑALES DE TRANSITO GRUPO 4 (DELINEADORES DE CURVA)</v>
          </cell>
          <cell r="C234" t="str">
            <v>U</v>
          </cell>
          <cell r="D234">
            <v>353592</v>
          </cell>
          <cell r="E234" t="str">
            <v>3.6.7.3.</v>
          </cell>
          <cell r="F234" t="str">
            <v>3.6.7.3</v>
          </cell>
        </row>
        <row r="235">
          <cell r="A235" t="str">
            <v>710.5</v>
          </cell>
          <cell r="B235" t="str">
            <v>SEÑALES DE TRANSITO GRUPO 5 (INFORMATIVAS)</v>
          </cell>
          <cell r="C235" t="str">
            <v>M²</v>
          </cell>
          <cell r="D235">
            <v>545004</v>
          </cell>
          <cell r="E235" t="str">
            <v>3.6.7.3.</v>
          </cell>
          <cell r="F235" t="str">
            <v>3.6.7.3</v>
          </cell>
        </row>
        <row r="236">
          <cell r="A236" t="str">
            <v>720-07</v>
          </cell>
          <cell r="B236" t="str">
            <v>POSTES DE REFERENCIAS</v>
          </cell>
          <cell r="E236" t="str">
            <v>3.6.7.4.</v>
          </cell>
          <cell r="F236" t="e">
            <v>#N/A</v>
          </cell>
        </row>
        <row r="237">
          <cell r="A237" t="str">
            <v>720.1</v>
          </cell>
          <cell r="B237" t="str">
            <v>POSTE DE REFERENCIA</v>
          </cell>
          <cell r="C237" t="str">
            <v>U</v>
          </cell>
          <cell r="D237">
            <v>120319</v>
          </cell>
          <cell r="E237" t="str">
            <v>3.6.7.4.1.</v>
          </cell>
          <cell r="F237" t="str">
            <v>3.6.7.4.1</v>
          </cell>
        </row>
        <row r="238">
          <cell r="A238" t="str">
            <v>730-07</v>
          </cell>
          <cell r="B238" t="str">
            <v>DEFENSAS METALICAS</v>
          </cell>
          <cell r="E238" t="str">
            <v>3.6.7.5.</v>
          </cell>
          <cell r="F238" t="e">
            <v>#N/A</v>
          </cell>
        </row>
        <row r="239">
          <cell r="A239" t="str">
            <v>730.1</v>
          </cell>
          <cell r="B239" t="str">
            <v>DEFENSA METALICA</v>
          </cell>
          <cell r="C239" t="str">
            <v>ML</v>
          </cell>
          <cell r="D239">
            <v>222551</v>
          </cell>
          <cell r="E239" t="str">
            <v>3.6.7.5.1.</v>
          </cell>
          <cell r="F239" t="str">
            <v>3.6.7.5.1</v>
          </cell>
        </row>
        <row r="240">
          <cell r="A240" t="str">
            <v>730.2</v>
          </cell>
          <cell r="B240" t="str">
            <v>SECCION FINAL</v>
          </cell>
          <cell r="C240" t="str">
            <v>U</v>
          </cell>
          <cell r="D240">
            <v>73570</v>
          </cell>
          <cell r="E240" t="str">
            <v>3.6.7.5.2.</v>
          </cell>
          <cell r="F240" t="str">
            <v>3.6.7.5.2</v>
          </cell>
        </row>
        <row r="241">
          <cell r="A241" t="str">
            <v>740-07</v>
          </cell>
          <cell r="B241" t="str">
            <v>CAPTAFAROS</v>
          </cell>
          <cell r="E241" t="str">
            <v>3.6.7.6.</v>
          </cell>
          <cell r="F241" t="e">
            <v>#N/A</v>
          </cell>
        </row>
        <row r="242">
          <cell r="A242" t="str">
            <v>740.1</v>
          </cell>
          <cell r="B242" t="str">
            <v>CAPTAFAROS</v>
          </cell>
          <cell r="C242" t="str">
            <v>U</v>
          </cell>
          <cell r="D242">
            <v>11917</v>
          </cell>
          <cell r="E242" t="str">
            <v>3.6.7.6.1.</v>
          </cell>
          <cell r="F242" t="str">
            <v>3.6.7.6.1</v>
          </cell>
        </row>
        <row r="243">
          <cell r="A243" t="str">
            <v>800-07</v>
          </cell>
          <cell r="B243" t="str">
            <v>CERCAS DE ALAMBRE</v>
          </cell>
          <cell r="E243" t="str">
            <v>3.6.9.1.</v>
          </cell>
          <cell r="F243" t="e">
            <v>#N/A</v>
          </cell>
        </row>
        <row r="244">
          <cell r="A244" t="str">
            <v>800.1</v>
          </cell>
          <cell r="B244" t="str">
            <v>CERCA DE ALAMBRE DE PUAS CON POSTES DE MADERA</v>
          </cell>
          <cell r="C244" t="str">
            <v>ML</v>
          </cell>
          <cell r="D244">
            <v>11634</v>
          </cell>
          <cell r="E244" t="str">
            <v>3.6.9.1.4.</v>
          </cell>
          <cell r="F244" t="str">
            <v>3.6.9.1.4</v>
          </cell>
        </row>
        <row r="245">
          <cell r="A245" t="str">
            <v>800.2</v>
          </cell>
          <cell r="B245" t="str">
            <v>CERCA DE ALAMBRE DE PUAS CON POSTES DE CONCRETO</v>
          </cell>
          <cell r="C245" t="str">
            <v>ML</v>
          </cell>
          <cell r="D245">
            <v>29616</v>
          </cell>
          <cell r="E245" t="str">
            <v>3.6.9.1.10.</v>
          </cell>
          <cell r="F245" t="str">
            <v>3.6.9.1.10</v>
          </cell>
        </row>
        <row r="246">
          <cell r="A246" t="str">
            <v>800.3</v>
          </cell>
          <cell r="B246" t="str">
            <v>CERCAS DE MALLA CON POSTES DE MADERA</v>
          </cell>
          <cell r="C246" t="str">
            <v>ML</v>
          </cell>
          <cell r="D246">
            <v>31767</v>
          </cell>
          <cell r="E246" t="str">
            <v>3.6.9.1.</v>
          </cell>
          <cell r="F246" t="str">
            <v>3.6.9.1.6</v>
          </cell>
        </row>
        <row r="247">
          <cell r="A247" t="str">
            <v>800.4</v>
          </cell>
          <cell r="B247" t="str">
            <v>CERCAS DE MALLA CON POSTES DE CONCRETO</v>
          </cell>
          <cell r="C247" t="str">
            <v>ML</v>
          </cell>
          <cell r="D247">
            <v>43692</v>
          </cell>
          <cell r="E247" t="str">
            <v>3.6.9.1.28.</v>
          </cell>
          <cell r="F247" t="str">
            <v>3.6.9.1.13</v>
          </cell>
        </row>
        <row r="248">
          <cell r="A248" t="str">
            <v>801-07</v>
          </cell>
          <cell r="B248" t="str">
            <v>MANTENIMIENTO RUTINARIO DE VIAS</v>
          </cell>
          <cell r="F248" t="e">
            <v>#N/A</v>
          </cell>
        </row>
        <row r="249">
          <cell r="A249" t="str">
            <v>801.1</v>
          </cell>
          <cell r="B249" t="str">
            <v>ROCERIA</v>
          </cell>
          <cell r="C249" t="str">
            <v>HA</v>
          </cell>
          <cell r="D249">
            <v>334831</v>
          </cell>
          <cell r="F249" t="str">
            <v>3.6.1.2</v>
          </cell>
        </row>
        <row r="250">
          <cell r="A250" t="str">
            <v>810-07</v>
          </cell>
          <cell r="B250" t="str">
            <v>PROTECCION VEGETAL DE TALUDES</v>
          </cell>
          <cell r="E250" t="str">
            <v>3.6.9.2.</v>
          </cell>
          <cell r="F250" t="e">
            <v>#N/A</v>
          </cell>
        </row>
        <row r="251">
          <cell r="A251" t="str">
            <v>810.1</v>
          </cell>
          <cell r="B251" t="str">
            <v>PROTECCIOON DE TALUDES CON BLOQUES DE CESPED</v>
          </cell>
          <cell r="C251" t="str">
            <v>M²</v>
          </cell>
          <cell r="D251">
            <v>46264</v>
          </cell>
          <cell r="E251" t="str">
            <v>3.6.9.2.1.</v>
          </cell>
          <cell r="F251" t="str">
            <v>3.6.9.2.1</v>
          </cell>
        </row>
        <row r="252">
          <cell r="A252" t="str">
            <v>810.2</v>
          </cell>
          <cell r="B252" t="str">
            <v>PROTECCION DE TALUDES CON TIERRA ORGANICA</v>
          </cell>
          <cell r="C252" t="str">
            <v>M²</v>
          </cell>
          <cell r="D252">
            <v>6459</v>
          </cell>
          <cell r="E252" t="str">
            <v>3.6.9.2.2.</v>
          </cell>
          <cell r="F252" t="str">
            <v>3.6.9.2.2</v>
          </cell>
        </row>
        <row r="253">
          <cell r="A253" t="str">
            <v>815P</v>
          </cell>
          <cell r="B253" t="str">
            <v>ARBORIZACION</v>
          </cell>
          <cell r="C253" t="str">
            <v>U</v>
          </cell>
          <cell r="D253">
            <v>12410</v>
          </cell>
          <cell r="E253" t="str">
            <v>3.6.9.2.</v>
          </cell>
          <cell r="F253" t="str">
            <v>3.2.10.3</v>
          </cell>
        </row>
        <row r="254">
          <cell r="A254" t="str">
            <v>900-07</v>
          </cell>
          <cell r="B254" t="str">
            <v>TRANSPORTE DE MATERIALES PROVENIENTES DE EXCAVACIONES Y DERRUMBES</v>
          </cell>
          <cell r="E254" t="str">
            <v>3.6.9.3.</v>
          </cell>
          <cell r="F254" t="e">
            <v>#N/A</v>
          </cell>
        </row>
        <row r="255">
          <cell r="A255" t="str">
            <v>900.1</v>
          </cell>
          <cell r="B255" t="str">
            <v>TRANSPORTE DE MATERIALES PROVENIENTES DE LA EXPLAN, CANAL, PRESTA ENTRE 100 Y 1000 M</v>
          </cell>
          <cell r="C255" t="str">
            <v>M³-ESTACION</v>
          </cell>
          <cell r="D255">
            <v>845</v>
          </cell>
          <cell r="E255" t="str">
            <v>3.6.9.3.1.</v>
          </cell>
          <cell r="F255" t="str">
            <v xml:space="preserve">3.6.9.3.1   </v>
          </cell>
        </row>
        <row r="256">
          <cell r="A256" t="str">
            <v>900.2</v>
          </cell>
          <cell r="B256" t="str">
            <v>TRANSPORTE DE MATERIALES PROVENIENTES DE LA EXPLAN, CANAL, PRESTA MAYOR A 1000 M</v>
          </cell>
          <cell r="C256" t="str">
            <v>M³-KM</v>
          </cell>
          <cell r="D256">
            <v>1056</v>
          </cell>
          <cell r="F256" t="str">
            <v xml:space="preserve">3.6.9.3.1   </v>
          </cell>
        </row>
        <row r="257">
          <cell r="A257" t="str">
            <v>900.3</v>
          </cell>
          <cell r="B257" t="str">
            <v>TRANSPORTE DE MATERIAL PROVENIENTE DE DERRUMBES</v>
          </cell>
          <cell r="C257" t="str">
            <v>M³-KM</v>
          </cell>
          <cell r="D257">
            <v>1056</v>
          </cell>
          <cell r="F257" t="str">
            <v xml:space="preserve">3.6.9.3.1   </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ow r="1">
          <cell r="A1" t="str">
            <v>1P</v>
          </cell>
          <cell r="B1" t="str">
            <v>3.6.9 </v>
          </cell>
        </row>
        <row r="2">
          <cell r="A2" t="str">
            <v>200.1</v>
          </cell>
          <cell r="B2" t="str">
            <v>3.6.1.2.1</v>
          </cell>
        </row>
        <row r="3">
          <cell r="A3" t="str">
            <v>200.2</v>
          </cell>
          <cell r="B3" t="str">
            <v>3.6.1.2.3</v>
          </cell>
        </row>
        <row r="4">
          <cell r="A4" t="str">
            <v>200P1</v>
          </cell>
          <cell r="B4" t="str">
            <v>3.6.1.1.1 </v>
          </cell>
        </row>
        <row r="5">
          <cell r="A5" t="str">
            <v>200P2</v>
          </cell>
          <cell r="B5" t="str">
            <v> 3.6.1.1.2 </v>
          </cell>
        </row>
        <row r="6">
          <cell r="A6" t="str">
            <v>200P3</v>
          </cell>
          <cell r="B6" t="str">
            <v>3.2.1.17.1</v>
          </cell>
        </row>
        <row r="7">
          <cell r="A7" t="str">
            <v>201.1</v>
          </cell>
          <cell r="B7" t="str">
            <v>3.6.1.3.11</v>
          </cell>
        </row>
        <row r="8">
          <cell r="A8" t="str">
            <v>201.10</v>
          </cell>
          <cell r="B8" t="str">
            <v>3.6.1.3.35</v>
          </cell>
        </row>
        <row r="9">
          <cell r="A9" t="str">
            <v>201.11</v>
          </cell>
          <cell r="B9" t="str">
            <v>3.6.1.3</v>
          </cell>
        </row>
        <row r="10">
          <cell r="A10" t="str">
            <v>201.11P10</v>
          </cell>
          <cell r="B10" t="str">
            <v>3.6.1.3</v>
          </cell>
        </row>
        <row r="11">
          <cell r="A11" t="str">
            <v>201.11P7</v>
          </cell>
          <cell r="B11" t="str">
            <v>3.6.1.3</v>
          </cell>
        </row>
        <row r="12">
          <cell r="A12" t="str">
            <v>201.11P8</v>
          </cell>
          <cell r="B12" t="str">
            <v>3.6.1.3</v>
          </cell>
        </row>
        <row r="13">
          <cell r="A13" t="str">
            <v>201.11P9</v>
          </cell>
          <cell r="B13" t="str">
            <v>3.6.1.3</v>
          </cell>
        </row>
        <row r="14">
          <cell r="A14" t="str">
            <v>201.12</v>
          </cell>
          <cell r="B14" t="str">
            <v>3.6.1.3.47</v>
          </cell>
        </row>
        <row r="15">
          <cell r="A15" t="str">
            <v>201.13</v>
          </cell>
          <cell r="B15" t="str">
            <v>3.6.1.3</v>
          </cell>
        </row>
        <row r="16">
          <cell r="A16" t="str">
            <v>201.14</v>
          </cell>
          <cell r="B16" t="str">
            <v>3.6.1.3.9</v>
          </cell>
        </row>
        <row r="17">
          <cell r="A17" t="str">
            <v>201.15</v>
          </cell>
          <cell r="B17" t="str">
            <v>3.6.1.3</v>
          </cell>
        </row>
        <row r="18">
          <cell r="A18" t="str">
            <v>201.16</v>
          </cell>
          <cell r="B18" t="str">
            <v>3.6.1.3</v>
          </cell>
        </row>
        <row r="19">
          <cell r="A19" t="str">
            <v>201.17</v>
          </cell>
          <cell r="B19" t="str">
            <v>3.6.1.3</v>
          </cell>
        </row>
        <row r="20">
          <cell r="A20" t="str">
            <v>201.18</v>
          </cell>
          <cell r="B20" t="str">
            <v>3.6.1.3.1</v>
          </cell>
        </row>
        <row r="21">
          <cell r="A21" t="str">
            <v>201.19</v>
          </cell>
          <cell r="B21" t="str">
            <v>3.6.1.3</v>
          </cell>
        </row>
        <row r="22">
          <cell r="A22" t="str">
            <v>201.2</v>
          </cell>
          <cell r="B22" t="str">
            <v>3.6.1.3.11</v>
          </cell>
        </row>
        <row r="23">
          <cell r="A23" t="str">
            <v>201.20</v>
          </cell>
          <cell r="B23" t="str">
            <v>3.6.1.3</v>
          </cell>
        </row>
        <row r="24">
          <cell r="A24" t="str">
            <v>201.21</v>
          </cell>
          <cell r="B24" t="str">
            <v>3.6.1.3</v>
          </cell>
        </row>
        <row r="25">
          <cell r="A25" t="str">
            <v>201.22</v>
          </cell>
          <cell r="B25" t="str">
            <v>3.6.1.3.13</v>
          </cell>
        </row>
        <row r="26">
          <cell r="A26" t="str">
            <v>201.2P</v>
          </cell>
          <cell r="B26" t="str">
            <v>3.6.1.3.11</v>
          </cell>
        </row>
        <row r="27">
          <cell r="A27" t="str">
            <v>201.2P</v>
          </cell>
          <cell r="B27" t="str">
            <v>3.6.1.3.11</v>
          </cell>
        </row>
        <row r="28">
          <cell r="A28" t="str">
            <v>201.2P1</v>
          </cell>
          <cell r="B28" t="str">
            <v>3.6.1.3.13</v>
          </cell>
        </row>
        <row r="29">
          <cell r="A29" t="str">
            <v>201.2P2</v>
          </cell>
          <cell r="B29" t="str">
            <v>3.6.1.3.11</v>
          </cell>
        </row>
        <row r="30">
          <cell r="A30" t="str">
            <v>201.3</v>
          </cell>
          <cell r="B30" t="str">
            <v>3.6.1.3.15</v>
          </cell>
        </row>
        <row r="31">
          <cell r="A31" t="str">
            <v>201.3</v>
          </cell>
          <cell r="B31" t="str">
            <v>3.6.1.3.33</v>
          </cell>
        </row>
        <row r="32">
          <cell r="A32" t="str">
            <v>201.3P</v>
          </cell>
          <cell r="B32" t="str">
            <v>3.6.1.3.15</v>
          </cell>
        </row>
        <row r="33">
          <cell r="A33" t="str">
            <v>201.4</v>
          </cell>
          <cell r="B33" t="str">
            <v>3.6.1.3.14</v>
          </cell>
        </row>
        <row r="34">
          <cell r="A34" t="str">
            <v>201.5</v>
          </cell>
          <cell r="B34" t="str">
            <v>3.3.1.1</v>
          </cell>
        </row>
        <row r="35">
          <cell r="A35" t="str">
            <v>201.6</v>
          </cell>
          <cell r="B35" t="str">
            <v>3.6.1.3.11</v>
          </cell>
        </row>
        <row r="36">
          <cell r="A36" t="str">
            <v>201.6P</v>
          </cell>
          <cell r="B36" t="str">
            <v>3.6.1.3</v>
          </cell>
        </row>
        <row r="37">
          <cell r="A37" t="str">
            <v>201.7</v>
          </cell>
          <cell r="B37" t="str">
            <v xml:space="preserve">3.6.1.3.13  </v>
          </cell>
        </row>
        <row r="38">
          <cell r="A38" t="str">
            <v>201.7.2</v>
          </cell>
          <cell r="B38" t="str">
            <v>3.6.1.3.12</v>
          </cell>
        </row>
        <row r="39">
          <cell r="A39" t="str">
            <v>201.7.2P</v>
          </cell>
          <cell r="B39" t="str">
            <v>3.6.1.3.11</v>
          </cell>
        </row>
        <row r="40">
          <cell r="A40" t="str">
            <v>201.7.3</v>
          </cell>
          <cell r="B40" t="str">
            <v>3.6.1.3.14</v>
          </cell>
        </row>
        <row r="41">
          <cell r="A41" t="str">
            <v>201.7.3P</v>
          </cell>
          <cell r="B41" t="str">
            <v>3.6.1.3.11</v>
          </cell>
        </row>
        <row r="42">
          <cell r="A42" t="str">
            <v>201.7.4</v>
          </cell>
          <cell r="B42" t="str">
            <v>3.2.1.3.5</v>
          </cell>
        </row>
        <row r="43">
          <cell r="A43" t="str">
            <v>201.7.4P</v>
          </cell>
          <cell r="B43" t="str">
            <v>3.6.1.3.11</v>
          </cell>
        </row>
        <row r="44">
          <cell r="A44" t="str">
            <v>201.8</v>
          </cell>
          <cell r="B44" t="str">
            <v>3.6.1.3.15</v>
          </cell>
        </row>
        <row r="45">
          <cell r="A45" t="str">
            <v>201.8P</v>
          </cell>
          <cell r="B45" t="str">
            <v>3.6.1.3</v>
          </cell>
        </row>
        <row r="46">
          <cell r="A46" t="str">
            <v>201.9</v>
          </cell>
          <cell r="B46" t="str">
            <v>3.6.1.3.33</v>
          </cell>
        </row>
        <row r="47">
          <cell r="A47" t="str">
            <v>210.1</v>
          </cell>
          <cell r="B47" t="str">
            <v>3.6.2.1.1 </v>
          </cell>
        </row>
        <row r="48">
          <cell r="A48" t="str">
            <v>210.1.1</v>
          </cell>
          <cell r="B48" t="str">
            <v xml:space="preserve">3.6.2.1.1 </v>
          </cell>
        </row>
        <row r="49">
          <cell r="A49" t="str">
            <v>210.1.1</v>
          </cell>
          <cell r="B49" t="str">
            <v xml:space="preserve">3.6.2.1.1 </v>
          </cell>
        </row>
        <row r="50">
          <cell r="A50" t="str">
            <v>210.1.1 Y 210.1.2</v>
          </cell>
          <cell r="B50" t="str">
            <v>3.6.1.3.11</v>
          </cell>
        </row>
        <row r="51">
          <cell r="A51" t="str">
            <v>210.1.2</v>
          </cell>
          <cell r="B51" t="str">
            <v>3.6.2.1.3 </v>
          </cell>
        </row>
        <row r="52">
          <cell r="A52" t="str">
            <v>210.2</v>
          </cell>
          <cell r="B52" t="str">
            <v>3.6.2.1.3</v>
          </cell>
        </row>
        <row r="53">
          <cell r="A53" t="str">
            <v>210.2 OTRA</v>
          </cell>
          <cell r="B53" t="str">
            <v>3.6.1.3.11</v>
          </cell>
        </row>
        <row r="54">
          <cell r="A54" t="str">
            <v>210.2 OTRA</v>
          </cell>
          <cell r="B54" t="str">
            <v>3.6.2.1.3 </v>
          </cell>
        </row>
        <row r="55">
          <cell r="A55" t="str">
            <v>210.2.1</v>
          </cell>
          <cell r="B55" t="str">
            <v>3.6.2.1.3</v>
          </cell>
        </row>
        <row r="56">
          <cell r="A56" t="str">
            <v>210.2.1 Y 210.2.3</v>
          </cell>
          <cell r="B56" t="str">
            <v>3.6.2.1.3</v>
          </cell>
        </row>
        <row r="57">
          <cell r="A57" t="str">
            <v>210.2.2</v>
          </cell>
          <cell r="B57" t="str">
            <v>3.6.2.1.5</v>
          </cell>
        </row>
        <row r="58">
          <cell r="A58" t="str">
            <v>210.2.2 Y 210.2.4</v>
          </cell>
          <cell r="B58" t="str">
            <v>3.6.2.1.5</v>
          </cell>
        </row>
        <row r="59">
          <cell r="A59" t="str">
            <v>210.2.3</v>
          </cell>
          <cell r="B59" t="str">
            <v>3.6.2.1.5</v>
          </cell>
        </row>
        <row r="60">
          <cell r="A60" t="str">
            <v>210.2.4</v>
          </cell>
          <cell r="B60" t="str">
            <v>3.6.2.1.5</v>
          </cell>
        </row>
        <row r="61">
          <cell r="A61" t="str">
            <v>210.3</v>
          </cell>
          <cell r="B61" t="str">
            <v>3.6.2.1.5</v>
          </cell>
        </row>
        <row r="62">
          <cell r="A62" t="str">
            <v>211.1</v>
          </cell>
          <cell r="B62" t="str">
            <v xml:space="preserve">3.6.2.2.1  </v>
          </cell>
        </row>
        <row r="63">
          <cell r="A63" t="str">
            <v>211.1P</v>
          </cell>
          <cell r="B63" t="str">
            <v>3.6.2.2</v>
          </cell>
        </row>
        <row r="64">
          <cell r="A64" t="str">
            <v>211.1P1</v>
          </cell>
          <cell r="B64" t="str">
            <v>3.6.1.3</v>
          </cell>
        </row>
        <row r="65">
          <cell r="A65" t="str">
            <v>220.1</v>
          </cell>
          <cell r="B65" t="str">
            <v>3.6.2.3.1</v>
          </cell>
        </row>
        <row r="66">
          <cell r="A66" t="str">
            <v>221.1</v>
          </cell>
          <cell r="B66" t="str">
            <v>3.6.2.4.2</v>
          </cell>
        </row>
        <row r="67">
          <cell r="A67" t="str">
            <v>221.2</v>
          </cell>
          <cell r="B67" t="str">
            <v>3.6.2.4.1</v>
          </cell>
        </row>
        <row r="68">
          <cell r="A68" t="str">
            <v>225.1P</v>
          </cell>
          <cell r="B68" t="str">
            <v>3.2.8.1.1 </v>
          </cell>
        </row>
        <row r="69">
          <cell r="A69" t="str">
            <v>225.2P</v>
          </cell>
          <cell r="B69" t="str">
            <v> 3.2.8.1.2 </v>
          </cell>
        </row>
        <row r="70">
          <cell r="A70" t="str">
            <v>225P</v>
          </cell>
          <cell r="B70" t="str">
            <v>3.2.8.1.1 </v>
          </cell>
        </row>
        <row r="71">
          <cell r="A71" t="str">
            <v>230.1</v>
          </cell>
          <cell r="B71" t="str">
            <v>3.6.2.5.1</v>
          </cell>
        </row>
        <row r="72">
          <cell r="A72" t="str">
            <v>230.2</v>
          </cell>
          <cell r="B72" t="str">
            <v>3.6.2.5.2</v>
          </cell>
        </row>
        <row r="73">
          <cell r="A73" t="str">
            <v>231.1</v>
          </cell>
          <cell r="B73" t="str">
            <v>3.6.8.2 </v>
          </cell>
        </row>
        <row r="74">
          <cell r="A74" t="str">
            <v>232.1</v>
          </cell>
          <cell r="B74" t="str">
            <v>3.6.8.2 </v>
          </cell>
        </row>
        <row r="75">
          <cell r="A75" t="str">
            <v>234.1</v>
          </cell>
          <cell r="B75" t="str">
            <v>3.6.8.2 </v>
          </cell>
        </row>
        <row r="76">
          <cell r="A76" t="str">
            <v>310.1</v>
          </cell>
          <cell r="B76" t="str">
            <v>3.6.3.1.1</v>
          </cell>
        </row>
        <row r="77">
          <cell r="A77" t="str">
            <v>311.1</v>
          </cell>
          <cell r="B77" t="str">
            <v>3.6.3.2.1</v>
          </cell>
        </row>
        <row r="78">
          <cell r="A78" t="str">
            <v>311.1P1</v>
          </cell>
          <cell r="B78" t="str">
            <v>3.6.3.2</v>
          </cell>
        </row>
        <row r="79">
          <cell r="A79" t="str">
            <v>311.1P2</v>
          </cell>
          <cell r="B79" t="str">
            <v>3.6.3.2</v>
          </cell>
        </row>
        <row r="80">
          <cell r="A80" t="str">
            <v>311.1P3</v>
          </cell>
          <cell r="B80" t="str">
            <v>3.6.3.2</v>
          </cell>
        </row>
        <row r="81">
          <cell r="A81" t="str">
            <v>311P1</v>
          </cell>
          <cell r="B81" t="str">
            <v>3.6.3.2</v>
          </cell>
        </row>
        <row r="82">
          <cell r="A82" t="str">
            <v>311P2</v>
          </cell>
          <cell r="B82" t="str">
            <v>3.6.3.2</v>
          </cell>
        </row>
        <row r="83">
          <cell r="A83" t="str">
            <v>311P3</v>
          </cell>
          <cell r="B83" t="str">
            <v>3.6.3.2</v>
          </cell>
        </row>
        <row r="84">
          <cell r="A84" t="str">
            <v>312.1</v>
          </cell>
          <cell r="B84" t="str">
            <v>3.6.3.2</v>
          </cell>
        </row>
        <row r="85">
          <cell r="A85" t="str">
            <v>312.2</v>
          </cell>
          <cell r="B85" t="str">
            <v>3.6.3.2</v>
          </cell>
        </row>
        <row r="86">
          <cell r="A86" t="str">
            <v>312.3</v>
          </cell>
          <cell r="B86" t="str">
            <v>3.6.3.2</v>
          </cell>
        </row>
        <row r="87">
          <cell r="A87" t="str">
            <v>312.4</v>
          </cell>
          <cell r="B87" t="str">
            <v>3.6.3.3</v>
          </cell>
        </row>
        <row r="88">
          <cell r="A88" t="str">
            <v>320.1</v>
          </cell>
          <cell r="B88" t="str">
            <v xml:space="preserve"> 3.6.3.4.2</v>
          </cell>
        </row>
        <row r="89">
          <cell r="A89" t="str">
            <v>320.2</v>
          </cell>
          <cell r="B89" t="str">
            <v>3.6.3.4.4</v>
          </cell>
        </row>
        <row r="90">
          <cell r="A90" t="str">
            <v>320.3</v>
          </cell>
          <cell r="B90" t="str">
            <v> 3.6.3.4.4</v>
          </cell>
        </row>
        <row r="91">
          <cell r="A91" t="str">
            <v>320.4</v>
          </cell>
          <cell r="B91" t="str">
            <v>3.6.3.4.7</v>
          </cell>
        </row>
        <row r="92">
          <cell r="A92" t="str">
            <v>330.1</v>
          </cell>
          <cell r="B92" t="str">
            <v>3.6.3.6.2</v>
          </cell>
        </row>
        <row r="93">
          <cell r="A93" t="str">
            <v>330.2</v>
          </cell>
          <cell r="B93" t="str">
            <v>3.6.3.6.3</v>
          </cell>
        </row>
        <row r="94">
          <cell r="A94" t="str">
            <v>340.1</v>
          </cell>
          <cell r="B94" t="str">
            <v>3.6.3.7.1</v>
          </cell>
        </row>
        <row r="95">
          <cell r="A95" t="str">
            <v>340.2</v>
          </cell>
          <cell r="B95" t="str">
            <v>3.6.3.7.3</v>
          </cell>
        </row>
        <row r="96">
          <cell r="A96" t="str">
            <v>340.3</v>
          </cell>
          <cell r="B96" t="str">
            <v>3.6.3.7.5</v>
          </cell>
        </row>
        <row r="97">
          <cell r="A97" t="str">
            <v>340P</v>
          </cell>
          <cell r="B97" t="str">
            <v>3.6.3.7</v>
          </cell>
        </row>
        <row r="98">
          <cell r="A98" t="str">
            <v>341.1</v>
          </cell>
          <cell r="B98" t="str">
            <v>3.6.3.7</v>
          </cell>
        </row>
        <row r="99">
          <cell r="A99" t="str">
            <v>341.1P</v>
          </cell>
          <cell r="B99" t="str">
            <v> 3.6.3.7.17</v>
          </cell>
        </row>
        <row r="100">
          <cell r="A100" t="str">
            <v>341.2</v>
          </cell>
          <cell r="B100" t="str">
            <v>3.6.4.1.8</v>
          </cell>
        </row>
        <row r="101">
          <cell r="A101" t="str">
            <v>342.1</v>
          </cell>
          <cell r="B101" t="str">
            <v>3.6.4.1</v>
          </cell>
        </row>
        <row r="102">
          <cell r="A102" t="str">
            <v>342P</v>
          </cell>
          <cell r="B102" t="str">
            <v>3.6.3.7.16 </v>
          </cell>
        </row>
        <row r="103">
          <cell r="A103" t="str">
            <v>410.1</v>
          </cell>
          <cell r="B103" t="str">
            <v>3.6.4.1.1</v>
          </cell>
        </row>
        <row r="104">
          <cell r="A104" t="str">
            <v>410.2</v>
          </cell>
          <cell r="B104" t="str">
            <v>3.6.4.1.2</v>
          </cell>
        </row>
        <row r="105">
          <cell r="A105" t="str">
            <v>411.1</v>
          </cell>
          <cell r="B105" t="str">
            <v>3.6.4.2.1</v>
          </cell>
        </row>
        <row r="106">
          <cell r="A106" t="str">
            <v>411.2</v>
          </cell>
          <cell r="B106" t="str">
            <v>3.6.4.2.2</v>
          </cell>
        </row>
        <row r="107">
          <cell r="A107" t="str">
            <v>411.3</v>
          </cell>
          <cell r="B107" t="str">
            <v>3.6.4.2.3</v>
          </cell>
        </row>
        <row r="108">
          <cell r="A108" t="str">
            <v>413.1</v>
          </cell>
          <cell r="B108" t="str">
            <v>3.6.2.1</v>
          </cell>
        </row>
        <row r="109">
          <cell r="A109" t="str">
            <v>414.1</v>
          </cell>
          <cell r="B109" t="str">
            <v>3.6.4.1.3</v>
          </cell>
        </row>
        <row r="110">
          <cell r="A110" t="str">
            <v>414.2</v>
          </cell>
          <cell r="B110" t="str">
            <v>3.6.4.1.4</v>
          </cell>
        </row>
        <row r="111">
          <cell r="A111" t="str">
            <v>414.3</v>
          </cell>
          <cell r="B111" t="str">
            <v>3.6.4.1.5</v>
          </cell>
        </row>
        <row r="112">
          <cell r="A112" t="str">
            <v>414.4</v>
          </cell>
          <cell r="B112" t="str">
            <v>3.6.4.1.6</v>
          </cell>
        </row>
        <row r="113">
          <cell r="A113" t="str">
            <v>414.5</v>
          </cell>
          <cell r="B113" t="str">
            <v>3.6.4.1</v>
          </cell>
        </row>
        <row r="114">
          <cell r="A114" t="str">
            <v>415.1</v>
          </cell>
          <cell r="B114" t="str">
            <v>3.6.4.2.5</v>
          </cell>
        </row>
        <row r="115">
          <cell r="A115" t="str">
            <v>416.2</v>
          </cell>
          <cell r="B115" t="str">
            <v>3.6.4</v>
          </cell>
        </row>
        <row r="116">
          <cell r="A116" t="str">
            <v>420.1</v>
          </cell>
          <cell r="B116" t="str">
            <v xml:space="preserve">3.6.4.3.1 </v>
          </cell>
        </row>
        <row r="117">
          <cell r="A117" t="str">
            <v>420.2</v>
          </cell>
          <cell r="B117" t="str">
            <v>3.6.4.3.2</v>
          </cell>
        </row>
        <row r="118">
          <cell r="A118" t="str">
            <v>421.1</v>
          </cell>
          <cell r="B118" t="str">
            <v>3.6.4.4.2</v>
          </cell>
        </row>
        <row r="119">
          <cell r="A119" t="str">
            <v>421.2</v>
          </cell>
          <cell r="B119" t="str">
            <v>3.6.4.4.3</v>
          </cell>
        </row>
        <row r="120">
          <cell r="A120" t="str">
            <v>421.3</v>
          </cell>
          <cell r="B120" t="str">
            <v>3.6.4.4.4</v>
          </cell>
        </row>
        <row r="121">
          <cell r="A121" t="str">
            <v>421.4</v>
          </cell>
          <cell r="B121" t="str">
            <v>3.6.4.4.5</v>
          </cell>
        </row>
        <row r="122">
          <cell r="A122" t="str">
            <v>430.1</v>
          </cell>
          <cell r="B122" t="str">
            <v>3.6.4.5.1</v>
          </cell>
        </row>
        <row r="123">
          <cell r="A123" t="str">
            <v>430.2</v>
          </cell>
          <cell r="B123" t="str">
            <v>3.6.4.5.2</v>
          </cell>
        </row>
        <row r="124">
          <cell r="A124" t="str">
            <v>431.1</v>
          </cell>
          <cell r="B124" t="str">
            <v>3.6.4.6.1</v>
          </cell>
        </row>
        <row r="125">
          <cell r="A125" t="str">
            <v>431.2</v>
          </cell>
          <cell r="B125" t="str">
            <v>3.6.4.6.2</v>
          </cell>
        </row>
        <row r="126">
          <cell r="A126" t="str">
            <v>432.1</v>
          </cell>
          <cell r="B126" t="str">
            <v>3.6.4.7.1</v>
          </cell>
        </row>
        <row r="127">
          <cell r="A127" t="str">
            <v>432.2</v>
          </cell>
          <cell r="B127" t="str">
            <v>3.6.4.7.1</v>
          </cell>
        </row>
        <row r="128">
          <cell r="A128" t="str">
            <v>433.1</v>
          </cell>
          <cell r="B128" t="str">
            <v>3.6.4.8.1</v>
          </cell>
        </row>
        <row r="129">
          <cell r="A129" t="str">
            <v>433.2</v>
          </cell>
          <cell r="B129" t="str">
            <v>3.6.4.8.2</v>
          </cell>
        </row>
        <row r="130">
          <cell r="A130" t="str">
            <v>433.3</v>
          </cell>
          <cell r="B130" t="str">
            <v>3.6.4.8.3</v>
          </cell>
        </row>
        <row r="131">
          <cell r="A131" t="str">
            <v>433.4</v>
          </cell>
          <cell r="B131" t="str">
            <v>3.6.4.8.4</v>
          </cell>
        </row>
        <row r="132">
          <cell r="A132" t="str">
            <v>433.5</v>
          </cell>
          <cell r="B132" t="str">
            <v>3.6.4.8.5</v>
          </cell>
        </row>
        <row r="133">
          <cell r="A133" t="str">
            <v>433.6</v>
          </cell>
          <cell r="B133" t="str">
            <v>3.6.4.8.6</v>
          </cell>
        </row>
        <row r="134">
          <cell r="A134" t="str">
            <v>433.7</v>
          </cell>
          <cell r="B134" t="str">
            <v>3.6.4.8.7</v>
          </cell>
        </row>
        <row r="135">
          <cell r="A135" t="str">
            <v>433.8</v>
          </cell>
          <cell r="B135" t="str">
            <v>3.6.4.8.8</v>
          </cell>
        </row>
        <row r="136">
          <cell r="A136" t="str">
            <v>440.1</v>
          </cell>
          <cell r="B136" t="str">
            <v>3.6.4.9.1</v>
          </cell>
        </row>
        <row r="137">
          <cell r="A137" t="str">
            <v>440.1P</v>
          </cell>
          <cell r="B137" t="str">
            <v>3.6.4.9</v>
          </cell>
        </row>
        <row r="138">
          <cell r="A138" t="str">
            <v>440.2</v>
          </cell>
          <cell r="B138" t="str">
            <v>3.6.4.9.2</v>
          </cell>
        </row>
        <row r="139">
          <cell r="A139" t="str">
            <v>440.2P</v>
          </cell>
          <cell r="B139" t="str">
            <v>3.6.4.9</v>
          </cell>
        </row>
        <row r="140">
          <cell r="A140" t="str">
            <v>440.3</v>
          </cell>
          <cell r="B140" t="str">
            <v>3.6.4.9.3</v>
          </cell>
        </row>
        <row r="141">
          <cell r="A141" t="str">
            <v>440.3P</v>
          </cell>
          <cell r="B141" t="str">
            <v>3.6.4.9</v>
          </cell>
        </row>
        <row r="142">
          <cell r="A142" t="str">
            <v>440.4</v>
          </cell>
          <cell r="B142" t="str">
            <v>3.6.4.9.4</v>
          </cell>
        </row>
        <row r="143">
          <cell r="A143" t="str">
            <v>441.1</v>
          </cell>
          <cell r="B143" t="str">
            <v>3.6.4.10.1</v>
          </cell>
        </row>
        <row r="144">
          <cell r="A144" t="str">
            <v>441.1P</v>
          </cell>
          <cell r="B144" t="str">
            <v>3.6.4.10</v>
          </cell>
        </row>
        <row r="145">
          <cell r="A145" t="str">
            <v>441.2</v>
          </cell>
          <cell r="B145" t="str">
            <v>3.6.4.10.2</v>
          </cell>
        </row>
        <row r="146">
          <cell r="A146" t="str">
            <v>441.2P</v>
          </cell>
          <cell r="B146" t="str">
            <v>3.6.4.10</v>
          </cell>
        </row>
        <row r="147">
          <cell r="A147" t="str">
            <v>441.3</v>
          </cell>
          <cell r="B147" t="str">
            <v>3.6.4.10.3</v>
          </cell>
        </row>
        <row r="148">
          <cell r="A148" t="str">
            <v>441.3P</v>
          </cell>
          <cell r="B148" t="str">
            <v>3.6.4.10</v>
          </cell>
        </row>
        <row r="149">
          <cell r="A149" t="str">
            <v>441.4</v>
          </cell>
          <cell r="B149" t="str">
            <v>3.6.4.10.4</v>
          </cell>
        </row>
        <row r="150">
          <cell r="A150" t="str">
            <v>450.1</v>
          </cell>
          <cell r="B150" t="str">
            <v>3.6.4.11.2</v>
          </cell>
        </row>
        <row r="151">
          <cell r="A151" t="str">
            <v>450.1.1</v>
          </cell>
          <cell r="B151" t="str">
            <v>3.6.4.11</v>
          </cell>
        </row>
        <row r="152">
          <cell r="A152" t="str">
            <v>450.1.1P</v>
          </cell>
          <cell r="B152" t="str">
            <v>3.6.4</v>
          </cell>
        </row>
        <row r="153">
          <cell r="A153" t="str">
            <v>450.1.2</v>
          </cell>
          <cell r="B153" t="str">
            <v>3.6.4.11</v>
          </cell>
        </row>
        <row r="154">
          <cell r="A154" t="str">
            <v>450.1.2P</v>
          </cell>
          <cell r="B154" t="str">
            <v>3.6.4</v>
          </cell>
        </row>
        <row r="155">
          <cell r="A155" t="str">
            <v>450.1P</v>
          </cell>
          <cell r="B155" t="str">
            <v>3.6.4.11</v>
          </cell>
        </row>
        <row r="156">
          <cell r="A156" t="str">
            <v>450.2</v>
          </cell>
          <cell r="B156" t="str">
            <v>3.6.4.11.3</v>
          </cell>
        </row>
        <row r="157">
          <cell r="A157" t="str">
            <v>450.2P</v>
          </cell>
          <cell r="B157" t="str">
            <v>3.6.4.11</v>
          </cell>
        </row>
        <row r="158">
          <cell r="A158" t="str">
            <v>450.3</v>
          </cell>
          <cell r="B158" t="str">
            <v>3.6.4.11.4</v>
          </cell>
        </row>
        <row r="159">
          <cell r="A159" t="str">
            <v>450.3P</v>
          </cell>
          <cell r="B159" t="str">
            <v>3.6.4.11</v>
          </cell>
        </row>
        <row r="160">
          <cell r="A160" t="str">
            <v>450.4</v>
          </cell>
          <cell r="B160" t="str">
            <v>3.6.4</v>
          </cell>
        </row>
        <row r="161">
          <cell r="A161" t="str">
            <v>450.4P</v>
          </cell>
          <cell r="B161" t="str">
            <v>3.6.4</v>
          </cell>
        </row>
        <row r="162">
          <cell r="A162" t="str">
            <v>450.5</v>
          </cell>
          <cell r="B162" t="str">
            <v>3.6.4</v>
          </cell>
        </row>
        <row r="163">
          <cell r="A163" t="str">
            <v>450.6</v>
          </cell>
          <cell r="B163" t="str">
            <v>3.6.4</v>
          </cell>
        </row>
        <row r="164">
          <cell r="A164" t="str">
            <v>450.7</v>
          </cell>
          <cell r="B164" t="str">
            <v>3.6.4</v>
          </cell>
        </row>
        <row r="165">
          <cell r="A165" t="str">
            <v>450.8</v>
          </cell>
          <cell r="B165" t="str">
            <v>3.6.4</v>
          </cell>
        </row>
        <row r="166">
          <cell r="A166" t="str">
            <v>450.9</v>
          </cell>
          <cell r="B166" t="str">
            <v>3.6.4.11.5</v>
          </cell>
        </row>
        <row r="167">
          <cell r="A167" t="str">
            <v>450.9P</v>
          </cell>
          <cell r="B167" t="str">
            <v>3.6.4.11.5</v>
          </cell>
        </row>
        <row r="168">
          <cell r="A168" t="str">
            <v>451.1</v>
          </cell>
          <cell r="B168" t="str">
            <v>3.6.4.12.1</v>
          </cell>
        </row>
        <row r="169">
          <cell r="A169" t="str">
            <v>451.1P</v>
          </cell>
          <cell r="B169" t="str">
            <v>3.6.4.12</v>
          </cell>
        </row>
        <row r="170">
          <cell r="A170" t="str">
            <v>451.2</v>
          </cell>
          <cell r="B170" t="str">
            <v>3.6.4.12.2</v>
          </cell>
        </row>
        <row r="171">
          <cell r="A171" t="str">
            <v>451.2P</v>
          </cell>
          <cell r="B171" t="str">
            <v>3.6.4.12</v>
          </cell>
        </row>
        <row r="172">
          <cell r="A172" t="str">
            <v>451.3</v>
          </cell>
          <cell r="B172" t="str">
            <v>3.6.4.12.3</v>
          </cell>
        </row>
        <row r="173">
          <cell r="A173" t="str">
            <v>451.3P</v>
          </cell>
          <cell r="B173" t="str">
            <v>3.6.4.12</v>
          </cell>
        </row>
        <row r="174">
          <cell r="A174" t="str">
            <v>451.4</v>
          </cell>
          <cell r="B174" t="str">
            <v>3.6.4.12</v>
          </cell>
        </row>
        <row r="175">
          <cell r="A175" t="str">
            <v>452.1</v>
          </cell>
          <cell r="B175" t="str">
            <v>3.6.4.13.1</v>
          </cell>
        </row>
        <row r="176">
          <cell r="A176" t="str">
            <v>452.1P</v>
          </cell>
          <cell r="B176" t="str">
            <v>3.6.4.13.1 </v>
          </cell>
        </row>
        <row r="177">
          <cell r="A177" t="str">
            <v>452.2</v>
          </cell>
          <cell r="B177" t="str">
            <v>3.6.4.13.2</v>
          </cell>
        </row>
        <row r="178">
          <cell r="A178" t="str">
            <v>452.2P</v>
          </cell>
          <cell r="B178" t="str">
            <v>3.6.4.13.2</v>
          </cell>
        </row>
        <row r="179">
          <cell r="A179" t="str">
            <v>452.3</v>
          </cell>
          <cell r="B179" t="str">
            <v>3.6.4.13.7</v>
          </cell>
        </row>
        <row r="180">
          <cell r="A180" t="str">
            <v>452.3P</v>
          </cell>
          <cell r="B180" t="str">
            <v>3.6.4.13.7</v>
          </cell>
        </row>
        <row r="181">
          <cell r="A181" t="str">
            <v>452.4</v>
          </cell>
          <cell r="B181" t="str">
            <v>3.6.4.13.8</v>
          </cell>
        </row>
        <row r="182">
          <cell r="A182" t="str">
            <v>452.4P</v>
          </cell>
          <cell r="B182" t="str">
            <v>3.6.4.13.8 </v>
          </cell>
        </row>
        <row r="183">
          <cell r="A183" t="str">
            <v>453.1</v>
          </cell>
          <cell r="B183" t="str">
            <v>3.6.4.13.7</v>
          </cell>
        </row>
        <row r="184">
          <cell r="A184" t="str">
            <v>460.1</v>
          </cell>
          <cell r="B184" t="str">
            <v>3.6.4.15.2</v>
          </cell>
        </row>
        <row r="185">
          <cell r="A185" t="str">
            <v>460.2</v>
          </cell>
          <cell r="B185" t="str">
            <v>3.6.4.15.2</v>
          </cell>
        </row>
        <row r="186">
          <cell r="A186" t="str">
            <v>460P</v>
          </cell>
          <cell r="B186" t="str">
            <v>3.6.4.15</v>
          </cell>
        </row>
        <row r="187">
          <cell r="A187" t="str">
            <v>461.1</v>
          </cell>
          <cell r="B187" t="str">
            <v>3.6.4.16.1</v>
          </cell>
        </row>
        <row r="188">
          <cell r="A188" t="str">
            <v>461.2</v>
          </cell>
          <cell r="B188" t="str">
            <v>3.6.4.16.2</v>
          </cell>
        </row>
        <row r="189">
          <cell r="A189" t="str">
            <v>462.1</v>
          </cell>
          <cell r="B189" t="str">
            <v>3.6.4.17.1 </v>
          </cell>
        </row>
        <row r="190">
          <cell r="A190" t="str">
            <v>462.1.1</v>
          </cell>
          <cell r="B190" t="str">
            <v>3.6.4.17.3</v>
          </cell>
        </row>
        <row r="191">
          <cell r="A191" t="str">
            <v>462.1.2</v>
          </cell>
          <cell r="B191" t="str">
            <v>3.6.4.17.4</v>
          </cell>
        </row>
        <row r="192">
          <cell r="A192" t="str">
            <v>462.1.3</v>
          </cell>
          <cell r="B192" t="str">
            <v>3.6.4.17</v>
          </cell>
        </row>
        <row r="193">
          <cell r="A193" t="str">
            <v>462.1.4</v>
          </cell>
          <cell r="B193" t="str">
            <v> 3.6.4.17.4 </v>
          </cell>
        </row>
        <row r="194">
          <cell r="A194" t="str">
            <v>462.1P</v>
          </cell>
          <cell r="B194" t="str">
            <v>3.6.4.17</v>
          </cell>
        </row>
        <row r="195">
          <cell r="A195" t="str">
            <v>462.2</v>
          </cell>
          <cell r="B195" t="str">
            <v>3.6.4.17</v>
          </cell>
        </row>
        <row r="196">
          <cell r="A196" t="str">
            <v>462.2P</v>
          </cell>
          <cell r="B196" t="str">
            <v>3.6.4.17</v>
          </cell>
        </row>
        <row r="197">
          <cell r="A197" t="str">
            <v>462.3</v>
          </cell>
          <cell r="B197" t="str">
            <v> 3.6.4.17.3 </v>
          </cell>
        </row>
        <row r="198">
          <cell r="A198" t="str">
            <v>462.3P</v>
          </cell>
          <cell r="B198" t="str">
            <v>3.6.4.17</v>
          </cell>
        </row>
        <row r="199">
          <cell r="A199" t="str">
            <v>462.4</v>
          </cell>
          <cell r="B199" t="str">
            <v> 3.6.4.17.4 </v>
          </cell>
        </row>
        <row r="200">
          <cell r="A200" t="str">
            <v>462.4P</v>
          </cell>
          <cell r="B200" t="str">
            <v>3.6.4.17</v>
          </cell>
        </row>
        <row r="201">
          <cell r="A201" t="str">
            <v>462.5</v>
          </cell>
          <cell r="B201" t="str">
            <v>3.6.4.17</v>
          </cell>
        </row>
        <row r="202">
          <cell r="A202" t="str">
            <v>464.1</v>
          </cell>
          <cell r="B202" t="str">
            <v>3.6.8</v>
          </cell>
        </row>
        <row r="203">
          <cell r="A203" t="str">
            <v>464.1P</v>
          </cell>
          <cell r="B203" t="str">
            <v> 3.6.8.4.6 </v>
          </cell>
        </row>
        <row r="204">
          <cell r="A204" t="str">
            <v>464.2</v>
          </cell>
          <cell r="B204" t="str">
            <v>3.6.4.8 </v>
          </cell>
        </row>
        <row r="205">
          <cell r="A205" t="str">
            <v>464.2</v>
          </cell>
          <cell r="B205" t="str">
            <v> 3.6.8.4</v>
          </cell>
        </row>
        <row r="206">
          <cell r="A206" t="str">
            <v>464.3</v>
          </cell>
          <cell r="B206" t="str">
            <v>3.6.4.2</v>
          </cell>
        </row>
        <row r="207">
          <cell r="A207" t="str">
            <v>464.4</v>
          </cell>
          <cell r="B207" t="str">
            <v> 3.6.4.2.5 </v>
          </cell>
        </row>
        <row r="208">
          <cell r="A208" t="str">
            <v>465.1</v>
          </cell>
          <cell r="B208" t="str">
            <v>3.6.2.1</v>
          </cell>
        </row>
        <row r="209">
          <cell r="A209" t="str">
            <v>466.1</v>
          </cell>
          <cell r="B209" t="str">
            <v>3.6.4.7</v>
          </cell>
        </row>
        <row r="210">
          <cell r="A210" t="str">
            <v>466.2</v>
          </cell>
          <cell r="B210" t="str">
            <v>3.6.4.7</v>
          </cell>
        </row>
        <row r="211">
          <cell r="A211" t="str">
            <v>470.2 P</v>
          </cell>
          <cell r="B211" t="str">
            <v>3.6.4</v>
          </cell>
        </row>
        <row r="212">
          <cell r="A212" t="str">
            <v>500.1</v>
          </cell>
          <cell r="B212" t="str">
            <v>3.6.5.1</v>
          </cell>
        </row>
        <row r="213">
          <cell r="A213" t="str">
            <v>500.1P</v>
          </cell>
          <cell r="B213" t="str">
            <v>3.6.5.1</v>
          </cell>
        </row>
        <row r="214">
          <cell r="A214" t="str">
            <v>501.1</v>
          </cell>
          <cell r="B214" t="str">
            <v>1.35.1.1.3</v>
          </cell>
        </row>
        <row r="215">
          <cell r="A215" t="str">
            <v>510.1</v>
          </cell>
          <cell r="B215" t="str">
            <v>3.6.5.2.10</v>
          </cell>
        </row>
        <row r="216">
          <cell r="A216" t="str">
            <v>510.1P1</v>
          </cell>
          <cell r="B216" t="str">
            <v>3.6.5.2</v>
          </cell>
        </row>
        <row r="217">
          <cell r="A217" t="str">
            <v>510.1P2</v>
          </cell>
          <cell r="B217" t="str">
            <v>3.6.5.2.2</v>
          </cell>
        </row>
        <row r="218">
          <cell r="A218" t="str">
            <v>510.1P3</v>
          </cell>
          <cell r="B218" t="str">
            <v>3.6.5.2</v>
          </cell>
        </row>
        <row r="219">
          <cell r="A219" t="str">
            <v>510.2</v>
          </cell>
          <cell r="B219" t="str">
            <v>3.6.5.2</v>
          </cell>
        </row>
        <row r="220">
          <cell r="A220" t="str">
            <v>510.3</v>
          </cell>
          <cell r="B220" t="str">
            <v>3.6.5.2</v>
          </cell>
        </row>
        <row r="221">
          <cell r="A221" t="str">
            <v>510.4</v>
          </cell>
          <cell r="B221" t="str">
            <v>3.6.5.2</v>
          </cell>
        </row>
        <row r="222">
          <cell r="A222" t="str">
            <v>510P1</v>
          </cell>
          <cell r="B222" t="str">
            <v>3.6.5.2</v>
          </cell>
        </row>
        <row r="223">
          <cell r="A223" t="str">
            <v>510P2</v>
          </cell>
          <cell r="B223" t="str">
            <v>3.6.5.2.2</v>
          </cell>
        </row>
        <row r="224">
          <cell r="A224" t="str">
            <v>510P3</v>
          </cell>
          <cell r="B224" t="str">
            <v>3.6.5.2</v>
          </cell>
        </row>
        <row r="225">
          <cell r="A225" t="str">
            <v>600.1</v>
          </cell>
          <cell r="B225" t="str">
            <v>3.6.6.1.9</v>
          </cell>
        </row>
        <row r="226">
          <cell r="A226" t="str">
            <v>600.2</v>
          </cell>
          <cell r="B226" t="str">
            <v>3.6.6.1.9</v>
          </cell>
        </row>
        <row r="227">
          <cell r="A227" t="str">
            <v>600.2P</v>
          </cell>
          <cell r="B227" t="str">
            <v>3.6.6.1</v>
          </cell>
        </row>
        <row r="228">
          <cell r="A228" t="str">
            <v>600.3</v>
          </cell>
          <cell r="B228" t="str">
            <v>3.6.6.1.9</v>
          </cell>
        </row>
        <row r="229">
          <cell r="A229" t="str">
            <v>600.4</v>
          </cell>
          <cell r="B229" t="str">
            <v xml:space="preserve">3.6.6.1.10  </v>
          </cell>
        </row>
        <row r="230">
          <cell r="A230" t="str">
            <v>600.4P</v>
          </cell>
          <cell r="B230" t="str">
            <v>3.6.6.1</v>
          </cell>
        </row>
        <row r="231">
          <cell r="A231" t="str">
            <v>600.5</v>
          </cell>
          <cell r="B231" t="str">
            <v>3.6.6.1.11</v>
          </cell>
        </row>
        <row r="232">
          <cell r="A232" t="str">
            <v>600.5P</v>
          </cell>
          <cell r="B232" t="str">
            <v>3.6.6.1</v>
          </cell>
        </row>
        <row r="233">
          <cell r="A233" t="str">
            <v>610.1</v>
          </cell>
          <cell r="B233" t="str">
            <v xml:space="preserve">3.6.6.2.1   </v>
          </cell>
        </row>
        <row r="234">
          <cell r="A234" t="str">
            <v>610.1P</v>
          </cell>
          <cell r="B234" t="str">
            <v>3.6.2.4.2</v>
          </cell>
        </row>
        <row r="235">
          <cell r="A235" t="str">
            <v>610.2</v>
          </cell>
          <cell r="B235" t="str">
            <v>3.6.6.2.4</v>
          </cell>
        </row>
        <row r="236">
          <cell r="A236" t="str">
            <v>620.1</v>
          </cell>
          <cell r="B236" t="str">
            <v>3.6.6.3.1</v>
          </cell>
        </row>
        <row r="237">
          <cell r="A237" t="str">
            <v>620.2</v>
          </cell>
          <cell r="B237" t="str">
            <v>3.6.6.3.2</v>
          </cell>
        </row>
        <row r="238">
          <cell r="A238" t="str">
            <v>620.3</v>
          </cell>
          <cell r="B238" t="str">
            <v>3.6.6.4.6</v>
          </cell>
        </row>
        <row r="239">
          <cell r="A239" t="str">
            <v>620.4</v>
          </cell>
          <cell r="B239" t="str">
            <v>3.6.6.4</v>
          </cell>
        </row>
        <row r="240">
          <cell r="A240" t="str">
            <v>620P</v>
          </cell>
          <cell r="B240" t="str">
            <v>3.6.6.4</v>
          </cell>
        </row>
        <row r="241">
          <cell r="A241" t="str">
            <v>621.1</v>
          </cell>
          <cell r="B241" t="str">
            <v>3.6.6.4.1</v>
          </cell>
        </row>
        <row r="242">
          <cell r="A242" t="str">
            <v>621.1 P</v>
          </cell>
          <cell r="B242" t="str">
            <v>3.6.6.4</v>
          </cell>
        </row>
        <row r="243">
          <cell r="A243" t="str">
            <v>621.1P</v>
          </cell>
          <cell r="B243" t="str">
            <v>3.6.6.4</v>
          </cell>
        </row>
        <row r="244">
          <cell r="A244" t="str">
            <v>621.1P2</v>
          </cell>
          <cell r="B244" t="str">
            <v>3.6.6.4</v>
          </cell>
        </row>
        <row r="245">
          <cell r="A245" t="str">
            <v>621.1P3</v>
          </cell>
          <cell r="B245" t="str">
            <v>3.6.6.4</v>
          </cell>
        </row>
        <row r="246">
          <cell r="A246" t="str">
            <v>621.1P4</v>
          </cell>
          <cell r="B246" t="str">
            <v>3.6.6.4</v>
          </cell>
        </row>
        <row r="247">
          <cell r="A247" t="str">
            <v>621.1P5</v>
          </cell>
          <cell r="B247" t="str">
            <v>3.6.6.4</v>
          </cell>
        </row>
        <row r="248">
          <cell r="A248" t="str">
            <v>621.1P6</v>
          </cell>
          <cell r="B248" t="str">
            <v>3.6.6.4</v>
          </cell>
        </row>
        <row r="249">
          <cell r="A249" t="str">
            <v>621.1P7</v>
          </cell>
          <cell r="B249" t="str">
            <v>3.6.6.4</v>
          </cell>
        </row>
        <row r="250">
          <cell r="A250" t="str">
            <v>621.2</v>
          </cell>
          <cell r="B250" t="str">
            <v>3.6.6.4.2</v>
          </cell>
        </row>
        <row r="251">
          <cell r="A251" t="str">
            <v>621.3</v>
          </cell>
          <cell r="B251" t="str">
            <v>3.6.6.4.3</v>
          </cell>
        </row>
        <row r="252">
          <cell r="A252" t="str">
            <v>621.4</v>
          </cell>
          <cell r="B252" t="str">
            <v xml:space="preserve"> 3.6.6.4.4</v>
          </cell>
        </row>
        <row r="253">
          <cell r="A253" t="str">
            <v>621.5</v>
          </cell>
          <cell r="B253" t="str">
            <v>3.6.6.5.5</v>
          </cell>
        </row>
        <row r="254">
          <cell r="A254" t="str">
            <v>621.5P</v>
          </cell>
          <cell r="B254" t="str">
            <v>3.6.6.4.5</v>
          </cell>
        </row>
        <row r="255">
          <cell r="A255" t="str">
            <v>621.6</v>
          </cell>
          <cell r="B255" t="str">
            <v xml:space="preserve"> 3.6.6.4.6 </v>
          </cell>
        </row>
        <row r="256">
          <cell r="A256" t="str">
            <v>621.7</v>
          </cell>
          <cell r="B256" t="str">
            <v>3.6.6.4</v>
          </cell>
        </row>
        <row r="257">
          <cell r="A257" t="str">
            <v>622.1</v>
          </cell>
          <cell r="B257" t="str">
            <v>3.6.6.5.1</v>
          </cell>
        </row>
        <row r="258">
          <cell r="A258" t="str">
            <v>622.2</v>
          </cell>
          <cell r="B258" t="str">
            <v>3.6.6.5.3</v>
          </cell>
        </row>
        <row r="259">
          <cell r="A259" t="str">
            <v>622.3</v>
          </cell>
          <cell r="B259" t="str">
            <v>3.6.6.5.2</v>
          </cell>
        </row>
        <row r="260">
          <cell r="A260" t="str">
            <v>622.4</v>
          </cell>
          <cell r="B260" t="str">
            <v>3.6.6.5.4 </v>
          </cell>
        </row>
        <row r="261">
          <cell r="A261" t="str">
            <v>622.5</v>
          </cell>
          <cell r="B261" t="str">
            <v>3.6.6.5.5</v>
          </cell>
        </row>
        <row r="262">
          <cell r="A262" t="str">
            <v>623.1</v>
          </cell>
          <cell r="B262" t="str">
            <v>3.6.6.8</v>
          </cell>
        </row>
        <row r="263">
          <cell r="A263" t="str">
            <v>623.2</v>
          </cell>
          <cell r="B263" t="str">
            <v>3.6.6.8</v>
          </cell>
        </row>
        <row r="264">
          <cell r="A264" t="str">
            <v>630.1</v>
          </cell>
          <cell r="B264" t="str">
            <v>3.6.6.6.8</v>
          </cell>
        </row>
        <row r="265">
          <cell r="A265" t="str">
            <v>630.1.5P</v>
          </cell>
          <cell r="B265" t="str">
            <v>3.3.6.10</v>
          </cell>
        </row>
        <row r="266">
          <cell r="A266" t="str">
            <v>630.2</v>
          </cell>
          <cell r="B266" t="str">
            <v>3.6.6.6.17</v>
          </cell>
        </row>
        <row r="267">
          <cell r="A267" t="str">
            <v>630.2P</v>
          </cell>
          <cell r="B267" t="str">
            <v> 3.3.6.10.2 </v>
          </cell>
        </row>
        <row r="268">
          <cell r="A268" t="str">
            <v>630.3</v>
          </cell>
          <cell r="B268" t="str">
            <v xml:space="preserve"> 3.6.6.6.26</v>
          </cell>
        </row>
        <row r="269">
          <cell r="A269" t="str">
            <v>630.4</v>
          </cell>
          <cell r="B269" t="str">
            <v xml:space="preserve">3.6.6.6.35 </v>
          </cell>
        </row>
        <row r="270">
          <cell r="A270" t="str">
            <v>630.4 P</v>
          </cell>
          <cell r="B270" t="str">
            <v>3.3.5.3.6</v>
          </cell>
        </row>
        <row r="271">
          <cell r="A271" t="str">
            <v>630.4 P</v>
          </cell>
          <cell r="B271" t="str">
            <v>3.6.6.6</v>
          </cell>
        </row>
        <row r="272">
          <cell r="A272" t="str">
            <v>630.4.1 P</v>
          </cell>
          <cell r="B272" t="str">
            <v>3.3.5.3.6</v>
          </cell>
        </row>
        <row r="273">
          <cell r="A273" t="str">
            <v>630.4.2 P</v>
          </cell>
          <cell r="B273" t="str">
            <v>3.6.6.21.2</v>
          </cell>
        </row>
        <row r="274">
          <cell r="A274" t="str">
            <v>630.5</v>
          </cell>
          <cell r="B274" t="str">
            <v>3.6.6.6.44</v>
          </cell>
        </row>
        <row r="275">
          <cell r="A275" t="str">
            <v>630.6</v>
          </cell>
          <cell r="B275" t="str">
            <v>3.6.6.6.46</v>
          </cell>
        </row>
        <row r="276">
          <cell r="A276" t="str">
            <v>630.7</v>
          </cell>
          <cell r="B276" t="str">
            <v>3.6.6.6.47</v>
          </cell>
        </row>
        <row r="277">
          <cell r="A277" t="str">
            <v>630.7 P</v>
          </cell>
          <cell r="B277" t="str">
            <v>3.6.6.6</v>
          </cell>
        </row>
        <row r="278">
          <cell r="A278" t="str">
            <v>6302P</v>
          </cell>
          <cell r="B278" t="str">
            <v>3.3.5.2</v>
          </cell>
        </row>
        <row r="279">
          <cell r="A279" t="str">
            <v>630P</v>
          </cell>
          <cell r="B279" t="str">
            <v>3.3.5.3.6</v>
          </cell>
        </row>
        <row r="280">
          <cell r="A280" t="str">
            <v>631.1</v>
          </cell>
          <cell r="B280" t="str">
            <v>3.6.6.21.2</v>
          </cell>
        </row>
        <row r="281">
          <cell r="A281" t="str">
            <v>631P</v>
          </cell>
          <cell r="B281" t="str">
            <v>3.6.6.21.2</v>
          </cell>
        </row>
        <row r="282">
          <cell r="A282" t="str">
            <v>631P</v>
          </cell>
          <cell r="B282" t="str">
            <v>3.6.6.21.2</v>
          </cell>
        </row>
        <row r="283">
          <cell r="A283" t="str">
            <v>632.1</v>
          </cell>
          <cell r="B283" t="str">
            <v>3.6.6.7.1</v>
          </cell>
        </row>
        <row r="284">
          <cell r="A284" t="str">
            <v>632.2</v>
          </cell>
          <cell r="B284" t="str">
            <v>3.6.6.7.2</v>
          </cell>
        </row>
        <row r="285">
          <cell r="A285" t="str">
            <v>632.2</v>
          </cell>
          <cell r="B285" t="str">
            <v>3.6.6.7</v>
          </cell>
        </row>
        <row r="286">
          <cell r="A286" t="str">
            <v>632.3</v>
          </cell>
          <cell r="B286" t="str">
            <v>3.6.6.7</v>
          </cell>
        </row>
        <row r="287">
          <cell r="A287" t="str">
            <v>632.4</v>
          </cell>
          <cell r="B287" t="str">
            <v>3.6.6.7</v>
          </cell>
        </row>
        <row r="288">
          <cell r="A288" t="str">
            <v>632P</v>
          </cell>
          <cell r="B288" t="str">
            <v>3.6.6.11</v>
          </cell>
        </row>
        <row r="289">
          <cell r="A289" t="str">
            <v>633.1</v>
          </cell>
          <cell r="B289" t="str">
            <v>3.6.6.7.2</v>
          </cell>
        </row>
        <row r="290">
          <cell r="A290" t="str">
            <v>633.3P</v>
          </cell>
          <cell r="B290" t="str">
            <v> 3.3.6.10.3 </v>
          </cell>
        </row>
        <row r="291">
          <cell r="A291" t="str">
            <v>640.1</v>
          </cell>
          <cell r="B291" t="str">
            <v>3.6.6.8.1 </v>
          </cell>
        </row>
        <row r="292">
          <cell r="A292" t="str">
            <v>640.1P</v>
          </cell>
          <cell r="B292" t="str">
            <v> 3.6.6.11</v>
          </cell>
        </row>
        <row r="293">
          <cell r="A293" t="str">
            <v>640.1P1</v>
          </cell>
          <cell r="B293" t="str">
            <v> 3.6.6.11.5</v>
          </cell>
        </row>
        <row r="294">
          <cell r="A294" t="str">
            <v>640.1P2</v>
          </cell>
          <cell r="B294" t="str">
            <v>3.6.6.11.3</v>
          </cell>
        </row>
        <row r="295">
          <cell r="A295" t="str">
            <v>640.2</v>
          </cell>
          <cell r="B295" t="str">
            <v> 3.6.6.8.2 </v>
          </cell>
        </row>
        <row r="296">
          <cell r="A296" t="str">
            <v>640.2</v>
          </cell>
          <cell r="B296" t="str">
            <v>3.6.6.11</v>
          </cell>
        </row>
        <row r="297">
          <cell r="A297" t="str">
            <v>640.3</v>
          </cell>
          <cell r="B297" t="str">
            <v> 3.6.6.8.3 </v>
          </cell>
        </row>
        <row r="298">
          <cell r="A298" t="str">
            <v>641.1</v>
          </cell>
          <cell r="B298" t="str">
            <v>3.6.6.9.1</v>
          </cell>
        </row>
        <row r="299">
          <cell r="A299" t="str">
            <v>641.1P</v>
          </cell>
          <cell r="B299" t="str">
            <v>3.6.6.9</v>
          </cell>
        </row>
        <row r="300">
          <cell r="A300" t="str">
            <v>641.2</v>
          </cell>
          <cell r="B300" t="str">
            <v>3.6.6.9</v>
          </cell>
        </row>
        <row r="301">
          <cell r="A301" t="str">
            <v>641P</v>
          </cell>
          <cell r="B301" t="str">
            <v>3.6.6.9</v>
          </cell>
        </row>
        <row r="302">
          <cell r="A302" t="str">
            <v>642.1</v>
          </cell>
          <cell r="B302" t="str">
            <v>3.6.6.10.1</v>
          </cell>
        </row>
        <row r="303">
          <cell r="A303" t="str">
            <v>642.2</v>
          </cell>
          <cell r="B303" t="str">
            <v>3.6.6.10.2</v>
          </cell>
        </row>
        <row r="304">
          <cell r="A304" t="str">
            <v>642P1</v>
          </cell>
          <cell r="B304" t="str">
            <v>3.6.6.10</v>
          </cell>
        </row>
        <row r="305">
          <cell r="A305" t="str">
            <v>642P2</v>
          </cell>
          <cell r="B305" t="str">
            <v>3.6.6.10</v>
          </cell>
        </row>
        <row r="306">
          <cell r="A306" t="str">
            <v>642P3</v>
          </cell>
          <cell r="B306" t="str">
            <v>3.6.6.10</v>
          </cell>
        </row>
        <row r="307">
          <cell r="A307" t="str">
            <v>650.1</v>
          </cell>
          <cell r="B307" t="str">
            <v>3.6.6.11.1</v>
          </cell>
        </row>
        <row r="308">
          <cell r="A308" t="str">
            <v>650.2</v>
          </cell>
          <cell r="B308" t="str">
            <v>3.6.6.11.2</v>
          </cell>
        </row>
        <row r="309">
          <cell r="A309" t="str">
            <v>650.3</v>
          </cell>
          <cell r="B309" t="str">
            <v>3.6.6.11.7</v>
          </cell>
        </row>
        <row r="310">
          <cell r="A310" t="str">
            <v>650.3 OTRO</v>
          </cell>
          <cell r="B310" t="str">
            <v>3.6.6.11.7</v>
          </cell>
        </row>
        <row r="311">
          <cell r="A311" t="str">
            <v>650.3P</v>
          </cell>
          <cell r="B311" t="str">
            <v>3.6.6.11</v>
          </cell>
        </row>
        <row r="312">
          <cell r="A312" t="str">
            <v>650.4</v>
          </cell>
          <cell r="B312" t="str">
            <v>3.6.6.11.6</v>
          </cell>
        </row>
        <row r="313">
          <cell r="A313" t="str">
            <v>650.5P</v>
          </cell>
          <cell r="B313" t="str">
            <v>3.6.9 </v>
          </cell>
        </row>
        <row r="314">
          <cell r="A314" t="str">
            <v>651.1P</v>
          </cell>
          <cell r="B314" t="str">
            <v>3.6.7.5</v>
          </cell>
        </row>
        <row r="315">
          <cell r="A315" t="str">
            <v>651.2P</v>
          </cell>
          <cell r="B315" t="str">
            <v>3.6.7.5.1</v>
          </cell>
        </row>
        <row r="316">
          <cell r="A316" t="str">
            <v>660.1</v>
          </cell>
          <cell r="B316" t="str">
            <v>3.6.6.12.9 </v>
          </cell>
        </row>
        <row r="317">
          <cell r="A317" t="str">
            <v>660.1</v>
          </cell>
          <cell r="B317" t="str">
            <v>3.6.6.12.7</v>
          </cell>
        </row>
        <row r="318">
          <cell r="A318" t="str">
            <v>660.2</v>
          </cell>
          <cell r="B318" t="str">
            <v>3.6.6.12.8</v>
          </cell>
        </row>
        <row r="319">
          <cell r="A319" t="str">
            <v>660.3</v>
          </cell>
          <cell r="B319" t="str">
            <v>3.6.6.12.9</v>
          </cell>
        </row>
        <row r="320">
          <cell r="A320" t="str">
            <v>661 OTRO</v>
          </cell>
          <cell r="B320" t="str">
            <v>3.6.6.13</v>
          </cell>
        </row>
        <row r="321">
          <cell r="A321" t="str">
            <v>661.1</v>
          </cell>
          <cell r="B321" t="str">
            <v>3.6.6.13.4</v>
          </cell>
        </row>
        <row r="322">
          <cell r="A322" t="str">
            <v>661.1.1</v>
          </cell>
          <cell r="B322" t="str">
            <v>3.6.6.13</v>
          </cell>
        </row>
        <row r="323">
          <cell r="A323" t="str">
            <v>661.1.2</v>
          </cell>
          <cell r="B323" t="str">
            <v>3.6.6.13</v>
          </cell>
        </row>
        <row r="324">
          <cell r="A324" t="str">
            <v>661.1P</v>
          </cell>
          <cell r="B324" t="str">
            <v>3.6.6.13</v>
          </cell>
        </row>
        <row r="325">
          <cell r="A325" t="str">
            <v>661.2</v>
          </cell>
          <cell r="B325" t="str">
            <v>3.6.6.13.20</v>
          </cell>
        </row>
        <row r="326">
          <cell r="A326" t="str">
            <v>661.3</v>
          </cell>
          <cell r="B326" t="str">
            <v> 3.6.6.13.4 </v>
          </cell>
        </row>
        <row r="327">
          <cell r="A327" t="str">
            <v>662.1</v>
          </cell>
          <cell r="B327" t="str">
            <v>3.3.14.19.1</v>
          </cell>
        </row>
        <row r="328">
          <cell r="A328" t="str">
            <v>662.2</v>
          </cell>
          <cell r="B328" t="str">
            <v>3.6.6.14</v>
          </cell>
        </row>
        <row r="329">
          <cell r="A329" t="str">
            <v>670.1</v>
          </cell>
          <cell r="B329" t="str">
            <v>3.6.6.15.2</v>
          </cell>
        </row>
        <row r="330">
          <cell r="A330" t="str">
            <v>670.1P</v>
          </cell>
          <cell r="B330" t="str">
            <v>3.6.6.15.2</v>
          </cell>
        </row>
        <row r="331">
          <cell r="A331" t="str">
            <v>670.2</v>
          </cell>
          <cell r="B331" t="str">
            <v>3.6.6.15.2</v>
          </cell>
        </row>
        <row r="332">
          <cell r="A332" t="str">
            <v>671.1</v>
          </cell>
          <cell r="B332" t="str">
            <v>3.6.6.16.1</v>
          </cell>
        </row>
        <row r="333">
          <cell r="A333" t="str">
            <v>671.2</v>
          </cell>
          <cell r="B333" t="str">
            <v> 3.6.6.16.8</v>
          </cell>
        </row>
        <row r="334">
          <cell r="A334" t="str">
            <v>672.1</v>
          </cell>
          <cell r="B334" t="str">
            <v>3.6.6.19.2</v>
          </cell>
        </row>
        <row r="335">
          <cell r="A335" t="str">
            <v>672.2</v>
          </cell>
          <cell r="B335" t="str">
            <v>3.6.6.19</v>
          </cell>
        </row>
        <row r="336">
          <cell r="A336" t="str">
            <v>673.1</v>
          </cell>
          <cell r="B336" t="str">
            <v>3.6.6.19.2</v>
          </cell>
        </row>
        <row r="337">
          <cell r="A337" t="str">
            <v>673.2</v>
          </cell>
          <cell r="B337" t="str">
            <v>3.6.8.1.2</v>
          </cell>
        </row>
        <row r="338">
          <cell r="A338" t="str">
            <v>673.2P</v>
          </cell>
          <cell r="B338" t="str">
            <v>3.6.8.1</v>
          </cell>
        </row>
        <row r="339">
          <cell r="A339" t="str">
            <v>673.3</v>
          </cell>
          <cell r="B339" t="str">
            <v>3.6.8.1.2</v>
          </cell>
        </row>
        <row r="340">
          <cell r="A340" t="str">
            <v>673.4P</v>
          </cell>
          <cell r="B340" t="str">
            <v>3.6.8.3.6</v>
          </cell>
        </row>
        <row r="341">
          <cell r="A341" t="str">
            <v>674.1</v>
          </cell>
          <cell r="B341" t="str">
            <v>3.6.6.20.1</v>
          </cell>
        </row>
        <row r="342">
          <cell r="A342" t="str">
            <v>674.1P</v>
          </cell>
          <cell r="B342" t="str">
            <v>3.6.6.20.1</v>
          </cell>
        </row>
        <row r="343">
          <cell r="A343" t="str">
            <v>674.2</v>
          </cell>
          <cell r="B343" t="str">
            <v>3.6.6.20.2</v>
          </cell>
        </row>
        <row r="344">
          <cell r="A344" t="str">
            <v>674P</v>
          </cell>
          <cell r="B344" t="str">
            <v> 3.6.6.14</v>
          </cell>
        </row>
        <row r="345">
          <cell r="A345" t="str">
            <v>675.1</v>
          </cell>
          <cell r="B345" t="str">
            <v> 3.6.8.2.6 </v>
          </cell>
        </row>
        <row r="346">
          <cell r="A346" t="str">
            <v>675.2</v>
          </cell>
          <cell r="B346" t="str">
            <v>3.6.4.2</v>
          </cell>
        </row>
        <row r="347">
          <cell r="A347" t="str">
            <v>675.3</v>
          </cell>
          <cell r="B347" t="str">
            <v>3.6.4.1.2</v>
          </cell>
        </row>
        <row r="348">
          <cell r="A348" t="str">
            <v>676.1</v>
          </cell>
          <cell r="B348" t="str">
            <v> 3.6.8.2.2 </v>
          </cell>
        </row>
        <row r="349">
          <cell r="A349" t="str">
            <v>680.1</v>
          </cell>
          <cell r="B349" t="str">
            <v>3.6.6.20.1</v>
          </cell>
        </row>
        <row r="350">
          <cell r="A350" t="str">
            <v>680.1P</v>
          </cell>
          <cell r="B350" t="str">
            <v>3.6.6.20.1 </v>
          </cell>
        </row>
        <row r="351">
          <cell r="A351" t="str">
            <v>680.2</v>
          </cell>
          <cell r="B351" t="str">
            <v>3.6.6.20.2</v>
          </cell>
        </row>
        <row r="352">
          <cell r="A352" t="str">
            <v>680.3</v>
          </cell>
          <cell r="B352" t="str">
            <v>3.6.6.20.3</v>
          </cell>
        </row>
        <row r="353">
          <cell r="A353" t="str">
            <v>680P</v>
          </cell>
          <cell r="B353" t="str">
            <v>3.3.11.3</v>
          </cell>
        </row>
        <row r="354">
          <cell r="A354" t="str">
            <v>681.1</v>
          </cell>
          <cell r="B354" t="str">
            <v xml:space="preserve">3.6.6.21.1  </v>
          </cell>
        </row>
        <row r="355">
          <cell r="A355" t="str">
            <v>681.1P</v>
          </cell>
          <cell r="B355" t="str">
            <v>3.6.6.21</v>
          </cell>
        </row>
        <row r="356">
          <cell r="A356" t="str">
            <v>681.2</v>
          </cell>
          <cell r="B356" t="str">
            <v>3.6.6.20.2</v>
          </cell>
        </row>
        <row r="357">
          <cell r="A357" t="str">
            <v>681.2P</v>
          </cell>
          <cell r="B357" t="str">
            <v>3.6.6.21</v>
          </cell>
        </row>
        <row r="358">
          <cell r="A358" t="str">
            <v>682.1</v>
          </cell>
          <cell r="B358" t="str">
            <v>3.2.7.5.3</v>
          </cell>
        </row>
        <row r="359">
          <cell r="A359" t="str">
            <v>682.1</v>
          </cell>
          <cell r="B359" t="str">
            <v>3.2.7.5.3</v>
          </cell>
        </row>
        <row r="360">
          <cell r="A360" t="str">
            <v>682P</v>
          </cell>
          <cell r="B360" t="str">
            <v>3.2.7.5</v>
          </cell>
        </row>
        <row r="361">
          <cell r="A361" t="str">
            <v>682P</v>
          </cell>
          <cell r="B361" t="str">
            <v>3,6,6,22,1</v>
          </cell>
        </row>
        <row r="362">
          <cell r="A362" t="str">
            <v>683P</v>
          </cell>
          <cell r="B362" t="str">
            <v> 3.6.6.14</v>
          </cell>
        </row>
        <row r="363">
          <cell r="A363" t="str">
            <v>690.1</v>
          </cell>
          <cell r="B363" t="str">
            <v>3.6.7.1.1</v>
          </cell>
        </row>
        <row r="364">
          <cell r="A364" t="str">
            <v>700.1</v>
          </cell>
          <cell r="B364" t="str">
            <v>3.6.7.1.1</v>
          </cell>
        </row>
        <row r="365">
          <cell r="A365" t="str">
            <v>700.2</v>
          </cell>
          <cell r="B365" t="str">
            <v>3.6.7.1.6</v>
          </cell>
        </row>
        <row r="366">
          <cell r="A366" t="str">
            <v>700.3</v>
          </cell>
          <cell r="B366" t="str">
            <v> 3.6.7.1.2</v>
          </cell>
        </row>
        <row r="367">
          <cell r="A367" t="str">
            <v>700.4</v>
          </cell>
          <cell r="B367" t="str">
            <v>3.6.7.1.6</v>
          </cell>
        </row>
        <row r="368">
          <cell r="A368" t="str">
            <v>700.5P</v>
          </cell>
          <cell r="B368" t="str">
            <v>3.6.7.1.6</v>
          </cell>
        </row>
        <row r="369">
          <cell r="A369" t="str">
            <v>700.6P</v>
          </cell>
          <cell r="B369" t="str">
            <v>3.6.7.1</v>
          </cell>
        </row>
        <row r="370">
          <cell r="A370" t="str">
            <v>700P</v>
          </cell>
          <cell r="B370" t="str">
            <v>3.6.7</v>
          </cell>
        </row>
        <row r="371">
          <cell r="A371" t="str">
            <v>701.1</v>
          </cell>
          <cell r="B371" t="str">
            <v>3.6.7.2.1</v>
          </cell>
        </row>
        <row r="372">
          <cell r="A372" t="str">
            <v>701.2P</v>
          </cell>
          <cell r="B372" t="str">
            <v>3.6.7.6</v>
          </cell>
        </row>
        <row r="373">
          <cell r="A373" t="str">
            <v>701P</v>
          </cell>
          <cell r="B373" t="str">
            <v>3.6.7.2</v>
          </cell>
        </row>
        <row r="374">
          <cell r="A374" t="str">
            <v>710.1</v>
          </cell>
          <cell r="B374" t="str">
            <v>3.6.7.3.13</v>
          </cell>
        </row>
        <row r="375">
          <cell r="A375" t="str">
            <v>710.1.1</v>
          </cell>
          <cell r="B375" t="str">
            <v>3.6.7.3.39</v>
          </cell>
        </row>
        <row r="376">
          <cell r="A376" t="str">
            <v>710.1.2</v>
          </cell>
          <cell r="B376" t="str">
            <v>3.6.7.3</v>
          </cell>
        </row>
        <row r="377">
          <cell r="A377" t="str">
            <v>710.1.3</v>
          </cell>
          <cell r="B377" t="str">
            <v>3.6.7.3</v>
          </cell>
        </row>
        <row r="378">
          <cell r="A378" t="str">
            <v>710.1.4</v>
          </cell>
          <cell r="B378" t="str">
            <v>3.6.7.3</v>
          </cell>
        </row>
        <row r="379">
          <cell r="A379" t="str">
            <v>710.1.5</v>
          </cell>
          <cell r="B379" t="str">
            <v>3.6.7.3</v>
          </cell>
        </row>
        <row r="380">
          <cell r="A380" t="str">
            <v>710.2</v>
          </cell>
          <cell r="B380" t="str">
            <v>3.6.7.3</v>
          </cell>
        </row>
        <row r="381">
          <cell r="A381" t="str">
            <v>710.2.1</v>
          </cell>
          <cell r="B381" t="str">
            <v>3.6.7.3</v>
          </cell>
        </row>
        <row r="382">
          <cell r="A382" t="str">
            <v>710.3</v>
          </cell>
          <cell r="B382" t="str">
            <v>3.6.7.3</v>
          </cell>
        </row>
        <row r="383">
          <cell r="A383" t="str">
            <v>710.4</v>
          </cell>
          <cell r="B383" t="str">
            <v>3.6.7.3</v>
          </cell>
        </row>
        <row r="384">
          <cell r="A384" t="str">
            <v>710.5</v>
          </cell>
          <cell r="B384" t="str">
            <v>3.6.7.3</v>
          </cell>
        </row>
        <row r="385">
          <cell r="A385" t="str">
            <v>720.1</v>
          </cell>
          <cell r="B385" t="str">
            <v>3.6.7.4.1</v>
          </cell>
        </row>
        <row r="386">
          <cell r="A386" t="str">
            <v>730.1</v>
          </cell>
          <cell r="B386" t="str">
            <v>3.6.7.5.1</v>
          </cell>
        </row>
        <row r="387">
          <cell r="A387" t="str">
            <v>730.2</v>
          </cell>
          <cell r="B387" t="str">
            <v>3.6.7.5.2</v>
          </cell>
        </row>
        <row r="388">
          <cell r="A388" t="str">
            <v>730.2</v>
          </cell>
          <cell r="B388" t="str">
            <v>3.6.7.5.2</v>
          </cell>
        </row>
        <row r="389">
          <cell r="A389" t="str">
            <v>730.3</v>
          </cell>
          <cell r="B389" t="str">
            <v>3.6.7.5.3</v>
          </cell>
        </row>
        <row r="390">
          <cell r="A390" t="str">
            <v>731.1</v>
          </cell>
          <cell r="B390" t="str">
            <v>3.6.6.21</v>
          </cell>
        </row>
        <row r="391">
          <cell r="A391" t="str">
            <v>740.1</v>
          </cell>
          <cell r="B391" t="str">
            <v>3.6.7.6.1</v>
          </cell>
        </row>
        <row r="392">
          <cell r="A392" t="str">
            <v>741.1</v>
          </cell>
          <cell r="B392" t="str">
            <v>3.6.7</v>
          </cell>
        </row>
        <row r="393">
          <cell r="A393" t="str">
            <v>741.1P1</v>
          </cell>
          <cell r="B393" t="str">
            <v>3.6.7</v>
          </cell>
        </row>
        <row r="394">
          <cell r="A394" t="str">
            <v>741.1P2</v>
          </cell>
          <cell r="B394" t="str">
            <v>3.6.7</v>
          </cell>
        </row>
        <row r="395">
          <cell r="A395" t="str">
            <v>741.1P3</v>
          </cell>
          <cell r="B395" t="str">
            <v>3.6.7</v>
          </cell>
        </row>
        <row r="396">
          <cell r="A396" t="str">
            <v>800.1</v>
          </cell>
          <cell r="B396" t="str">
            <v>3.6.9.1.4</v>
          </cell>
        </row>
        <row r="397">
          <cell r="A397" t="str">
            <v>800.2</v>
          </cell>
          <cell r="B397" t="str">
            <v>3.6.9.1.10</v>
          </cell>
        </row>
        <row r="398">
          <cell r="A398" t="str">
            <v>800.3</v>
          </cell>
          <cell r="B398" t="str">
            <v>3.6.9.1.6</v>
          </cell>
        </row>
        <row r="399">
          <cell r="A399" t="str">
            <v>800.4</v>
          </cell>
          <cell r="B399" t="str">
            <v>3.6.9.1.13</v>
          </cell>
        </row>
        <row r="400">
          <cell r="A400" t="str">
            <v>800P</v>
          </cell>
          <cell r="B400" t="str">
            <v>3.6.9.1.30</v>
          </cell>
        </row>
        <row r="401">
          <cell r="A401" t="str">
            <v>801.1</v>
          </cell>
          <cell r="B401" t="str">
            <v>3.6.1.2</v>
          </cell>
        </row>
        <row r="402">
          <cell r="A402" t="str">
            <v>801.2</v>
          </cell>
          <cell r="B402" t="str">
            <v>3.6.9.4.12</v>
          </cell>
        </row>
        <row r="403">
          <cell r="A403" t="str">
            <v>801.3</v>
          </cell>
          <cell r="B403" t="str">
            <v>3.6.9.4.12</v>
          </cell>
        </row>
        <row r="404">
          <cell r="A404" t="str">
            <v>801.4</v>
          </cell>
          <cell r="B404" t="str">
            <v>3.6.9.4.12</v>
          </cell>
        </row>
        <row r="405">
          <cell r="A405" t="str">
            <v>801.5</v>
          </cell>
          <cell r="B405" t="str">
            <v>3.6.9.4.8</v>
          </cell>
        </row>
        <row r="406">
          <cell r="A406" t="str">
            <v>801.6</v>
          </cell>
          <cell r="B406" t="str">
            <v>3.6.9.4.10</v>
          </cell>
        </row>
        <row r="407">
          <cell r="A407" t="str">
            <v>801.7</v>
          </cell>
          <cell r="B407" t="str">
            <v>3.6.9.4</v>
          </cell>
        </row>
        <row r="408">
          <cell r="A408" t="str">
            <v>810.1</v>
          </cell>
          <cell r="B408" t="str">
            <v>3.6.9.2.1</v>
          </cell>
        </row>
        <row r="409">
          <cell r="A409" t="str">
            <v>810.1P</v>
          </cell>
          <cell r="B409" t="str">
            <v> 3.6.9.2</v>
          </cell>
        </row>
        <row r="410">
          <cell r="A410" t="str">
            <v>810.2</v>
          </cell>
          <cell r="B410" t="str">
            <v>3.6.9.2.2</v>
          </cell>
        </row>
        <row r="411">
          <cell r="A411" t="str">
            <v>810.3</v>
          </cell>
          <cell r="B411" t="str">
            <v>3.2.9.1.1</v>
          </cell>
        </row>
        <row r="412">
          <cell r="A412" t="str">
            <v>811.1</v>
          </cell>
          <cell r="B412" t="str">
            <v>3.2.10.1</v>
          </cell>
        </row>
        <row r="413">
          <cell r="A413" t="str">
            <v>811.1P1</v>
          </cell>
          <cell r="B413" t="str">
            <v>3.2.10.1</v>
          </cell>
        </row>
        <row r="414">
          <cell r="A414" t="str">
            <v>811.1P10</v>
          </cell>
          <cell r="B414" t="str">
            <v>3.2.10.1</v>
          </cell>
        </row>
        <row r="415">
          <cell r="A415" t="str">
            <v>811.1P11</v>
          </cell>
          <cell r="B415" t="str">
            <v>3.2.10.1</v>
          </cell>
        </row>
        <row r="416">
          <cell r="A416" t="str">
            <v>811.1P12</v>
          </cell>
          <cell r="B416" t="str">
            <v>3.2.10.1</v>
          </cell>
        </row>
        <row r="417">
          <cell r="A417" t="str">
            <v>811.1P13</v>
          </cell>
          <cell r="B417" t="str">
            <v>3.2.10.1</v>
          </cell>
        </row>
        <row r="418">
          <cell r="A418" t="str">
            <v>811.1P14</v>
          </cell>
          <cell r="B418" t="str">
            <v>3.2.10.1</v>
          </cell>
        </row>
        <row r="419">
          <cell r="A419" t="str">
            <v>811.1P2</v>
          </cell>
          <cell r="B419" t="str">
            <v>3.2.10.1</v>
          </cell>
        </row>
        <row r="420">
          <cell r="A420" t="str">
            <v>811.1P3</v>
          </cell>
          <cell r="B420" t="str">
            <v>3.2.10.1</v>
          </cell>
        </row>
        <row r="421">
          <cell r="A421" t="str">
            <v>811.1P4</v>
          </cell>
          <cell r="B421" t="str">
            <v>3.2.10.1</v>
          </cell>
        </row>
        <row r="422">
          <cell r="A422" t="str">
            <v>811.1P5</v>
          </cell>
          <cell r="B422" t="str">
            <v>3.2.10.1</v>
          </cell>
        </row>
        <row r="423">
          <cell r="A423" t="str">
            <v>811.1P6</v>
          </cell>
          <cell r="B423" t="str">
            <v>3.2.10.1</v>
          </cell>
        </row>
        <row r="424">
          <cell r="A424" t="str">
            <v>811.1P7</v>
          </cell>
          <cell r="B424" t="str">
            <v>3.2.10.1</v>
          </cell>
        </row>
        <row r="425">
          <cell r="A425" t="str">
            <v>811.1P8</v>
          </cell>
          <cell r="B425" t="str">
            <v>3.2.10.1</v>
          </cell>
        </row>
        <row r="426">
          <cell r="A426" t="str">
            <v>811.1P9</v>
          </cell>
          <cell r="B426" t="str">
            <v>3.2.10.1</v>
          </cell>
        </row>
        <row r="427">
          <cell r="A427" t="str">
            <v>812.1</v>
          </cell>
          <cell r="B427" t="str">
            <v> 3.3.6.10.3 </v>
          </cell>
        </row>
        <row r="428">
          <cell r="A428" t="str">
            <v>815P</v>
          </cell>
          <cell r="B428" t="str">
            <v>3.2.10.3</v>
          </cell>
        </row>
        <row r="429">
          <cell r="A429" t="str">
            <v>820P1</v>
          </cell>
          <cell r="B429" t="str">
            <v>3,6,8,2,2</v>
          </cell>
        </row>
        <row r="430">
          <cell r="A430" t="str">
            <v>900.1</v>
          </cell>
          <cell r="B430" t="str">
            <v xml:space="preserve">3.6.9.3.1   </v>
          </cell>
        </row>
        <row r="431">
          <cell r="A431" t="str">
            <v>900.2</v>
          </cell>
          <cell r="B431" t="str">
            <v xml:space="preserve">3.6.9.3.1   </v>
          </cell>
        </row>
        <row r="432">
          <cell r="A432" t="str">
            <v>900.3</v>
          </cell>
          <cell r="B432" t="str">
            <v xml:space="preserve">3.6.9.3.1   </v>
          </cell>
        </row>
        <row r="433">
          <cell r="A433" t="str">
            <v>900.3P</v>
          </cell>
          <cell r="B433" t="str">
            <v xml:space="preserve">3.6.9.3.1   </v>
          </cell>
        </row>
        <row r="434">
          <cell r="A434" t="str">
            <v>900.4P</v>
          </cell>
          <cell r="B434" t="str">
            <v xml:space="preserve">3.6.9.3.1   </v>
          </cell>
        </row>
        <row r="435">
          <cell r="A435" t="str">
            <v>trinchos de madera</v>
          </cell>
          <cell r="B435" t="str">
            <v>3.2.7.5.1</v>
          </cell>
        </row>
      </sheetData>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 OBRA Y PRESUPUESTO 6205"/>
      <sheetName val="BARBOSA CISNEROS formato inv"/>
      <sheetName val="BARBOSA CISNEROS"/>
      <sheetName val="CANT OBRA Y PRESUPUESTO 6206"/>
      <sheetName val="CRUCE CISNEROS formato inv"/>
      <sheetName val="CRUCE CISNEROS "/>
      <sheetName val="INDICE"/>
      <sheetName val="Materiales"/>
      <sheetName val="Equipo"/>
      <sheetName val="Otros"/>
      <sheetName val="Densidades"/>
      <sheetName val="200.1"/>
      <sheetName val="200.2"/>
      <sheetName val="201.7"/>
      <sheetName val="201.8"/>
      <sheetName val="201.9"/>
      <sheetName val="201.10"/>
      <sheetName val="201.11"/>
      <sheetName val="201.12"/>
      <sheetName val="201.12P"/>
      <sheetName val="201.14 (2)"/>
      <sheetName val="201.15"/>
      <sheetName val="201.16"/>
      <sheetName val="201.21"/>
      <sheetName val="210.1.1"/>
      <sheetName val="210.1.2"/>
      <sheetName val="210.2.1"/>
      <sheetName val="210.2.2"/>
      <sheetName val="210.2.3"/>
      <sheetName val="210.2.4"/>
      <sheetName val="211.1"/>
      <sheetName val="211.1P"/>
      <sheetName val="220.1"/>
      <sheetName val="221.1"/>
      <sheetName val="221.2"/>
      <sheetName val="230.1"/>
      <sheetName val="230.2"/>
      <sheetName val="231.1"/>
      <sheetName val="232.1"/>
      <sheetName val="232.1p"/>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1P"/>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1.1P5"/>
      <sheetName val="621.7P"/>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32.1P"/>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 val="matrix"/>
    </sheetNames>
    <sheetDataSet>
      <sheetData sheetId="0"/>
      <sheetData sheetId="1" refreshError="1"/>
      <sheetData sheetId="2" refreshError="1"/>
      <sheetData sheetId="3" refreshError="1"/>
      <sheetData sheetId="4" refreshError="1"/>
      <sheetData sheetId="5" refreshError="1"/>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ow r="1">
          <cell r="A1" t="str">
            <v>1P</v>
          </cell>
          <cell r="B1" t="str">
            <v>3.6.9 </v>
          </cell>
        </row>
        <row r="2">
          <cell r="A2" t="str">
            <v>200.1</v>
          </cell>
          <cell r="B2" t="str">
            <v>3.6.1.2.1</v>
          </cell>
        </row>
        <row r="3">
          <cell r="A3" t="str">
            <v>200.2</v>
          </cell>
          <cell r="B3" t="str">
            <v>3.6.1.2.3</v>
          </cell>
        </row>
        <row r="4">
          <cell r="A4" t="str">
            <v>200P1</v>
          </cell>
          <cell r="B4" t="str">
            <v>3.6.1.1.1 </v>
          </cell>
        </row>
        <row r="5">
          <cell r="A5" t="str">
            <v>200P2</v>
          </cell>
          <cell r="B5" t="str">
            <v> 3.6.1.1.2 </v>
          </cell>
        </row>
        <row r="6">
          <cell r="A6" t="str">
            <v>200P3</v>
          </cell>
          <cell r="B6" t="str">
            <v>3.2.1.17.1</v>
          </cell>
        </row>
        <row r="7">
          <cell r="A7" t="str">
            <v>201.1</v>
          </cell>
          <cell r="B7" t="str">
            <v>3.6.1.3.11</v>
          </cell>
        </row>
        <row r="8">
          <cell r="A8" t="str">
            <v>201.10</v>
          </cell>
          <cell r="B8" t="str">
            <v>3.6.1.3.35</v>
          </cell>
        </row>
        <row r="9">
          <cell r="A9" t="str">
            <v>201.11</v>
          </cell>
          <cell r="B9" t="str">
            <v>3.6.1.3</v>
          </cell>
        </row>
        <row r="10">
          <cell r="A10" t="str">
            <v>201.11P10</v>
          </cell>
          <cell r="B10" t="str">
            <v>3.6.1.3</v>
          </cell>
        </row>
        <row r="11">
          <cell r="A11" t="str">
            <v>201.11P7</v>
          </cell>
          <cell r="B11" t="str">
            <v>3.6.1.3</v>
          </cell>
        </row>
        <row r="12">
          <cell r="A12" t="str">
            <v>201.11P8</v>
          </cell>
          <cell r="B12" t="str">
            <v>3.6.1.3</v>
          </cell>
        </row>
        <row r="13">
          <cell r="A13" t="str">
            <v>201.11P9</v>
          </cell>
          <cell r="B13" t="str">
            <v>3.6.1.3</v>
          </cell>
        </row>
        <row r="14">
          <cell r="A14" t="str">
            <v>201.12</v>
          </cell>
          <cell r="B14" t="str">
            <v>3.6.1.3.47</v>
          </cell>
        </row>
        <row r="15">
          <cell r="A15" t="str">
            <v>201.13</v>
          </cell>
          <cell r="B15" t="str">
            <v>3.6.1.3</v>
          </cell>
        </row>
        <row r="16">
          <cell r="A16" t="str">
            <v>201.14</v>
          </cell>
          <cell r="B16" t="str">
            <v>3.6.1.3.9</v>
          </cell>
        </row>
        <row r="17">
          <cell r="A17" t="str">
            <v>201.15</v>
          </cell>
          <cell r="B17" t="str">
            <v>3.6.1.3</v>
          </cell>
        </row>
        <row r="18">
          <cell r="A18" t="str">
            <v>201.16</v>
          </cell>
          <cell r="B18" t="str">
            <v>3.6.1.3</v>
          </cell>
        </row>
        <row r="19">
          <cell r="A19" t="str">
            <v>201.17</v>
          </cell>
          <cell r="B19" t="str">
            <v>3.6.1.3</v>
          </cell>
        </row>
        <row r="20">
          <cell r="A20" t="str">
            <v>201.18</v>
          </cell>
          <cell r="B20" t="str">
            <v>3.6.1.3.1</v>
          </cell>
        </row>
        <row r="21">
          <cell r="A21" t="str">
            <v>201.19</v>
          </cell>
          <cell r="B21" t="str">
            <v>3.6.1.3</v>
          </cell>
        </row>
        <row r="22">
          <cell r="A22" t="str">
            <v>201.2</v>
          </cell>
          <cell r="B22" t="str">
            <v>3.6.1.3.11</v>
          </cell>
        </row>
        <row r="23">
          <cell r="A23" t="str">
            <v>201.20</v>
          </cell>
          <cell r="B23" t="str">
            <v>3.6.1.3</v>
          </cell>
        </row>
        <row r="24">
          <cell r="A24" t="str">
            <v>201.21</v>
          </cell>
          <cell r="B24" t="str">
            <v>3.6.1.3</v>
          </cell>
        </row>
        <row r="25">
          <cell r="A25" t="str">
            <v>201.22</v>
          </cell>
          <cell r="B25" t="str">
            <v>3.6.1.3.13</v>
          </cell>
        </row>
        <row r="26">
          <cell r="A26" t="str">
            <v>201.2P</v>
          </cell>
          <cell r="B26" t="str">
            <v>3.6.1.3.11</v>
          </cell>
        </row>
        <row r="27">
          <cell r="A27" t="str">
            <v>201.2P</v>
          </cell>
          <cell r="B27" t="str">
            <v>3.6.1.3.11</v>
          </cell>
        </row>
        <row r="28">
          <cell r="A28" t="str">
            <v>201.2P1</v>
          </cell>
          <cell r="B28" t="str">
            <v>3.6.1.3.13</v>
          </cell>
        </row>
        <row r="29">
          <cell r="A29" t="str">
            <v>201.2P2</v>
          </cell>
          <cell r="B29" t="str">
            <v>3.6.1.3.11</v>
          </cell>
        </row>
        <row r="30">
          <cell r="A30" t="str">
            <v>201.3</v>
          </cell>
          <cell r="B30" t="str">
            <v>3.6.1.3.15</v>
          </cell>
        </row>
        <row r="31">
          <cell r="A31" t="str">
            <v>201.3</v>
          </cell>
          <cell r="B31" t="str">
            <v>3.6.1.3.33</v>
          </cell>
        </row>
        <row r="32">
          <cell r="A32" t="str">
            <v>201.3P</v>
          </cell>
          <cell r="B32" t="str">
            <v>3.6.1.3.15</v>
          </cell>
        </row>
        <row r="33">
          <cell r="A33" t="str">
            <v>201.4</v>
          </cell>
          <cell r="B33" t="str">
            <v>3.6.1.3.14</v>
          </cell>
        </row>
        <row r="34">
          <cell r="A34" t="str">
            <v>201.5</v>
          </cell>
          <cell r="B34" t="str">
            <v>3.3.1.1</v>
          </cell>
        </row>
        <row r="35">
          <cell r="A35" t="str">
            <v>201.6</v>
          </cell>
          <cell r="B35" t="str">
            <v>3.6.1.3.11</v>
          </cell>
        </row>
        <row r="36">
          <cell r="A36" t="str">
            <v>201.6P</v>
          </cell>
          <cell r="B36" t="str">
            <v>3.6.1.3</v>
          </cell>
        </row>
        <row r="37">
          <cell r="A37" t="str">
            <v>201.7</v>
          </cell>
          <cell r="B37" t="str">
            <v xml:space="preserve">3.6.1.3.13  </v>
          </cell>
        </row>
        <row r="38">
          <cell r="A38" t="str">
            <v>201.7.2</v>
          </cell>
          <cell r="B38" t="str">
            <v>3.6.1.3.12</v>
          </cell>
        </row>
        <row r="39">
          <cell r="A39" t="str">
            <v>201.7.2P</v>
          </cell>
          <cell r="B39" t="str">
            <v>3.6.1.3.11</v>
          </cell>
        </row>
        <row r="40">
          <cell r="A40" t="str">
            <v>201.7.3</v>
          </cell>
          <cell r="B40" t="str">
            <v>3.6.1.3.14</v>
          </cell>
        </row>
        <row r="41">
          <cell r="A41" t="str">
            <v>201.7.3P</v>
          </cell>
          <cell r="B41" t="str">
            <v>3.6.1.3.11</v>
          </cell>
        </row>
        <row r="42">
          <cell r="A42" t="str">
            <v>201.7.4</v>
          </cell>
          <cell r="B42" t="str">
            <v>3.2.1.3.5</v>
          </cell>
        </row>
        <row r="43">
          <cell r="A43" t="str">
            <v>201.7.4P</v>
          </cell>
          <cell r="B43" t="str">
            <v>3.6.1.3.11</v>
          </cell>
        </row>
        <row r="44">
          <cell r="A44" t="str">
            <v>201.8</v>
          </cell>
          <cell r="B44" t="str">
            <v>3.6.1.3.15</v>
          </cell>
        </row>
        <row r="45">
          <cell r="A45" t="str">
            <v>201.8P</v>
          </cell>
          <cell r="B45" t="str">
            <v>3.6.1.3</v>
          </cell>
        </row>
        <row r="46">
          <cell r="A46" t="str">
            <v>201.9</v>
          </cell>
          <cell r="B46" t="str">
            <v>3.6.1.3.33</v>
          </cell>
        </row>
        <row r="47">
          <cell r="A47" t="str">
            <v>210.1</v>
          </cell>
          <cell r="B47" t="str">
            <v>3.6.2.1.1 </v>
          </cell>
        </row>
        <row r="48">
          <cell r="A48" t="str">
            <v>210.1.1</v>
          </cell>
          <cell r="B48" t="str">
            <v xml:space="preserve">3.6.2.1.1 </v>
          </cell>
        </row>
        <row r="49">
          <cell r="A49" t="str">
            <v>210.1.1</v>
          </cell>
          <cell r="B49" t="str">
            <v xml:space="preserve">3.6.2.1.1 </v>
          </cell>
        </row>
        <row r="50">
          <cell r="A50" t="str">
            <v>210.1.1 Y 210.1.2</v>
          </cell>
          <cell r="B50" t="str">
            <v>3.6.1.3.11</v>
          </cell>
        </row>
        <row r="51">
          <cell r="A51" t="str">
            <v>210.1.2</v>
          </cell>
          <cell r="B51" t="str">
            <v>3.6.2.1.3 </v>
          </cell>
        </row>
        <row r="52">
          <cell r="A52" t="str">
            <v>210.2</v>
          </cell>
          <cell r="B52" t="str">
            <v>3.6.2.1.3</v>
          </cell>
        </row>
        <row r="53">
          <cell r="A53" t="str">
            <v>210.2 OTRA</v>
          </cell>
          <cell r="B53" t="str">
            <v>3.6.1.3.11</v>
          </cell>
        </row>
        <row r="54">
          <cell r="A54" t="str">
            <v>210.2 OTRA</v>
          </cell>
          <cell r="B54" t="str">
            <v>3.6.2.1.3 </v>
          </cell>
        </row>
        <row r="55">
          <cell r="A55" t="str">
            <v>210.2.1</v>
          </cell>
          <cell r="B55" t="str">
            <v>3.6.2.1.3</v>
          </cell>
        </row>
        <row r="56">
          <cell r="A56" t="str">
            <v>210.2.1 Y 210.2.3</v>
          </cell>
          <cell r="B56" t="str">
            <v>3.6.2.1.3</v>
          </cell>
        </row>
        <row r="57">
          <cell r="A57" t="str">
            <v>210.2.2</v>
          </cell>
          <cell r="B57" t="str">
            <v>3.6.2.1.5</v>
          </cell>
        </row>
        <row r="58">
          <cell r="A58" t="str">
            <v>210.2.2 Y 210.2.4</v>
          </cell>
          <cell r="B58" t="str">
            <v>3.6.2.1.5</v>
          </cell>
        </row>
        <row r="59">
          <cell r="A59" t="str">
            <v>210.2.3</v>
          </cell>
          <cell r="B59" t="str">
            <v>3.6.2.1.5</v>
          </cell>
        </row>
        <row r="60">
          <cell r="A60" t="str">
            <v>210.2.4</v>
          </cell>
          <cell r="B60" t="str">
            <v>3.6.2.1.5</v>
          </cell>
        </row>
        <row r="61">
          <cell r="A61" t="str">
            <v>210.3</v>
          </cell>
          <cell r="B61" t="str">
            <v>3.6.2.1.5</v>
          </cell>
        </row>
        <row r="62">
          <cell r="A62" t="str">
            <v>211.1</v>
          </cell>
          <cell r="B62" t="str">
            <v xml:space="preserve">3.6.2.2.1  </v>
          </cell>
        </row>
        <row r="63">
          <cell r="A63" t="str">
            <v>211.1P</v>
          </cell>
          <cell r="B63" t="str">
            <v>3.6.2.2</v>
          </cell>
        </row>
        <row r="64">
          <cell r="A64" t="str">
            <v>211.1P1</v>
          </cell>
          <cell r="B64" t="str">
            <v>3.6.1.3</v>
          </cell>
        </row>
        <row r="65">
          <cell r="A65" t="str">
            <v>220.1</v>
          </cell>
          <cell r="B65" t="str">
            <v>3.6.2.3.1</v>
          </cell>
        </row>
        <row r="66">
          <cell r="A66" t="str">
            <v>221.1</v>
          </cell>
          <cell r="B66" t="str">
            <v>3.6.2.4.2</v>
          </cell>
        </row>
        <row r="67">
          <cell r="A67" t="str">
            <v>221.2</v>
          </cell>
          <cell r="B67" t="str">
            <v>3.6.2.4.1</v>
          </cell>
        </row>
        <row r="68">
          <cell r="A68" t="str">
            <v>225.1P</v>
          </cell>
          <cell r="B68" t="str">
            <v>3.2.8.1.1 </v>
          </cell>
        </row>
        <row r="69">
          <cell r="A69" t="str">
            <v>225.2P</v>
          </cell>
          <cell r="B69" t="str">
            <v> 3.2.8.1.2 </v>
          </cell>
        </row>
        <row r="70">
          <cell r="A70" t="str">
            <v>225P</v>
          </cell>
          <cell r="B70" t="str">
            <v>3.2.8.1.1 </v>
          </cell>
        </row>
        <row r="71">
          <cell r="A71" t="str">
            <v>230.1</v>
          </cell>
          <cell r="B71" t="str">
            <v>3.6.2.5.1</v>
          </cell>
        </row>
        <row r="72">
          <cell r="A72" t="str">
            <v>230.2</v>
          </cell>
          <cell r="B72" t="str">
            <v>3.6.2.5.2</v>
          </cell>
        </row>
        <row r="73">
          <cell r="A73" t="str">
            <v>231.1</v>
          </cell>
          <cell r="B73" t="str">
            <v>3.6.8.2 </v>
          </cell>
        </row>
        <row r="74">
          <cell r="A74" t="str">
            <v>232.1</v>
          </cell>
          <cell r="B74" t="str">
            <v>3.6.8.2 </v>
          </cell>
        </row>
        <row r="75">
          <cell r="A75" t="str">
            <v>234.1</v>
          </cell>
          <cell r="B75" t="str">
            <v>3.6.8.2 </v>
          </cell>
        </row>
        <row r="76">
          <cell r="A76" t="str">
            <v>310.1</v>
          </cell>
          <cell r="B76" t="str">
            <v>3.6.3.1.1</v>
          </cell>
        </row>
        <row r="77">
          <cell r="A77" t="str">
            <v>311.1</v>
          </cell>
          <cell r="B77" t="str">
            <v>3.6.3.2.1</v>
          </cell>
        </row>
        <row r="78">
          <cell r="A78" t="str">
            <v>311.1P1</v>
          </cell>
          <cell r="B78" t="str">
            <v>3.6.3.2</v>
          </cell>
        </row>
        <row r="79">
          <cell r="A79" t="str">
            <v>311.1P2</v>
          </cell>
          <cell r="B79" t="str">
            <v>3.6.3.2</v>
          </cell>
        </row>
        <row r="80">
          <cell r="A80" t="str">
            <v>311.1P3</v>
          </cell>
          <cell r="B80" t="str">
            <v>3.6.3.2</v>
          </cell>
        </row>
        <row r="81">
          <cell r="A81" t="str">
            <v>311P1</v>
          </cell>
          <cell r="B81" t="str">
            <v>3.6.3.2</v>
          </cell>
        </row>
        <row r="82">
          <cell r="A82" t="str">
            <v>311P2</v>
          </cell>
          <cell r="B82" t="str">
            <v>3.6.3.2</v>
          </cell>
        </row>
        <row r="83">
          <cell r="A83" t="str">
            <v>311P3</v>
          </cell>
          <cell r="B83" t="str">
            <v>3.6.3.2</v>
          </cell>
        </row>
        <row r="84">
          <cell r="A84" t="str">
            <v>312.1</v>
          </cell>
          <cell r="B84" t="str">
            <v>3.6.3.2</v>
          </cell>
        </row>
        <row r="85">
          <cell r="A85" t="str">
            <v>312.2</v>
          </cell>
          <cell r="B85" t="str">
            <v>3.6.3.2</v>
          </cell>
        </row>
        <row r="86">
          <cell r="A86" t="str">
            <v>312.3</v>
          </cell>
          <cell r="B86" t="str">
            <v>3.6.3.2</v>
          </cell>
        </row>
        <row r="87">
          <cell r="A87" t="str">
            <v>312.4</v>
          </cell>
          <cell r="B87" t="str">
            <v>3.6.3.3</v>
          </cell>
        </row>
        <row r="88">
          <cell r="A88" t="str">
            <v>320.1</v>
          </cell>
          <cell r="B88" t="str">
            <v xml:space="preserve"> 3.6.3.4.2</v>
          </cell>
        </row>
        <row r="89">
          <cell r="A89" t="str">
            <v>320.2</v>
          </cell>
          <cell r="B89" t="str">
            <v>3.6.3.4.4</v>
          </cell>
        </row>
        <row r="90">
          <cell r="A90" t="str">
            <v>320.3</v>
          </cell>
          <cell r="B90" t="str">
            <v> 3.6.3.4.4</v>
          </cell>
        </row>
        <row r="91">
          <cell r="A91" t="str">
            <v>320.4</v>
          </cell>
          <cell r="B91" t="str">
            <v>3.6.3.4.7</v>
          </cell>
        </row>
        <row r="92">
          <cell r="A92" t="str">
            <v>330.1</v>
          </cell>
          <cell r="B92" t="str">
            <v>3.6.3.6.2</v>
          </cell>
        </row>
        <row r="93">
          <cell r="A93" t="str">
            <v>330.2</v>
          </cell>
          <cell r="B93" t="str">
            <v>3.6.3.6.3</v>
          </cell>
        </row>
        <row r="94">
          <cell r="A94" t="str">
            <v>340.1</v>
          </cell>
          <cell r="B94" t="str">
            <v>3.6.3.7.1</v>
          </cell>
        </row>
        <row r="95">
          <cell r="A95" t="str">
            <v>340.2</v>
          </cell>
          <cell r="B95" t="str">
            <v>3.6.3.7.3</v>
          </cell>
        </row>
        <row r="96">
          <cell r="A96" t="str">
            <v>340.3</v>
          </cell>
          <cell r="B96" t="str">
            <v>3.6.3.7.5</v>
          </cell>
        </row>
        <row r="97">
          <cell r="A97" t="str">
            <v>340P</v>
          </cell>
          <cell r="B97" t="str">
            <v>3.6.3.7</v>
          </cell>
        </row>
        <row r="98">
          <cell r="A98" t="str">
            <v>341.1</v>
          </cell>
          <cell r="B98" t="str">
            <v>3.6.3.7</v>
          </cell>
        </row>
        <row r="99">
          <cell r="A99" t="str">
            <v>341.1P</v>
          </cell>
          <cell r="B99" t="str">
            <v> 3.6.3.7.17</v>
          </cell>
        </row>
        <row r="100">
          <cell r="A100" t="str">
            <v>341.2</v>
          </cell>
          <cell r="B100" t="str">
            <v>3.6.4.1.8</v>
          </cell>
        </row>
        <row r="101">
          <cell r="A101" t="str">
            <v>342.1</v>
          </cell>
          <cell r="B101" t="str">
            <v>3.6.4.1</v>
          </cell>
        </row>
        <row r="102">
          <cell r="A102" t="str">
            <v>342P</v>
          </cell>
          <cell r="B102" t="str">
            <v>3.6.3.7.16 </v>
          </cell>
        </row>
        <row r="103">
          <cell r="A103" t="str">
            <v>343P</v>
          </cell>
          <cell r="B103" t="str">
            <v> 3.6.3.7.17 </v>
          </cell>
        </row>
        <row r="104">
          <cell r="A104" t="str">
            <v>410.1</v>
          </cell>
          <cell r="B104" t="str">
            <v>3.6.4.1.1</v>
          </cell>
        </row>
        <row r="105">
          <cell r="A105" t="str">
            <v>410.1P2</v>
          </cell>
          <cell r="B105" t="str">
            <v>3.6.4.1</v>
          </cell>
        </row>
        <row r="106">
          <cell r="A106" t="str">
            <v>410.2</v>
          </cell>
          <cell r="B106" t="str">
            <v>3.6.4.1.2</v>
          </cell>
        </row>
        <row r="107">
          <cell r="A107" t="str">
            <v>411.1</v>
          </cell>
          <cell r="B107" t="str">
            <v>3.6.4.2.1</v>
          </cell>
        </row>
        <row r="108">
          <cell r="A108" t="str">
            <v>411.2</v>
          </cell>
          <cell r="B108" t="str">
            <v>3.6.4.2.2</v>
          </cell>
        </row>
        <row r="109">
          <cell r="A109" t="str">
            <v>411.3</v>
          </cell>
          <cell r="B109" t="str">
            <v>3.6.4.2.3</v>
          </cell>
        </row>
        <row r="110">
          <cell r="A110" t="str">
            <v>413.1</v>
          </cell>
          <cell r="B110" t="str">
            <v>3.6.2.1</v>
          </cell>
        </row>
        <row r="111">
          <cell r="A111" t="str">
            <v>414.1</v>
          </cell>
          <cell r="B111" t="str">
            <v>3.6.4.1.3</v>
          </cell>
        </row>
        <row r="112">
          <cell r="A112" t="str">
            <v>414.2</v>
          </cell>
          <cell r="B112" t="str">
            <v>3.6.4.1.4</v>
          </cell>
        </row>
        <row r="113">
          <cell r="A113" t="str">
            <v>414.3</v>
          </cell>
          <cell r="B113" t="str">
            <v>3.6.4.1.5</v>
          </cell>
        </row>
        <row r="114">
          <cell r="A114" t="str">
            <v>414.4</v>
          </cell>
          <cell r="B114" t="str">
            <v>3.6.4.1.6</v>
          </cell>
        </row>
        <row r="115">
          <cell r="A115" t="str">
            <v>414.5</v>
          </cell>
          <cell r="B115" t="str">
            <v>3.6.4.1</v>
          </cell>
        </row>
        <row r="116">
          <cell r="A116" t="str">
            <v>415.1</v>
          </cell>
          <cell r="B116" t="str">
            <v>3.6.4.2.5</v>
          </cell>
        </row>
        <row r="117">
          <cell r="A117" t="str">
            <v>416.2</v>
          </cell>
          <cell r="B117" t="str">
            <v>3.6.4</v>
          </cell>
        </row>
        <row r="118">
          <cell r="A118" t="str">
            <v>420.1</v>
          </cell>
          <cell r="B118" t="str">
            <v xml:space="preserve">3.6.4.3.1 </v>
          </cell>
        </row>
        <row r="119">
          <cell r="A119" t="str">
            <v>420.2</v>
          </cell>
          <cell r="B119" t="str">
            <v>3.6.4.3.2</v>
          </cell>
        </row>
        <row r="120">
          <cell r="A120" t="str">
            <v>421.1</v>
          </cell>
          <cell r="B120" t="str">
            <v>3.6.4.4.2</v>
          </cell>
        </row>
        <row r="121">
          <cell r="A121" t="str">
            <v>421.2</v>
          </cell>
          <cell r="B121" t="str">
            <v>3.6.4.4.3</v>
          </cell>
        </row>
        <row r="122">
          <cell r="A122" t="str">
            <v>421.3</v>
          </cell>
          <cell r="B122" t="str">
            <v>3.6.4.4.4</v>
          </cell>
        </row>
        <row r="123">
          <cell r="A123" t="str">
            <v>421.4</v>
          </cell>
          <cell r="B123" t="str">
            <v>3.6.4.4.5</v>
          </cell>
        </row>
        <row r="124">
          <cell r="A124" t="str">
            <v>430.1</v>
          </cell>
          <cell r="B124" t="str">
            <v>3.6.4.5.1</v>
          </cell>
        </row>
        <row r="125">
          <cell r="A125" t="str">
            <v>430.2</v>
          </cell>
          <cell r="B125" t="str">
            <v>3.6.4.5.2</v>
          </cell>
        </row>
        <row r="126">
          <cell r="A126" t="str">
            <v>431.1</v>
          </cell>
          <cell r="B126" t="str">
            <v>3.6.4.6.1</v>
          </cell>
        </row>
        <row r="127">
          <cell r="A127" t="str">
            <v>431.2</v>
          </cell>
          <cell r="B127" t="str">
            <v>3.6.4.6.2</v>
          </cell>
        </row>
        <row r="128">
          <cell r="A128" t="str">
            <v>432.1</v>
          </cell>
          <cell r="B128" t="str">
            <v>3.6.4.7.1</v>
          </cell>
        </row>
        <row r="129">
          <cell r="A129" t="str">
            <v>432.2</v>
          </cell>
          <cell r="B129" t="str">
            <v>3.6.4.7.1</v>
          </cell>
        </row>
        <row r="130">
          <cell r="A130" t="str">
            <v>433.1</v>
          </cell>
          <cell r="B130" t="str">
            <v>3.6.4.8.1</v>
          </cell>
        </row>
        <row r="131">
          <cell r="A131" t="str">
            <v>433.2</v>
          </cell>
          <cell r="B131" t="str">
            <v>3.6.4.8.2</v>
          </cell>
        </row>
        <row r="132">
          <cell r="A132" t="str">
            <v>433.3</v>
          </cell>
          <cell r="B132" t="str">
            <v>3.6.4.8.3</v>
          </cell>
        </row>
        <row r="133">
          <cell r="A133" t="str">
            <v>433.4</v>
          </cell>
          <cell r="B133" t="str">
            <v>3.6.4.8.4</v>
          </cell>
        </row>
        <row r="134">
          <cell r="A134" t="str">
            <v>433.5</v>
          </cell>
          <cell r="B134" t="str">
            <v>3.6.4.8.5</v>
          </cell>
        </row>
        <row r="135">
          <cell r="A135" t="str">
            <v>433.6</v>
          </cell>
          <cell r="B135" t="str">
            <v>3.6.4.8.6</v>
          </cell>
        </row>
        <row r="136">
          <cell r="A136" t="str">
            <v>433.7</v>
          </cell>
          <cell r="B136" t="str">
            <v>3.6.4.8.7</v>
          </cell>
        </row>
        <row r="137">
          <cell r="A137" t="str">
            <v>433.8</v>
          </cell>
          <cell r="B137" t="str">
            <v>3.6.4.8.8</v>
          </cell>
        </row>
        <row r="138">
          <cell r="A138" t="str">
            <v>440.1</v>
          </cell>
          <cell r="B138" t="str">
            <v>3.6.4.9.1</v>
          </cell>
        </row>
        <row r="139">
          <cell r="A139" t="str">
            <v>440.1P</v>
          </cell>
          <cell r="B139" t="str">
            <v>3.6.4.9</v>
          </cell>
        </row>
        <row r="140">
          <cell r="A140" t="str">
            <v>440.2</v>
          </cell>
          <cell r="B140" t="str">
            <v>3.6.4.9.2</v>
          </cell>
        </row>
        <row r="141">
          <cell r="A141" t="str">
            <v>440.2P</v>
          </cell>
          <cell r="B141" t="str">
            <v>3.6.4.9</v>
          </cell>
        </row>
        <row r="142">
          <cell r="A142" t="str">
            <v>440.3</v>
          </cell>
          <cell r="B142" t="str">
            <v>3.6.4.9.3</v>
          </cell>
        </row>
        <row r="143">
          <cell r="A143" t="str">
            <v>440.3P</v>
          </cell>
          <cell r="B143" t="str">
            <v>3.6.4.9</v>
          </cell>
        </row>
        <row r="144">
          <cell r="A144" t="str">
            <v>440.4</v>
          </cell>
          <cell r="B144" t="str">
            <v>3.6.4.9.4</v>
          </cell>
        </row>
        <row r="145">
          <cell r="A145" t="str">
            <v>441.1</v>
          </cell>
          <cell r="B145" t="str">
            <v>3.6.4.10.1</v>
          </cell>
        </row>
        <row r="146">
          <cell r="A146" t="str">
            <v>441.1P</v>
          </cell>
          <cell r="B146" t="str">
            <v>3.6.4.10</v>
          </cell>
        </row>
        <row r="147">
          <cell r="A147" t="str">
            <v>441.2</v>
          </cell>
          <cell r="B147" t="str">
            <v>3.6.4.10.2</v>
          </cell>
        </row>
        <row r="148">
          <cell r="A148" t="str">
            <v>441.2P</v>
          </cell>
          <cell r="B148" t="str">
            <v>3.6.4.10</v>
          </cell>
        </row>
        <row r="149">
          <cell r="A149" t="str">
            <v>441.3</v>
          </cell>
          <cell r="B149" t="str">
            <v>3.6.4.10.3</v>
          </cell>
        </row>
        <row r="150">
          <cell r="A150" t="str">
            <v>441.3P</v>
          </cell>
          <cell r="B150" t="str">
            <v>3.6.4.10</v>
          </cell>
        </row>
        <row r="151">
          <cell r="A151" t="str">
            <v>441.4</v>
          </cell>
          <cell r="B151" t="str">
            <v>3.6.4.10.4</v>
          </cell>
        </row>
        <row r="152">
          <cell r="A152" t="str">
            <v>450.1</v>
          </cell>
          <cell r="B152" t="str">
            <v>3.6.4.11.2</v>
          </cell>
        </row>
        <row r="153">
          <cell r="A153" t="str">
            <v>450.1.1</v>
          </cell>
          <cell r="B153" t="str">
            <v>3.6.4.11</v>
          </cell>
        </row>
        <row r="154">
          <cell r="A154" t="str">
            <v>450.1.1P</v>
          </cell>
          <cell r="B154" t="str">
            <v>3.6.4</v>
          </cell>
        </row>
        <row r="155">
          <cell r="A155" t="str">
            <v>450.1.2</v>
          </cell>
          <cell r="B155" t="str">
            <v>3.6.4.11</v>
          </cell>
        </row>
        <row r="156">
          <cell r="A156" t="str">
            <v>450.1.2P</v>
          </cell>
          <cell r="B156" t="str">
            <v>3.6.4</v>
          </cell>
        </row>
        <row r="157">
          <cell r="A157" t="str">
            <v>450.1P</v>
          </cell>
          <cell r="B157" t="str">
            <v>3.6.4.11</v>
          </cell>
        </row>
        <row r="158">
          <cell r="A158" t="str">
            <v>450.2</v>
          </cell>
          <cell r="B158" t="str">
            <v>3.6.4.11.3</v>
          </cell>
        </row>
        <row r="159">
          <cell r="A159" t="str">
            <v>450.2P</v>
          </cell>
          <cell r="B159" t="str">
            <v>3.6.4.11</v>
          </cell>
        </row>
        <row r="160">
          <cell r="A160" t="str">
            <v>450.3</v>
          </cell>
          <cell r="B160" t="str">
            <v>3.6.4.11.4</v>
          </cell>
        </row>
        <row r="161">
          <cell r="A161" t="str">
            <v>450.3P</v>
          </cell>
          <cell r="B161" t="str">
            <v>3.6.4.11</v>
          </cell>
        </row>
        <row r="162">
          <cell r="A162" t="str">
            <v>450.4</v>
          </cell>
          <cell r="B162" t="str">
            <v>3.6.4</v>
          </cell>
        </row>
        <row r="163">
          <cell r="A163" t="str">
            <v>450.4P</v>
          </cell>
          <cell r="B163" t="str">
            <v>3.6.4</v>
          </cell>
        </row>
        <row r="164">
          <cell r="A164" t="str">
            <v>450.5</v>
          </cell>
          <cell r="B164" t="str">
            <v>3.6.4</v>
          </cell>
        </row>
        <row r="165">
          <cell r="A165" t="str">
            <v>450.6</v>
          </cell>
          <cell r="B165" t="str">
            <v>3.6.4</v>
          </cell>
        </row>
        <row r="166">
          <cell r="A166" t="str">
            <v>450.7</v>
          </cell>
          <cell r="B166" t="str">
            <v>3.6.4</v>
          </cell>
        </row>
        <row r="167">
          <cell r="A167" t="str">
            <v>450.8</v>
          </cell>
          <cell r="B167" t="str">
            <v>3.6.4</v>
          </cell>
        </row>
        <row r="168">
          <cell r="A168" t="str">
            <v>450.9</v>
          </cell>
          <cell r="B168" t="str">
            <v>3.6.4.11.5</v>
          </cell>
        </row>
        <row r="169">
          <cell r="A169" t="str">
            <v>450.9P</v>
          </cell>
          <cell r="B169" t="str">
            <v>3.6.4.11.5</v>
          </cell>
        </row>
        <row r="170">
          <cell r="A170" t="str">
            <v>451.1</v>
          </cell>
          <cell r="B170" t="str">
            <v>3.6.4.12.1</v>
          </cell>
        </row>
        <row r="171">
          <cell r="A171" t="str">
            <v>451.1P</v>
          </cell>
          <cell r="B171" t="str">
            <v>3.6.4.12</v>
          </cell>
        </row>
        <row r="172">
          <cell r="A172" t="str">
            <v>451.2</v>
          </cell>
          <cell r="B172" t="str">
            <v>3.6.4.12.2</v>
          </cell>
        </row>
        <row r="173">
          <cell r="A173" t="str">
            <v>451.2P</v>
          </cell>
          <cell r="B173" t="str">
            <v>3.6.4.12</v>
          </cell>
        </row>
        <row r="174">
          <cell r="A174" t="str">
            <v>451.3</v>
          </cell>
          <cell r="B174" t="str">
            <v>3.6.4.12.3</v>
          </cell>
        </row>
        <row r="175">
          <cell r="A175" t="str">
            <v>451.3P</v>
          </cell>
          <cell r="B175" t="str">
            <v>3.6.4.12</v>
          </cell>
        </row>
        <row r="176">
          <cell r="A176" t="str">
            <v>451.4</v>
          </cell>
          <cell r="B176" t="str">
            <v>3.6.4.12</v>
          </cell>
        </row>
        <row r="177">
          <cell r="A177" t="str">
            <v>452.1</v>
          </cell>
          <cell r="B177" t="str">
            <v>3.6.4.13.1</v>
          </cell>
        </row>
        <row r="178">
          <cell r="A178" t="str">
            <v>452.1P</v>
          </cell>
          <cell r="B178" t="str">
            <v>3.6.4.13.1 </v>
          </cell>
        </row>
        <row r="179">
          <cell r="A179" t="str">
            <v>452.2</v>
          </cell>
          <cell r="B179" t="str">
            <v>3.6.4.13.2</v>
          </cell>
        </row>
        <row r="180">
          <cell r="A180" t="str">
            <v>452.2P</v>
          </cell>
          <cell r="B180" t="str">
            <v>3.6.4.13.2</v>
          </cell>
        </row>
        <row r="181">
          <cell r="A181" t="str">
            <v>452.3</v>
          </cell>
          <cell r="B181" t="str">
            <v>3.6.4.13.7</v>
          </cell>
        </row>
        <row r="182">
          <cell r="A182" t="str">
            <v>452.3P</v>
          </cell>
          <cell r="B182" t="str">
            <v>3.6.4.13.7</v>
          </cell>
        </row>
        <row r="183">
          <cell r="A183" t="str">
            <v>452.4</v>
          </cell>
          <cell r="B183" t="str">
            <v>3.6.4.13.8</v>
          </cell>
        </row>
        <row r="184">
          <cell r="A184" t="str">
            <v>452.4P</v>
          </cell>
          <cell r="B184" t="str">
            <v>3.6.4.13.8 </v>
          </cell>
        </row>
        <row r="185">
          <cell r="A185" t="str">
            <v>453.1</v>
          </cell>
          <cell r="B185" t="str">
            <v>3.6.4.13.7</v>
          </cell>
        </row>
        <row r="186">
          <cell r="A186" t="str">
            <v>460.1</v>
          </cell>
          <cell r="B186" t="str">
            <v>3.6.4.15.2</v>
          </cell>
        </row>
        <row r="187">
          <cell r="A187" t="str">
            <v>460.2</v>
          </cell>
          <cell r="B187" t="str">
            <v>3.6.4.15.2</v>
          </cell>
        </row>
        <row r="188">
          <cell r="A188" t="str">
            <v>460P</v>
          </cell>
          <cell r="B188" t="str">
            <v>3.6.4.15</v>
          </cell>
        </row>
        <row r="189">
          <cell r="A189" t="str">
            <v>461.1</v>
          </cell>
          <cell r="B189" t="str">
            <v>3.6.4.16.1</v>
          </cell>
        </row>
        <row r="190">
          <cell r="A190" t="str">
            <v>461.2</v>
          </cell>
          <cell r="B190" t="str">
            <v>3.6.4.16.2</v>
          </cell>
        </row>
        <row r="191">
          <cell r="A191" t="str">
            <v>462.1</v>
          </cell>
          <cell r="B191" t="str">
            <v>3.6.4.17.1 </v>
          </cell>
        </row>
        <row r="192">
          <cell r="A192" t="str">
            <v>462.1.1</v>
          </cell>
          <cell r="B192" t="str">
            <v>3.6.4.17.3</v>
          </cell>
        </row>
        <row r="193">
          <cell r="A193" t="str">
            <v>462.1.2</v>
          </cell>
          <cell r="B193" t="str">
            <v>3.6.4.17.4</v>
          </cell>
        </row>
        <row r="194">
          <cell r="A194" t="str">
            <v>462.1.3</v>
          </cell>
          <cell r="B194" t="str">
            <v>3.6.4.17</v>
          </cell>
        </row>
        <row r="195">
          <cell r="A195" t="str">
            <v>462.1.4</v>
          </cell>
          <cell r="B195" t="str">
            <v> 3.6.4.17.4 </v>
          </cell>
        </row>
        <row r="196">
          <cell r="A196" t="str">
            <v>462.1P</v>
          </cell>
          <cell r="B196" t="str">
            <v>3.6.4.17</v>
          </cell>
        </row>
        <row r="197">
          <cell r="A197" t="str">
            <v>462.2</v>
          </cell>
          <cell r="B197" t="str">
            <v>3.6.4.17</v>
          </cell>
        </row>
        <row r="198">
          <cell r="A198" t="str">
            <v>462.2P</v>
          </cell>
          <cell r="B198" t="str">
            <v>3.6.4.17</v>
          </cell>
        </row>
        <row r="199">
          <cell r="A199" t="str">
            <v>462.3</v>
          </cell>
          <cell r="B199" t="str">
            <v> 3.6.4.17.3 </v>
          </cell>
        </row>
        <row r="200">
          <cell r="A200" t="str">
            <v>462.3P</v>
          </cell>
          <cell r="B200" t="str">
            <v>3.6.4.17</v>
          </cell>
        </row>
        <row r="201">
          <cell r="A201" t="str">
            <v>462.4</v>
          </cell>
          <cell r="B201" t="str">
            <v> 3.6.4.17.4 </v>
          </cell>
        </row>
        <row r="202">
          <cell r="A202" t="str">
            <v>462.4P</v>
          </cell>
          <cell r="B202" t="str">
            <v>3.6.4.17</v>
          </cell>
        </row>
        <row r="203">
          <cell r="A203" t="str">
            <v>462.5</v>
          </cell>
          <cell r="B203" t="str">
            <v>3.6.4.17</v>
          </cell>
        </row>
        <row r="204">
          <cell r="A204" t="str">
            <v>464.1</v>
          </cell>
          <cell r="B204" t="str">
            <v>3.6.8</v>
          </cell>
        </row>
        <row r="205">
          <cell r="A205" t="str">
            <v>464.1</v>
          </cell>
          <cell r="B205" t="str">
            <v> 3.6.8.2.4 </v>
          </cell>
        </row>
        <row r="206">
          <cell r="A206" t="str">
            <v>464.1P</v>
          </cell>
          <cell r="B206" t="str">
            <v> 3.6.8.4.6 </v>
          </cell>
        </row>
        <row r="207">
          <cell r="A207" t="str">
            <v>464.2</v>
          </cell>
          <cell r="B207" t="str">
            <v>3.6.4.8 </v>
          </cell>
        </row>
        <row r="208">
          <cell r="A208" t="str">
            <v>464.2</v>
          </cell>
          <cell r="B208" t="str">
            <v> 3.6.8.4</v>
          </cell>
        </row>
        <row r="209">
          <cell r="A209" t="str">
            <v>464.3</v>
          </cell>
          <cell r="B209" t="str">
            <v>3.6.4.2</v>
          </cell>
        </row>
        <row r="210">
          <cell r="A210" t="str">
            <v>464.4</v>
          </cell>
          <cell r="B210" t="str">
            <v> 3.6.4.2.5 </v>
          </cell>
        </row>
        <row r="211">
          <cell r="A211" t="str">
            <v>465.1</v>
          </cell>
          <cell r="B211" t="str">
            <v>3.6.2.1</v>
          </cell>
        </row>
        <row r="212">
          <cell r="A212" t="str">
            <v>466.1</v>
          </cell>
          <cell r="B212" t="str">
            <v>3.6.4.7</v>
          </cell>
        </row>
        <row r="213">
          <cell r="A213" t="str">
            <v>466.2</v>
          </cell>
          <cell r="B213" t="str">
            <v>3.6.4.7</v>
          </cell>
        </row>
        <row r="214">
          <cell r="A214" t="str">
            <v>470.2 P</v>
          </cell>
          <cell r="B214" t="str">
            <v>3.6.4</v>
          </cell>
        </row>
        <row r="215">
          <cell r="A215" t="str">
            <v>500.1</v>
          </cell>
          <cell r="B215" t="str">
            <v>3.6.5.1</v>
          </cell>
        </row>
        <row r="216">
          <cell r="A216" t="str">
            <v>500.1P</v>
          </cell>
          <cell r="B216" t="str">
            <v>3.6.5.1</v>
          </cell>
        </row>
        <row r="217">
          <cell r="A217" t="str">
            <v>501.1</v>
          </cell>
          <cell r="B217" t="str">
            <v>1.35.1.1.3</v>
          </cell>
        </row>
        <row r="218">
          <cell r="A218" t="str">
            <v>510.1</v>
          </cell>
          <cell r="B218" t="str">
            <v>3.6.5.2.10</v>
          </cell>
        </row>
        <row r="219">
          <cell r="A219" t="str">
            <v>510.1P1</v>
          </cell>
          <cell r="B219" t="str">
            <v>3.6.5.2</v>
          </cell>
        </row>
        <row r="220">
          <cell r="A220" t="str">
            <v>510.1P2</v>
          </cell>
          <cell r="B220" t="str">
            <v>3.6.5.2.2</v>
          </cell>
        </row>
        <row r="221">
          <cell r="A221" t="str">
            <v>510.1P3</v>
          </cell>
          <cell r="B221" t="str">
            <v>3.6.5.2</v>
          </cell>
        </row>
        <row r="222">
          <cell r="A222" t="str">
            <v>510.2</v>
          </cell>
          <cell r="B222" t="str">
            <v>3.6.5.2</v>
          </cell>
        </row>
        <row r="223">
          <cell r="A223" t="str">
            <v>510.3</v>
          </cell>
          <cell r="B223" t="str">
            <v>3.6.5.2</v>
          </cell>
        </row>
        <row r="224">
          <cell r="A224" t="str">
            <v>510.4</v>
          </cell>
          <cell r="B224" t="str">
            <v>3.6.5.2</v>
          </cell>
        </row>
        <row r="225">
          <cell r="A225" t="str">
            <v>510P1</v>
          </cell>
          <cell r="B225" t="str">
            <v>3.6.5.2</v>
          </cell>
        </row>
        <row r="226">
          <cell r="A226" t="str">
            <v>510P2</v>
          </cell>
          <cell r="B226" t="str">
            <v>3.6.5.2.2</v>
          </cell>
        </row>
        <row r="227">
          <cell r="A227" t="str">
            <v>510P3</v>
          </cell>
          <cell r="B227" t="str">
            <v>3.6.5.2</v>
          </cell>
        </row>
        <row r="228">
          <cell r="A228" t="str">
            <v>600.1</v>
          </cell>
          <cell r="B228" t="str">
            <v>3.6.6.1.9</v>
          </cell>
        </row>
        <row r="229">
          <cell r="A229" t="str">
            <v>600.2</v>
          </cell>
          <cell r="B229" t="str">
            <v>3.6.6.1.9</v>
          </cell>
        </row>
        <row r="230">
          <cell r="A230" t="str">
            <v>600.2P</v>
          </cell>
          <cell r="B230" t="str">
            <v>3.6.6.1</v>
          </cell>
        </row>
        <row r="231">
          <cell r="A231" t="str">
            <v>600.3</v>
          </cell>
          <cell r="B231" t="str">
            <v>3.6.6.1.9</v>
          </cell>
        </row>
        <row r="232">
          <cell r="A232" t="str">
            <v>600.4</v>
          </cell>
          <cell r="B232" t="str">
            <v xml:space="preserve">3.6.6.1.10  </v>
          </cell>
        </row>
        <row r="233">
          <cell r="A233" t="str">
            <v>600.4P</v>
          </cell>
          <cell r="B233" t="str">
            <v>3.6.6.1</v>
          </cell>
        </row>
        <row r="234">
          <cell r="A234" t="str">
            <v>600.5</v>
          </cell>
          <cell r="B234" t="str">
            <v>3.6.6.1.11</v>
          </cell>
        </row>
        <row r="235">
          <cell r="A235" t="str">
            <v>600.5P</v>
          </cell>
          <cell r="B235" t="str">
            <v>3.6.6.1</v>
          </cell>
        </row>
        <row r="236">
          <cell r="A236" t="str">
            <v>610.1</v>
          </cell>
          <cell r="B236" t="str">
            <v xml:space="preserve">3.6.6.2.1   </v>
          </cell>
        </row>
        <row r="237">
          <cell r="A237" t="str">
            <v>610.1P</v>
          </cell>
          <cell r="B237" t="str">
            <v>3.6.2.4.2</v>
          </cell>
        </row>
        <row r="238">
          <cell r="A238" t="str">
            <v>610.2</v>
          </cell>
          <cell r="B238" t="str">
            <v>3.6.6.2.4</v>
          </cell>
        </row>
        <row r="239">
          <cell r="A239" t="str">
            <v>620.1</v>
          </cell>
          <cell r="B239" t="str">
            <v>3.6.6.3.1</v>
          </cell>
        </row>
        <row r="240">
          <cell r="A240" t="str">
            <v>620.1P</v>
          </cell>
          <cell r="B240" t="str">
            <v>3.6.6.4</v>
          </cell>
        </row>
        <row r="241">
          <cell r="A241" t="str">
            <v>620.2</v>
          </cell>
          <cell r="B241" t="str">
            <v>3.6.6.3.2</v>
          </cell>
        </row>
        <row r="242">
          <cell r="A242" t="str">
            <v>620.3</v>
          </cell>
          <cell r="B242" t="str">
            <v>3.6.6.4.6</v>
          </cell>
        </row>
        <row r="243">
          <cell r="A243" t="str">
            <v>620.4</v>
          </cell>
          <cell r="B243" t="str">
            <v>3.6.6.4</v>
          </cell>
        </row>
        <row r="244">
          <cell r="A244" t="str">
            <v>620P</v>
          </cell>
          <cell r="B244" t="str">
            <v>3.6.6.4</v>
          </cell>
        </row>
        <row r="245">
          <cell r="A245" t="str">
            <v>621.1</v>
          </cell>
          <cell r="B245" t="str">
            <v>3.6.6.4.1</v>
          </cell>
        </row>
        <row r="246">
          <cell r="A246" t="str">
            <v>621.1 P</v>
          </cell>
          <cell r="B246" t="str">
            <v>3.6.6.4</v>
          </cell>
        </row>
        <row r="247">
          <cell r="A247" t="str">
            <v>621.1.2</v>
          </cell>
          <cell r="B247" t="str">
            <v>3.6.6.4.1</v>
          </cell>
        </row>
        <row r="248">
          <cell r="A248" t="str">
            <v>621.1P</v>
          </cell>
          <cell r="B248" t="str">
            <v>3.6.6.4</v>
          </cell>
        </row>
        <row r="249">
          <cell r="A249" t="str">
            <v>621.1P2</v>
          </cell>
          <cell r="B249" t="str">
            <v>3.6.6.4</v>
          </cell>
        </row>
        <row r="250">
          <cell r="A250" t="str">
            <v>621.1P3</v>
          </cell>
          <cell r="B250" t="str">
            <v>3.6.6.4</v>
          </cell>
        </row>
        <row r="251">
          <cell r="A251" t="str">
            <v>621.1P4</v>
          </cell>
          <cell r="B251" t="str">
            <v>3.6.6.4</v>
          </cell>
        </row>
        <row r="252">
          <cell r="A252" t="str">
            <v>621.1P5</v>
          </cell>
          <cell r="B252" t="str">
            <v>3.6.6.4</v>
          </cell>
        </row>
        <row r="253">
          <cell r="A253" t="str">
            <v>621.1P6</v>
          </cell>
          <cell r="B253" t="str">
            <v>3.6.6.4</v>
          </cell>
        </row>
        <row r="254">
          <cell r="A254" t="str">
            <v>621.1P7</v>
          </cell>
          <cell r="B254" t="str">
            <v>3.6.6.4</v>
          </cell>
        </row>
        <row r="255">
          <cell r="A255" t="str">
            <v>621.2</v>
          </cell>
          <cell r="B255" t="str">
            <v>3.6.6.4.2</v>
          </cell>
        </row>
        <row r="256">
          <cell r="A256" t="str">
            <v>621.3</v>
          </cell>
          <cell r="B256" t="str">
            <v>3.6.6.4.3</v>
          </cell>
        </row>
        <row r="257">
          <cell r="A257" t="str">
            <v>621.4</v>
          </cell>
          <cell r="B257" t="str">
            <v xml:space="preserve"> 3.6.6.4.4</v>
          </cell>
        </row>
        <row r="258">
          <cell r="A258" t="str">
            <v>621.5</v>
          </cell>
          <cell r="B258" t="str">
            <v>3.6.6.5.5</v>
          </cell>
        </row>
        <row r="259">
          <cell r="A259" t="str">
            <v>621.5P</v>
          </cell>
          <cell r="B259" t="str">
            <v>3.6.6.4.5</v>
          </cell>
        </row>
        <row r="260">
          <cell r="A260" t="str">
            <v>621.6</v>
          </cell>
          <cell r="B260" t="str">
            <v xml:space="preserve"> 3.6.6.4.6 </v>
          </cell>
        </row>
        <row r="261">
          <cell r="A261" t="str">
            <v>621.7</v>
          </cell>
          <cell r="B261" t="str">
            <v>3.6.6.4</v>
          </cell>
        </row>
        <row r="262">
          <cell r="A262" t="str">
            <v>622.1</v>
          </cell>
          <cell r="B262" t="str">
            <v>3.6.6.5.1</v>
          </cell>
        </row>
        <row r="263">
          <cell r="A263" t="str">
            <v>622.2</v>
          </cell>
          <cell r="B263" t="str">
            <v>3.6.6.5.3</v>
          </cell>
        </row>
        <row r="264">
          <cell r="A264" t="str">
            <v>622.3</v>
          </cell>
          <cell r="B264" t="str">
            <v>3.6.6.5.2</v>
          </cell>
        </row>
        <row r="265">
          <cell r="A265" t="str">
            <v>622.4</v>
          </cell>
          <cell r="B265" t="str">
            <v>3.6.6.5.4 </v>
          </cell>
        </row>
        <row r="266">
          <cell r="A266" t="str">
            <v>622.5</v>
          </cell>
          <cell r="B266" t="str">
            <v>3.6.6.5.5</v>
          </cell>
        </row>
        <row r="267">
          <cell r="A267" t="str">
            <v>623.1</v>
          </cell>
          <cell r="B267" t="str">
            <v>3.6.6.8</v>
          </cell>
        </row>
        <row r="268">
          <cell r="A268" t="str">
            <v>623.2</v>
          </cell>
          <cell r="B268" t="str">
            <v>3.6.6.8</v>
          </cell>
        </row>
        <row r="269">
          <cell r="A269" t="str">
            <v>623P</v>
          </cell>
          <cell r="B269" t="str">
            <v>3.6.6.8</v>
          </cell>
        </row>
        <row r="270">
          <cell r="A270" t="str">
            <v>623P1</v>
          </cell>
          <cell r="B270" t="str">
            <v>3.6.6.8</v>
          </cell>
        </row>
        <row r="271">
          <cell r="A271" t="str">
            <v>630.1</v>
          </cell>
          <cell r="B271" t="str">
            <v>3.6.6.6.8</v>
          </cell>
        </row>
        <row r="272">
          <cell r="A272" t="str">
            <v>630.1.5P</v>
          </cell>
          <cell r="B272" t="str">
            <v>3.3.6.10</v>
          </cell>
        </row>
        <row r="273">
          <cell r="A273" t="str">
            <v>630.2</v>
          </cell>
          <cell r="B273" t="str">
            <v>3.6.6.6.17</v>
          </cell>
        </row>
        <row r="274">
          <cell r="A274" t="str">
            <v>630.2P</v>
          </cell>
          <cell r="B274" t="str">
            <v> 3.3.6.10.2 </v>
          </cell>
        </row>
        <row r="275">
          <cell r="A275" t="str">
            <v>630.3</v>
          </cell>
          <cell r="B275" t="str">
            <v xml:space="preserve"> 3.6.6.6.26</v>
          </cell>
        </row>
        <row r="276">
          <cell r="A276" t="str">
            <v>630.4</v>
          </cell>
          <cell r="B276" t="str">
            <v xml:space="preserve">3.6.6.6.35 </v>
          </cell>
        </row>
        <row r="277">
          <cell r="A277" t="str">
            <v>630.4 P</v>
          </cell>
          <cell r="B277" t="str">
            <v>3.3.5.3.6</v>
          </cell>
        </row>
        <row r="278">
          <cell r="A278" t="str">
            <v>630.4 P</v>
          </cell>
          <cell r="B278" t="str">
            <v>3.6.6.6</v>
          </cell>
        </row>
        <row r="279">
          <cell r="A279" t="str">
            <v>630.4.1 P</v>
          </cell>
          <cell r="B279" t="str">
            <v>3.3.5.3.6</v>
          </cell>
        </row>
        <row r="280">
          <cell r="A280" t="str">
            <v>630.4.2 P</v>
          </cell>
          <cell r="B280" t="str">
            <v>3.6.6.21.2</v>
          </cell>
        </row>
        <row r="281">
          <cell r="A281" t="str">
            <v>630.5</v>
          </cell>
          <cell r="B281" t="str">
            <v>3.6.6.6.44</v>
          </cell>
        </row>
        <row r="282">
          <cell r="A282" t="str">
            <v>630.6</v>
          </cell>
          <cell r="B282" t="str">
            <v>3.6.6.6.46</v>
          </cell>
        </row>
        <row r="283">
          <cell r="A283" t="str">
            <v>630.7</v>
          </cell>
          <cell r="B283" t="str">
            <v>3.6.6.6.47</v>
          </cell>
        </row>
        <row r="284">
          <cell r="A284" t="str">
            <v>630.7 P</v>
          </cell>
          <cell r="B284" t="str">
            <v>3.6.6.6</v>
          </cell>
        </row>
        <row r="285">
          <cell r="A285" t="str">
            <v>6302P</v>
          </cell>
          <cell r="B285" t="str">
            <v>3.3.5.2</v>
          </cell>
        </row>
        <row r="286">
          <cell r="A286" t="str">
            <v>630P</v>
          </cell>
          <cell r="B286" t="str">
            <v>3.3.5.3.6</v>
          </cell>
        </row>
        <row r="287">
          <cell r="A287" t="str">
            <v>631.1</v>
          </cell>
          <cell r="B287" t="str">
            <v>3.6.6.21.2</v>
          </cell>
        </row>
        <row r="288">
          <cell r="A288" t="str">
            <v>631P</v>
          </cell>
          <cell r="B288" t="str">
            <v>3.6.6.21.2</v>
          </cell>
        </row>
        <row r="289">
          <cell r="A289" t="str">
            <v>631P</v>
          </cell>
          <cell r="B289" t="str">
            <v>3.6.6.21.2</v>
          </cell>
        </row>
        <row r="290">
          <cell r="A290" t="str">
            <v>632.1</v>
          </cell>
          <cell r="B290" t="str">
            <v>3.6.6.7.1</v>
          </cell>
        </row>
        <row r="291">
          <cell r="A291" t="str">
            <v>632.2</v>
          </cell>
          <cell r="B291" t="str">
            <v>3.6.6.7.2</v>
          </cell>
        </row>
        <row r="292">
          <cell r="A292" t="str">
            <v>632.2</v>
          </cell>
          <cell r="B292" t="str">
            <v>3.6.6.7</v>
          </cell>
        </row>
        <row r="293">
          <cell r="A293" t="str">
            <v>632.3</v>
          </cell>
          <cell r="B293" t="str">
            <v>3.6.6.7</v>
          </cell>
        </row>
        <row r="294">
          <cell r="A294" t="str">
            <v>632.4</v>
          </cell>
          <cell r="B294" t="str">
            <v>3.6.6.7</v>
          </cell>
        </row>
        <row r="295">
          <cell r="A295" t="str">
            <v>632P</v>
          </cell>
          <cell r="B295" t="str">
            <v>3.6.6.11</v>
          </cell>
        </row>
        <row r="296">
          <cell r="A296" t="str">
            <v>633.1</v>
          </cell>
          <cell r="B296" t="str">
            <v>3.6.6.7.2</v>
          </cell>
        </row>
        <row r="297">
          <cell r="A297" t="str">
            <v>633.3P</v>
          </cell>
          <cell r="B297" t="str">
            <v> 3.3.6.10.3 </v>
          </cell>
        </row>
        <row r="298">
          <cell r="A298" t="str">
            <v>640.1</v>
          </cell>
          <cell r="B298" t="str">
            <v>3.6.6.8.1 </v>
          </cell>
        </row>
        <row r="299">
          <cell r="A299" t="str">
            <v>640.1.1</v>
          </cell>
          <cell r="B299" t="str">
            <v>3.6.6.8.1 </v>
          </cell>
        </row>
        <row r="300">
          <cell r="A300" t="str">
            <v>640.1.2</v>
          </cell>
          <cell r="B300" t="str">
            <v>3.6.6.8.2</v>
          </cell>
        </row>
        <row r="301">
          <cell r="A301" t="str">
            <v>640.1.3</v>
          </cell>
          <cell r="B301" t="str">
            <v>3.6.6.8.3</v>
          </cell>
        </row>
        <row r="302">
          <cell r="A302" t="str">
            <v>640.1P</v>
          </cell>
          <cell r="B302" t="str">
            <v> 3.6.6.11</v>
          </cell>
        </row>
        <row r="303">
          <cell r="A303" t="str">
            <v>640.1P1</v>
          </cell>
          <cell r="B303" t="str">
            <v> 3.6.6.11.5</v>
          </cell>
        </row>
        <row r="304">
          <cell r="A304" t="str">
            <v>640.1P2</v>
          </cell>
          <cell r="B304" t="str">
            <v>3.6.6.11.3</v>
          </cell>
        </row>
        <row r="305">
          <cell r="A305" t="str">
            <v>640.2</v>
          </cell>
          <cell r="B305" t="str">
            <v> 3.6.6.8.2 </v>
          </cell>
        </row>
        <row r="306">
          <cell r="A306" t="str">
            <v>640.2</v>
          </cell>
          <cell r="B306" t="str">
            <v>3.6.6.11</v>
          </cell>
        </row>
        <row r="307">
          <cell r="A307" t="str">
            <v>640.2P</v>
          </cell>
          <cell r="B307" t="str">
            <v>3.6.6.8</v>
          </cell>
        </row>
        <row r="308">
          <cell r="A308" t="str">
            <v>640.3</v>
          </cell>
          <cell r="B308" t="str">
            <v> 3.6.6.8.3 </v>
          </cell>
        </row>
        <row r="309">
          <cell r="A309" t="str">
            <v>641.1</v>
          </cell>
          <cell r="B309" t="str">
            <v>3.6.6.9.1</v>
          </cell>
        </row>
        <row r="310">
          <cell r="A310" t="str">
            <v>641.1P</v>
          </cell>
          <cell r="B310" t="str">
            <v>3.6.6.9</v>
          </cell>
        </row>
        <row r="311">
          <cell r="A311" t="str">
            <v>641.2</v>
          </cell>
          <cell r="B311" t="str">
            <v>3.6.6.9</v>
          </cell>
        </row>
        <row r="312">
          <cell r="A312" t="str">
            <v>641P</v>
          </cell>
          <cell r="B312" t="str">
            <v>3.6.6.9</v>
          </cell>
        </row>
        <row r="313">
          <cell r="A313" t="str">
            <v>642.1</v>
          </cell>
          <cell r="B313" t="str">
            <v>3.6.6.10.1</v>
          </cell>
        </row>
        <row r="314">
          <cell r="A314" t="str">
            <v>642.2</v>
          </cell>
          <cell r="B314" t="str">
            <v>3.6.6.10.2</v>
          </cell>
        </row>
        <row r="315">
          <cell r="A315" t="str">
            <v>642P1</v>
          </cell>
          <cell r="B315" t="str">
            <v>3.6.6.10</v>
          </cell>
        </row>
        <row r="316">
          <cell r="A316" t="str">
            <v>642P2</v>
          </cell>
          <cell r="B316" t="str">
            <v>3.6.6.10</v>
          </cell>
        </row>
        <row r="317">
          <cell r="A317" t="str">
            <v>642P3</v>
          </cell>
          <cell r="B317" t="str">
            <v>3.6.6.10</v>
          </cell>
        </row>
        <row r="318">
          <cell r="A318" t="str">
            <v>650.1</v>
          </cell>
          <cell r="B318" t="str">
            <v>3.6.6.11.1</v>
          </cell>
        </row>
        <row r="319">
          <cell r="A319" t="str">
            <v>650.2</v>
          </cell>
          <cell r="B319" t="str">
            <v>3.6.6.11.2</v>
          </cell>
        </row>
        <row r="320">
          <cell r="A320" t="str">
            <v>650.3</v>
          </cell>
          <cell r="B320" t="str">
            <v>3.6.6.11.7</v>
          </cell>
        </row>
        <row r="321">
          <cell r="A321" t="str">
            <v>650.3 OTRO</v>
          </cell>
          <cell r="B321" t="str">
            <v>3.6.6.11.7</v>
          </cell>
        </row>
        <row r="322">
          <cell r="A322" t="str">
            <v>650.3P</v>
          </cell>
          <cell r="B322" t="str">
            <v>3.6.6.11</v>
          </cell>
        </row>
        <row r="323">
          <cell r="A323" t="str">
            <v>650.4</v>
          </cell>
          <cell r="B323" t="str">
            <v>3.6.6.11.6</v>
          </cell>
        </row>
        <row r="324">
          <cell r="A324" t="str">
            <v>650.5P</v>
          </cell>
          <cell r="B324" t="str">
            <v>3.6.9 </v>
          </cell>
        </row>
        <row r="325">
          <cell r="A325" t="str">
            <v>651.1P</v>
          </cell>
          <cell r="B325" t="str">
            <v>3.6.7.5</v>
          </cell>
        </row>
        <row r="326">
          <cell r="A326" t="str">
            <v>651.2P</v>
          </cell>
          <cell r="B326" t="str">
            <v>3.6.7.5.1</v>
          </cell>
        </row>
        <row r="327">
          <cell r="A327" t="str">
            <v>660.1</v>
          </cell>
          <cell r="B327" t="str">
            <v>3.6.6.12.9 </v>
          </cell>
        </row>
        <row r="328">
          <cell r="A328" t="str">
            <v>660.1</v>
          </cell>
          <cell r="B328" t="str">
            <v>3.6.6.12.7</v>
          </cell>
        </row>
        <row r="329">
          <cell r="A329" t="str">
            <v>660.2</v>
          </cell>
          <cell r="B329" t="str">
            <v>3.6.6.12.8</v>
          </cell>
        </row>
        <row r="330">
          <cell r="A330" t="str">
            <v>660.3</v>
          </cell>
          <cell r="B330" t="str">
            <v>3.6.6.12.9</v>
          </cell>
        </row>
        <row r="331">
          <cell r="A331" t="str">
            <v>661 OTRO</v>
          </cell>
          <cell r="B331" t="str">
            <v>3.6.6.13</v>
          </cell>
        </row>
        <row r="332">
          <cell r="A332" t="str">
            <v>661.1</v>
          </cell>
          <cell r="B332" t="str">
            <v>3.6.6.13.4</v>
          </cell>
        </row>
        <row r="333">
          <cell r="A333" t="str">
            <v>661.1.1</v>
          </cell>
          <cell r="B333" t="str">
            <v>3.6.6.13</v>
          </cell>
        </row>
        <row r="334">
          <cell r="A334" t="str">
            <v>661.1.2</v>
          </cell>
          <cell r="B334" t="str">
            <v>3.6.6.13</v>
          </cell>
        </row>
        <row r="335">
          <cell r="A335" t="str">
            <v>661.1P</v>
          </cell>
          <cell r="B335" t="str">
            <v>3.6.6.13</v>
          </cell>
        </row>
        <row r="336">
          <cell r="A336" t="str">
            <v>661.2</v>
          </cell>
          <cell r="B336" t="str">
            <v>3.6.6.13.20</v>
          </cell>
        </row>
        <row r="337">
          <cell r="A337" t="str">
            <v>661.3</v>
          </cell>
          <cell r="B337" t="str">
            <v> 3.6.6.13.4 </v>
          </cell>
        </row>
        <row r="338">
          <cell r="A338" t="str">
            <v>662.1</v>
          </cell>
          <cell r="B338" t="str">
            <v>3.3.14.19.1</v>
          </cell>
        </row>
        <row r="339">
          <cell r="A339" t="str">
            <v>662.2</v>
          </cell>
          <cell r="B339" t="str">
            <v>3.6.6.14</v>
          </cell>
        </row>
        <row r="340">
          <cell r="A340" t="str">
            <v>670.1</v>
          </cell>
          <cell r="B340" t="str">
            <v>3.6.6.15.2</v>
          </cell>
        </row>
        <row r="341">
          <cell r="A341" t="str">
            <v>670.1P</v>
          </cell>
          <cell r="B341" t="str">
            <v>3.6.6.15.2</v>
          </cell>
        </row>
        <row r="342">
          <cell r="A342" t="str">
            <v>670.2</v>
          </cell>
          <cell r="B342" t="str">
            <v>3.6.6.15.2</v>
          </cell>
        </row>
        <row r="343">
          <cell r="A343" t="str">
            <v>671.1</v>
          </cell>
          <cell r="B343" t="str">
            <v>3.6.6.16.1</v>
          </cell>
        </row>
        <row r="344">
          <cell r="A344" t="str">
            <v>671.1P</v>
          </cell>
          <cell r="B344" t="str">
            <v>3.6.6.16</v>
          </cell>
        </row>
        <row r="345">
          <cell r="A345" t="str">
            <v>671.2</v>
          </cell>
          <cell r="B345" t="str">
            <v> 3.6.6.16.8</v>
          </cell>
        </row>
        <row r="346">
          <cell r="A346" t="str">
            <v>672.1</v>
          </cell>
          <cell r="B346" t="str">
            <v>3.6.6.19.2</v>
          </cell>
        </row>
        <row r="347">
          <cell r="A347" t="str">
            <v>672.2</v>
          </cell>
          <cell r="B347" t="str">
            <v>3.6.6.19</v>
          </cell>
        </row>
        <row r="348">
          <cell r="A348" t="str">
            <v>673.1</v>
          </cell>
          <cell r="B348" t="str">
            <v>3.6.6.19.2</v>
          </cell>
        </row>
        <row r="349">
          <cell r="A349" t="str">
            <v>673.2</v>
          </cell>
          <cell r="B349" t="str">
            <v> 3.6.8.2.4 </v>
          </cell>
        </row>
        <row r="350">
          <cell r="A350" t="str">
            <v>673.2.1</v>
          </cell>
          <cell r="B350" t="str">
            <v> 3.6.8.2.3 </v>
          </cell>
        </row>
        <row r="351">
          <cell r="A351" t="str">
            <v>673.2.2</v>
          </cell>
          <cell r="B351" t="str">
            <v> 3.6.8.2.4 </v>
          </cell>
        </row>
        <row r="352">
          <cell r="A352" t="str">
            <v>673.2.3</v>
          </cell>
          <cell r="B352" t="str">
            <v> 3.6.8.2.5 </v>
          </cell>
        </row>
        <row r="353">
          <cell r="A353" t="str">
            <v>673.2P</v>
          </cell>
          <cell r="B353" t="str">
            <v>3.6.8.1</v>
          </cell>
        </row>
        <row r="354">
          <cell r="A354" t="str">
            <v>673.3</v>
          </cell>
          <cell r="B354" t="str">
            <v>3.6.8.1.2</v>
          </cell>
        </row>
        <row r="355">
          <cell r="A355" t="str">
            <v>673.4P</v>
          </cell>
          <cell r="B355" t="str">
            <v>3.6.8.3.6</v>
          </cell>
        </row>
        <row r="356">
          <cell r="A356" t="str">
            <v>674.1</v>
          </cell>
          <cell r="B356" t="str">
            <v>3.6.6.20.1</v>
          </cell>
        </row>
        <row r="357">
          <cell r="A357" t="str">
            <v>674.1P</v>
          </cell>
          <cell r="B357" t="str">
            <v>3.6.6.20.1</v>
          </cell>
        </row>
        <row r="358">
          <cell r="A358" t="str">
            <v>674.2</v>
          </cell>
          <cell r="B358" t="str">
            <v>3.6.6.20.2</v>
          </cell>
        </row>
        <row r="359">
          <cell r="A359" t="str">
            <v>674P</v>
          </cell>
          <cell r="B359" t="str">
            <v> 3.6.6.14</v>
          </cell>
        </row>
        <row r="360">
          <cell r="A360" t="str">
            <v>675.1</v>
          </cell>
          <cell r="B360" t="str">
            <v> 3.6.8.2.6 </v>
          </cell>
        </row>
        <row r="361">
          <cell r="A361" t="str">
            <v>675.2</v>
          </cell>
          <cell r="B361" t="str">
            <v>3.6.4.2</v>
          </cell>
        </row>
        <row r="362">
          <cell r="A362" t="str">
            <v>675.3</v>
          </cell>
          <cell r="B362" t="str">
            <v>3.6.4.1.2</v>
          </cell>
        </row>
        <row r="363">
          <cell r="A363" t="str">
            <v>676.1</v>
          </cell>
          <cell r="B363" t="str">
            <v> 3.6.8.2.2 </v>
          </cell>
        </row>
        <row r="364">
          <cell r="A364" t="str">
            <v>680.1</v>
          </cell>
          <cell r="B364" t="str">
            <v>3.6.6.20.1</v>
          </cell>
        </row>
        <row r="365">
          <cell r="A365" t="str">
            <v>680.1P</v>
          </cell>
          <cell r="B365" t="str">
            <v>3.6.6.20.1 </v>
          </cell>
        </row>
        <row r="366">
          <cell r="A366" t="str">
            <v>680.2</v>
          </cell>
          <cell r="B366" t="str">
            <v>3.6.6.20.2</v>
          </cell>
        </row>
        <row r="367">
          <cell r="A367" t="str">
            <v>680.3</v>
          </cell>
          <cell r="B367" t="str">
            <v>3.6.6.20.3</v>
          </cell>
        </row>
        <row r="368">
          <cell r="A368" t="str">
            <v>680P</v>
          </cell>
          <cell r="B368" t="str">
            <v>3.3.11.3</v>
          </cell>
        </row>
        <row r="369">
          <cell r="A369" t="str">
            <v>681.1</v>
          </cell>
          <cell r="B369" t="str">
            <v xml:space="preserve">3.6.6.21.1  </v>
          </cell>
        </row>
        <row r="370">
          <cell r="A370" t="str">
            <v>681.1P</v>
          </cell>
          <cell r="B370" t="str">
            <v>3.6.6.21</v>
          </cell>
        </row>
        <row r="371">
          <cell r="A371" t="str">
            <v>681.2</v>
          </cell>
          <cell r="B371" t="str">
            <v>3.6.6.20.2</v>
          </cell>
        </row>
        <row r="372">
          <cell r="A372" t="str">
            <v>681.2P</v>
          </cell>
          <cell r="B372" t="str">
            <v>3.6.6.21</v>
          </cell>
        </row>
        <row r="373">
          <cell r="A373" t="str">
            <v>682.1</v>
          </cell>
          <cell r="B373" t="str">
            <v>3.2.7.5.3</v>
          </cell>
        </row>
        <row r="374">
          <cell r="A374" t="str">
            <v>682.1</v>
          </cell>
          <cell r="B374" t="str">
            <v>3.2.7.5.3</v>
          </cell>
        </row>
        <row r="375">
          <cell r="A375" t="str">
            <v>682P</v>
          </cell>
          <cell r="B375" t="str">
            <v>3.2.7.5</v>
          </cell>
        </row>
        <row r="376">
          <cell r="A376" t="str">
            <v>682P</v>
          </cell>
          <cell r="B376" t="str">
            <v>3,6,6,22,1</v>
          </cell>
        </row>
        <row r="377">
          <cell r="A377" t="str">
            <v>683P</v>
          </cell>
          <cell r="B377" t="str">
            <v> 3.6.6.14</v>
          </cell>
        </row>
        <row r="378">
          <cell r="A378" t="str">
            <v>690.1</v>
          </cell>
          <cell r="B378" t="str">
            <v>3.6.7.1.1</v>
          </cell>
        </row>
        <row r="379">
          <cell r="A379" t="str">
            <v>700.1</v>
          </cell>
          <cell r="B379" t="str">
            <v>3.6.7.1.1</v>
          </cell>
        </row>
        <row r="380">
          <cell r="A380" t="str">
            <v>700.2</v>
          </cell>
          <cell r="B380" t="str">
            <v>3.6.7.1.6</v>
          </cell>
        </row>
        <row r="381">
          <cell r="A381" t="str">
            <v>700.3</v>
          </cell>
          <cell r="B381" t="str">
            <v> 3.6.7.1.2</v>
          </cell>
        </row>
        <row r="382">
          <cell r="A382" t="str">
            <v>700.4</v>
          </cell>
          <cell r="B382" t="str">
            <v>3.6.7.1.6</v>
          </cell>
        </row>
        <row r="383">
          <cell r="A383" t="str">
            <v>700.5P</v>
          </cell>
          <cell r="B383" t="str">
            <v>3.6.7.1.6</v>
          </cell>
        </row>
        <row r="384">
          <cell r="A384" t="str">
            <v>700.6P</v>
          </cell>
          <cell r="B384" t="str">
            <v>3.6.7.1</v>
          </cell>
        </row>
        <row r="385">
          <cell r="A385" t="str">
            <v>700P</v>
          </cell>
          <cell r="B385" t="str">
            <v>3.6.7</v>
          </cell>
        </row>
        <row r="386">
          <cell r="A386" t="str">
            <v>701.1</v>
          </cell>
          <cell r="B386" t="str">
            <v>3.6.7.2.1</v>
          </cell>
        </row>
        <row r="387">
          <cell r="A387" t="str">
            <v>701.2P</v>
          </cell>
          <cell r="B387" t="str">
            <v>3.6.7.6</v>
          </cell>
        </row>
        <row r="388">
          <cell r="A388" t="str">
            <v>701P</v>
          </cell>
          <cell r="B388" t="str">
            <v>3.6.7.2</v>
          </cell>
        </row>
        <row r="389">
          <cell r="A389" t="str">
            <v>710.1</v>
          </cell>
          <cell r="B389" t="str">
            <v>3.6.7.3.13</v>
          </cell>
        </row>
        <row r="390">
          <cell r="A390" t="str">
            <v>710.1.1</v>
          </cell>
          <cell r="B390" t="str">
            <v>3.6.7.3.39</v>
          </cell>
        </row>
        <row r="391">
          <cell r="A391" t="str">
            <v>710.1.2</v>
          </cell>
          <cell r="B391" t="str">
            <v>3.6.7.3</v>
          </cell>
        </row>
        <row r="392">
          <cell r="A392" t="str">
            <v>710.1.3</v>
          </cell>
          <cell r="B392" t="str">
            <v>3.6.7.3</v>
          </cell>
        </row>
        <row r="393">
          <cell r="A393" t="str">
            <v>710.1.4</v>
          </cell>
          <cell r="B393" t="str">
            <v>3.6.7.3</v>
          </cell>
        </row>
        <row r="394">
          <cell r="A394" t="str">
            <v>710.1.5</v>
          </cell>
          <cell r="B394" t="str">
            <v>3.6.7.3</v>
          </cell>
        </row>
        <row r="395">
          <cell r="A395" t="str">
            <v>710.2</v>
          </cell>
          <cell r="B395" t="str">
            <v>3.6.7.3</v>
          </cell>
        </row>
        <row r="396">
          <cell r="A396" t="str">
            <v>710.2.1</v>
          </cell>
          <cell r="B396" t="str">
            <v>3.6.7.3</v>
          </cell>
        </row>
        <row r="397">
          <cell r="A397" t="str">
            <v>710.3</v>
          </cell>
          <cell r="B397" t="str">
            <v>3.6.7.3</v>
          </cell>
        </row>
        <row r="398">
          <cell r="A398" t="str">
            <v>710.4</v>
          </cell>
          <cell r="B398" t="str">
            <v>3.6.7.3</v>
          </cell>
        </row>
        <row r="399">
          <cell r="A399" t="str">
            <v>710.5</v>
          </cell>
          <cell r="B399" t="str">
            <v>3.6.7.3</v>
          </cell>
        </row>
        <row r="400">
          <cell r="A400" t="str">
            <v>720.1</v>
          </cell>
          <cell r="B400" t="str">
            <v>3.6.7.4.1</v>
          </cell>
        </row>
        <row r="401">
          <cell r="A401" t="str">
            <v>730.1</v>
          </cell>
          <cell r="B401" t="str">
            <v>3.6.7.5.1</v>
          </cell>
        </row>
        <row r="402">
          <cell r="A402" t="str">
            <v>730.2</v>
          </cell>
          <cell r="B402" t="str">
            <v>3.6.7.5.2</v>
          </cell>
        </row>
        <row r="403">
          <cell r="A403" t="str">
            <v>730.2</v>
          </cell>
          <cell r="B403" t="str">
            <v>3.6.7.5.2</v>
          </cell>
        </row>
        <row r="404">
          <cell r="A404" t="str">
            <v>730.3</v>
          </cell>
          <cell r="B404" t="str">
            <v>3.6.7.5.3</v>
          </cell>
        </row>
        <row r="405">
          <cell r="A405" t="str">
            <v>731.1</v>
          </cell>
          <cell r="B405" t="str">
            <v>3.6.6.21</v>
          </cell>
        </row>
        <row r="406">
          <cell r="A406" t="str">
            <v>740.1</v>
          </cell>
          <cell r="B406" t="str">
            <v>3.6.7.6.1</v>
          </cell>
        </row>
        <row r="407">
          <cell r="A407" t="str">
            <v>741.1</v>
          </cell>
          <cell r="B407" t="str">
            <v>3.6.7</v>
          </cell>
        </row>
        <row r="408">
          <cell r="A408" t="str">
            <v>741.1P1</v>
          </cell>
          <cell r="B408" t="str">
            <v>3.6.7</v>
          </cell>
        </row>
        <row r="409">
          <cell r="A409" t="str">
            <v>741.1P2</v>
          </cell>
          <cell r="B409" t="str">
            <v>3.6.7</v>
          </cell>
        </row>
        <row r="410">
          <cell r="A410" t="str">
            <v>741.1P3</v>
          </cell>
          <cell r="B410" t="str">
            <v>3.6.7</v>
          </cell>
        </row>
        <row r="411">
          <cell r="A411" t="str">
            <v>800.1</v>
          </cell>
          <cell r="B411" t="str">
            <v>3.6.9.1.4</v>
          </cell>
        </row>
        <row r="412">
          <cell r="A412" t="str">
            <v>800.2</v>
          </cell>
          <cell r="B412" t="str">
            <v>3.6.9.1.10</v>
          </cell>
        </row>
        <row r="413">
          <cell r="A413" t="str">
            <v>800.3</v>
          </cell>
          <cell r="B413" t="str">
            <v>3.6.9.1.6</v>
          </cell>
        </row>
        <row r="414">
          <cell r="A414" t="str">
            <v>800.3P</v>
          </cell>
          <cell r="B414" t="str">
            <v> 3.6.9.1.8 </v>
          </cell>
        </row>
        <row r="415">
          <cell r="A415" t="str">
            <v>800.4</v>
          </cell>
          <cell r="B415" t="str">
            <v>3.6.9.1.13</v>
          </cell>
        </row>
        <row r="416">
          <cell r="A416" t="str">
            <v>800.4P</v>
          </cell>
          <cell r="B416" t="str">
            <v> 3.6.9.1.11 </v>
          </cell>
        </row>
        <row r="417">
          <cell r="A417" t="str">
            <v>800P</v>
          </cell>
          <cell r="B417" t="str">
            <v>3.6.9.1.30</v>
          </cell>
        </row>
        <row r="418">
          <cell r="A418" t="str">
            <v>801.1</v>
          </cell>
          <cell r="B418" t="str">
            <v>3.6.1.2</v>
          </cell>
        </row>
        <row r="419">
          <cell r="A419" t="str">
            <v>801.2</v>
          </cell>
          <cell r="B419" t="str">
            <v>3.6.9.4.12</v>
          </cell>
        </row>
        <row r="420">
          <cell r="A420" t="str">
            <v>801.3</v>
          </cell>
          <cell r="B420" t="str">
            <v>3.6.9.4.12</v>
          </cell>
        </row>
        <row r="421">
          <cell r="A421" t="str">
            <v>801.4</v>
          </cell>
          <cell r="B421" t="str">
            <v>3.6.9.4.12</v>
          </cell>
        </row>
        <row r="422">
          <cell r="A422" t="str">
            <v>801.5</v>
          </cell>
          <cell r="B422" t="str">
            <v>3.6.9.4.8</v>
          </cell>
        </row>
        <row r="423">
          <cell r="A423" t="str">
            <v>801.6</v>
          </cell>
          <cell r="B423" t="str">
            <v>3.6.9.4.10</v>
          </cell>
        </row>
        <row r="424">
          <cell r="A424" t="str">
            <v>801.7</v>
          </cell>
          <cell r="B424" t="str">
            <v>3.6.9.4</v>
          </cell>
        </row>
        <row r="425">
          <cell r="A425" t="str">
            <v>810.1</v>
          </cell>
          <cell r="B425" t="str">
            <v>3.6.9.2.1</v>
          </cell>
        </row>
        <row r="426">
          <cell r="A426" t="str">
            <v>810.1P</v>
          </cell>
          <cell r="B426" t="str">
            <v> 3.6.9.2</v>
          </cell>
        </row>
        <row r="427">
          <cell r="A427" t="str">
            <v>810.2</v>
          </cell>
          <cell r="B427" t="str">
            <v>3.6.9.2.2</v>
          </cell>
        </row>
        <row r="428">
          <cell r="A428" t="str">
            <v>810.3</v>
          </cell>
          <cell r="B428" t="str">
            <v>3.2.9.1.1</v>
          </cell>
        </row>
        <row r="429">
          <cell r="A429" t="str">
            <v>811.1</v>
          </cell>
          <cell r="B429" t="str">
            <v>3.2.10.1</v>
          </cell>
        </row>
        <row r="430">
          <cell r="A430" t="str">
            <v>811.1P1</v>
          </cell>
          <cell r="B430" t="str">
            <v>3.2.10.1</v>
          </cell>
        </row>
        <row r="431">
          <cell r="A431" t="str">
            <v>811.1P10</v>
          </cell>
          <cell r="B431" t="str">
            <v>3.2.10.1</v>
          </cell>
        </row>
        <row r="432">
          <cell r="A432" t="str">
            <v>811.1P11</v>
          </cell>
          <cell r="B432" t="str">
            <v>3.2.10.1</v>
          </cell>
        </row>
        <row r="433">
          <cell r="A433" t="str">
            <v>811.1P12</v>
          </cell>
          <cell r="B433" t="str">
            <v>3.2.10.1</v>
          </cell>
        </row>
        <row r="434">
          <cell r="A434" t="str">
            <v>811.1P13</v>
          </cell>
          <cell r="B434" t="str">
            <v>3.2.10.1</v>
          </cell>
        </row>
        <row r="435">
          <cell r="A435" t="str">
            <v>811.1P14</v>
          </cell>
          <cell r="B435" t="str">
            <v>3.2.10.1</v>
          </cell>
        </row>
        <row r="436">
          <cell r="A436" t="str">
            <v>811.1P2</v>
          </cell>
          <cell r="B436" t="str">
            <v>3.2.10.1</v>
          </cell>
        </row>
        <row r="437">
          <cell r="A437" t="str">
            <v>811.1P3</v>
          </cell>
          <cell r="B437" t="str">
            <v>3.2.10.1</v>
          </cell>
        </row>
        <row r="438">
          <cell r="A438" t="str">
            <v>811.1P4</v>
          </cell>
          <cell r="B438" t="str">
            <v>3.2.10.1</v>
          </cell>
        </row>
        <row r="439">
          <cell r="A439" t="str">
            <v>811.1P5</v>
          </cell>
          <cell r="B439" t="str">
            <v>3.2.10.1</v>
          </cell>
        </row>
        <row r="440">
          <cell r="A440" t="str">
            <v>811.1P6</v>
          </cell>
          <cell r="B440" t="str">
            <v>3.2.10.1</v>
          </cell>
        </row>
        <row r="441">
          <cell r="A441" t="str">
            <v>811.1P7</v>
          </cell>
          <cell r="B441" t="str">
            <v>3.2.10.1</v>
          </cell>
        </row>
        <row r="442">
          <cell r="A442" t="str">
            <v>811.1P8</v>
          </cell>
          <cell r="B442" t="str">
            <v>3.2.10.1</v>
          </cell>
        </row>
        <row r="443">
          <cell r="A443" t="str">
            <v>811.1P9</v>
          </cell>
          <cell r="B443" t="str">
            <v>3.2.10.1</v>
          </cell>
        </row>
        <row r="444">
          <cell r="A444" t="str">
            <v>812.1</v>
          </cell>
          <cell r="B444" t="str">
            <v> 3.3.6.10.3 </v>
          </cell>
        </row>
        <row r="445">
          <cell r="A445" t="str">
            <v>815P</v>
          </cell>
          <cell r="B445" t="str">
            <v>3.2.10.3</v>
          </cell>
        </row>
        <row r="446">
          <cell r="A446" t="str">
            <v>820P1</v>
          </cell>
          <cell r="B446" t="str">
            <v>3,6,8,2,2</v>
          </cell>
        </row>
        <row r="447">
          <cell r="A447" t="str">
            <v>900.1</v>
          </cell>
          <cell r="B447" t="str">
            <v xml:space="preserve">3.6.9.3.1   </v>
          </cell>
        </row>
        <row r="448">
          <cell r="A448" t="str">
            <v>900.2</v>
          </cell>
          <cell r="B448" t="str">
            <v xml:space="preserve">3.6.9.3.1   </v>
          </cell>
        </row>
        <row r="449">
          <cell r="A449" t="str">
            <v>900.3</v>
          </cell>
          <cell r="B449" t="str">
            <v xml:space="preserve">3.6.9.3.1   </v>
          </cell>
        </row>
        <row r="450">
          <cell r="A450" t="str">
            <v>900.3P</v>
          </cell>
          <cell r="B450" t="str">
            <v xml:space="preserve">3.6.9.3.1   </v>
          </cell>
        </row>
        <row r="451">
          <cell r="A451" t="str">
            <v>900.4P</v>
          </cell>
          <cell r="B451" t="str">
            <v xml:space="preserve">3.6.9.3.1   </v>
          </cell>
        </row>
        <row r="452">
          <cell r="A452" t="str">
            <v>trinchos de madera</v>
          </cell>
          <cell r="B452" t="str">
            <v>3.2.7.5.1</v>
          </cell>
        </row>
      </sheetData>
      <sheetData sheetId="266"/>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Pluvial"/>
      <sheetName val="Sanitario"/>
      <sheetName val="perfil"/>
      <sheetName val="cimentación"/>
      <sheetName val="cant obra-datos"/>
      <sheetName val="cant obra-tramos"/>
      <sheetName val="cant obra-Total"/>
      <sheetName val="cant tuberia Total"/>
      <sheetName val="Formulas PVC"/>
      <sheetName val="ADVERTENCIA"/>
    </sheetNames>
    <sheetDataSet>
      <sheetData sheetId="0" refreshError="1"/>
      <sheetData sheetId="1" refreshError="1"/>
      <sheetData sheetId="2" refreshError="1">
        <row r="8">
          <cell r="AC8">
            <v>0</v>
          </cell>
        </row>
      </sheetData>
      <sheetData sheetId="3" refreshError="1">
        <row r="10">
          <cell r="AG10" t="str">
            <v>h</v>
          </cell>
        </row>
        <row r="11">
          <cell r="AG11" t="b">
            <v>0</v>
          </cell>
        </row>
        <row r="12">
          <cell r="AG12" t="b">
            <v>0</v>
          </cell>
        </row>
        <row r="13">
          <cell r="AG13" t="b">
            <v>0</v>
          </cell>
        </row>
        <row r="14">
          <cell r="AG14" t="b">
            <v>0</v>
          </cell>
        </row>
        <row r="15">
          <cell r="AG15" t="b">
            <v>0</v>
          </cell>
        </row>
        <row r="16">
          <cell r="AG16" t="b">
            <v>0</v>
          </cell>
        </row>
        <row r="17">
          <cell r="AG17" t="b">
            <v>0</v>
          </cell>
        </row>
        <row r="18">
          <cell r="AG18" t="b">
            <v>0</v>
          </cell>
        </row>
        <row r="19">
          <cell r="AG19" t="b">
            <v>0</v>
          </cell>
        </row>
        <row r="20">
          <cell r="AG20" t="b">
            <v>0</v>
          </cell>
        </row>
        <row r="21">
          <cell r="AG21" t="b">
            <v>0</v>
          </cell>
        </row>
        <row r="22">
          <cell r="AG22" t="b">
            <v>0</v>
          </cell>
        </row>
        <row r="23">
          <cell r="AG23" t="b">
            <v>0</v>
          </cell>
        </row>
        <row r="24">
          <cell r="AG24" t="b">
            <v>0</v>
          </cell>
        </row>
        <row r="25">
          <cell r="AG25" t="b">
            <v>0</v>
          </cell>
        </row>
        <row r="26">
          <cell r="AG26" t="b">
            <v>0</v>
          </cell>
        </row>
        <row r="27">
          <cell r="AG27" t="b">
            <v>0</v>
          </cell>
        </row>
        <row r="28">
          <cell r="AG28" t="b">
            <v>0</v>
          </cell>
        </row>
        <row r="29">
          <cell r="AG29" t="b">
            <v>0</v>
          </cell>
        </row>
        <row r="30">
          <cell r="AG30" t="b">
            <v>0</v>
          </cell>
        </row>
        <row r="31">
          <cell r="AG31" t="b">
            <v>0</v>
          </cell>
        </row>
        <row r="32">
          <cell r="AG32" t="b">
            <v>0</v>
          </cell>
        </row>
        <row r="33">
          <cell r="AG33" t="b">
            <v>0</v>
          </cell>
        </row>
        <row r="34">
          <cell r="AG34" t="b">
            <v>0</v>
          </cell>
        </row>
        <row r="35">
          <cell r="AG35" t="b">
            <v>0</v>
          </cell>
        </row>
        <row r="36">
          <cell r="AG36" t="b">
            <v>0</v>
          </cell>
        </row>
        <row r="37">
          <cell r="AG37" t="b">
            <v>0</v>
          </cell>
        </row>
        <row r="38">
          <cell r="AG38" t="b">
            <v>0</v>
          </cell>
        </row>
        <row r="39">
          <cell r="AG39" t="b">
            <v>0</v>
          </cell>
        </row>
        <row r="40">
          <cell r="AG40" t="b">
            <v>0</v>
          </cell>
        </row>
        <row r="41">
          <cell r="AG41" t="b">
            <v>0</v>
          </cell>
        </row>
        <row r="42">
          <cell r="AG42" t="b">
            <v>0</v>
          </cell>
        </row>
        <row r="43">
          <cell r="AG43" t="b">
            <v>0</v>
          </cell>
        </row>
        <row r="44">
          <cell r="AG44" t="b">
            <v>0</v>
          </cell>
        </row>
        <row r="45">
          <cell r="AG45" t="b">
            <v>0</v>
          </cell>
        </row>
        <row r="46">
          <cell r="AG46" t="b">
            <v>0</v>
          </cell>
        </row>
        <row r="47">
          <cell r="AG47" t="b">
            <v>0</v>
          </cell>
        </row>
        <row r="48">
          <cell r="AG48" t="b">
            <v>0</v>
          </cell>
        </row>
        <row r="49">
          <cell r="AG49" t="b">
            <v>0</v>
          </cell>
        </row>
        <row r="50">
          <cell r="AG50" t="b">
            <v>0</v>
          </cell>
        </row>
        <row r="51">
          <cell r="AG51" t="b">
            <v>0</v>
          </cell>
        </row>
        <row r="52">
          <cell r="AG52" t="b">
            <v>0</v>
          </cell>
        </row>
        <row r="53">
          <cell r="AG53" t="b">
            <v>0</v>
          </cell>
        </row>
        <row r="54">
          <cell r="AG54" t="b">
            <v>0</v>
          </cell>
        </row>
        <row r="55">
          <cell r="AG55" t="b">
            <v>0</v>
          </cell>
        </row>
        <row r="56">
          <cell r="AG56" t="b">
            <v>0</v>
          </cell>
        </row>
        <row r="57">
          <cell r="AG57" t="b">
            <v>0</v>
          </cell>
        </row>
        <row r="58">
          <cell r="AG58" t="b">
            <v>0</v>
          </cell>
        </row>
        <row r="59">
          <cell r="AG59" t="b">
            <v>0</v>
          </cell>
        </row>
        <row r="60">
          <cell r="AG60" t="b">
            <v>0</v>
          </cell>
        </row>
        <row r="61">
          <cell r="AG61" t="b">
            <v>0</v>
          </cell>
        </row>
        <row r="62">
          <cell r="AG62" t="b">
            <v>0</v>
          </cell>
        </row>
        <row r="63">
          <cell r="AG63" t="b">
            <v>0</v>
          </cell>
        </row>
        <row r="64">
          <cell r="AG64" t="b">
            <v>0</v>
          </cell>
        </row>
        <row r="65">
          <cell r="AG65" t="b">
            <v>0</v>
          </cell>
        </row>
        <row r="66">
          <cell r="AG66" t="b">
            <v>0</v>
          </cell>
        </row>
        <row r="67">
          <cell r="AG67" t="b">
            <v>0</v>
          </cell>
        </row>
        <row r="68">
          <cell r="AG68" t="b">
            <v>0</v>
          </cell>
        </row>
        <row r="69">
          <cell r="AG69" t="b">
            <v>0</v>
          </cell>
        </row>
        <row r="70">
          <cell r="AG70" t="b">
            <v>0</v>
          </cell>
        </row>
        <row r="71">
          <cell r="AG71" t="b">
            <v>0</v>
          </cell>
        </row>
        <row r="72">
          <cell r="AG72" t="b">
            <v>0</v>
          </cell>
        </row>
        <row r="73">
          <cell r="AG73" t="b">
            <v>0</v>
          </cell>
        </row>
        <row r="74">
          <cell r="AG74" t="b">
            <v>0</v>
          </cell>
        </row>
        <row r="75">
          <cell r="AG75" t="b">
            <v>0</v>
          </cell>
        </row>
        <row r="76">
          <cell r="AG76" t="b">
            <v>0</v>
          </cell>
        </row>
        <row r="77">
          <cell r="AG77" t="b">
            <v>0</v>
          </cell>
        </row>
        <row r="78">
          <cell r="AG78" t="b">
            <v>0</v>
          </cell>
        </row>
        <row r="79">
          <cell r="AG79" t="b">
            <v>0</v>
          </cell>
        </row>
        <row r="80">
          <cell r="AG80" t="b">
            <v>0</v>
          </cell>
        </row>
        <row r="81">
          <cell r="AG81" t="b">
            <v>0</v>
          </cell>
        </row>
        <row r="82">
          <cell r="AG82" t="b">
            <v>0</v>
          </cell>
        </row>
        <row r="83">
          <cell r="AG83" t="b">
            <v>0</v>
          </cell>
        </row>
        <row r="84">
          <cell r="AG84" t="b">
            <v>0</v>
          </cell>
        </row>
        <row r="85">
          <cell r="AG85" t="b">
            <v>0</v>
          </cell>
        </row>
        <row r="86">
          <cell r="AG86" t="b">
            <v>0</v>
          </cell>
        </row>
        <row r="87">
          <cell r="AG87" t="b">
            <v>0</v>
          </cell>
        </row>
        <row r="88">
          <cell r="AG88" t="b">
            <v>0</v>
          </cell>
        </row>
        <row r="89">
          <cell r="AG89" t="b">
            <v>0</v>
          </cell>
        </row>
        <row r="90">
          <cell r="AG90" t="b">
            <v>0</v>
          </cell>
        </row>
        <row r="91">
          <cell r="AG91" t="b">
            <v>0</v>
          </cell>
        </row>
        <row r="92">
          <cell r="AG92" t="b">
            <v>0</v>
          </cell>
        </row>
        <row r="93">
          <cell r="AG93" t="b">
            <v>0</v>
          </cell>
        </row>
        <row r="94">
          <cell r="AG94" t="b">
            <v>0</v>
          </cell>
        </row>
        <row r="95">
          <cell r="AG95" t="b">
            <v>0</v>
          </cell>
        </row>
        <row r="96">
          <cell r="AG96" t="b">
            <v>0</v>
          </cell>
        </row>
        <row r="97">
          <cell r="AG97" t="b">
            <v>0</v>
          </cell>
        </row>
        <row r="98">
          <cell r="AG98" t="b">
            <v>0</v>
          </cell>
        </row>
        <row r="99">
          <cell r="AG99" t="b">
            <v>0</v>
          </cell>
        </row>
        <row r="100">
          <cell r="AG100" t="b">
            <v>0</v>
          </cell>
        </row>
        <row r="101">
          <cell r="AG101" t="b">
            <v>0</v>
          </cell>
        </row>
        <row r="102">
          <cell r="AG102" t="b">
            <v>0</v>
          </cell>
        </row>
        <row r="103">
          <cell r="AG103" t="b">
            <v>0</v>
          </cell>
        </row>
        <row r="104">
          <cell r="AG104" t="b">
            <v>0</v>
          </cell>
        </row>
        <row r="105">
          <cell r="AG105" t="b">
            <v>0</v>
          </cell>
        </row>
        <row r="106">
          <cell r="AG106" t="b">
            <v>0</v>
          </cell>
        </row>
        <row r="107">
          <cell r="AG107" t="b">
            <v>0</v>
          </cell>
        </row>
        <row r="108">
          <cell r="AG108" t="b">
            <v>0</v>
          </cell>
        </row>
        <row r="109">
          <cell r="AG109" t="b">
            <v>0</v>
          </cell>
        </row>
        <row r="110">
          <cell r="AG110" t="b">
            <v>0</v>
          </cell>
        </row>
        <row r="111">
          <cell r="AG111" t="b">
            <v>0</v>
          </cell>
        </row>
      </sheetData>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T"/>
      <sheetName val="PERFIL_BORDE"/>
      <sheetName val="Hoja2"/>
      <sheetName val="Hoja3"/>
      <sheetName val="Hoja1"/>
    </sheetNames>
    <sheetDataSet>
      <sheetData sheetId="0">
        <row r="7">
          <cell r="C7">
            <v>0</v>
          </cell>
          <cell r="D7">
            <v>3.5680000000000001</v>
          </cell>
          <cell r="G7">
            <v>0</v>
          </cell>
          <cell r="H7">
            <v>-4.0540000000000003</v>
          </cell>
        </row>
        <row r="8">
          <cell r="C8">
            <v>2.0350000000000001</v>
          </cell>
          <cell r="D8">
            <v>3.802</v>
          </cell>
          <cell r="G8">
            <v>5.0659999999999998</v>
          </cell>
          <cell r="H8">
            <v>-3.899</v>
          </cell>
        </row>
        <row r="9">
          <cell r="C9">
            <v>3.9</v>
          </cell>
          <cell r="D9">
            <v>3.37</v>
          </cell>
          <cell r="G9">
            <v>10.167999999999999</v>
          </cell>
          <cell r="H9">
            <v>-4.242</v>
          </cell>
        </row>
        <row r="10">
          <cell r="C10">
            <v>4.9930000000000003</v>
          </cell>
          <cell r="D10">
            <v>4.1920000000000002</v>
          </cell>
          <cell r="G10">
            <v>13.282999999999999</v>
          </cell>
          <cell r="H10">
            <v>-4.1440000000000001</v>
          </cell>
        </row>
        <row r="11">
          <cell r="C11">
            <v>5.6660000000000004</v>
          </cell>
          <cell r="D11">
            <v>3.2690000000000001</v>
          </cell>
          <cell r="G11">
            <v>14.019</v>
          </cell>
          <cell r="H11">
            <v>-3.8279999999999998</v>
          </cell>
        </row>
        <row r="12">
          <cell r="C12">
            <v>8.9420000000000002</v>
          </cell>
          <cell r="D12">
            <v>3.2570000000000001</v>
          </cell>
          <cell r="G12">
            <v>17.884</v>
          </cell>
          <cell r="H12">
            <v>-3.911</v>
          </cell>
        </row>
        <row r="13">
          <cell r="C13">
            <v>10.955</v>
          </cell>
          <cell r="D13">
            <v>4.83</v>
          </cell>
          <cell r="G13">
            <v>19.751000000000001</v>
          </cell>
          <cell r="H13">
            <v>-4.1379999999999999</v>
          </cell>
        </row>
        <row r="14">
          <cell r="C14">
            <v>11.234999999999999</v>
          </cell>
          <cell r="D14">
            <v>3.2650000000000001</v>
          </cell>
          <cell r="G14">
            <v>22.628</v>
          </cell>
          <cell r="H14">
            <v>-3.83</v>
          </cell>
        </row>
        <row r="15">
          <cell r="C15">
            <v>14.218</v>
          </cell>
          <cell r="D15">
            <v>3.3330000000000002</v>
          </cell>
          <cell r="G15">
            <v>25.687000000000001</v>
          </cell>
          <cell r="H15">
            <v>-3.7989999999999999</v>
          </cell>
        </row>
        <row r="16">
          <cell r="C16">
            <v>14.893000000000001</v>
          </cell>
          <cell r="D16">
            <v>4.9580000000000002</v>
          </cell>
          <cell r="G16">
            <v>31.495999999999999</v>
          </cell>
          <cell r="H16">
            <v>-3.774</v>
          </cell>
        </row>
        <row r="17">
          <cell r="C17">
            <v>15.831</v>
          </cell>
          <cell r="D17">
            <v>3.3940000000000001</v>
          </cell>
          <cell r="G17">
            <v>38.909999999999997</v>
          </cell>
          <cell r="H17">
            <v>-3.5830000000000002</v>
          </cell>
        </row>
        <row r="18">
          <cell r="C18">
            <v>18.920000000000002</v>
          </cell>
          <cell r="D18">
            <v>3.4980000000000002</v>
          </cell>
          <cell r="G18">
            <v>40.685000000000002</v>
          </cell>
          <cell r="H18">
            <v>-3.5720000000000001</v>
          </cell>
        </row>
        <row r="19">
          <cell r="C19">
            <v>19.977</v>
          </cell>
          <cell r="D19">
            <v>4.827</v>
          </cell>
          <cell r="G19">
            <v>44.287999999999997</v>
          </cell>
          <cell r="H19">
            <v>-3.488</v>
          </cell>
        </row>
        <row r="20">
          <cell r="C20">
            <v>21.440999999999999</v>
          </cell>
          <cell r="D20">
            <v>3.5049999999999999</v>
          </cell>
          <cell r="G20">
            <v>47.893000000000001</v>
          </cell>
          <cell r="H20">
            <v>-3.532</v>
          </cell>
        </row>
        <row r="21">
          <cell r="C21">
            <v>23.661000000000001</v>
          </cell>
          <cell r="D21">
            <v>3.5150000000000001</v>
          </cell>
          <cell r="G21">
            <v>52.031999999999996</v>
          </cell>
          <cell r="H21">
            <v>-3.5049999999999999</v>
          </cell>
        </row>
        <row r="22">
          <cell r="C22">
            <v>26.562999999999999</v>
          </cell>
          <cell r="D22">
            <v>3.573</v>
          </cell>
          <cell r="G22">
            <v>56.424999999999997</v>
          </cell>
          <cell r="H22">
            <v>-3.5419999999999998</v>
          </cell>
        </row>
        <row r="23">
          <cell r="C23">
            <v>29.581</v>
          </cell>
          <cell r="D23">
            <v>3.6819999999999999</v>
          </cell>
          <cell r="G23">
            <v>58.994</v>
          </cell>
          <cell r="H23">
            <v>-3.42</v>
          </cell>
        </row>
        <row r="24">
          <cell r="C24">
            <v>32.929000000000002</v>
          </cell>
          <cell r="D24">
            <v>3.6869999999999998</v>
          </cell>
          <cell r="G24">
            <v>63.061999999999998</v>
          </cell>
          <cell r="H24">
            <v>-3.4569999999999999</v>
          </cell>
        </row>
        <row r="25">
          <cell r="C25">
            <v>34.896999999999998</v>
          </cell>
          <cell r="D25">
            <v>3.7240000000000002</v>
          </cell>
          <cell r="G25">
            <v>67.566000000000003</v>
          </cell>
          <cell r="H25">
            <v>-3.5150000000000001</v>
          </cell>
        </row>
        <row r="26">
          <cell r="C26">
            <v>37.186</v>
          </cell>
          <cell r="D26">
            <v>3.82</v>
          </cell>
          <cell r="G26">
            <v>71.977000000000004</v>
          </cell>
          <cell r="H26">
            <v>-3.5630000000000002</v>
          </cell>
        </row>
        <row r="27">
          <cell r="C27">
            <v>40.131</v>
          </cell>
          <cell r="D27">
            <v>3.9180000000000001</v>
          </cell>
          <cell r="G27">
            <v>76.602000000000004</v>
          </cell>
          <cell r="H27">
            <v>-3.5139999999999998</v>
          </cell>
        </row>
        <row r="28">
          <cell r="C28">
            <v>43.402000000000001</v>
          </cell>
          <cell r="D28">
            <v>4.0819999999999999</v>
          </cell>
          <cell r="G28">
            <v>81.968999999999994</v>
          </cell>
          <cell r="H28">
            <v>-3.5579999999999998</v>
          </cell>
        </row>
        <row r="29">
          <cell r="C29">
            <v>45.713999999999999</v>
          </cell>
          <cell r="D29">
            <v>4.2130000000000001</v>
          </cell>
          <cell r="G29">
            <v>85.998000000000005</v>
          </cell>
          <cell r="H29">
            <v>-3.8159999999999998</v>
          </cell>
        </row>
        <row r="30">
          <cell r="C30">
            <v>47.588000000000001</v>
          </cell>
          <cell r="D30">
            <v>4.3460000000000001</v>
          </cell>
          <cell r="G30">
            <v>89.358999999999995</v>
          </cell>
          <cell r="H30">
            <v>-3.9430000000000001</v>
          </cell>
        </row>
        <row r="31">
          <cell r="C31">
            <v>49.546999999999997</v>
          </cell>
          <cell r="D31">
            <v>4.4530000000000003</v>
          </cell>
          <cell r="G31">
            <v>96.394999999999996</v>
          </cell>
          <cell r="H31">
            <v>-4.024</v>
          </cell>
        </row>
        <row r="32">
          <cell r="C32">
            <v>51.136000000000003</v>
          </cell>
          <cell r="D32">
            <v>4.5609999999999999</v>
          </cell>
          <cell r="G32">
            <v>105.40300000000001</v>
          </cell>
          <cell r="H32">
            <v>-4.1280000000000001</v>
          </cell>
        </row>
        <row r="33">
          <cell r="C33">
            <v>53.284999999999997</v>
          </cell>
          <cell r="D33">
            <v>4.5460000000000003</v>
          </cell>
          <cell r="G33">
            <v>115.105</v>
          </cell>
          <cell r="H33">
            <v>-4.165</v>
          </cell>
        </row>
        <row r="34">
          <cell r="C34">
            <v>55.720999999999997</v>
          </cell>
          <cell r="D34">
            <v>4.5129999999999999</v>
          </cell>
          <cell r="G34">
            <v>142.81700000000001</v>
          </cell>
          <cell r="H34">
            <v>-4.3479999999999999</v>
          </cell>
        </row>
        <row r="35">
          <cell r="C35">
            <v>58.542999999999999</v>
          </cell>
          <cell r="D35">
            <v>4.4039999999999999</v>
          </cell>
          <cell r="G35">
            <v>163.518</v>
          </cell>
          <cell r="H35">
            <v>-4.58</v>
          </cell>
        </row>
        <row r="36">
          <cell r="C36">
            <v>61.591000000000001</v>
          </cell>
          <cell r="D36">
            <v>4.3639999999999999</v>
          </cell>
          <cell r="G36">
            <v>184.358</v>
          </cell>
          <cell r="H36">
            <v>-4.6239999999999997</v>
          </cell>
        </row>
        <row r="37">
          <cell r="C37">
            <v>63.725000000000001</v>
          </cell>
          <cell r="D37">
            <v>4.3970000000000002</v>
          </cell>
          <cell r="G37">
            <v>200.45699999999999</v>
          </cell>
          <cell r="H37">
            <v>-4.694</v>
          </cell>
        </row>
        <row r="38">
          <cell r="C38">
            <v>65.914000000000001</v>
          </cell>
          <cell r="D38">
            <v>4.3220000000000001</v>
          </cell>
          <cell r="G38">
            <v>209.18199999999999</v>
          </cell>
          <cell r="H38">
            <v>-4.6959999999999997</v>
          </cell>
        </row>
        <row r="39">
          <cell r="C39">
            <v>69.326999999999998</v>
          </cell>
          <cell r="D39">
            <v>4.32</v>
          </cell>
          <cell r="G39">
            <v>226.86099999999999</v>
          </cell>
          <cell r="H39">
            <v>-4.968</v>
          </cell>
        </row>
        <row r="40">
          <cell r="C40">
            <v>71.997</v>
          </cell>
          <cell r="D40">
            <v>4.3540000000000001</v>
          </cell>
          <cell r="G40">
            <v>246.971</v>
          </cell>
          <cell r="H40">
            <v>-5.3040000000000003</v>
          </cell>
        </row>
        <row r="41">
          <cell r="C41">
            <v>75.317999999999998</v>
          </cell>
          <cell r="D41">
            <v>4.3259999999999996</v>
          </cell>
          <cell r="G41">
            <v>264.61200000000002</v>
          </cell>
          <cell r="H41">
            <v>-6.5270000000000001</v>
          </cell>
        </row>
        <row r="42">
          <cell r="C42">
            <v>77.215000000000003</v>
          </cell>
          <cell r="D42">
            <v>4.327</v>
          </cell>
          <cell r="G42">
            <v>272.44200000000001</v>
          </cell>
          <cell r="H42">
            <v>-7.3940000000000001</v>
          </cell>
        </row>
        <row r="43">
          <cell r="C43">
            <v>79.972999999999999</v>
          </cell>
          <cell r="D43">
            <v>4.274</v>
          </cell>
          <cell r="G43">
            <v>279.83600000000001</v>
          </cell>
          <cell r="H43">
            <v>-8.5169999999999995</v>
          </cell>
        </row>
        <row r="44">
          <cell r="C44">
            <v>82.649000000000001</v>
          </cell>
          <cell r="D44">
            <v>4.1970000000000001</v>
          </cell>
          <cell r="G44">
            <v>284.81400000000002</v>
          </cell>
          <cell r="H44">
            <v>-9.0250000000000004</v>
          </cell>
        </row>
        <row r="45">
          <cell r="C45">
            <v>85.924999999999997</v>
          </cell>
          <cell r="D45">
            <v>4.1219999999999999</v>
          </cell>
          <cell r="G45">
            <v>290.435</v>
          </cell>
          <cell r="H45">
            <v>-9.69</v>
          </cell>
        </row>
        <row r="46">
          <cell r="C46">
            <v>92.917000000000002</v>
          </cell>
          <cell r="D46">
            <v>4.0019999999999998</v>
          </cell>
          <cell r="G46">
            <v>295.93400000000003</v>
          </cell>
          <cell r="H46">
            <v>-10.284000000000001</v>
          </cell>
        </row>
        <row r="47">
          <cell r="C47">
            <v>97.772999999999996</v>
          </cell>
          <cell r="D47">
            <v>3.9049999999999998</v>
          </cell>
          <cell r="G47">
            <v>301.73399999999998</v>
          </cell>
          <cell r="H47">
            <v>-10.955</v>
          </cell>
        </row>
        <row r="48">
          <cell r="C48">
            <v>101.3</v>
          </cell>
          <cell r="D48">
            <v>3.8260000000000001</v>
          </cell>
          <cell r="G48">
            <v>306.79700000000003</v>
          </cell>
          <cell r="H48">
            <v>-11.257</v>
          </cell>
        </row>
        <row r="49">
          <cell r="C49">
            <v>107.078</v>
          </cell>
          <cell r="D49">
            <v>3.7669999999999999</v>
          </cell>
          <cell r="G49">
            <v>312.18400000000003</v>
          </cell>
          <cell r="H49">
            <v>-11.516</v>
          </cell>
        </row>
        <row r="50">
          <cell r="C50">
            <v>118.61799999999999</v>
          </cell>
          <cell r="D50">
            <v>3.8380000000000001</v>
          </cell>
          <cell r="G50">
            <v>318.15600000000001</v>
          </cell>
          <cell r="H50">
            <v>-11.577999999999999</v>
          </cell>
        </row>
        <row r="51">
          <cell r="C51">
            <v>130.12200000000001</v>
          </cell>
          <cell r="D51">
            <v>3.8980000000000001</v>
          </cell>
          <cell r="G51">
            <v>323.33499999999998</v>
          </cell>
          <cell r="H51">
            <v>-11.773999999999999</v>
          </cell>
        </row>
        <row r="52">
          <cell r="C52">
            <v>140.32499999999999</v>
          </cell>
          <cell r="D52">
            <v>3.6539999999999999</v>
          </cell>
          <cell r="G52">
            <v>327.40699999999998</v>
          </cell>
          <cell r="H52">
            <v>-11.781000000000001</v>
          </cell>
        </row>
        <row r="53">
          <cell r="C53">
            <v>155.898</v>
          </cell>
          <cell r="D53">
            <v>3.6309999999999998</v>
          </cell>
          <cell r="G53">
            <v>329.62400000000002</v>
          </cell>
          <cell r="H53">
            <v>-11.663</v>
          </cell>
        </row>
        <row r="54">
          <cell r="C54">
            <v>168.559</v>
          </cell>
          <cell r="D54">
            <v>3.42</v>
          </cell>
          <cell r="G54">
            <v>333.33499999999998</v>
          </cell>
          <cell r="H54">
            <v>-11.445</v>
          </cell>
        </row>
        <row r="55">
          <cell r="C55">
            <v>178.67400000000001</v>
          </cell>
          <cell r="D55">
            <v>3.2890000000000001</v>
          </cell>
          <cell r="G55">
            <v>338.56200000000001</v>
          </cell>
          <cell r="H55">
            <v>-11.332000000000001</v>
          </cell>
        </row>
        <row r="56">
          <cell r="C56">
            <v>193.40299999999999</v>
          </cell>
          <cell r="D56">
            <v>3.129</v>
          </cell>
          <cell r="G56">
            <v>345.50299999999999</v>
          </cell>
          <cell r="H56">
            <v>-10.734</v>
          </cell>
        </row>
        <row r="57">
          <cell r="C57">
            <v>205.45</v>
          </cell>
          <cell r="D57">
            <v>2.93</v>
          </cell>
          <cell r="G57">
            <v>348.30399999999997</v>
          </cell>
          <cell r="H57">
            <v>-10.593999999999999</v>
          </cell>
        </row>
        <row r="58">
          <cell r="C58">
            <v>215.57599999999999</v>
          </cell>
          <cell r="D58">
            <v>2.802</v>
          </cell>
          <cell r="G58">
            <v>352.30700000000002</v>
          </cell>
          <cell r="H58">
            <v>-10.291</v>
          </cell>
        </row>
        <row r="59">
          <cell r="C59">
            <v>231.28800000000001</v>
          </cell>
          <cell r="D59">
            <v>2.5579999999999998</v>
          </cell>
          <cell r="G59">
            <v>356.37900000000002</v>
          </cell>
          <cell r="H59">
            <v>-9.8989999999999991</v>
          </cell>
        </row>
        <row r="60">
          <cell r="C60">
            <v>245.708</v>
          </cell>
          <cell r="D60">
            <v>2.2160000000000002</v>
          </cell>
          <cell r="G60">
            <v>359.93700000000001</v>
          </cell>
          <cell r="H60">
            <v>-9.3870000000000005</v>
          </cell>
        </row>
        <row r="61">
          <cell r="C61">
            <v>259.39699999999999</v>
          </cell>
          <cell r="D61">
            <v>1.5129999999999999</v>
          </cell>
          <cell r="G61">
            <v>362.423</v>
          </cell>
          <cell r="H61">
            <v>-9.0890000000000004</v>
          </cell>
        </row>
        <row r="62">
          <cell r="C62">
            <v>272.22399999999999</v>
          </cell>
          <cell r="D62">
            <v>5.6000000000000001E-2</v>
          </cell>
          <cell r="G62">
            <v>366.76299999999998</v>
          </cell>
          <cell r="H62">
            <v>-8.3420000000000005</v>
          </cell>
        </row>
        <row r="63">
          <cell r="C63">
            <v>273.80900000000003</v>
          </cell>
          <cell r="D63">
            <v>-0.17699999999999999</v>
          </cell>
          <cell r="G63">
            <v>376.52100000000002</v>
          </cell>
          <cell r="H63">
            <v>-6.8650000000000002</v>
          </cell>
        </row>
        <row r="64">
          <cell r="C64">
            <v>276.12299999999999</v>
          </cell>
          <cell r="D64">
            <v>-0.42399999999999999</v>
          </cell>
          <cell r="G64">
            <v>384.60500000000002</v>
          </cell>
          <cell r="H64">
            <v>-6.1109999999999998</v>
          </cell>
        </row>
        <row r="65">
          <cell r="C65">
            <v>279.20400000000001</v>
          </cell>
          <cell r="D65">
            <v>-0.747</v>
          </cell>
          <cell r="G65">
            <v>399.86200000000002</v>
          </cell>
          <cell r="H65">
            <v>-4.6219999999999999</v>
          </cell>
        </row>
        <row r="66">
          <cell r="C66">
            <v>282.67399999999998</v>
          </cell>
          <cell r="D66">
            <v>-1.167</v>
          </cell>
          <cell r="G66">
            <v>413.59300000000002</v>
          </cell>
          <cell r="H66">
            <v>-4.0270000000000001</v>
          </cell>
        </row>
        <row r="67">
          <cell r="C67">
            <v>284.44200000000001</v>
          </cell>
          <cell r="D67">
            <v>-1.2869999999999999</v>
          </cell>
          <cell r="G67">
            <v>429.63200000000001</v>
          </cell>
          <cell r="H67">
            <v>-3.9529999999999998</v>
          </cell>
        </row>
        <row r="68">
          <cell r="C68">
            <v>288.279</v>
          </cell>
          <cell r="D68">
            <v>-1.7110000000000001</v>
          </cell>
          <cell r="G68">
            <v>450.93099999999998</v>
          </cell>
          <cell r="H68">
            <v>-3.569</v>
          </cell>
        </row>
        <row r="69">
          <cell r="C69">
            <v>292.29899999999998</v>
          </cell>
          <cell r="D69">
            <v>-2.0270000000000001</v>
          </cell>
          <cell r="G69">
            <v>468.79599999999999</v>
          </cell>
          <cell r="H69">
            <v>-3.3180000000000001</v>
          </cell>
        </row>
        <row r="70">
          <cell r="C70">
            <v>297.589</v>
          </cell>
          <cell r="D70">
            <v>-2.6080000000000001</v>
          </cell>
          <cell r="G70">
            <v>485.48700000000002</v>
          </cell>
          <cell r="H70">
            <v>-2.6669999999999998</v>
          </cell>
        </row>
        <row r="71">
          <cell r="C71">
            <v>303.637</v>
          </cell>
          <cell r="D71">
            <v>-3.1309999999999998</v>
          </cell>
          <cell r="G71">
            <v>498.91399999999999</v>
          </cell>
          <cell r="H71">
            <v>-2.089</v>
          </cell>
        </row>
        <row r="72">
          <cell r="C72">
            <v>308.24</v>
          </cell>
          <cell r="D72">
            <v>-3.6680000000000001</v>
          </cell>
          <cell r="G72">
            <v>514.21600000000001</v>
          </cell>
          <cell r="H72">
            <v>-1.1559999999999999</v>
          </cell>
        </row>
        <row r="73">
          <cell r="C73">
            <v>309.68099999999998</v>
          </cell>
          <cell r="D73">
            <v>-3.847</v>
          </cell>
          <cell r="G73">
            <v>528.53099999999995</v>
          </cell>
          <cell r="H73">
            <v>0.47499999999999998</v>
          </cell>
        </row>
        <row r="74">
          <cell r="C74">
            <v>312.48099999999999</v>
          </cell>
          <cell r="D74">
            <v>-4.0670000000000002</v>
          </cell>
          <cell r="G74">
            <v>532.39300000000003</v>
          </cell>
          <cell r="H74">
            <v>0.96099999999999997</v>
          </cell>
        </row>
        <row r="75">
          <cell r="C75">
            <v>315.49099999999999</v>
          </cell>
          <cell r="D75">
            <v>-4.3120000000000003</v>
          </cell>
          <cell r="G75">
            <v>536.13199999999995</v>
          </cell>
          <cell r="H75">
            <v>1.3220000000000001</v>
          </cell>
        </row>
        <row r="76">
          <cell r="C76">
            <v>317.24099999999999</v>
          </cell>
          <cell r="D76">
            <v>-4.3949999999999996</v>
          </cell>
          <cell r="G76">
            <v>537.99900000000002</v>
          </cell>
          <cell r="H76">
            <v>1.4750000000000001</v>
          </cell>
        </row>
        <row r="77">
          <cell r="C77">
            <v>318.64299999999997</v>
          </cell>
          <cell r="D77">
            <v>-4.4550000000000001</v>
          </cell>
          <cell r="G77">
            <v>541.54999999999995</v>
          </cell>
          <cell r="H77">
            <v>1.665</v>
          </cell>
        </row>
        <row r="78">
          <cell r="C78">
            <v>320.70600000000002</v>
          </cell>
          <cell r="D78">
            <v>-4.4710000000000001</v>
          </cell>
          <cell r="G78">
            <v>546.37199999999996</v>
          </cell>
          <cell r="H78">
            <v>1.744</v>
          </cell>
        </row>
        <row r="79">
          <cell r="C79">
            <v>323.19099999999997</v>
          </cell>
          <cell r="D79">
            <v>-4.3879999999999999</v>
          </cell>
          <cell r="G79">
            <v>552.78</v>
          </cell>
          <cell r="H79">
            <v>1.897</v>
          </cell>
        </row>
        <row r="80">
          <cell r="C80">
            <v>326.98</v>
          </cell>
          <cell r="D80">
            <v>-4.3979999999999997</v>
          </cell>
          <cell r="G80">
            <v>557.98299999999995</v>
          </cell>
          <cell r="H80">
            <v>1.9630000000000001</v>
          </cell>
        </row>
        <row r="81">
          <cell r="C81">
            <v>329.399</v>
          </cell>
          <cell r="D81">
            <v>-4.3239999999999998</v>
          </cell>
          <cell r="G81">
            <v>562.17999999999995</v>
          </cell>
          <cell r="H81">
            <v>1.841</v>
          </cell>
        </row>
        <row r="82">
          <cell r="C82">
            <v>331.38900000000001</v>
          </cell>
          <cell r="D82">
            <v>-4.2130000000000001</v>
          </cell>
          <cell r="G82">
            <v>566.18299999999999</v>
          </cell>
          <cell r="H82">
            <v>1.835</v>
          </cell>
        </row>
        <row r="83">
          <cell r="C83">
            <v>334.57</v>
          </cell>
          <cell r="D83">
            <v>-4.13</v>
          </cell>
          <cell r="G83">
            <v>571.68299999999999</v>
          </cell>
          <cell r="H83">
            <v>1.5640000000000001</v>
          </cell>
        </row>
        <row r="84">
          <cell r="C84">
            <v>338.07600000000002</v>
          </cell>
          <cell r="D84">
            <v>-3.9089999999999998</v>
          </cell>
          <cell r="G84">
            <v>574.50400000000002</v>
          </cell>
          <cell r="H84">
            <v>1.3109999999999999</v>
          </cell>
        </row>
        <row r="85">
          <cell r="C85">
            <v>346.16800000000001</v>
          </cell>
          <cell r="D85">
            <v>-3.25</v>
          </cell>
          <cell r="G85">
            <v>581.52300000000002</v>
          </cell>
          <cell r="H85">
            <v>0.63700000000000001</v>
          </cell>
        </row>
        <row r="86">
          <cell r="C86">
            <v>348.33699999999999</v>
          </cell>
          <cell r="D86">
            <v>-3.2010000000000001</v>
          </cell>
          <cell r="G86">
            <v>591.33299999999997</v>
          </cell>
          <cell r="H86">
            <v>-0.439</v>
          </cell>
        </row>
        <row r="87">
          <cell r="C87">
            <v>350.59</v>
          </cell>
          <cell r="D87">
            <v>-2.992</v>
          </cell>
          <cell r="G87">
            <v>596.07500000000005</v>
          </cell>
          <cell r="H87">
            <v>-1.0069999999999999</v>
          </cell>
        </row>
        <row r="88">
          <cell r="C88">
            <v>353.35</v>
          </cell>
          <cell r="D88">
            <v>-2.8450000000000002</v>
          </cell>
          <cell r="G88">
            <v>599.52700000000004</v>
          </cell>
          <cell r="H88">
            <v>-1.5269999999999999</v>
          </cell>
        </row>
        <row r="89">
          <cell r="C89">
            <v>355.935</v>
          </cell>
          <cell r="D89">
            <v>-2.6720000000000002</v>
          </cell>
          <cell r="G89">
            <v>607.53700000000003</v>
          </cell>
          <cell r="H89">
            <v>-2.7879999999999998</v>
          </cell>
        </row>
        <row r="90">
          <cell r="C90">
            <v>359.27699999999999</v>
          </cell>
          <cell r="D90">
            <v>-2.1859999999999999</v>
          </cell>
          <cell r="G90">
            <v>611.202</v>
          </cell>
          <cell r="H90">
            <v>-3.5840000000000001</v>
          </cell>
        </row>
        <row r="91">
          <cell r="C91">
            <v>364.78500000000003</v>
          </cell>
          <cell r="D91">
            <v>-1.3720000000000001</v>
          </cell>
          <cell r="G91">
            <v>616.96100000000001</v>
          </cell>
          <cell r="H91">
            <v>-4.7949999999999999</v>
          </cell>
        </row>
        <row r="92">
          <cell r="C92">
            <v>367.358</v>
          </cell>
          <cell r="D92">
            <v>-0.97799999999999998</v>
          </cell>
          <cell r="G92">
            <v>621.29999999999995</v>
          </cell>
          <cell r="H92">
            <v>-5.6559999999999997</v>
          </cell>
        </row>
        <row r="93">
          <cell r="C93">
            <v>369.63799999999998</v>
          </cell>
          <cell r="D93">
            <v>-0.60099999999999998</v>
          </cell>
          <cell r="G93">
            <v>625.726</v>
          </cell>
          <cell r="H93">
            <v>-6.5439999999999996</v>
          </cell>
        </row>
        <row r="94">
          <cell r="C94">
            <v>373.04</v>
          </cell>
          <cell r="D94">
            <v>2.5999999999999999E-2</v>
          </cell>
          <cell r="G94">
            <v>642.51499999999999</v>
          </cell>
          <cell r="H94">
            <v>-9.6649999999999991</v>
          </cell>
        </row>
        <row r="95">
          <cell r="C95">
            <v>376.94900000000001</v>
          </cell>
          <cell r="D95">
            <v>0.56000000000000005</v>
          </cell>
          <cell r="G95">
            <v>662.6</v>
          </cell>
          <cell r="H95">
            <v>-13.103</v>
          </cell>
        </row>
        <row r="96">
          <cell r="C96">
            <v>385.65300000000002</v>
          </cell>
          <cell r="D96">
            <v>1.66</v>
          </cell>
          <cell r="G96">
            <v>672.91300000000001</v>
          </cell>
          <cell r="H96">
            <v>-14.772</v>
          </cell>
        </row>
        <row r="97">
          <cell r="C97">
            <v>395.19099999999997</v>
          </cell>
          <cell r="D97">
            <v>2.444</v>
          </cell>
          <cell r="G97">
            <v>680.83699999999999</v>
          </cell>
          <cell r="H97">
            <v>-15.92</v>
          </cell>
        </row>
        <row r="98">
          <cell r="C98">
            <v>406.23500000000001</v>
          </cell>
          <cell r="D98">
            <v>3.0880000000000001</v>
          </cell>
          <cell r="G98">
            <v>686.56</v>
          </cell>
          <cell r="H98">
            <v>-16.420000000000002</v>
          </cell>
        </row>
        <row r="99">
          <cell r="C99">
            <v>418.98</v>
          </cell>
          <cell r="D99">
            <v>3.504</v>
          </cell>
          <cell r="G99">
            <v>690.673</v>
          </cell>
          <cell r="H99">
            <v>-16.77</v>
          </cell>
        </row>
        <row r="100">
          <cell r="C100">
            <v>430.63</v>
          </cell>
          <cell r="D100">
            <v>3.5529999999999999</v>
          </cell>
          <cell r="G100">
            <v>695.83799999999997</v>
          </cell>
          <cell r="H100">
            <v>-17.033000000000001</v>
          </cell>
        </row>
        <row r="101">
          <cell r="C101">
            <v>444.38499999999999</v>
          </cell>
          <cell r="D101">
            <v>3.7650000000000001</v>
          </cell>
          <cell r="G101">
            <v>698.47</v>
          </cell>
          <cell r="H101">
            <v>-17.152999999999999</v>
          </cell>
        </row>
        <row r="102">
          <cell r="C102">
            <v>459.27</v>
          </cell>
          <cell r="D102">
            <v>4.1619999999999999</v>
          </cell>
          <cell r="G102">
            <v>706.96699999999998</v>
          </cell>
          <cell r="H102">
            <v>-17.157</v>
          </cell>
        </row>
        <row r="103">
          <cell r="C103">
            <v>467.43599999999998</v>
          </cell>
          <cell r="D103">
            <v>4.2140000000000004</v>
          </cell>
          <cell r="G103">
            <v>714.20600000000002</v>
          </cell>
          <cell r="H103">
            <v>-16.891999999999999</v>
          </cell>
        </row>
        <row r="104">
          <cell r="C104">
            <v>476.47500000000002</v>
          </cell>
          <cell r="D104">
            <v>4.2530000000000001</v>
          </cell>
          <cell r="G104">
            <v>718.02099999999996</v>
          </cell>
          <cell r="H104">
            <v>-16.704000000000001</v>
          </cell>
        </row>
        <row r="105">
          <cell r="C105">
            <v>484.91300000000001</v>
          </cell>
          <cell r="D105">
            <v>4.3949999999999996</v>
          </cell>
          <cell r="G105">
            <v>723.59799999999996</v>
          </cell>
          <cell r="H105">
            <v>-16.361000000000001</v>
          </cell>
        </row>
        <row r="106">
          <cell r="C106">
            <v>491.70800000000003</v>
          </cell>
          <cell r="D106">
            <v>4.7060000000000004</v>
          </cell>
          <cell r="G106">
            <v>728.60599999999999</v>
          </cell>
          <cell r="H106">
            <v>-15.9</v>
          </cell>
        </row>
        <row r="107">
          <cell r="C107">
            <v>498.30900000000003</v>
          </cell>
          <cell r="D107">
            <v>5.0039999999999996</v>
          </cell>
          <cell r="G107">
            <v>732.92200000000003</v>
          </cell>
          <cell r="H107">
            <v>-15.417999999999999</v>
          </cell>
        </row>
        <row r="108">
          <cell r="C108">
            <v>504.37</v>
          </cell>
          <cell r="D108">
            <v>5.2050000000000001</v>
          </cell>
          <cell r="G108">
            <v>736.72699999999998</v>
          </cell>
          <cell r="H108">
            <v>-14.901999999999999</v>
          </cell>
        </row>
        <row r="109">
          <cell r="C109">
            <v>510.49799999999999</v>
          </cell>
          <cell r="D109">
            <v>5.5389999999999997</v>
          </cell>
          <cell r="G109">
            <v>742.69200000000001</v>
          </cell>
          <cell r="H109">
            <v>-14.099</v>
          </cell>
        </row>
        <row r="110">
          <cell r="C110">
            <v>514.88</v>
          </cell>
          <cell r="D110">
            <v>5.9480000000000004</v>
          </cell>
          <cell r="G110">
            <v>748.40800000000002</v>
          </cell>
          <cell r="H110">
            <v>-13.301</v>
          </cell>
        </row>
        <row r="111">
          <cell r="C111">
            <v>521.50199999999995</v>
          </cell>
          <cell r="D111">
            <v>6.6749999999999998</v>
          </cell>
          <cell r="G111">
            <v>752.89400000000001</v>
          </cell>
          <cell r="H111">
            <v>-12.615</v>
          </cell>
        </row>
        <row r="112">
          <cell r="C112">
            <v>527.42899999999997</v>
          </cell>
          <cell r="D112">
            <v>7.5010000000000003</v>
          </cell>
          <cell r="G112">
            <v>759.60799999999995</v>
          </cell>
          <cell r="H112">
            <v>-11.541</v>
          </cell>
        </row>
        <row r="113">
          <cell r="C113">
            <v>528.55399999999997</v>
          </cell>
          <cell r="D113">
            <v>7.657</v>
          </cell>
          <cell r="G113">
            <v>765.05</v>
          </cell>
          <cell r="H113">
            <v>-10.629</v>
          </cell>
        </row>
        <row r="114">
          <cell r="C114">
            <v>531.23</v>
          </cell>
          <cell r="D114">
            <v>7.9710000000000001</v>
          </cell>
          <cell r="G114">
            <v>769.476</v>
          </cell>
          <cell r="H114">
            <v>-9.718</v>
          </cell>
        </row>
        <row r="115">
          <cell r="C115">
            <v>533.67100000000005</v>
          </cell>
          <cell r="D115">
            <v>8.3510000000000009</v>
          </cell>
          <cell r="G115">
            <v>771.66899999999998</v>
          </cell>
          <cell r="H115">
            <v>-9.3360000000000003</v>
          </cell>
        </row>
        <row r="116">
          <cell r="C116">
            <v>535.4</v>
          </cell>
          <cell r="D116">
            <v>8.5820000000000007</v>
          </cell>
          <cell r="G116">
            <v>777.36300000000006</v>
          </cell>
          <cell r="H116">
            <v>-7.992</v>
          </cell>
        </row>
        <row r="117">
          <cell r="C117">
            <v>537.39099999999996</v>
          </cell>
          <cell r="D117">
            <v>8.7010000000000005</v>
          </cell>
          <cell r="G117">
            <v>780.41300000000001</v>
          </cell>
          <cell r="H117">
            <v>-7.2750000000000004</v>
          </cell>
        </row>
        <row r="118">
          <cell r="C118">
            <v>538.80100000000004</v>
          </cell>
          <cell r="D118">
            <v>8.8140000000000001</v>
          </cell>
          <cell r="G118">
            <v>797.66499999999996</v>
          </cell>
          <cell r="H118">
            <v>-3.6749999999999998</v>
          </cell>
        </row>
        <row r="119">
          <cell r="C119">
            <v>540.46500000000003</v>
          </cell>
          <cell r="D119">
            <v>8.9469999999999992</v>
          </cell>
          <cell r="G119">
            <v>818.31399999999996</v>
          </cell>
          <cell r="H119">
            <v>-1.032</v>
          </cell>
        </row>
        <row r="120">
          <cell r="C120">
            <v>541.88499999999999</v>
          </cell>
          <cell r="D120">
            <v>9.0559999999999992</v>
          </cell>
          <cell r="G120">
            <v>839.28499999999997</v>
          </cell>
          <cell r="H120">
            <v>0.25600000000000001</v>
          </cell>
        </row>
        <row r="121">
          <cell r="C121">
            <v>543.34199999999998</v>
          </cell>
          <cell r="D121">
            <v>9.1170000000000009</v>
          </cell>
          <cell r="G121">
            <v>854.84400000000005</v>
          </cell>
          <cell r="H121">
            <v>0.36399999999999999</v>
          </cell>
        </row>
        <row r="122">
          <cell r="C122">
            <v>544.29999999999995</v>
          </cell>
          <cell r="D122">
            <v>9.1679999999999993</v>
          </cell>
          <cell r="G122">
            <v>876.30600000000004</v>
          </cell>
          <cell r="H122">
            <v>-0.873</v>
          </cell>
        </row>
        <row r="123">
          <cell r="C123">
            <v>546.30600000000004</v>
          </cell>
          <cell r="D123">
            <v>9.18</v>
          </cell>
          <cell r="G123">
            <v>891.274</v>
          </cell>
          <cell r="H123">
            <v>-2.4569999999999999</v>
          </cell>
        </row>
        <row r="124">
          <cell r="C124">
            <v>549.02200000000005</v>
          </cell>
          <cell r="D124">
            <v>9.16</v>
          </cell>
          <cell r="G124">
            <v>898.78399999999999</v>
          </cell>
          <cell r="H124">
            <v>-3.45</v>
          </cell>
        </row>
        <row r="125">
          <cell r="C125">
            <v>550.49800000000005</v>
          </cell>
          <cell r="D125">
            <v>9.1370000000000005</v>
          </cell>
          <cell r="G125">
            <v>904.74900000000002</v>
          </cell>
          <cell r="H125">
            <v>-4.5259999999999998</v>
          </cell>
        </row>
        <row r="126">
          <cell r="C126">
            <v>552.43200000000002</v>
          </cell>
          <cell r="D126">
            <v>9.1839999999999993</v>
          </cell>
          <cell r="G126">
            <v>909.45399999999995</v>
          </cell>
          <cell r="H126">
            <v>-5.5110000000000001</v>
          </cell>
        </row>
        <row r="127">
          <cell r="C127">
            <v>554.73699999999997</v>
          </cell>
          <cell r="D127">
            <v>9.26</v>
          </cell>
          <cell r="G127">
            <v>929.72799999999995</v>
          </cell>
          <cell r="H127">
            <v>-10.323</v>
          </cell>
        </row>
        <row r="128">
          <cell r="C128">
            <v>556.53599999999994</v>
          </cell>
          <cell r="D128">
            <v>9.3160000000000007</v>
          </cell>
          <cell r="G128">
            <v>937.971</v>
          </cell>
          <cell r="H128">
            <v>-12.289</v>
          </cell>
        </row>
        <row r="129">
          <cell r="C129">
            <v>557.84299999999996</v>
          </cell>
          <cell r="D129">
            <v>9.3030000000000008</v>
          </cell>
          <cell r="G129">
            <v>945.55100000000004</v>
          </cell>
          <cell r="H129">
            <v>-13.742000000000001</v>
          </cell>
        </row>
        <row r="130">
          <cell r="C130">
            <v>559.38300000000004</v>
          </cell>
          <cell r="D130">
            <v>9.2929999999999993</v>
          </cell>
          <cell r="G130">
            <v>950.30799999999999</v>
          </cell>
          <cell r="H130">
            <v>-14.417999999999999</v>
          </cell>
        </row>
        <row r="131">
          <cell r="C131">
            <v>560.42999999999995</v>
          </cell>
          <cell r="D131">
            <v>9.2840000000000007</v>
          </cell>
          <cell r="G131">
            <v>956.61099999999999</v>
          </cell>
          <cell r="H131">
            <v>-15.055</v>
          </cell>
        </row>
        <row r="132">
          <cell r="C132">
            <v>562.22299999999996</v>
          </cell>
          <cell r="D132">
            <v>9.3070000000000004</v>
          </cell>
          <cell r="G132">
            <v>963.70699999999999</v>
          </cell>
          <cell r="H132">
            <v>-15.567</v>
          </cell>
        </row>
        <row r="133">
          <cell r="C133">
            <v>564.03300000000002</v>
          </cell>
          <cell r="D133">
            <v>9.3170000000000002</v>
          </cell>
          <cell r="G133">
            <v>969.03499999999997</v>
          </cell>
          <cell r="H133">
            <v>-15.688000000000001</v>
          </cell>
        </row>
        <row r="134">
          <cell r="C134">
            <v>565.40599999999995</v>
          </cell>
          <cell r="D134">
            <v>9.2690000000000001</v>
          </cell>
          <cell r="G134">
            <v>974.90200000000004</v>
          </cell>
          <cell r="H134">
            <v>-15.834</v>
          </cell>
        </row>
        <row r="135">
          <cell r="C135">
            <v>567.60199999999998</v>
          </cell>
          <cell r="D135">
            <v>9.1170000000000009</v>
          </cell>
          <cell r="G135">
            <v>981.00099999999998</v>
          </cell>
          <cell r="H135">
            <v>-15.53</v>
          </cell>
        </row>
        <row r="136">
          <cell r="C136">
            <v>569.17700000000002</v>
          </cell>
          <cell r="D136">
            <v>9.0090000000000003</v>
          </cell>
          <cell r="G136">
            <v>986.35299999999995</v>
          </cell>
          <cell r="H136">
            <v>-15.192</v>
          </cell>
        </row>
        <row r="137">
          <cell r="C137">
            <v>571.24599999999998</v>
          </cell>
          <cell r="D137">
            <v>8.8049999999999997</v>
          </cell>
          <cell r="G137">
            <v>991.58399999999995</v>
          </cell>
          <cell r="H137">
            <v>-14.852</v>
          </cell>
        </row>
        <row r="138">
          <cell r="C138">
            <v>573.24699999999996</v>
          </cell>
          <cell r="D138">
            <v>8.6280000000000001</v>
          </cell>
          <cell r="G138">
            <v>994.03599999999994</v>
          </cell>
          <cell r="H138">
            <v>-14.638</v>
          </cell>
        </row>
        <row r="139">
          <cell r="C139">
            <v>575.77200000000005</v>
          </cell>
          <cell r="D139">
            <v>8.4369999999999994</v>
          </cell>
          <cell r="G139">
            <v>999.053</v>
          </cell>
          <cell r="H139">
            <v>-13.773</v>
          </cell>
        </row>
        <row r="140">
          <cell r="C140">
            <v>577.90300000000002</v>
          </cell>
          <cell r="D140">
            <v>8.24</v>
          </cell>
          <cell r="G140">
            <v>1003.869</v>
          </cell>
          <cell r="H140">
            <v>-12.978</v>
          </cell>
        </row>
        <row r="141">
          <cell r="C141">
            <v>580.29200000000003</v>
          </cell>
          <cell r="D141">
            <v>8.1039999999999992</v>
          </cell>
          <cell r="G141">
            <v>1010.158</v>
          </cell>
          <cell r="H141">
            <v>-11.724</v>
          </cell>
        </row>
        <row r="142">
          <cell r="C142">
            <v>582.83699999999999</v>
          </cell>
          <cell r="D142">
            <v>7.8369999999999997</v>
          </cell>
          <cell r="G142">
            <v>1014.616</v>
          </cell>
          <cell r="H142">
            <v>-10.884</v>
          </cell>
        </row>
        <row r="143">
          <cell r="C143">
            <v>585.85599999999999</v>
          </cell>
          <cell r="D143">
            <v>7.4690000000000003</v>
          </cell>
          <cell r="G143">
            <v>1019.894</v>
          </cell>
          <cell r="H143">
            <v>-9.9260000000000002</v>
          </cell>
        </row>
        <row r="144">
          <cell r="C144">
            <v>587.18399999999997</v>
          </cell>
          <cell r="D144">
            <v>7.2350000000000003</v>
          </cell>
          <cell r="G144">
            <v>1028.623</v>
          </cell>
          <cell r="H144">
            <v>-8.5120000000000005</v>
          </cell>
        </row>
        <row r="145">
          <cell r="C145">
            <v>589.17899999999997</v>
          </cell>
          <cell r="D145">
            <v>7.0060000000000002</v>
          </cell>
          <cell r="G145">
            <v>1045.3440000000001</v>
          </cell>
          <cell r="H145">
            <v>-6.7759999999999998</v>
          </cell>
        </row>
        <row r="146">
          <cell r="C146">
            <v>591.452</v>
          </cell>
          <cell r="D146">
            <v>6.8159999999999998</v>
          </cell>
          <cell r="G146">
            <v>1066.1659999999999</v>
          </cell>
          <cell r="H146">
            <v>-5.8460000000000001</v>
          </cell>
        </row>
        <row r="147">
          <cell r="C147">
            <v>594.12400000000002</v>
          </cell>
          <cell r="D147">
            <v>6.3739999999999997</v>
          </cell>
          <cell r="G147">
            <v>1083.2439999999999</v>
          </cell>
          <cell r="H147">
            <v>-5.96</v>
          </cell>
        </row>
        <row r="148">
          <cell r="C148">
            <v>596.13900000000001</v>
          </cell>
          <cell r="D148">
            <v>6.0490000000000004</v>
          </cell>
          <cell r="G148">
            <v>1099.0150000000001</v>
          </cell>
          <cell r="H148">
            <v>-6.1749999999999998</v>
          </cell>
        </row>
        <row r="149">
          <cell r="C149">
            <v>600.23699999999997</v>
          </cell>
          <cell r="D149">
            <v>5.5309999999999997</v>
          </cell>
          <cell r="G149">
            <v>1115.4380000000001</v>
          </cell>
          <cell r="H149">
            <v>-6.3</v>
          </cell>
        </row>
        <row r="150">
          <cell r="C150">
            <v>605.03899999999999</v>
          </cell>
          <cell r="D150">
            <v>4.8339999999999996</v>
          </cell>
          <cell r="G150">
            <v>1132.461</v>
          </cell>
          <cell r="H150">
            <v>-6.7439999999999998</v>
          </cell>
        </row>
        <row r="151">
          <cell r="C151">
            <v>606.80899999999997</v>
          </cell>
          <cell r="D151">
            <v>4.5789999999999997</v>
          </cell>
          <cell r="G151">
            <v>1148.9090000000001</v>
          </cell>
          <cell r="H151">
            <v>-7.0110000000000001</v>
          </cell>
        </row>
        <row r="152">
          <cell r="C152">
            <v>609.53599999999994</v>
          </cell>
          <cell r="D152">
            <v>4.0659999999999998</v>
          </cell>
          <cell r="G152">
            <v>1163.884</v>
          </cell>
          <cell r="H152">
            <v>-7.3890000000000002</v>
          </cell>
        </row>
        <row r="153">
          <cell r="C153">
            <v>612.59</v>
          </cell>
          <cell r="D153">
            <v>3.5219999999999998</v>
          </cell>
          <cell r="G153">
            <v>1179.846</v>
          </cell>
          <cell r="H153">
            <v>-7.2439999999999998</v>
          </cell>
        </row>
        <row r="154">
          <cell r="C154">
            <v>615.46199999999999</v>
          </cell>
          <cell r="D154">
            <v>3.0139999999999998</v>
          </cell>
          <cell r="G154">
            <v>1186.049</v>
          </cell>
          <cell r="H154">
            <v>-7.0270000000000001</v>
          </cell>
        </row>
        <row r="155">
          <cell r="C155">
            <v>617.20899999999995</v>
          </cell>
          <cell r="D155">
            <v>2.7120000000000002</v>
          </cell>
          <cell r="G155">
            <v>1195.4749999999999</v>
          </cell>
          <cell r="H155">
            <v>-6.7039999999999997</v>
          </cell>
        </row>
        <row r="156">
          <cell r="C156">
            <v>618.67600000000004</v>
          </cell>
          <cell r="D156">
            <v>2.427</v>
          </cell>
          <cell r="G156">
            <v>1202.2349999999999</v>
          </cell>
          <cell r="H156">
            <v>-6.4859999999999998</v>
          </cell>
        </row>
        <row r="157">
          <cell r="C157">
            <v>620.87</v>
          </cell>
          <cell r="D157">
            <v>1.992</v>
          </cell>
          <cell r="G157">
            <v>1209.498</v>
          </cell>
          <cell r="H157">
            <v>-6.3250000000000002</v>
          </cell>
        </row>
        <row r="158">
          <cell r="C158">
            <v>624.66</v>
          </cell>
          <cell r="D158">
            <v>1.238</v>
          </cell>
          <cell r="G158">
            <v>1214.4169999999999</v>
          </cell>
          <cell r="H158">
            <v>-6.2050000000000001</v>
          </cell>
        </row>
        <row r="159">
          <cell r="C159">
            <v>633.51199999999994</v>
          </cell>
          <cell r="D159">
            <v>-0.51100000000000001</v>
          </cell>
          <cell r="G159">
            <v>1218.951</v>
          </cell>
          <cell r="H159">
            <v>-6.085</v>
          </cell>
        </row>
        <row r="160">
          <cell r="C160">
            <v>642.43700000000001</v>
          </cell>
          <cell r="D160">
            <v>-2.153</v>
          </cell>
          <cell r="G160">
            <v>1230.9010000000001</v>
          </cell>
          <cell r="H160">
            <v>-5.7969999999999997</v>
          </cell>
        </row>
        <row r="161">
          <cell r="C161">
            <v>650.02</v>
          </cell>
          <cell r="D161">
            <v>-3.3530000000000002</v>
          </cell>
          <cell r="G161">
            <v>1236.979</v>
          </cell>
          <cell r="H161">
            <v>-5.5170000000000003</v>
          </cell>
        </row>
        <row r="162">
          <cell r="C162">
            <v>655.71400000000006</v>
          </cell>
          <cell r="D162">
            <v>-4.3460000000000001</v>
          </cell>
          <cell r="G162">
            <v>1247.325</v>
          </cell>
          <cell r="H162">
            <v>-5.4189999999999996</v>
          </cell>
        </row>
        <row r="163">
          <cell r="C163">
            <v>666.04</v>
          </cell>
          <cell r="D163">
            <v>-6.069</v>
          </cell>
          <cell r="G163">
            <v>1251.836</v>
          </cell>
          <cell r="H163">
            <v>-5.3529999999999998</v>
          </cell>
        </row>
        <row r="164">
          <cell r="C164">
            <v>673.43799999999999</v>
          </cell>
          <cell r="D164">
            <v>-7.2450000000000001</v>
          </cell>
          <cell r="G164">
            <v>1261.126</v>
          </cell>
          <cell r="H164">
            <v>-5.3479999999999999</v>
          </cell>
        </row>
        <row r="165">
          <cell r="C165">
            <v>679.09400000000005</v>
          </cell>
          <cell r="D165">
            <v>-8.1959999999999997</v>
          </cell>
          <cell r="G165">
            <v>1268.808</v>
          </cell>
          <cell r="H165">
            <v>-5.39</v>
          </cell>
        </row>
        <row r="166">
          <cell r="C166">
            <v>683.36199999999997</v>
          </cell>
          <cell r="D166">
            <v>-8.6940000000000008</v>
          </cell>
          <cell r="G166">
            <v>1284.52</v>
          </cell>
          <cell r="H166">
            <v>-5.5510000000000002</v>
          </cell>
        </row>
        <row r="167">
          <cell r="C167">
            <v>690.28099999999995</v>
          </cell>
          <cell r="D167">
            <v>-9.3190000000000008</v>
          </cell>
          <cell r="G167">
            <v>1300.8489999999999</v>
          </cell>
          <cell r="H167">
            <v>-5.5229999999999997</v>
          </cell>
        </row>
        <row r="168">
          <cell r="C168">
            <v>694.803</v>
          </cell>
          <cell r="D168">
            <v>-9.5779999999999994</v>
          </cell>
          <cell r="G168">
            <v>1319.376</v>
          </cell>
          <cell r="H168">
            <v>-5.6429999999999998</v>
          </cell>
        </row>
        <row r="169">
          <cell r="C169">
            <v>697.79499999999996</v>
          </cell>
          <cell r="D169">
            <v>-9.5909999999999993</v>
          </cell>
          <cell r="G169">
            <v>1333.415</v>
          </cell>
          <cell r="H169">
            <v>-5.7489999999999997</v>
          </cell>
        </row>
        <row r="170">
          <cell r="C170">
            <v>703.40899999999999</v>
          </cell>
          <cell r="D170">
            <v>-9.7270000000000003</v>
          </cell>
          <cell r="G170">
            <v>1346.84</v>
          </cell>
          <cell r="H170">
            <v>-5.9020000000000001</v>
          </cell>
        </row>
        <row r="171">
          <cell r="C171">
            <v>705.70799999999997</v>
          </cell>
          <cell r="D171">
            <v>-9.6780000000000008</v>
          </cell>
          <cell r="G171">
            <v>1356.626</v>
          </cell>
          <cell r="H171">
            <v>-5.8860000000000001</v>
          </cell>
        </row>
        <row r="172">
          <cell r="C172">
            <v>709.34500000000003</v>
          </cell>
          <cell r="D172">
            <v>-9.6310000000000002</v>
          </cell>
          <cell r="G172">
            <v>1362.6859999999999</v>
          </cell>
          <cell r="H172">
            <v>-5.9009999999999998</v>
          </cell>
        </row>
        <row r="173">
          <cell r="C173">
            <v>713.27800000000002</v>
          </cell>
          <cell r="D173">
            <v>-9.6029999999999998</v>
          </cell>
          <cell r="G173">
            <v>1372.9259999999999</v>
          </cell>
          <cell r="H173">
            <v>-5.758</v>
          </cell>
        </row>
        <row r="174">
          <cell r="C174">
            <v>715.279</v>
          </cell>
          <cell r="D174">
            <v>-9.5180000000000007</v>
          </cell>
          <cell r="G174">
            <v>1377.367</v>
          </cell>
          <cell r="H174">
            <v>-5.9169999999999998</v>
          </cell>
        </row>
        <row r="175">
          <cell r="C175">
            <v>720.72</v>
          </cell>
          <cell r="D175">
            <v>-9.1189999999999998</v>
          </cell>
          <cell r="G175">
            <v>1400.6780000000001</v>
          </cell>
          <cell r="H175">
            <v>-5.5519999999999996</v>
          </cell>
        </row>
        <row r="176">
          <cell r="C176">
            <v>723.26400000000001</v>
          </cell>
          <cell r="D176">
            <v>-8.9860000000000007</v>
          </cell>
          <cell r="G176">
            <v>1425.7280000000001</v>
          </cell>
          <cell r="H176">
            <v>-5.7210000000000001</v>
          </cell>
        </row>
        <row r="177">
          <cell r="C177">
            <v>727.00599999999997</v>
          </cell>
          <cell r="D177">
            <v>-8.5990000000000002</v>
          </cell>
          <cell r="G177">
            <v>1451.096</v>
          </cell>
          <cell r="H177">
            <v>-5.9130000000000003</v>
          </cell>
        </row>
        <row r="178">
          <cell r="C178">
            <v>729.33299999999997</v>
          </cell>
          <cell r="D178">
            <v>-8.4169999999999998</v>
          </cell>
          <cell r="G178">
            <v>1479.4559999999999</v>
          </cell>
          <cell r="H178">
            <v>-5.7530000000000001</v>
          </cell>
        </row>
        <row r="179">
          <cell r="C179">
            <v>732.74400000000003</v>
          </cell>
          <cell r="D179">
            <v>-7.9720000000000004</v>
          </cell>
          <cell r="G179">
            <v>1506.6880000000001</v>
          </cell>
          <cell r="H179">
            <v>-6.5410000000000004</v>
          </cell>
        </row>
        <row r="180">
          <cell r="C180">
            <v>735.91499999999996</v>
          </cell>
          <cell r="D180">
            <v>-7.5549999999999997</v>
          </cell>
          <cell r="G180">
            <v>1516.405</v>
          </cell>
          <cell r="H180">
            <v>-7.4260000000000002</v>
          </cell>
        </row>
        <row r="181">
          <cell r="C181">
            <v>739.26199999999994</v>
          </cell>
          <cell r="D181">
            <v>-7.0659999999999998</v>
          </cell>
          <cell r="G181">
            <v>1522.3720000000001</v>
          </cell>
          <cell r="H181">
            <v>-8.3070000000000004</v>
          </cell>
        </row>
        <row r="182">
          <cell r="C182">
            <v>741.93700000000001</v>
          </cell>
          <cell r="D182">
            <v>-6.7220000000000004</v>
          </cell>
          <cell r="G182">
            <v>1527.48</v>
          </cell>
          <cell r="H182">
            <v>-8.9830000000000005</v>
          </cell>
        </row>
        <row r="183">
          <cell r="C183">
            <v>745.52200000000005</v>
          </cell>
          <cell r="D183">
            <v>-6.2590000000000003</v>
          </cell>
          <cell r="G183">
            <v>1533.35</v>
          </cell>
          <cell r="H183">
            <v>-9.5860000000000003</v>
          </cell>
        </row>
        <row r="184">
          <cell r="C184">
            <v>752.69500000000005</v>
          </cell>
          <cell r="D184">
            <v>-5.2</v>
          </cell>
          <cell r="G184">
            <v>1539.5329999999999</v>
          </cell>
          <cell r="H184">
            <v>-10.481999999999999</v>
          </cell>
        </row>
        <row r="185">
          <cell r="C185">
            <v>756.81500000000005</v>
          </cell>
          <cell r="D185">
            <v>-4.601</v>
          </cell>
          <cell r="G185">
            <v>1544.7660000000001</v>
          </cell>
          <cell r="H185">
            <v>-11.217000000000001</v>
          </cell>
        </row>
        <row r="186">
          <cell r="C186">
            <v>761.92899999999997</v>
          </cell>
          <cell r="D186">
            <v>-3.6779999999999999</v>
          </cell>
          <cell r="G186">
            <v>1548.3689999999999</v>
          </cell>
          <cell r="H186">
            <v>-11.605</v>
          </cell>
        </row>
        <row r="187">
          <cell r="C187">
            <v>767.23</v>
          </cell>
          <cell r="D187">
            <v>-2.6019999999999999</v>
          </cell>
          <cell r="G187">
            <v>1553.308</v>
          </cell>
          <cell r="H187">
            <v>-12.222</v>
          </cell>
        </row>
        <row r="188">
          <cell r="C188">
            <v>769.476</v>
          </cell>
          <cell r="D188">
            <v>-2.1869999999999998</v>
          </cell>
          <cell r="G188">
            <v>1558.8710000000001</v>
          </cell>
          <cell r="H188">
            <v>-12.906000000000001</v>
          </cell>
        </row>
        <row r="189">
          <cell r="C189">
            <v>776.54600000000005</v>
          </cell>
          <cell r="D189">
            <v>-0.86399999999999999</v>
          </cell>
          <cell r="G189">
            <v>1565.335</v>
          </cell>
          <cell r="H189">
            <v>-13.529</v>
          </cell>
        </row>
        <row r="190">
          <cell r="C190">
            <v>784.59900000000005</v>
          </cell>
          <cell r="D190">
            <v>0.84099999999999997</v>
          </cell>
          <cell r="G190">
            <v>1572.029</v>
          </cell>
          <cell r="H190">
            <v>-14.279</v>
          </cell>
        </row>
        <row r="191">
          <cell r="C191">
            <v>788.81799999999998</v>
          </cell>
          <cell r="D191">
            <v>1.7909999999999999</v>
          </cell>
          <cell r="G191">
            <v>1576.7529999999999</v>
          </cell>
          <cell r="H191">
            <v>-14.714</v>
          </cell>
        </row>
        <row r="192">
          <cell r="C192">
            <v>792.84799999999996</v>
          </cell>
          <cell r="D192">
            <v>2.6749999999999998</v>
          </cell>
          <cell r="G192">
            <v>1579.769</v>
          </cell>
          <cell r="H192">
            <v>-14.948</v>
          </cell>
        </row>
        <row r="193">
          <cell r="C193">
            <v>797.52800000000002</v>
          </cell>
          <cell r="D193">
            <v>3.5920000000000001</v>
          </cell>
          <cell r="G193">
            <v>1582.4829999999999</v>
          </cell>
          <cell r="H193">
            <v>-15.074999999999999</v>
          </cell>
        </row>
        <row r="194">
          <cell r="C194">
            <v>800.43</v>
          </cell>
          <cell r="D194">
            <v>4.093</v>
          </cell>
          <cell r="G194">
            <v>1588.4939999999999</v>
          </cell>
          <cell r="H194">
            <v>-15.391999999999999</v>
          </cell>
        </row>
        <row r="195">
          <cell r="C195">
            <v>805.27800000000002</v>
          </cell>
          <cell r="D195">
            <v>4.76</v>
          </cell>
          <cell r="G195">
            <v>1596.2329999999999</v>
          </cell>
          <cell r="H195">
            <v>-15.677</v>
          </cell>
        </row>
        <row r="196">
          <cell r="C196">
            <v>810.18600000000004</v>
          </cell>
          <cell r="D196">
            <v>5.4119999999999999</v>
          </cell>
          <cell r="G196">
            <v>1598.2750000000001</v>
          </cell>
          <cell r="H196">
            <v>-15.711</v>
          </cell>
        </row>
        <row r="197">
          <cell r="C197">
            <v>814.99699999999996</v>
          </cell>
          <cell r="D197">
            <v>6.0019999999999998</v>
          </cell>
          <cell r="G197">
            <v>1605.7760000000001</v>
          </cell>
          <cell r="H197">
            <v>-15.971</v>
          </cell>
        </row>
        <row r="198">
          <cell r="C198">
            <v>824.86900000000003</v>
          </cell>
          <cell r="D198">
            <v>6.867</v>
          </cell>
          <cell r="G198">
            <v>1611.7529999999999</v>
          </cell>
          <cell r="H198">
            <v>-16.035</v>
          </cell>
        </row>
        <row r="199">
          <cell r="C199">
            <v>834.35799999999995</v>
          </cell>
          <cell r="D199">
            <v>7.4630000000000001</v>
          </cell>
          <cell r="G199">
            <v>1615.6980000000001</v>
          </cell>
          <cell r="H199">
            <v>-16.300999999999998</v>
          </cell>
        </row>
        <row r="200">
          <cell r="C200">
            <v>841.27300000000002</v>
          </cell>
          <cell r="D200">
            <v>7.6379999999999999</v>
          </cell>
          <cell r="G200">
            <v>1618.6410000000001</v>
          </cell>
          <cell r="H200">
            <v>-16.213999999999999</v>
          </cell>
        </row>
        <row r="201">
          <cell r="C201">
            <v>868.81200000000001</v>
          </cell>
          <cell r="D201">
            <v>7.1269999999999998</v>
          </cell>
          <cell r="G201">
            <v>1624.9110000000001</v>
          </cell>
          <cell r="H201">
            <v>-15.871</v>
          </cell>
        </row>
        <row r="202">
          <cell r="C202">
            <v>880.995</v>
          </cell>
          <cell r="D202">
            <v>6.093</v>
          </cell>
          <cell r="G202">
            <v>1631.319</v>
          </cell>
          <cell r="H202">
            <v>-15.606</v>
          </cell>
        </row>
        <row r="203">
          <cell r="C203">
            <v>891.79899999999998</v>
          </cell>
          <cell r="D203">
            <v>4.9189999999999996</v>
          </cell>
          <cell r="G203">
            <v>1639.1010000000001</v>
          </cell>
          <cell r="H203">
            <v>-14.994</v>
          </cell>
        </row>
        <row r="204">
          <cell r="C204">
            <v>900.30799999999999</v>
          </cell>
          <cell r="D204">
            <v>3.6920000000000002</v>
          </cell>
          <cell r="G204">
            <v>1660.37</v>
          </cell>
          <cell r="H204">
            <v>-13.122</v>
          </cell>
        </row>
        <row r="205">
          <cell r="C205">
            <v>907.74699999999996</v>
          </cell>
          <cell r="D205">
            <v>2.3239999999999998</v>
          </cell>
          <cell r="G205">
            <v>1679.819</v>
          </cell>
          <cell r="H205">
            <v>-11.443</v>
          </cell>
        </row>
        <row r="206">
          <cell r="C206">
            <v>914.31299999999999</v>
          </cell>
          <cell r="D206">
            <v>1.052</v>
          </cell>
          <cell r="G206">
            <v>1703.7329999999999</v>
          </cell>
          <cell r="H206">
            <v>-9.3249999999999993</v>
          </cell>
        </row>
        <row r="207">
          <cell r="C207">
            <v>922.36300000000006</v>
          </cell>
          <cell r="D207">
            <v>-0.746</v>
          </cell>
          <cell r="G207">
            <v>1722.1469999999999</v>
          </cell>
          <cell r="H207">
            <v>-7.85</v>
          </cell>
        </row>
        <row r="208">
          <cell r="C208">
            <v>930.923</v>
          </cell>
          <cell r="D208">
            <v>-2.9409999999999998</v>
          </cell>
          <cell r="G208">
            <v>1737.0650000000001</v>
          </cell>
          <cell r="H208">
            <v>-6.77</v>
          </cell>
        </row>
        <row r="209">
          <cell r="C209">
            <v>938.58799999999997</v>
          </cell>
          <cell r="D209">
            <v>-4.7939999999999996</v>
          </cell>
          <cell r="G209">
            <v>1749.5830000000001</v>
          </cell>
          <cell r="H209">
            <v>-6.0590000000000002</v>
          </cell>
        </row>
        <row r="210">
          <cell r="C210">
            <v>939.68</v>
          </cell>
          <cell r="D210">
            <v>-5.0519999999999996</v>
          </cell>
          <cell r="G210">
            <v>1757.991</v>
          </cell>
          <cell r="H210">
            <v>-5.7240000000000002</v>
          </cell>
        </row>
        <row r="211">
          <cell r="C211">
            <v>943.55100000000004</v>
          </cell>
          <cell r="D211">
            <v>-5.774</v>
          </cell>
          <cell r="G211">
            <v>1773.2270000000001</v>
          </cell>
          <cell r="H211">
            <v>-5.42</v>
          </cell>
        </row>
        <row r="212">
          <cell r="C212">
            <v>946.08199999999999</v>
          </cell>
          <cell r="D212">
            <v>-6.218</v>
          </cell>
          <cell r="G212">
            <v>1780.4459999999999</v>
          </cell>
          <cell r="H212">
            <v>-5.5469999999999997</v>
          </cell>
        </row>
        <row r="213">
          <cell r="C213">
            <v>948.67499999999995</v>
          </cell>
          <cell r="D213">
            <v>-6.5449999999999999</v>
          </cell>
          <cell r="G213">
            <v>1799.0609999999999</v>
          </cell>
          <cell r="H213">
            <v>-6.2859999999999996</v>
          </cell>
        </row>
        <row r="214">
          <cell r="C214">
            <v>951.69100000000003</v>
          </cell>
          <cell r="D214">
            <v>-6.9550000000000001</v>
          </cell>
          <cell r="G214">
            <v>1821.913</v>
          </cell>
          <cell r="H214">
            <v>-7.5869999999999997</v>
          </cell>
        </row>
        <row r="215">
          <cell r="C215">
            <v>954.85699999999997</v>
          </cell>
          <cell r="D215">
            <v>-7.2679999999999998</v>
          </cell>
          <cell r="G215">
            <v>1832.8969999999999</v>
          </cell>
          <cell r="H215">
            <v>-8.2070000000000007</v>
          </cell>
        </row>
        <row r="216">
          <cell r="C216">
            <v>957.02700000000004</v>
          </cell>
          <cell r="D216">
            <v>-7.4610000000000003</v>
          </cell>
          <cell r="G216">
            <v>1842.94</v>
          </cell>
          <cell r="H216">
            <v>-8.7710000000000008</v>
          </cell>
        </row>
        <row r="217">
          <cell r="C217">
            <v>961.59799999999996</v>
          </cell>
          <cell r="D217">
            <v>-7.8319999999999999</v>
          </cell>
          <cell r="G217">
            <v>1848.8689999999999</v>
          </cell>
          <cell r="H217">
            <v>-9.1790000000000003</v>
          </cell>
        </row>
        <row r="218">
          <cell r="C218">
            <v>965.59199999999998</v>
          </cell>
          <cell r="D218">
            <v>-8.0869999999999997</v>
          </cell>
          <cell r="G218">
            <v>1869.895</v>
          </cell>
          <cell r="H218">
            <v>-10.558</v>
          </cell>
        </row>
        <row r="219">
          <cell r="C219">
            <v>968.90800000000002</v>
          </cell>
          <cell r="D219">
            <v>-8.2309999999999999</v>
          </cell>
          <cell r="G219">
            <v>1887.7190000000001</v>
          </cell>
          <cell r="H219">
            <v>-11.839</v>
          </cell>
        </row>
        <row r="220">
          <cell r="C220">
            <v>972.44100000000003</v>
          </cell>
          <cell r="D220">
            <v>-8.3070000000000004</v>
          </cell>
          <cell r="G220">
            <v>1907.607</v>
          </cell>
          <cell r="H220">
            <v>-12.308999999999999</v>
          </cell>
        </row>
        <row r="221">
          <cell r="C221">
            <v>975.197</v>
          </cell>
          <cell r="D221">
            <v>-8.282</v>
          </cell>
          <cell r="G221">
            <v>1928.96</v>
          </cell>
          <cell r="H221">
            <v>-12.026</v>
          </cell>
        </row>
        <row r="222">
          <cell r="C222">
            <v>977.13</v>
          </cell>
          <cell r="D222">
            <v>-8.1669999999999998</v>
          </cell>
          <cell r="G222">
            <v>1942.039</v>
          </cell>
          <cell r="H222">
            <v>-10.929</v>
          </cell>
        </row>
        <row r="223">
          <cell r="C223">
            <v>981.37900000000002</v>
          </cell>
          <cell r="D223">
            <v>-7.8810000000000002</v>
          </cell>
          <cell r="G223">
            <v>1964.354</v>
          </cell>
          <cell r="H223">
            <v>-7.274</v>
          </cell>
        </row>
        <row r="224">
          <cell r="C224">
            <v>984.58600000000001</v>
          </cell>
          <cell r="D224">
            <v>-7.8159999999999998</v>
          </cell>
          <cell r="G224">
            <v>1982.393</v>
          </cell>
          <cell r="H224">
            <v>-2.6160000000000001</v>
          </cell>
        </row>
        <row r="225">
          <cell r="C225">
            <v>987.16399999999999</v>
          </cell>
          <cell r="D225">
            <v>-7.5880000000000001</v>
          </cell>
          <cell r="G225">
            <v>1985.269</v>
          </cell>
          <cell r="H225">
            <v>-1.7370000000000001</v>
          </cell>
        </row>
        <row r="226">
          <cell r="C226">
            <v>989.73900000000003</v>
          </cell>
          <cell r="D226">
            <v>-7.3490000000000002</v>
          </cell>
          <cell r="G226">
            <v>1991.1510000000001</v>
          </cell>
          <cell r="H226">
            <v>0.224</v>
          </cell>
        </row>
        <row r="227">
          <cell r="C227">
            <v>992.56200000000001</v>
          </cell>
          <cell r="D227">
            <v>-6.9560000000000004</v>
          </cell>
          <cell r="G227">
            <v>1993.454</v>
          </cell>
          <cell r="H227">
            <v>1.0349999999999999</v>
          </cell>
        </row>
        <row r="228">
          <cell r="C228">
            <v>995.51</v>
          </cell>
          <cell r="D228">
            <v>-6.6230000000000002</v>
          </cell>
          <cell r="G228">
            <v>1996.588</v>
          </cell>
          <cell r="H228">
            <v>1.9339999999999999</v>
          </cell>
        </row>
        <row r="229">
          <cell r="C229">
            <v>999.30499999999995</v>
          </cell>
          <cell r="D229">
            <v>-6.0449999999999999</v>
          </cell>
          <cell r="G229">
            <v>2001.61</v>
          </cell>
          <cell r="H229">
            <v>3.1379999999999999</v>
          </cell>
        </row>
        <row r="230">
          <cell r="C230">
            <v>1003.538</v>
          </cell>
          <cell r="D230">
            <v>-5.3410000000000002</v>
          </cell>
          <cell r="G230">
            <v>2004.925</v>
          </cell>
          <cell r="H230">
            <v>4.0880000000000001</v>
          </cell>
        </row>
        <row r="231">
          <cell r="C231">
            <v>1006.726</v>
          </cell>
          <cell r="D231">
            <v>-4.806</v>
          </cell>
          <cell r="G231">
            <v>2008.508</v>
          </cell>
          <cell r="H231">
            <v>4.9130000000000003</v>
          </cell>
        </row>
        <row r="232">
          <cell r="C232">
            <v>1009.915</v>
          </cell>
          <cell r="D232">
            <v>-4.2869999999999999</v>
          </cell>
          <cell r="G232">
            <v>2012.374</v>
          </cell>
          <cell r="H232">
            <v>5.8079999999999998</v>
          </cell>
        </row>
        <row r="233">
          <cell r="C233">
            <v>1013.388</v>
          </cell>
          <cell r="D233">
            <v>-3.629</v>
          </cell>
          <cell r="G233">
            <v>2016.211</v>
          </cell>
          <cell r="H233">
            <v>6.5940000000000003</v>
          </cell>
        </row>
        <row r="234">
          <cell r="C234">
            <v>1017.231</v>
          </cell>
          <cell r="D234">
            <v>-2.9260000000000002</v>
          </cell>
          <cell r="G234">
            <v>2018.279</v>
          </cell>
          <cell r="H234">
            <v>7.0030000000000001</v>
          </cell>
        </row>
        <row r="235">
          <cell r="C235">
            <v>1021.95</v>
          </cell>
          <cell r="D235">
            <v>-1.992</v>
          </cell>
          <cell r="G235">
            <v>2022.509</v>
          </cell>
          <cell r="H235">
            <v>7.6390000000000002</v>
          </cell>
        </row>
        <row r="236">
          <cell r="C236">
            <v>1025.299</v>
          </cell>
          <cell r="D236">
            <v>-1.474</v>
          </cell>
          <cell r="G236">
            <v>2027.904</v>
          </cell>
          <cell r="H236">
            <v>8.5150000000000006</v>
          </cell>
        </row>
        <row r="237">
          <cell r="C237">
            <v>1031.0530000000001</v>
          </cell>
          <cell r="D237">
            <v>-0.76300000000000001</v>
          </cell>
          <cell r="G237">
            <v>2031.856</v>
          </cell>
          <cell r="H237">
            <v>9.1010000000000009</v>
          </cell>
        </row>
        <row r="238">
          <cell r="C238">
            <v>1038.4359999999999</v>
          </cell>
          <cell r="D238">
            <v>7.8E-2</v>
          </cell>
          <cell r="G238">
            <v>2035.991</v>
          </cell>
          <cell r="H238">
            <v>9.4169999999999998</v>
          </cell>
        </row>
        <row r="239">
          <cell r="C239">
            <v>1040.9159999999999</v>
          </cell>
          <cell r="D239">
            <v>0.27400000000000002</v>
          </cell>
          <cell r="G239">
            <v>2039.7919999999999</v>
          </cell>
          <cell r="H239">
            <v>9.7240000000000002</v>
          </cell>
        </row>
        <row r="240">
          <cell r="C240">
            <v>1048.943</v>
          </cell>
          <cell r="D240">
            <v>0.95099999999999996</v>
          </cell>
          <cell r="G240">
            <v>2042.68</v>
          </cell>
          <cell r="H240">
            <v>9.9410000000000007</v>
          </cell>
        </row>
        <row r="241">
          <cell r="C241">
            <v>1055.7080000000001</v>
          </cell>
          <cell r="D241">
            <v>1.333</v>
          </cell>
          <cell r="G241">
            <v>2046.7149999999999</v>
          </cell>
          <cell r="H241">
            <v>10.113</v>
          </cell>
        </row>
        <row r="242">
          <cell r="C242">
            <v>1060.952</v>
          </cell>
          <cell r="D242">
            <v>1.4870000000000001</v>
          </cell>
          <cell r="G242">
            <v>2050.0059999999999</v>
          </cell>
          <cell r="H242">
            <v>10.212999999999999</v>
          </cell>
        </row>
        <row r="243">
          <cell r="C243">
            <v>1069.1949999999999</v>
          </cell>
          <cell r="D243">
            <v>1.663</v>
          </cell>
          <cell r="G243">
            <v>2052.835</v>
          </cell>
          <cell r="H243">
            <v>10.233000000000001</v>
          </cell>
        </row>
        <row r="244">
          <cell r="C244">
            <v>1077.9690000000001</v>
          </cell>
          <cell r="D244">
            <v>1.5860000000000001</v>
          </cell>
          <cell r="G244">
            <v>2055.4479999999999</v>
          </cell>
          <cell r="H244">
            <v>10.198</v>
          </cell>
        </row>
        <row r="245">
          <cell r="C245">
            <v>1080.991</v>
          </cell>
          <cell r="D245">
            <v>1.57</v>
          </cell>
          <cell r="G245">
            <v>2058.779</v>
          </cell>
          <cell r="H245">
            <v>10.173</v>
          </cell>
        </row>
        <row r="246">
          <cell r="C246">
            <v>1089.578</v>
          </cell>
          <cell r="D246">
            <v>1.4530000000000001</v>
          </cell>
          <cell r="G246">
            <v>2062.3560000000002</v>
          </cell>
          <cell r="H246">
            <v>10.052</v>
          </cell>
        </row>
        <row r="247">
          <cell r="C247">
            <v>1095.7950000000001</v>
          </cell>
          <cell r="D247">
            <v>1.31</v>
          </cell>
          <cell r="G247">
            <v>2070.741</v>
          </cell>
          <cell r="H247">
            <v>9.3190000000000008</v>
          </cell>
        </row>
        <row r="248">
          <cell r="C248">
            <v>1102.02</v>
          </cell>
          <cell r="D248">
            <v>1.179</v>
          </cell>
          <cell r="G248">
            <v>2075.5729999999999</v>
          </cell>
          <cell r="H248">
            <v>8.9440000000000008</v>
          </cell>
        </row>
        <row r="249">
          <cell r="C249">
            <v>1107.4829999999999</v>
          </cell>
          <cell r="D249">
            <v>1.091</v>
          </cell>
          <cell r="G249">
            <v>2079.1869999999999</v>
          </cell>
          <cell r="H249">
            <v>8.2940000000000005</v>
          </cell>
        </row>
        <row r="250">
          <cell r="C250">
            <v>1112.5139999999999</v>
          </cell>
          <cell r="D250">
            <v>0.96099999999999997</v>
          </cell>
          <cell r="G250">
            <v>2083.2080000000001</v>
          </cell>
          <cell r="H250">
            <v>7.7729999999999997</v>
          </cell>
        </row>
        <row r="251">
          <cell r="C251">
            <v>1121.2660000000001</v>
          </cell>
          <cell r="D251">
            <v>0.871</v>
          </cell>
          <cell r="G251">
            <v>2085.9659999999999</v>
          </cell>
          <cell r="H251">
            <v>7.2949999999999999</v>
          </cell>
        </row>
        <row r="252">
          <cell r="C252">
            <v>1130.325</v>
          </cell>
          <cell r="D252">
            <v>0.68100000000000005</v>
          </cell>
          <cell r="G252">
            <v>2091.096</v>
          </cell>
          <cell r="H252">
            <v>6.2430000000000003</v>
          </cell>
        </row>
        <row r="253">
          <cell r="C253">
            <v>1141.4739999999999</v>
          </cell>
          <cell r="D253">
            <v>0.40500000000000003</v>
          </cell>
          <cell r="G253">
            <v>2095.0770000000002</v>
          </cell>
          <cell r="H253">
            <v>5.4020000000000001</v>
          </cell>
        </row>
        <row r="254">
          <cell r="C254">
            <v>1150.672</v>
          </cell>
          <cell r="D254">
            <v>0.27500000000000002</v>
          </cell>
          <cell r="G254">
            <v>2099.3710000000001</v>
          </cell>
          <cell r="H254">
            <v>4.3760000000000003</v>
          </cell>
        </row>
        <row r="255">
          <cell r="C255">
            <v>1159.117</v>
          </cell>
          <cell r="D255">
            <v>0.17899999999999999</v>
          </cell>
          <cell r="G255">
            <v>2102.835</v>
          </cell>
          <cell r="H255">
            <v>3.399</v>
          </cell>
        </row>
        <row r="256">
          <cell r="C256">
            <v>1173.4960000000001</v>
          </cell>
          <cell r="D256">
            <v>0.245</v>
          </cell>
          <cell r="G256">
            <v>2113.9369999999999</v>
          </cell>
          <cell r="H256">
            <v>0.57699999999999996</v>
          </cell>
        </row>
        <row r="257">
          <cell r="C257">
            <v>1183.682</v>
          </cell>
          <cell r="D257">
            <v>0.65300000000000002</v>
          </cell>
          <cell r="G257">
            <v>2126.846</v>
          </cell>
          <cell r="H257">
            <v>-1.7689999999999999</v>
          </cell>
        </row>
        <row r="258">
          <cell r="C258">
            <v>1188.364</v>
          </cell>
          <cell r="D258">
            <v>0.81499999999999995</v>
          </cell>
          <cell r="G258">
            <v>2142.5189999999998</v>
          </cell>
          <cell r="H258">
            <v>-3.6549999999999998</v>
          </cell>
        </row>
        <row r="259">
          <cell r="C259">
            <v>1194.655</v>
          </cell>
          <cell r="D259">
            <v>1.111</v>
          </cell>
          <cell r="G259">
            <v>2152.777</v>
          </cell>
          <cell r="H259">
            <v>-4.6689999999999996</v>
          </cell>
        </row>
        <row r="260">
          <cell r="C260">
            <v>1197.954</v>
          </cell>
          <cell r="D260">
            <v>1.232</v>
          </cell>
          <cell r="G260">
            <v>2165.3470000000002</v>
          </cell>
          <cell r="H260">
            <v>-5.2729999999999997</v>
          </cell>
        </row>
        <row r="261">
          <cell r="C261">
            <v>1201.172</v>
          </cell>
          <cell r="D261">
            <v>1.2569999999999999</v>
          </cell>
          <cell r="G261">
            <v>2175.9690000000001</v>
          </cell>
          <cell r="H261">
            <v>-5.6109999999999998</v>
          </cell>
        </row>
        <row r="262">
          <cell r="C262">
            <v>1204.4359999999999</v>
          </cell>
          <cell r="D262">
            <v>1.3879999999999999</v>
          </cell>
          <cell r="G262">
            <v>2185.181</v>
          </cell>
          <cell r="H262">
            <v>-5.6509999999999998</v>
          </cell>
        </row>
        <row r="263">
          <cell r="C263">
            <v>1207.2270000000001</v>
          </cell>
          <cell r="D263">
            <v>1.4690000000000001</v>
          </cell>
          <cell r="G263">
            <v>2199.7950000000001</v>
          </cell>
          <cell r="H263">
            <v>-5.758</v>
          </cell>
        </row>
        <row r="264">
          <cell r="C264">
            <v>1210.5830000000001</v>
          </cell>
          <cell r="D264">
            <v>1.577</v>
          </cell>
          <cell r="G264">
            <v>2214.319</v>
          </cell>
          <cell r="H264">
            <v>-5.6689999999999996</v>
          </cell>
        </row>
        <row r="265">
          <cell r="C265">
            <v>1214.6279999999999</v>
          </cell>
          <cell r="D265">
            <v>1.716</v>
          </cell>
          <cell r="G265">
            <v>2230.1529999999998</v>
          </cell>
          <cell r="H265">
            <v>-5.7670000000000003</v>
          </cell>
        </row>
        <row r="266">
          <cell r="C266">
            <v>1220.6880000000001</v>
          </cell>
          <cell r="D266">
            <v>2.0249999999999999</v>
          </cell>
          <cell r="G266">
            <v>2241.4479999999999</v>
          </cell>
          <cell r="H266">
            <v>-5.6950000000000003</v>
          </cell>
        </row>
        <row r="267">
          <cell r="C267">
            <v>1223.4829999999999</v>
          </cell>
          <cell r="D267">
            <v>2.1219999999999999</v>
          </cell>
          <cell r="G267">
            <v>2248.4949999999999</v>
          </cell>
          <cell r="H267">
            <v>-5.7409999999999997</v>
          </cell>
        </row>
        <row r="268">
          <cell r="C268">
            <v>1225.4960000000001</v>
          </cell>
          <cell r="D268">
            <v>2.1560000000000001</v>
          </cell>
          <cell r="G268">
            <v>2255.377</v>
          </cell>
          <cell r="H268">
            <v>-5.6849999999999996</v>
          </cell>
        </row>
        <row r="269">
          <cell r="C269">
            <v>1228.8389999999999</v>
          </cell>
          <cell r="D269">
            <v>2.161</v>
          </cell>
          <cell r="G269">
            <v>2259.9110000000001</v>
          </cell>
          <cell r="H269">
            <v>-5.7229999999999999</v>
          </cell>
        </row>
        <row r="270">
          <cell r="C270">
            <v>1232.7</v>
          </cell>
          <cell r="D270">
            <v>2.2269999999999999</v>
          </cell>
          <cell r="G270">
            <v>2265.5059999999999</v>
          </cell>
          <cell r="H270">
            <v>-5.6779999999999999</v>
          </cell>
        </row>
        <row r="271">
          <cell r="C271">
            <v>1234.4559999999999</v>
          </cell>
          <cell r="D271">
            <v>2.1720000000000002</v>
          </cell>
          <cell r="G271">
            <v>2273.0929999999998</v>
          </cell>
          <cell r="H271">
            <v>-5.7119999999999997</v>
          </cell>
        </row>
        <row r="272">
          <cell r="C272">
            <v>1237.79</v>
          </cell>
          <cell r="D272">
            <v>2.2229999999999999</v>
          </cell>
          <cell r="G272">
            <v>2281.203</v>
          </cell>
          <cell r="H272">
            <v>-5.6120000000000001</v>
          </cell>
        </row>
        <row r="273">
          <cell r="C273">
            <v>1241.0989999999999</v>
          </cell>
          <cell r="D273">
            <v>2.1680000000000001</v>
          </cell>
          <cell r="G273">
            <v>2300.8980000000001</v>
          </cell>
          <cell r="H273">
            <v>-5.7549999999999999</v>
          </cell>
        </row>
        <row r="274">
          <cell r="C274">
            <v>1243.325</v>
          </cell>
          <cell r="D274">
            <v>2.25</v>
          </cell>
          <cell r="G274">
            <v>2317.2939999999999</v>
          </cell>
          <cell r="H274">
            <v>-5.61</v>
          </cell>
        </row>
        <row r="275">
          <cell r="C275">
            <v>1245.9190000000001</v>
          </cell>
          <cell r="D275">
            <v>2.1429999999999998</v>
          </cell>
          <cell r="G275">
            <v>2338.7739999999999</v>
          </cell>
          <cell r="H275">
            <v>-5.7060000000000004</v>
          </cell>
        </row>
        <row r="276">
          <cell r="C276">
            <v>1249.0989999999999</v>
          </cell>
          <cell r="D276">
            <v>2.1179999999999999</v>
          </cell>
          <cell r="G276">
            <v>2355.4589999999998</v>
          </cell>
          <cell r="H276">
            <v>-5.7720000000000002</v>
          </cell>
        </row>
        <row r="277">
          <cell r="C277">
            <v>1252.6559999999999</v>
          </cell>
          <cell r="D277">
            <v>2.1469999999999998</v>
          </cell>
          <cell r="G277">
            <v>2369.136</v>
          </cell>
          <cell r="H277">
            <v>-5.8739999999999997</v>
          </cell>
        </row>
        <row r="278">
          <cell r="C278">
            <v>1255.422</v>
          </cell>
          <cell r="D278">
            <v>2.0720000000000001</v>
          </cell>
          <cell r="G278">
            <v>2381.6390000000001</v>
          </cell>
          <cell r="H278">
            <v>-5.9509999999999996</v>
          </cell>
        </row>
        <row r="279">
          <cell r="C279">
            <v>1260.8620000000001</v>
          </cell>
          <cell r="D279">
            <v>1.923</v>
          </cell>
          <cell r="G279">
            <v>2393.29</v>
          </cell>
          <cell r="H279">
            <v>-6.048</v>
          </cell>
        </row>
        <row r="280">
          <cell r="C280">
            <v>1269.712</v>
          </cell>
          <cell r="D280">
            <v>1.7729999999999999</v>
          </cell>
          <cell r="G280">
            <v>2399.114</v>
          </cell>
          <cell r="H280">
            <v>-6.0449999999999999</v>
          </cell>
        </row>
        <row r="281">
          <cell r="C281">
            <v>1275.008</v>
          </cell>
          <cell r="D281">
            <v>1.6819999999999999</v>
          </cell>
          <cell r="G281">
            <v>2410.2449999999999</v>
          </cell>
          <cell r="H281">
            <v>-6.0940000000000003</v>
          </cell>
        </row>
        <row r="282">
          <cell r="C282">
            <v>1281.47</v>
          </cell>
          <cell r="D282">
            <v>1.7050000000000001</v>
          </cell>
          <cell r="G282">
            <v>2416.3049999999998</v>
          </cell>
          <cell r="H282">
            <v>-6.0839999999999996</v>
          </cell>
        </row>
        <row r="283">
          <cell r="C283">
            <v>1284.934</v>
          </cell>
          <cell r="D283">
            <v>1.663</v>
          </cell>
          <cell r="G283">
            <v>2430.527</v>
          </cell>
          <cell r="H283">
            <v>-5.9649999999999999</v>
          </cell>
        </row>
        <row r="284">
          <cell r="C284">
            <v>1295.299</v>
          </cell>
          <cell r="D284">
            <v>1.661</v>
          </cell>
          <cell r="G284">
            <v>2443.1</v>
          </cell>
          <cell r="H284">
            <v>-5.9720000000000004</v>
          </cell>
        </row>
        <row r="285">
          <cell r="C285">
            <v>1301.973</v>
          </cell>
          <cell r="D285">
            <v>1.6519999999999999</v>
          </cell>
          <cell r="G285">
            <v>2461.8339999999998</v>
          </cell>
          <cell r="H285">
            <v>-5.8860000000000001</v>
          </cell>
        </row>
        <row r="286">
          <cell r="C286">
            <v>1310.9760000000001</v>
          </cell>
          <cell r="D286">
            <v>1.7769999999999999</v>
          </cell>
          <cell r="G286">
            <v>2484.8649999999998</v>
          </cell>
          <cell r="H286">
            <v>-5.9370000000000003</v>
          </cell>
        </row>
        <row r="287">
          <cell r="C287">
            <v>1324.1389999999999</v>
          </cell>
          <cell r="D287">
            <v>1.7010000000000001</v>
          </cell>
          <cell r="G287">
            <v>2488.63</v>
          </cell>
          <cell r="H287">
            <v>-5.88</v>
          </cell>
        </row>
        <row r="288">
          <cell r="C288">
            <v>1337</v>
          </cell>
          <cell r="D288">
            <v>1.7509999999999999</v>
          </cell>
          <cell r="G288">
            <v>2501.973</v>
          </cell>
          <cell r="H288">
            <v>-5.9669999999999996</v>
          </cell>
        </row>
        <row r="289">
          <cell r="C289">
            <v>1352.7449999999999</v>
          </cell>
          <cell r="D289">
            <v>1.7430000000000001</v>
          </cell>
          <cell r="G289">
            <v>2516.5430000000001</v>
          </cell>
          <cell r="H289">
            <v>-5.8710000000000004</v>
          </cell>
        </row>
        <row r="290">
          <cell r="C290">
            <v>1365.249</v>
          </cell>
          <cell r="D290">
            <v>1.6839999999999999</v>
          </cell>
          <cell r="G290">
            <v>2532.547</v>
          </cell>
          <cell r="H290">
            <v>-5.81</v>
          </cell>
        </row>
        <row r="291">
          <cell r="C291">
            <v>1376.039</v>
          </cell>
          <cell r="D291">
            <v>1.7090000000000001</v>
          </cell>
          <cell r="G291">
            <v>2549.1489999999999</v>
          </cell>
          <cell r="H291">
            <v>-5.7960000000000003</v>
          </cell>
        </row>
        <row r="292">
          <cell r="C292">
            <v>1387.6110000000001</v>
          </cell>
          <cell r="D292">
            <v>1.671</v>
          </cell>
          <cell r="G292">
            <v>2561.114</v>
          </cell>
          <cell r="H292">
            <v>-5.8029999999999999</v>
          </cell>
        </row>
        <row r="293">
          <cell r="C293">
            <v>1397.241</v>
          </cell>
          <cell r="D293">
            <v>1.716</v>
          </cell>
          <cell r="G293">
            <v>2575.5749999999998</v>
          </cell>
          <cell r="H293">
            <v>-5.8090000000000002</v>
          </cell>
        </row>
        <row r="294">
          <cell r="C294">
            <v>1406.229</v>
          </cell>
          <cell r="D294">
            <v>1.734</v>
          </cell>
          <cell r="G294">
            <v>2587.2759999999998</v>
          </cell>
          <cell r="H294">
            <v>-5.7380000000000004</v>
          </cell>
        </row>
        <row r="295">
          <cell r="C295">
            <v>1414.9770000000001</v>
          </cell>
          <cell r="D295">
            <v>1.7130000000000001</v>
          </cell>
          <cell r="G295">
            <v>2598.194</v>
          </cell>
          <cell r="H295">
            <v>-5.5540000000000003</v>
          </cell>
        </row>
        <row r="296">
          <cell r="C296">
            <v>1424.3689999999999</v>
          </cell>
          <cell r="D296">
            <v>1.6830000000000001</v>
          </cell>
          <cell r="G296">
            <v>2614.23</v>
          </cell>
          <cell r="H296">
            <v>-5.5090000000000003</v>
          </cell>
        </row>
        <row r="297">
          <cell r="C297">
            <v>1432.35</v>
          </cell>
          <cell r="D297">
            <v>1.6739999999999999</v>
          </cell>
          <cell r="G297">
            <v>2617.346</v>
          </cell>
          <cell r="H297">
            <v>-5.4320000000000004</v>
          </cell>
        </row>
        <row r="298">
          <cell r="C298">
            <v>1442.1859999999999</v>
          </cell>
          <cell r="D298">
            <v>1.6539999999999999</v>
          </cell>
          <cell r="G298">
            <v>2621.3139999999999</v>
          </cell>
          <cell r="H298">
            <v>-5.5469999999999997</v>
          </cell>
        </row>
        <row r="299">
          <cell r="C299">
            <v>1456.588</v>
          </cell>
          <cell r="D299">
            <v>1.6519999999999999</v>
          </cell>
          <cell r="G299">
            <v>2625.393</v>
          </cell>
          <cell r="H299">
            <v>-5.5019999999999998</v>
          </cell>
        </row>
        <row r="300">
          <cell r="C300">
            <v>1468.4079999999999</v>
          </cell>
          <cell r="D300">
            <v>1.55</v>
          </cell>
          <cell r="G300">
            <v>2633.6260000000002</v>
          </cell>
          <cell r="H300">
            <v>-5.5449999999999999</v>
          </cell>
        </row>
        <row r="301">
          <cell r="C301">
            <v>1481.29</v>
          </cell>
          <cell r="D301">
            <v>1.5580000000000001</v>
          </cell>
          <cell r="G301">
            <v>2638.9430000000002</v>
          </cell>
          <cell r="H301">
            <v>-5.6769999999999996</v>
          </cell>
        </row>
        <row r="302">
          <cell r="C302">
            <v>1493.1010000000001</v>
          </cell>
          <cell r="D302">
            <v>1.494</v>
          </cell>
          <cell r="G302">
            <v>2644.0010000000002</v>
          </cell>
          <cell r="H302">
            <v>-5.7480000000000002</v>
          </cell>
        </row>
        <row r="303">
          <cell r="C303">
            <v>1501.595</v>
          </cell>
          <cell r="D303">
            <v>1.254</v>
          </cell>
          <cell r="G303">
            <v>2647.6930000000002</v>
          </cell>
          <cell r="H303">
            <v>-5.7359999999999998</v>
          </cell>
        </row>
        <row r="304">
          <cell r="C304">
            <v>1509.19</v>
          </cell>
          <cell r="D304">
            <v>0.98899999999999999</v>
          </cell>
          <cell r="G304">
            <v>2653.393</v>
          </cell>
          <cell r="H304">
            <v>-5.5739999999999998</v>
          </cell>
        </row>
        <row r="305">
          <cell r="C305">
            <v>1514.712</v>
          </cell>
          <cell r="D305">
            <v>0.53800000000000003</v>
          </cell>
          <cell r="G305">
            <v>2659.3969999999999</v>
          </cell>
          <cell r="H305">
            <v>-5.6509999999999998</v>
          </cell>
        </row>
        <row r="306">
          <cell r="C306">
            <v>1522.087</v>
          </cell>
          <cell r="D306">
            <v>-0.187</v>
          </cell>
          <cell r="G306">
            <v>2663.768</v>
          </cell>
          <cell r="H306">
            <v>-5.64</v>
          </cell>
        </row>
        <row r="307">
          <cell r="C307">
            <v>1528.27</v>
          </cell>
          <cell r="D307">
            <v>-0.96699999999999997</v>
          </cell>
          <cell r="G307">
            <v>2671.9459999999999</v>
          </cell>
          <cell r="H307">
            <v>-5.6040000000000001</v>
          </cell>
        </row>
        <row r="308">
          <cell r="C308">
            <v>1534.454</v>
          </cell>
          <cell r="D308">
            <v>-1.8420000000000001</v>
          </cell>
          <cell r="G308">
            <v>2681.8470000000002</v>
          </cell>
          <cell r="H308">
            <v>-5.4980000000000002</v>
          </cell>
        </row>
        <row r="309">
          <cell r="C309">
            <v>1539.4269999999999</v>
          </cell>
          <cell r="D309">
            <v>-2.556</v>
          </cell>
          <cell r="G309">
            <v>2691.74</v>
          </cell>
          <cell r="H309">
            <v>-5.5839999999999996</v>
          </cell>
        </row>
        <row r="310">
          <cell r="C310">
            <v>1544.3579999999999</v>
          </cell>
          <cell r="D310">
            <v>-3.1389999999999998</v>
          </cell>
          <cell r="G310">
            <v>2695.5889999999999</v>
          </cell>
          <cell r="H310">
            <v>-5.5449999999999999</v>
          </cell>
        </row>
        <row r="311">
          <cell r="C311">
            <v>1547.8889999999999</v>
          </cell>
          <cell r="D311">
            <v>-3.5990000000000002</v>
          </cell>
          <cell r="G311">
            <v>2704.89</v>
          </cell>
          <cell r="H311">
            <v>-5.5129999999999999</v>
          </cell>
        </row>
        <row r="312">
          <cell r="C312">
            <v>1550.1569999999999</v>
          </cell>
          <cell r="D312">
            <v>-3.9009999999999998</v>
          </cell>
          <cell r="G312">
            <v>2712.39</v>
          </cell>
          <cell r="H312">
            <v>-5.5730000000000004</v>
          </cell>
        </row>
        <row r="313">
          <cell r="C313">
            <v>1552.424</v>
          </cell>
          <cell r="D313">
            <v>-4.2110000000000003</v>
          </cell>
          <cell r="G313">
            <v>2715.424</v>
          </cell>
          <cell r="H313">
            <v>-5.6029999999999998</v>
          </cell>
        </row>
        <row r="314">
          <cell r="C314">
            <v>1554.9480000000001</v>
          </cell>
          <cell r="D314">
            <v>-4.5449999999999999</v>
          </cell>
          <cell r="G314">
            <v>2719.98</v>
          </cell>
          <cell r="H314">
            <v>-5.6870000000000003</v>
          </cell>
        </row>
        <row r="315">
          <cell r="C315">
            <v>1556.952</v>
          </cell>
          <cell r="D315">
            <v>-4.78</v>
          </cell>
          <cell r="G315">
            <v>2723.116</v>
          </cell>
          <cell r="H315">
            <v>-5.702</v>
          </cell>
        </row>
        <row r="316">
          <cell r="C316">
            <v>1563.4880000000001</v>
          </cell>
          <cell r="D316">
            <v>-5.4089999999999998</v>
          </cell>
          <cell r="G316">
            <v>2727.7420000000002</v>
          </cell>
          <cell r="H316">
            <v>-5.7240000000000002</v>
          </cell>
        </row>
        <row r="317">
          <cell r="C317">
            <v>1566.2460000000001</v>
          </cell>
          <cell r="D317">
            <v>-5.6769999999999996</v>
          </cell>
          <cell r="G317">
            <v>2732.636</v>
          </cell>
          <cell r="H317">
            <v>-5.8040000000000003</v>
          </cell>
        </row>
        <row r="318">
          <cell r="C318">
            <v>1568.29</v>
          </cell>
          <cell r="D318">
            <v>-5.91</v>
          </cell>
          <cell r="G318">
            <v>2737.2130000000002</v>
          </cell>
          <cell r="H318">
            <v>-5.7690000000000001</v>
          </cell>
        </row>
        <row r="319">
          <cell r="C319">
            <v>1571.3630000000001</v>
          </cell>
          <cell r="D319">
            <v>-6.202</v>
          </cell>
          <cell r="G319">
            <v>2739.8649999999998</v>
          </cell>
          <cell r="H319">
            <v>-5.7629999999999999</v>
          </cell>
        </row>
        <row r="320">
          <cell r="C320">
            <v>1573.4870000000001</v>
          </cell>
          <cell r="D320">
            <v>-6.359</v>
          </cell>
          <cell r="G320">
            <v>2750.422</v>
          </cell>
          <cell r="H320">
            <v>-5.7569999999999997</v>
          </cell>
        </row>
        <row r="321">
          <cell r="C321">
            <v>1576.1</v>
          </cell>
          <cell r="D321">
            <v>-6.4859999999999998</v>
          </cell>
          <cell r="G321">
            <v>2767.4450000000002</v>
          </cell>
          <cell r="H321">
            <v>-5.5119999999999996</v>
          </cell>
        </row>
        <row r="322">
          <cell r="C322">
            <v>1580.6980000000001</v>
          </cell>
          <cell r="D322">
            <v>-6.7809999999999997</v>
          </cell>
          <cell r="G322">
            <v>2777.5329999999999</v>
          </cell>
          <cell r="H322">
            <v>-5.6559999999999997</v>
          </cell>
        </row>
        <row r="323">
          <cell r="C323">
            <v>1587.731</v>
          </cell>
          <cell r="D323">
            <v>-7.2089999999999996</v>
          </cell>
          <cell r="G323">
            <v>2795.1509999999998</v>
          </cell>
          <cell r="H323">
            <v>-5.649</v>
          </cell>
        </row>
        <row r="324">
          <cell r="C324">
            <v>1588.4369999999999</v>
          </cell>
          <cell r="D324">
            <v>-7.2489999999999997</v>
          </cell>
          <cell r="G324">
            <v>2800.4340000000002</v>
          </cell>
          <cell r="H324">
            <v>-5.6859999999999999</v>
          </cell>
        </row>
        <row r="325">
          <cell r="C325">
            <v>1591.154</v>
          </cell>
          <cell r="D325">
            <v>-7.4260000000000002</v>
          </cell>
          <cell r="G325">
            <v>2803.2809999999999</v>
          </cell>
          <cell r="H325">
            <v>-5.702</v>
          </cell>
        </row>
        <row r="326">
          <cell r="C326">
            <v>1593.1389999999999</v>
          </cell>
          <cell r="D326">
            <v>-7.5730000000000004</v>
          </cell>
          <cell r="G326">
            <v>2814.4079999999999</v>
          </cell>
          <cell r="H326">
            <v>-5.6909999999999998</v>
          </cell>
        </row>
        <row r="327">
          <cell r="C327">
            <v>1594.9960000000001</v>
          </cell>
          <cell r="D327">
            <v>-7.6689999999999996</v>
          </cell>
          <cell r="G327">
            <v>2829.3409999999999</v>
          </cell>
          <cell r="H327">
            <v>-5.5579999999999998</v>
          </cell>
        </row>
        <row r="328">
          <cell r="C328">
            <v>1596.925</v>
          </cell>
          <cell r="D328">
            <v>-7.6660000000000004</v>
          </cell>
          <cell r="G328">
            <v>2844.0639999999999</v>
          </cell>
          <cell r="H328">
            <v>-5.6260000000000003</v>
          </cell>
        </row>
        <row r="329">
          <cell r="C329">
            <v>1599.74</v>
          </cell>
          <cell r="D329">
            <v>-7.7949999999999999</v>
          </cell>
          <cell r="G329">
            <v>2858.808</v>
          </cell>
          <cell r="H329">
            <v>-5.6369999999999996</v>
          </cell>
        </row>
        <row r="330">
          <cell r="C330">
            <v>1602.403</v>
          </cell>
          <cell r="D330">
            <v>-7.9790000000000001</v>
          </cell>
          <cell r="G330">
            <v>2866.2950000000001</v>
          </cell>
          <cell r="H330">
            <v>-5.5119999999999996</v>
          </cell>
        </row>
        <row r="331">
          <cell r="C331">
            <v>1604.45</v>
          </cell>
          <cell r="D331">
            <v>-8.0229999999999997</v>
          </cell>
          <cell r="G331">
            <v>2876.0079999999998</v>
          </cell>
          <cell r="H331">
            <v>-5.2309999999999999</v>
          </cell>
        </row>
        <row r="332">
          <cell r="C332">
            <v>1606.4670000000001</v>
          </cell>
          <cell r="D332">
            <v>-8.0939999999999994</v>
          </cell>
          <cell r="G332">
            <v>2883.7559999999999</v>
          </cell>
          <cell r="H332">
            <v>-5.3360000000000003</v>
          </cell>
        </row>
        <row r="333">
          <cell r="C333">
            <v>1608.6880000000001</v>
          </cell>
          <cell r="D333">
            <v>-8.0549999999999997</v>
          </cell>
          <cell r="G333">
            <v>2895.835</v>
          </cell>
          <cell r="H333">
            <v>-5.36</v>
          </cell>
        </row>
        <row r="334">
          <cell r="C334">
            <v>1614.903</v>
          </cell>
          <cell r="D334">
            <v>-8.1460000000000008</v>
          </cell>
          <cell r="G334">
            <v>2908.6689999999999</v>
          </cell>
          <cell r="H334">
            <v>-5.51</v>
          </cell>
        </row>
        <row r="335">
          <cell r="C335">
            <v>1622.221</v>
          </cell>
          <cell r="D335">
            <v>-8.1300000000000008</v>
          </cell>
          <cell r="G335">
            <v>2919.8719999999998</v>
          </cell>
          <cell r="H335">
            <v>-5.5190000000000001</v>
          </cell>
        </row>
        <row r="336">
          <cell r="C336">
            <v>1624.0630000000001</v>
          </cell>
          <cell r="D336">
            <v>-8.09</v>
          </cell>
          <cell r="G336">
            <v>2940.0479999999998</v>
          </cell>
          <cell r="H336">
            <v>-5.2750000000000004</v>
          </cell>
        </row>
        <row r="337">
          <cell r="C337">
            <v>1626.797</v>
          </cell>
          <cell r="D337">
            <v>-7.891</v>
          </cell>
          <cell r="G337">
            <v>2946.422</v>
          </cell>
          <cell r="H337">
            <v>-5.2729999999999997</v>
          </cell>
        </row>
        <row r="338">
          <cell r="C338">
            <v>1633.499</v>
          </cell>
          <cell r="D338">
            <v>-7.5140000000000002</v>
          </cell>
          <cell r="G338">
            <v>2955.3440000000001</v>
          </cell>
          <cell r="H338">
            <v>-5.3920000000000003</v>
          </cell>
        </row>
        <row r="339">
          <cell r="C339">
            <v>1639.008</v>
          </cell>
          <cell r="D339">
            <v>-7.0330000000000004</v>
          </cell>
          <cell r="G339">
            <v>2958.8249999999998</v>
          </cell>
          <cell r="H339">
            <v>-5.5049999999999999</v>
          </cell>
        </row>
        <row r="340">
          <cell r="C340">
            <v>1645.029</v>
          </cell>
          <cell r="D340">
            <v>-6.4809999999999999</v>
          </cell>
          <cell r="G340">
            <v>2964.7779999999998</v>
          </cell>
          <cell r="H340">
            <v>-5.5670000000000002</v>
          </cell>
        </row>
        <row r="341">
          <cell r="C341">
            <v>1650.8240000000001</v>
          </cell>
          <cell r="D341">
            <v>-6.0339999999999998</v>
          </cell>
          <cell r="G341">
            <v>2968.5790000000002</v>
          </cell>
          <cell r="H341">
            <v>-5.6070000000000002</v>
          </cell>
        </row>
        <row r="342">
          <cell r="C342">
            <v>1656.692</v>
          </cell>
          <cell r="D342">
            <v>-5.3719999999999999</v>
          </cell>
          <cell r="G342">
            <v>2976.1990000000001</v>
          </cell>
          <cell r="H342">
            <v>-5.5780000000000003</v>
          </cell>
        </row>
        <row r="343">
          <cell r="C343">
            <v>1662.6489999999999</v>
          </cell>
          <cell r="D343">
            <v>-4.8680000000000003</v>
          </cell>
          <cell r="G343">
            <v>2982.6060000000002</v>
          </cell>
          <cell r="H343">
            <v>-5.6349999999999998</v>
          </cell>
        </row>
        <row r="344">
          <cell r="C344">
            <v>1667.8969999999999</v>
          </cell>
          <cell r="D344">
            <v>-4.37</v>
          </cell>
          <cell r="G344">
            <v>2987.982</v>
          </cell>
          <cell r="H344">
            <v>-5.5270000000000001</v>
          </cell>
        </row>
        <row r="345">
          <cell r="C345">
            <v>1674.36</v>
          </cell>
          <cell r="D345">
            <v>-3.798</v>
          </cell>
          <cell r="G345">
            <v>2995.9389999999999</v>
          </cell>
          <cell r="H345">
            <v>-5.4020000000000001</v>
          </cell>
        </row>
        <row r="346">
          <cell r="C346">
            <v>1680.386</v>
          </cell>
          <cell r="D346">
            <v>-3.2639999999999998</v>
          </cell>
          <cell r="G346">
            <v>3002.3069999999998</v>
          </cell>
          <cell r="H346">
            <v>-5.4909999999999997</v>
          </cell>
        </row>
        <row r="347">
          <cell r="C347">
            <v>1685.338</v>
          </cell>
          <cell r="D347">
            <v>-2.7759999999999998</v>
          </cell>
          <cell r="G347">
            <v>3007.6469999999999</v>
          </cell>
          <cell r="H347">
            <v>-5.508</v>
          </cell>
        </row>
        <row r="348">
          <cell r="C348">
            <v>1694.538</v>
          </cell>
          <cell r="D348">
            <v>-2.0139999999999998</v>
          </cell>
          <cell r="G348">
            <v>3011.5459999999998</v>
          </cell>
          <cell r="H348">
            <v>-5.5250000000000004</v>
          </cell>
        </row>
        <row r="349">
          <cell r="C349">
            <v>1703.2840000000001</v>
          </cell>
          <cell r="D349">
            <v>-1.2529999999999999</v>
          </cell>
          <cell r="G349">
            <v>3014.8069999999998</v>
          </cell>
          <cell r="H349">
            <v>-5.5250000000000004</v>
          </cell>
        </row>
        <row r="350">
          <cell r="C350">
            <v>1713.3789999999999</v>
          </cell>
          <cell r="D350">
            <v>-0.41599999999999998</v>
          </cell>
          <cell r="G350">
            <v>3019.2370000000001</v>
          </cell>
          <cell r="H350">
            <v>-5.5170000000000003</v>
          </cell>
        </row>
        <row r="351">
          <cell r="C351">
            <v>1722.0519999999999</v>
          </cell>
          <cell r="D351">
            <v>0.3</v>
          </cell>
          <cell r="G351">
            <v>3022.6759999999999</v>
          </cell>
          <cell r="H351">
            <v>-5.5389999999999997</v>
          </cell>
        </row>
        <row r="352">
          <cell r="C352">
            <v>1730.627</v>
          </cell>
          <cell r="D352">
            <v>1.0569999999999999</v>
          </cell>
          <cell r="G352">
            <v>3026.8919999999998</v>
          </cell>
          <cell r="H352">
            <v>-5.4960000000000004</v>
          </cell>
        </row>
        <row r="353">
          <cell r="C353">
            <v>1739.0239999999999</v>
          </cell>
          <cell r="D353">
            <v>1.522</v>
          </cell>
          <cell r="G353">
            <v>3034.2779999999998</v>
          </cell>
          <cell r="H353">
            <v>-5.52</v>
          </cell>
        </row>
        <row r="354">
          <cell r="C354">
            <v>1744.6130000000001</v>
          </cell>
          <cell r="D354">
            <v>1.873</v>
          </cell>
          <cell r="G354">
            <v>3042.2860000000001</v>
          </cell>
          <cell r="H354">
            <v>-5.4169999999999998</v>
          </cell>
        </row>
        <row r="355">
          <cell r="C355">
            <v>1747.9670000000001</v>
          </cell>
          <cell r="D355">
            <v>2.0089999999999999</v>
          </cell>
          <cell r="G355">
            <v>3053.0740000000001</v>
          </cell>
          <cell r="H355">
            <v>-5.5090000000000003</v>
          </cell>
        </row>
        <row r="356">
          <cell r="C356">
            <v>1751.8320000000001</v>
          </cell>
          <cell r="D356">
            <v>2.1709999999999998</v>
          </cell>
          <cell r="G356">
            <v>3058.0709999999999</v>
          </cell>
          <cell r="H356">
            <v>-5.4450000000000003</v>
          </cell>
        </row>
        <row r="357">
          <cell r="C357">
            <v>1756.768</v>
          </cell>
          <cell r="D357">
            <v>2.3559999999999999</v>
          </cell>
          <cell r="G357">
            <v>3061.703</v>
          </cell>
          <cell r="H357">
            <v>-5.4930000000000003</v>
          </cell>
        </row>
        <row r="358">
          <cell r="C358">
            <v>1758.2370000000001</v>
          </cell>
          <cell r="D358">
            <v>2.3809999999999998</v>
          </cell>
          <cell r="G358">
            <v>3067.6060000000002</v>
          </cell>
          <cell r="H358">
            <v>-5.452</v>
          </cell>
        </row>
        <row r="359">
          <cell r="C359">
            <v>1766.9</v>
          </cell>
          <cell r="D359">
            <v>2.5659999999999998</v>
          </cell>
          <cell r="G359">
            <v>3074.748</v>
          </cell>
          <cell r="H359">
            <v>-5.5359999999999996</v>
          </cell>
        </row>
        <row r="360">
          <cell r="C360">
            <v>1775.232</v>
          </cell>
          <cell r="D360">
            <v>2.6019999999999999</v>
          </cell>
          <cell r="G360">
            <v>3079.4769999999999</v>
          </cell>
          <cell r="H360">
            <v>-5.5069999999999997</v>
          </cell>
        </row>
        <row r="361">
          <cell r="C361">
            <v>1777.6479999999999</v>
          </cell>
          <cell r="D361">
            <v>2.57</v>
          </cell>
          <cell r="G361">
            <v>3084.2150000000001</v>
          </cell>
          <cell r="H361">
            <v>-5.5780000000000003</v>
          </cell>
        </row>
        <row r="362">
          <cell r="C362">
            <v>1783.9749999999999</v>
          </cell>
          <cell r="D362">
            <v>2.4329999999999998</v>
          </cell>
          <cell r="G362">
            <v>3087.893</v>
          </cell>
          <cell r="H362">
            <v>-5.5709999999999997</v>
          </cell>
        </row>
        <row r="363">
          <cell r="C363">
            <v>1788.3330000000001</v>
          </cell>
          <cell r="D363">
            <v>2.3650000000000002</v>
          </cell>
          <cell r="G363">
            <v>3096.5149999999999</v>
          </cell>
          <cell r="H363">
            <v>-5.5860000000000003</v>
          </cell>
        </row>
        <row r="364">
          <cell r="C364">
            <v>1791.2170000000001</v>
          </cell>
          <cell r="D364">
            <v>2.2709999999999999</v>
          </cell>
          <cell r="G364">
            <v>3102.7150000000001</v>
          </cell>
          <cell r="H364">
            <v>-5.7069999999999999</v>
          </cell>
        </row>
        <row r="365">
          <cell r="C365">
            <v>1795.69</v>
          </cell>
          <cell r="D365">
            <v>2.0739999999999998</v>
          </cell>
          <cell r="G365">
            <v>3107.6260000000002</v>
          </cell>
          <cell r="H365">
            <v>-5.6529999999999996</v>
          </cell>
        </row>
        <row r="366">
          <cell r="C366">
            <v>1797.6279999999999</v>
          </cell>
          <cell r="D366">
            <v>1.9870000000000001</v>
          </cell>
          <cell r="G366">
            <v>3120.6210000000001</v>
          </cell>
          <cell r="H366">
            <v>-5.4379999999999997</v>
          </cell>
        </row>
        <row r="367">
          <cell r="C367">
            <v>1800.0129999999999</v>
          </cell>
          <cell r="D367">
            <v>1.845</v>
          </cell>
          <cell r="G367">
            <v>3124.317</v>
          </cell>
          <cell r="H367">
            <v>-5.3869999999999996</v>
          </cell>
        </row>
        <row r="368">
          <cell r="C368">
            <v>1803.1849999999999</v>
          </cell>
          <cell r="D368">
            <v>1.657</v>
          </cell>
          <cell r="G368">
            <v>3135.7510000000002</v>
          </cell>
          <cell r="H368">
            <v>-5.3049999999999997</v>
          </cell>
        </row>
        <row r="369">
          <cell r="C369">
            <v>1809.383</v>
          </cell>
          <cell r="D369">
            <v>1.2410000000000001</v>
          </cell>
          <cell r="G369">
            <v>3145.3580000000002</v>
          </cell>
          <cell r="H369">
            <v>-5.3949999999999996</v>
          </cell>
        </row>
        <row r="370">
          <cell r="C370">
            <v>1814.877</v>
          </cell>
          <cell r="D370">
            <v>0.876</v>
          </cell>
          <cell r="G370">
            <v>3161.587</v>
          </cell>
          <cell r="H370">
            <v>-5.4550000000000001</v>
          </cell>
        </row>
        <row r="371">
          <cell r="C371">
            <v>1816.865</v>
          </cell>
          <cell r="D371">
            <v>0.77600000000000002</v>
          </cell>
          <cell r="G371">
            <v>3174.0039999999999</v>
          </cell>
          <cell r="H371">
            <v>-5.49</v>
          </cell>
        </row>
        <row r="372">
          <cell r="C372">
            <v>1820.3240000000001</v>
          </cell>
          <cell r="D372">
            <v>0.61899999999999999</v>
          </cell>
          <cell r="G372">
            <v>3185.38</v>
          </cell>
          <cell r="H372">
            <v>-5.5309999999999997</v>
          </cell>
        </row>
        <row r="373">
          <cell r="C373">
            <v>1823.0509999999999</v>
          </cell>
          <cell r="D373">
            <v>0.44400000000000001</v>
          </cell>
          <cell r="G373">
            <v>3202.4780000000001</v>
          </cell>
          <cell r="H373">
            <v>-5.3380000000000001</v>
          </cell>
        </row>
        <row r="374">
          <cell r="C374">
            <v>1826.67</v>
          </cell>
          <cell r="D374">
            <v>0.28100000000000003</v>
          </cell>
          <cell r="G374">
            <v>3217.5059999999999</v>
          </cell>
          <cell r="H374">
            <v>-5.2640000000000002</v>
          </cell>
        </row>
        <row r="375">
          <cell r="C375">
            <v>1828.0350000000001</v>
          </cell>
          <cell r="D375">
            <v>0.25700000000000001</v>
          </cell>
          <cell r="G375">
            <v>3238.9</v>
          </cell>
          <cell r="H375">
            <v>-5.125</v>
          </cell>
        </row>
        <row r="376">
          <cell r="C376">
            <v>1833.1969999999999</v>
          </cell>
          <cell r="D376">
            <v>-0.17799999999999999</v>
          </cell>
          <cell r="G376">
            <v>3244.748</v>
          </cell>
          <cell r="H376">
            <v>-5.1680000000000001</v>
          </cell>
        </row>
        <row r="377">
          <cell r="C377">
            <v>1836.298</v>
          </cell>
          <cell r="D377">
            <v>-0.13</v>
          </cell>
          <cell r="G377">
            <v>3250.2089999999998</v>
          </cell>
          <cell r="H377">
            <v>-5.2279999999999998</v>
          </cell>
        </row>
        <row r="378">
          <cell r="C378">
            <v>1838.6569999999999</v>
          </cell>
          <cell r="D378">
            <v>0.104</v>
          </cell>
          <cell r="G378">
            <v>3252.846</v>
          </cell>
          <cell r="H378">
            <v>-5.2050000000000001</v>
          </cell>
        </row>
        <row r="379">
          <cell r="C379">
            <v>1842.008</v>
          </cell>
          <cell r="D379">
            <v>0.14699999999999999</v>
          </cell>
          <cell r="G379">
            <v>3259.1529999999998</v>
          </cell>
          <cell r="H379">
            <v>-5.444</v>
          </cell>
        </row>
        <row r="380">
          <cell r="C380">
            <v>1847.9169999999999</v>
          </cell>
          <cell r="D380">
            <v>-0.28899999999999998</v>
          </cell>
          <cell r="G380">
            <v>3265.866</v>
          </cell>
          <cell r="H380">
            <v>-5.4329999999999998</v>
          </cell>
        </row>
        <row r="381">
          <cell r="C381">
            <v>1857.443</v>
          </cell>
          <cell r="D381">
            <v>-0.78800000000000003</v>
          </cell>
          <cell r="G381">
            <v>3272.183</v>
          </cell>
          <cell r="H381">
            <v>-5.3810000000000002</v>
          </cell>
        </row>
        <row r="382">
          <cell r="C382">
            <v>1867.444</v>
          </cell>
          <cell r="D382">
            <v>-1.5389999999999999</v>
          </cell>
          <cell r="G382">
            <v>3297.1309999999999</v>
          </cell>
          <cell r="H382">
            <v>-5.3789999999999996</v>
          </cell>
        </row>
        <row r="383">
          <cell r="C383">
            <v>1875.655</v>
          </cell>
          <cell r="D383">
            <v>-2.1110000000000002</v>
          </cell>
          <cell r="G383">
            <v>3301.1469999999999</v>
          </cell>
          <cell r="H383">
            <v>-5.2510000000000003</v>
          </cell>
        </row>
        <row r="384">
          <cell r="C384">
            <v>1881.579</v>
          </cell>
          <cell r="D384">
            <v>-2.5630000000000002</v>
          </cell>
          <cell r="G384">
            <v>3303.2150000000001</v>
          </cell>
          <cell r="H384">
            <v>-5.2510000000000003</v>
          </cell>
        </row>
        <row r="385">
          <cell r="C385">
            <v>1890.019</v>
          </cell>
          <cell r="D385">
            <v>-3.0249999999999999</v>
          </cell>
          <cell r="G385">
            <v>3310.6990000000001</v>
          </cell>
          <cell r="H385">
            <v>-5.2859999999999996</v>
          </cell>
        </row>
        <row r="386">
          <cell r="C386">
            <v>1899.4739999999999</v>
          </cell>
          <cell r="D386">
            <v>-3.41</v>
          </cell>
          <cell r="G386">
            <v>3318.7829999999999</v>
          </cell>
          <cell r="H386">
            <v>-5.3390000000000004</v>
          </cell>
        </row>
        <row r="387">
          <cell r="C387">
            <v>1909.6279999999999</v>
          </cell>
          <cell r="D387">
            <v>-3.6469999999999998</v>
          </cell>
          <cell r="G387">
            <v>3337.8490000000002</v>
          </cell>
          <cell r="H387">
            <v>-5.25</v>
          </cell>
        </row>
        <row r="388">
          <cell r="C388">
            <v>1919.096</v>
          </cell>
          <cell r="D388">
            <v>-3.62</v>
          </cell>
          <cell r="G388">
            <v>3344.7350000000001</v>
          </cell>
          <cell r="H388">
            <v>-5.5339999999999998</v>
          </cell>
        </row>
        <row r="389">
          <cell r="C389">
            <v>1927.8430000000001</v>
          </cell>
          <cell r="D389">
            <v>-3.323</v>
          </cell>
          <cell r="G389">
            <v>3353.3409999999999</v>
          </cell>
          <cell r="H389">
            <v>-5.8840000000000003</v>
          </cell>
        </row>
        <row r="390">
          <cell r="C390">
            <v>1934.5309999999999</v>
          </cell>
          <cell r="D390">
            <v>-2.8239999999999998</v>
          </cell>
          <cell r="G390">
            <v>3366.7020000000002</v>
          </cell>
          <cell r="H390">
            <v>-5.7960000000000003</v>
          </cell>
        </row>
        <row r="391">
          <cell r="C391">
            <v>1941.5429999999999</v>
          </cell>
          <cell r="D391">
            <v>-2.0939999999999999</v>
          </cell>
          <cell r="G391">
            <v>3381.2579999999998</v>
          </cell>
          <cell r="H391">
            <v>-5.7190000000000003</v>
          </cell>
        </row>
        <row r="392">
          <cell r="C392">
            <v>1947.518</v>
          </cell>
          <cell r="D392">
            <v>-1.4079999999999999</v>
          </cell>
          <cell r="G392">
            <v>3395.3789999999999</v>
          </cell>
          <cell r="H392">
            <v>-5.7510000000000003</v>
          </cell>
        </row>
        <row r="393">
          <cell r="C393">
            <v>1954.152</v>
          </cell>
          <cell r="D393">
            <v>-0.307</v>
          </cell>
          <cell r="G393">
            <v>3409.2820000000002</v>
          </cell>
          <cell r="H393">
            <v>-5.9329999999999998</v>
          </cell>
        </row>
        <row r="394">
          <cell r="C394">
            <v>1966.269</v>
          </cell>
          <cell r="D394">
            <v>2.2050000000000001</v>
          </cell>
          <cell r="G394">
            <v>3424.1990000000001</v>
          </cell>
          <cell r="H394">
            <v>-5.7279999999999998</v>
          </cell>
        </row>
        <row r="395">
          <cell r="C395">
            <v>1973.857</v>
          </cell>
          <cell r="D395">
            <v>4.1630000000000003</v>
          </cell>
          <cell r="G395">
            <v>3439.8850000000002</v>
          </cell>
          <cell r="H395">
            <v>-5.6429999999999998</v>
          </cell>
        </row>
        <row r="396">
          <cell r="C396">
            <v>1984.8209999999999</v>
          </cell>
          <cell r="D396">
            <v>7.3239999999999998</v>
          </cell>
          <cell r="G396">
            <v>3462.3</v>
          </cell>
          <cell r="H396">
            <v>-5.6340000000000003</v>
          </cell>
        </row>
        <row r="397">
          <cell r="C397">
            <v>1992.6559999999999</v>
          </cell>
          <cell r="D397">
            <v>9.8149999999999995</v>
          </cell>
          <cell r="G397">
            <v>3479.2109999999998</v>
          </cell>
          <cell r="H397">
            <v>-5.63</v>
          </cell>
        </row>
        <row r="398">
          <cell r="C398">
            <v>1996.596</v>
          </cell>
          <cell r="D398">
            <v>10.95</v>
          </cell>
          <cell r="G398">
            <v>3497.9659999999999</v>
          </cell>
          <cell r="H398">
            <v>-5.4260000000000002</v>
          </cell>
        </row>
        <row r="399">
          <cell r="C399">
            <v>2001.4949999999999</v>
          </cell>
          <cell r="D399">
            <v>12.327999999999999</v>
          </cell>
          <cell r="G399">
            <v>3519.982</v>
          </cell>
          <cell r="H399">
            <v>-5.3090000000000002</v>
          </cell>
        </row>
        <row r="400">
          <cell r="C400">
            <v>2005.0609999999999</v>
          </cell>
          <cell r="D400">
            <v>13.281000000000001</v>
          </cell>
          <cell r="G400">
            <v>3538.12</v>
          </cell>
          <cell r="H400">
            <v>-5.3789999999999996</v>
          </cell>
        </row>
        <row r="401">
          <cell r="C401">
            <v>2008.5250000000001</v>
          </cell>
          <cell r="D401">
            <v>13.961</v>
          </cell>
          <cell r="G401">
            <v>3557.1889999999999</v>
          </cell>
          <cell r="H401">
            <v>-5.16</v>
          </cell>
        </row>
        <row r="402">
          <cell r="C402">
            <v>2011.1420000000001</v>
          </cell>
          <cell r="D402">
            <v>14.702999999999999</v>
          </cell>
          <cell r="G402">
            <v>3574.509</v>
          </cell>
          <cell r="H402">
            <v>-5.282</v>
          </cell>
        </row>
        <row r="403">
          <cell r="C403">
            <v>2012.5740000000001</v>
          </cell>
          <cell r="D403">
            <v>15.044</v>
          </cell>
          <cell r="G403">
            <v>3585.5169999999998</v>
          </cell>
          <cell r="H403">
            <v>-5.5910000000000002</v>
          </cell>
        </row>
        <row r="404">
          <cell r="C404">
            <v>2015.5060000000001</v>
          </cell>
          <cell r="D404">
            <v>15.497999999999999</v>
          </cell>
          <cell r="G404">
            <v>3589.4609999999998</v>
          </cell>
          <cell r="H404">
            <v>-5.6879999999999997</v>
          </cell>
        </row>
        <row r="405">
          <cell r="C405">
            <v>2022.348</v>
          </cell>
          <cell r="D405">
            <v>16.712</v>
          </cell>
          <cell r="G405">
            <v>3596.2460000000001</v>
          </cell>
          <cell r="H405">
            <v>-5.8529999999999998</v>
          </cell>
        </row>
        <row r="406">
          <cell r="C406">
            <v>2024.8789999999999</v>
          </cell>
          <cell r="D406">
            <v>17.033999999999999</v>
          </cell>
          <cell r="G406">
            <v>3602.9580000000001</v>
          </cell>
          <cell r="H406">
            <v>-5.9039999999999999</v>
          </cell>
        </row>
        <row r="407">
          <cell r="C407">
            <v>2028.6510000000001</v>
          </cell>
          <cell r="D407">
            <v>17.376999999999999</v>
          </cell>
          <cell r="G407">
            <v>3608.915</v>
          </cell>
          <cell r="H407">
            <v>-6.0229999999999997</v>
          </cell>
        </row>
        <row r="408">
          <cell r="C408">
            <v>2032.2850000000001</v>
          </cell>
          <cell r="D408">
            <v>17.695</v>
          </cell>
          <cell r="G408">
            <v>3616.489</v>
          </cell>
          <cell r="H408">
            <v>-5.9779999999999998</v>
          </cell>
        </row>
        <row r="409">
          <cell r="C409">
            <v>2034.8389999999999</v>
          </cell>
          <cell r="D409">
            <v>17.963000000000001</v>
          </cell>
          <cell r="G409">
            <v>3630.223</v>
          </cell>
          <cell r="H409">
            <v>-5.83</v>
          </cell>
        </row>
        <row r="410">
          <cell r="C410">
            <v>2038.8489999999999</v>
          </cell>
          <cell r="D410">
            <v>18.213999999999999</v>
          </cell>
          <cell r="G410">
            <v>3652.0390000000002</v>
          </cell>
          <cell r="H410">
            <v>-5.4779999999999998</v>
          </cell>
        </row>
        <row r="411">
          <cell r="C411">
            <v>2042.8340000000001</v>
          </cell>
          <cell r="D411">
            <v>18.411000000000001</v>
          </cell>
          <cell r="G411">
            <v>3672.85</v>
          </cell>
          <cell r="H411">
            <v>-5.274</v>
          </cell>
        </row>
        <row r="412">
          <cell r="C412">
            <v>2046.239</v>
          </cell>
          <cell r="D412">
            <v>18.631</v>
          </cell>
          <cell r="G412">
            <v>3694.627</v>
          </cell>
          <cell r="H412">
            <v>-5.35</v>
          </cell>
        </row>
        <row r="413">
          <cell r="C413">
            <v>2053.0920000000001</v>
          </cell>
          <cell r="D413">
            <v>18.792000000000002</v>
          </cell>
          <cell r="G413">
            <v>3714.232</v>
          </cell>
          <cell r="H413">
            <v>-5.423</v>
          </cell>
        </row>
        <row r="414">
          <cell r="C414">
            <v>2059.8980000000001</v>
          </cell>
          <cell r="D414">
            <v>18.68</v>
          </cell>
          <cell r="G414">
            <v>3734.9879999999998</v>
          </cell>
          <cell r="H414">
            <v>-5.2089999999999996</v>
          </cell>
        </row>
        <row r="415">
          <cell r="C415">
            <v>2065.1759999999999</v>
          </cell>
          <cell r="D415">
            <v>18.553000000000001</v>
          </cell>
          <cell r="G415">
            <v>3755.4920000000002</v>
          </cell>
          <cell r="H415">
            <v>-5.1740000000000004</v>
          </cell>
        </row>
        <row r="416">
          <cell r="C416">
            <v>2077.1080000000002</v>
          </cell>
          <cell r="D416">
            <v>17.071000000000002</v>
          </cell>
          <cell r="G416">
            <v>3768.6309999999999</v>
          </cell>
          <cell r="H416">
            <v>-5.0350000000000001</v>
          </cell>
        </row>
        <row r="417">
          <cell r="C417">
            <v>2078.8159999999998</v>
          </cell>
          <cell r="D417">
            <v>16.745000000000001</v>
          </cell>
          <cell r="G417">
            <v>3776.5279999999998</v>
          </cell>
          <cell r="H417">
            <v>-4.9480000000000004</v>
          </cell>
        </row>
        <row r="418">
          <cell r="C418">
            <v>2081.6970000000001</v>
          </cell>
          <cell r="D418">
            <v>16.225999999999999</v>
          </cell>
          <cell r="G418">
            <v>3782.0920000000001</v>
          </cell>
          <cell r="H418">
            <v>-4.9260000000000002</v>
          </cell>
        </row>
        <row r="419">
          <cell r="C419">
            <v>2085.2750000000001</v>
          </cell>
          <cell r="D419">
            <v>15.629</v>
          </cell>
          <cell r="G419">
            <v>3788.0360000000001</v>
          </cell>
          <cell r="H419">
            <v>-4.9969999999999999</v>
          </cell>
        </row>
        <row r="420">
          <cell r="C420">
            <v>2088.0529999999999</v>
          </cell>
          <cell r="D420">
            <v>15.103</v>
          </cell>
          <cell r="G420">
            <v>3794.0390000000002</v>
          </cell>
          <cell r="H420">
            <v>-4.9630000000000001</v>
          </cell>
        </row>
        <row r="421">
          <cell r="C421">
            <v>2090.5340000000001</v>
          </cell>
          <cell r="D421">
            <v>14.56</v>
          </cell>
          <cell r="G421">
            <v>3803.069</v>
          </cell>
          <cell r="H421">
            <v>-5.07</v>
          </cell>
        </row>
        <row r="422">
          <cell r="C422">
            <v>2093.873</v>
          </cell>
          <cell r="D422">
            <v>13.911</v>
          </cell>
          <cell r="G422">
            <v>3816.6149999999998</v>
          </cell>
          <cell r="H422">
            <v>-5.0430000000000001</v>
          </cell>
        </row>
        <row r="423">
          <cell r="C423">
            <v>2096.4299999999998</v>
          </cell>
          <cell r="D423">
            <v>13.379</v>
          </cell>
          <cell r="G423">
            <v>3821.7159999999999</v>
          </cell>
          <cell r="H423">
            <v>-4.9820000000000002</v>
          </cell>
        </row>
        <row r="424">
          <cell r="C424">
            <v>2098.9050000000002</v>
          </cell>
          <cell r="D424">
            <v>12.813000000000001</v>
          </cell>
          <cell r="G424">
            <v>3824.3719999999998</v>
          </cell>
          <cell r="H424">
            <v>-4.96</v>
          </cell>
        </row>
        <row r="425">
          <cell r="C425">
            <v>2101.5140000000001</v>
          </cell>
          <cell r="D425">
            <v>12.212999999999999</v>
          </cell>
          <cell r="G425">
            <v>3830.518</v>
          </cell>
          <cell r="H425">
            <v>-5.0780000000000003</v>
          </cell>
        </row>
        <row r="426">
          <cell r="C426">
            <v>2105.0059999999999</v>
          </cell>
          <cell r="D426">
            <v>11.231999999999999</v>
          </cell>
          <cell r="G426">
            <v>3838.1610000000001</v>
          </cell>
          <cell r="H426">
            <v>-5.1130000000000004</v>
          </cell>
        </row>
        <row r="427">
          <cell r="C427">
            <v>2111.2779999999998</v>
          </cell>
          <cell r="D427">
            <v>9.7669999999999995</v>
          </cell>
          <cell r="G427">
            <v>3847.665</v>
          </cell>
          <cell r="H427">
            <v>-5.048</v>
          </cell>
        </row>
        <row r="428">
          <cell r="C428">
            <v>2118.4369999999999</v>
          </cell>
          <cell r="D428">
            <v>8.2430000000000003</v>
          </cell>
          <cell r="G428">
            <v>3858.3180000000002</v>
          </cell>
          <cell r="H428">
            <v>-5.2309999999999999</v>
          </cell>
        </row>
        <row r="429">
          <cell r="C429">
            <v>2124.692</v>
          </cell>
          <cell r="D429">
            <v>7.0910000000000002</v>
          </cell>
          <cell r="G429">
            <v>3870.502</v>
          </cell>
          <cell r="H429">
            <v>-5.4729999999999999</v>
          </cell>
        </row>
        <row r="430">
          <cell r="C430">
            <v>2133.2280000000001</v>
          </cell>
          <cell r="D430">
            <v>5.8540000000000001</v>
          </cell>
          <cell r="G430">
            <v>3878.0439999999999</v>
          </cell>
          <cell r="H430">
            <v>-5.41</v>
          </cell>
        </row>
        <row r="431">
          <cell r="C431">
            <v>2137.442</v>
          </cell>
          <cell r="D431">
            <v>5.4160000000000004</v>
          </cell>
          <cell r="G431">
            <v>3885.9969999999998</v>
          </cell>
          <cell r="H431">
            <v>-5.4050000000000002</v>
          </cell>
        </row>
        <row r="432">
          <cell r="C432">
            <v>2141.9349999999999</v>
          </cell>
          <cell r="D432">
            <v>5.0330000000000004</v>
          </cell>
          <cell r="G432">
            <v>3892.1179999999999</v>
          </cell>
          <cell r="H432">
            <v>-5.4829999999999997</v>
          </cell>
        </row>
        <row r="433">
          <cell r="C433">
            <v>2145.5889999999999</v>
          </cell>
          <cell r="D433">
            <v>4.8860000000000001</v>
          </cell>
          <cell r="G433">
            <v>3902.5990000000002</v>
          </cell>
          <cell r="H433">
            <v>-5.5789999999999997</v>
          </cell>
        </row>
        <row r="434">
          <cell r="C434">
            <v>2149.8180000000002</v>
          </cell>
          <cell r="D434">
            <v>4.6840000000000002</v>
          </cell>
          <cell r="G434">
            <v>3912.0740000000001</v>
          </cell>
          <cell r="H434">
            <v>-5.74</v>
          </cell>
        </row>
        <row r="435">
          <cell r="C435">
            <v>2154.9499999999998</v>
          </cell>
          <cell r="D435">
            <v>4.3070000000000004</v>
          </cell>
          <cell r="G435">
            <v>3921.4549999999999</v>
          </cell>
          <cell r="H435">
            <v>-5.8719999999999999</v>
          </cell>
        </row>
        <row r="436">
          <cell r="C436">
            <v>2162.9250000000002</v>
          </cell>
          <cell r="D436">
            <v>3.7490000000000001</v>
          </cell>
          <cell r="G436">
            <v>3929.6329999999998</v>
          </cell>
          <cell r="H436">
            <v>-5.8159999999999998</v>
          </cell>
        </row>
        <row r="437">
          <cell r="C437">
            <v>2169.3029999999999</v>
          </cell>
          <cell r="D437">
            <v>3.5259999999999998</v>
          </cell>
          <cell r="G437">
            <v>3936.3229999999999</v>
          </cell>
          <cell r="H437">
            <v>-5.8410000000000002</v>
          </cell>
        </row>
        <row r="438">
          <cell r="C438">
            <v>2176.48</v>
          </cell>
          <cell r="D438">
            <v>3.3580000000000001</v>
          </cell>
          <cell r="G438">
            <v>3945.3449999999998</v>
          </cell>
          <cell r="H438">
            <v>-5.4640000000000004</v>
          </cell>
        </row>
        <row r="439">
          <cell r="C439">
            <v>2183.739</v>
          </cell>
          <cell r="D439">
            <v>3.2549999999999999</v>
          </cell>
          <cell r="G439">
            <v>3949.3989999999999</v>
          </cell>
          <cell r="H439">
            <v>-5.3410000000000002</v>
          </cell>
        </row>
        <row r="440">
          <cell r="C440">
            <v>2196.598</v>
          </cell>
          <cell r="D440">
            <v>2.9980000000000002</v>
          </cell>
          <cell r="G440">
            <v>3976.6149999999998</v>
          </cell>
          <cell r="H440">
            <v>-5.423</v>
          </cell>
        </row>
        <row r="441">
          <cell r="C441">
            <v>2207.9630000000002</v>
          </cell>
          <cell r="D441">
            <v>2.827</v>
          </cell>
          <cell r="G441">
            <v>4010.1529999999998</v>
          </cell>
          <cell r="H441">
            <v>-5.1840000000000002</v>
          </cell>
        </row>
        <row r="442">
          <cell r="C442">
            <v>2221.7689999999998</v>
          </cell>
          <cell r="D442">
            <v>2.8340000000000001</v>
          </cell>
          <cell r="G442">
            <v>4056.1260000000002</v>
          </cell>
          <cell r="H442">
            <v>-5.29</v>
          </cell>
        </row>
        <row r="443">
          <cell r="C443">
            <v>2230.4349999999999</v>
          </cell>
          <cell r="D443">
            <v>2.931</v>
          </cell>
          <cell r="G443">
            <v>4082.37</v>
          </cell>
          <cell r="H443">
            <v>-5.3070000000000004</v>
          </cell>
        </row>
        <row r="444">
          <cell r="C444">
            <v>2241.7139999999999</v>
          </cell>
          <cell r="D444">
            <v>3.0710000000000002</v>
          </cell>
          <cell r="G444">
            <v>4105.0630000000001</v>
          </cell>
          <cell r="H444">
            <v>-5.3</v>
          </cell>
        </row>
        <row r="445">
          <cell r="C445">
            <v>2254.1170000000002</v>
          </cell>
          <cell r="D445">
            <v>3.097</v>
          </cell>
          <cell r="G445">
            <v>4122.1769999999997</v>
          </cell>
          <cell r="H445">
            <v>-5.4509999999999996</v>
          </cell>
        </row>
        <row r="446">
          <cell r="C446">
            <v>2263.011</v>
          </cell>
          <cell r="D446">
            <v>3.0859999999999999</v>
          </cell>
          <cell r="G446">
            <v>4131.5020000000004</v>
          </cell>
          <cell r="H446">
            <v>-5.3460000000000001</v>
          </cell>
        </row>
        <row r="447">
          <cell r="C447">
            <v>2276.5210000000002</v>
          </cell>
          <cell r="D447">
            <v>3.0569999999999999</v>
          </cell>
          <cell r="G447">
            <v>4136.8320000000003</v>
          </cell>
          <cell r="H447">
            <v>-5.4189999999999996</v>
          </cell>
        </row>
        <row r="448">
          <cell r="C448">
            <v>2287.5770000000002</v>
          </cell>
          <cell r="D448">
            <v>3.1110000000000002</v>
          </cell>
          <cell r="G448">
            <v>4143.0240000000003</v>
          </cell>
          <cell r="H448">
            <v>-5.4809999999999999</v>
          </cell>
        </row>
        <row r="449">
          <cell r="C449">
            <v>2312.9569999999999</v>
          </cell>
          <cell r="D449">
            <v>2.984</v>
          </cell>
          <cell r="G449">
            <v>4147.2460000000001</v>
          </cell>
          <cell r="H449">
            <v>-5.516</v>
          </cell>
        </row>
        <row r="450">
          <cell r="C450">
            <v>2321.154</v>
          </cell>
          <cell r="D450">
            <v>3.0339999999999998</v>
          </cell>
          <cell r="G450">
            <v>4153.2079999999996</v>
          </cell>
          <cell r="H450">
            <v>-5.4989999999999997</v>
          </cell>
        </row>
        <row r="451">
          <cell r="C451">
            <v>2345.0120000000002</v>
          </cell>
          <cell r="D451">
            <v>2.976</v>
          </cell>
          <cell r="G451">
            <v>4159.21</v>
          </cell>
          <cell r="H451">
            <v>-5.5030000000000001</v>
          </cell>
        </row>
        <row r="452">
          <cell r="C452">
            <v>2362.355</v>
          </cell>
          <cell r="D452">
            <v>2.8769999999999998</v>
          </cell>
          <cell r="G452">
            <v>4163.8249999999998</v>
          </cell>
          <cell r="H452">
            <v>-5.601</v>
          </cell>
        </row>
        <row r="453">
          <cell r="C453">
            <v>2371.1860000000001</v>
          </cell>
          <cell r="D453">
            <v>2.8279999999999998</v>
          </cell>
          <cell r="G453">
            <v>4167.5309999999999</v>
          </cell>
          <cell r="H453">
            <v>-5.5460000000000003</v>
          </cell>
        </row>
        <row r="454">
          <cell r="C454">
            <v>2379.5610000000001</v>
          </cell>
          <cell r="D454">
            <v>2.7890000000000001</v>
          </cell>
          <cell r="G454">
            <v>4172.47</v>
          </cell>
          <cell r="H454">
            <v>-5.5140000000000002</v>
          </cell>
        </row>
        <row r="455">
          <cell r="C455">
            <v>2386.89</v>
          </cell>
          <cell r="D455">
            <v>2.8330000000000002</v>
          </cell>
          <cell r="G455">
            <v>4177.0339999999997</v>
          </cell>
          <cell r="H455">
            <v>-5.5419999999999998</v>
          </cell>
        </row>
        <row r="456">
          <cell r="C456">
            <v>2395.0540000000001</v>
          </cell>
          <cell r="D456">
            <v>2.8490000000000002</v>
          </cell>
          <cell r="G456">
            <v>4180.8289999999997</v>
          </cell>
          <cell r="H456">
            <v>-5.5430000000000001</v>
          </cell>
        </row>
        <row r="457">
          <cell r="C457">
            <v>2402.2750000000001</v>
          </cell>
          <cell r="D457">
            <v>2.823</v>
          </cell>
          <cell r="G457">
            <v>4184.5219999999999</v>
          </cell>
          <cell r="H457">
            <v>-5.5190000000000001</v>
          </cell>
        </row>
        <row r="458">
          <cell r="C458">
            <v>2412.4430000000002</v>
          </cell>
          <cell r="D458">
            <v>2.8530000000000002</v>
          </cell>
          <cell r="G458">
            <v>4189.7920000000004</v>
          </cell>
          <cell r="H458">
            <v>-5.5060000000000002</v>
          </cell>
        </row>
        <row r="459">
          <cell r="C459">
            <v>2422.3470000000002</v>
          </cell>
          <cell r="D459">
            <v>2.8290000000000002</v>
          </cell>
          <cell r="G459">
            <v>4194.893</v>
          </cell>
          <cell r="H459">
            <v>-5.56</v>
          </cell>
        </row>
        <row r="460">
          <cell r="C460">
            <v>2431.768</v>
          </cell>
          <cell r="D460">
            <v>2.7629999999999999</v>
          </cell>
          <cell r="G460">
            <v>4200.2719999999999</v>
          </cell>
          <cell r="H460">
            <v>-5.5419999999999998</v>
          </cell>
        </row>
        <row r="461">
          <cell r="C461">
            <v>2439.8270000000002</v>
          </cell>
          <cell r="D461">
            <v>2.74</v>
          </cell>
          <cell r="G461">
            <v>4205.9110000000001</v>
          </cell>
          <cell r="H461">
            <v>-5.6369999999999996</v>
          </cell>
        </row>
        <row r="462">
          <cell r="C462">
            <v>2448.357</v>
          </cell>
          <cell r="D462">
            <v>2.746</v>
          </cell>
          <cell r="G462">
            <v>4209.83</v>
          </cell>
          <cell r="H462">
            <v>-5.6689999999999996</v>
          </cell>
        </row>
        <row r="463">
          <cell r="C463">
            <v>2458.7289999999998</v>
          </cell>
          <cell r="D463">
            <v>2.653</v>
          </cell>
          <cell r="G463">
            <v>4213.6329999999998</v>
          </cell>
          <cell r="H463">
            <v>-5.6440000000000001</v>
          </cell>
        </row>
        <row r="464">
          <cell r="C464">
            <v>2463.8890000000001</v>
          </cell>
          <cell r="D464">
            <v>2.5979999999999999</v>
          </cell>
          <cell r="G464">
            <v>4217.2259999999997</v>
          </cell>
          <cell r="H464">
            <v>-5.6779999999999999</v>
          </cell>
        </row>
        <row r="465">
          <cell r="C465">
            <v>2468.9229999999998</v>
          </cell>
          <cell r="D465">
            <v>2.6040000000000001</v>
          </cell>
          <cell r="G465">
            <v>4224.5349999999999</v>
          </cell>
          <cell r="H465">
            <v>-5.6360000000000001</v>
          </cell>
        </row>
        <row r="466">
          <cell r="C466">
            <v>2473.8000000000002</v>
          </cell>
          <cell r="D466">
            <v>2.5289999999999999</v>
          </cell>
          <cell r="G466">
            <v>4239.4290000000001</v>
          </cell>
          <cell r="H466">
            <v>-5.5170000000000003</v>
          </cell>
        </row>
        <row r="467">
          <cell r="C467">
            <v>2480.5430000000001</v>
          </cell>
          <cell r="D467">
            <v>2.464</v>
          </cell>
          <cell r="G467">
            <v>4254.2610000000004</v>
          </cell>
          <cell r="H467">
            <v>-5.3730000000000002</v>
          </cell>
        </row>
        <row r="468">
          <cell r="C468">
            <v>2485.3119999999999</v>
          </cell>
          <cell r="D468">
            <v>2.3820000000000001</v>
          </cell>
          <cell r="G468">
            <v>4268.317</v>
          </cell>
          <cell r="H468">
            <v>-5.5010000000000003</v>
          </cell>
        </row>
        <row r="469">
          <cell r="C469">
            <v>2488.5859999999998</v>
          </cell>
          <cell r="D469">
            <v>2.4140000000000001</v>
          </cell>
          <cell r="G469">
            <v>4283.9750000000004</v>
          </cell>
          <cell r="H469">
            <v>-5.4450000000000003</v>
          </cell>
        </row>
        <row r="470">
          <cell r="C470">
            <v>2493.857</v>
          </cell>
          <cell r="D470">
            <v>2.4079999999999999</v>
          </cell>
          <cell r="G470">
            <v>4299.4560000000001</v>
          </cell>
          <cell r="H470">
            <v>-5.3620000000000001</v>
          </cell>
        </row>
        <row r="471">
          <cell r="C471">
            <v>2497.0529999999999</v>
          </cell>
          <cell r="D471">
            <v>2.3860000000000001</v>
          </cell>
          <cell r="G471">
            <v>4317.12</v>
          </cell>
          <cell r="H471">
            <v>-5.3019999999999996</v>
          </cell>
        </row>
        <row r="472">
          <cell r="C472">
            <v>2503.9430000000002</v>
          </cell>
          <cell r="D472">
            <v>2.4630000000000001</v>
          </cell>
          <cell r="G472">
            <v>4335.2110000000002</v>
          </cell>
          <cell r="H472">
            <v>-5.2460000000000004</v>
          </cell>
        </row>
        <row r="473">
          <cell r="C473">
            <v>2505.768</v>
          </cell>
          <cell r="D473">
            <v>2.4769999999999999</v>
          </cell>
          <cell r="G473">
            <v>4349.701</v>
          </cell>
          <cell r="H473">
            <v>-5.1689999999999996</v>
          </cell>
        </row>
        <row r="474">
          <cell r="C474">
            <v>2512.0149999999999</v>
          </cell>
          <cell r="D474">
            <v>2.6440000000000001</v>
          </cell>
          <cell r="G474">
            <v>4360.4759999999997</v>
          </cell>
          <cell r="H474">
            <v>-5.2439999999999998</v>
          </cell>
        </row>
        <row r="475">
          <cell r="C475">
            <v>2514.0680000000002</v>
          </cell>
          <cell r="D475">
            <v>2.6219999999999999</v>
          </cell>
          <cell r="G475">
            <v>4374.2690000000002</v>
          </cell>
          <cell r="H475">
            <v>-5.1340000000000003</v>
          </cell>
        </row>
        <row r="476">
          <cell r="C476">
            <v>2520.701</v>
          </cell>
          <cell r="D476">
            <v>2.601</v>
          </cell>
          <cell r="G476">
            <v>4387.9530000000004</v>
          </cell>
          <cell r="H476">
            <v>-5.2</v>
          </cell>
        </row>
        <row r="477">
          <cell r="C477">
            <v>2526.5830000000001</v>
          </cell>
          <cell r="D477">
            <v>2.7440000000000002</v>
          </cell>
          <cell r="G477">
            <v>4402.4830000000002</v>
          </cell>
          <cell r="H477">
            <v>-5.09</v>
          </cell>
        </row>
        <row r="478">
          <cell r="C478">
            <v>2529.3589999999999</v>
          </cell>
          <cell r="D478">
            <v>2.8250000000000002</v>
          </cell>
          <cell r="G478">
            <v>4412.5339999999997</v>
          </cell>
          <cell r="H478">
            <v>-5.6109999999999998</v>
          </cell>
        </row>
        <row r="479">
          <cell r="C479">
            <v>2533.1480000000001</v>
          </cell>
          <cell r="D479">
            <v>2.9750000000000001</v>
          </cell>
          <cell r="G479">
            <v>4419.616</v>
          </cell>
          <cell r="H479">
            <v>-5.5439999999999996</v>
          </cell>
        </row>
        <row r="480">
          <cell r="C480">
            <v>2538.569</v>
          </cell>
          <cell r="D480">
            <v>3.0379999999999998</v>
          </cell>
          <cell r="G480">
            <v>4439.402</v>
          </cell>
          <cell r="H480">
            <v>-5.7389999999999999</v>
          </cell>
        </row>
        <row r="481">
          <cell r="C481">
            <v>2546.64</v>
          </cell>
          <cell r="D481">
            <v>3.0710000000000002</v>
          </cell>
          <cell r="G481">
            <v>4443.0379999999996</v>
          </cell>
          <cell r="H481">
            <v>-5.7160000000000002</v>
          </cell>
        </row>
        <row r="482">
          <cell r="C482">
            <v>2554.308</v>
          </cell>
          <cell r="D482">
            <v>2.9510000000000001</v>
          </cell>
          <cell r="G482">
            <v>4463.9340000000002</v>
          </cell>
          <cell r="H482">
            <v>-5.9390000000000001</v>
          </cell>
        </row>
        <row r="483">
          <cell r="C483">
            <v>2561.5349999999999</v>
          </cell>
          <cell r="D483">
            <v>3.036</v>
          </cell>
          <cell r="G483">
            <v>4480.7690000000002</v>
          </cell>
          <cell r="H483">
            <v>-7.46</v>
          </cell>
        </row>
        <row r="484">
          <cell r="C484">
            <v>2568.826</v>
          </cell>
          <cell r="D484">
            <v>3.0649999999999999</v>
          </cell>
          <cell r="G484">
            <v>4489.6059999999998</v>
          </cell>
          <cell r="H484">
            <v>-8.7040000000000006</v>
          </cell>
        </row>
        <row r="485">
          <cell r="C485">
            <v>2580.7539999999999</v>
          </cell>
          <cell r="D485">
            <v>3.149</v>
          </cell>
          <cell r="G485">
            <v>4496.692</v>
          </cell>
          <cell r="H485">
            <v>-9.7579999999999991</v>
          </cell>
        </row>
        <row r="486">
          <cell r="C486">
            <v>2592.63</v>
          </cell>
          <cell r="D486">
            <v>3.2719999999999998</v>
          </cell>
          <cell r="G486">
            <v>4501.4520000000002</v>
          </cell>
          <cell r="H486">
            <v>-10.455</v>
          </cell>
        </row>
        <row r="487">
          <cell r="C487">
            <v>2604.5949999999998</v>
          </cell>
          <cell r="D487">
            <v>3.3090000000000002</v>
          </cell>
          <cell r="G487">
            <v>4506.1459999999997</v>
          </cell>
          <cell r="H487">
            <v>-10.97</v>
          </cell>
        </row>
        <row r="488">
          <cell r="C488">
            <v>2614.2809999999999</v>
          </cell>
          <cell r="D488">
            <v>3.2610000000000001</v>
          </cell>
          <cell r="G488">
            <v>4509.6329999999998</v>
          </cell>
          <cell r="H488">
            <v>-11.271000000000001</v>
          </cell>
        </row>
        <row r="489">
          <cell r="C489">
            <v>2623.9679999999998</v>
          </cell>
          <cell r="D489">
            <v>3.327</v>
          </cell>
          <cell r="G489">
            <v>4517.0309999999999</v>
          </cell>
          <cell r="H489">
            <v>-11.895</v>
          </cell>
        </row>
        <row r="490">
          <cell r="C490">
            <v>2631.12</v>
          </cell>
          <cell r="D490">
            <v>3.1760000000000002</v>
          </cell>
          <cell r="G490">
            <v>4520.9799999999996</v>
          </cell>
          <cell r="H490">
            <v>-12.287000000000001</v>
          </cell>
        </row>
        <row r="491">
          <cell r="C491">
            <v>2641.0970000000002</v>
          </cell>
          <cell r="D491">
            <v>3.2650000000000001</v>
          </cell>
          <cell r="G491">
            <v>4528.1139999999996</v>
          </cell>
          <cell r="H491">
            <v>-12.635</v>
          </cell>
        </row>
        <row r="492">
          <cell r="C492">
            <v>2644.3159999999998</v>
          </cell>
          <cell r="D492">
            <v>3.1560000000000001</v>
          </cell>
          <cell r="G492">
            <v>4532.2110000000002</v>
          </cell>
          <cell r="H492">
            <v>-12.83</v>
          </cell>
        </row>
        <row r="493">
          <cell r="C493">
            <v>2649.712</v>
          </cell>
          <cell r="D493">
            <v>3.2320000000000002</v>
          </cell>
          <cell r="G493">
            <v>4538.491</v>
          </cell>
          <cell r="H493">
            <v>-12.775</v>
          </cell>
        </row>
        <row r="494">
          <cell r="C494">
            <v>2656.1129999999998</v>
          </cell>
          <cell r="D494">
            <v>3.2090000000000001</v>
          </cell>
          <cell r="G494">
            <v>4540.7179999999998</v>
          </cell>
          <cell r="H494">
            <v>-12.909000000000001</v>
          </cell>
        </row>
        <row r="495">
          <cell r="C495">
            <v>2661.9989999999998</v>
          </cell>
          <cell r="D495">
            <v>3.1859999999999999</v>
          </cell>
          <cell r="G495">
            <v>4543.5200000000004</v>
          </cell>
          <cell r="H495">
            <v>-12.997999999999999</v>
          </cell>
        </row>
        <row r="496">
          <cell r="C496">
            <v>2664.7739999999999</v>
          </cell>
          <cell r="D496">
            <v>3.2370000000000001</v>
          </cell>
          <cell r="G496">
            <v>4547.5050000000001</v>
          </cell>
          <cell r="H496">
            <v>-12.842000000000001</v>
          </cell>
        </row>
        <row r="497">
          <cell r="C497">
            <v>2668.828</v>
          </cell>
          <cell r="D497">
            <v>3.19</v>
          </cell>
          <cell r="G497">
            <v>4553.2920000000004</v>
          </cell>
          <cell r="H497">
            <v>-12.603</v>
          </cell>
        </row>
        <row r="498">
          <cell r="C498">
            <v>2672.2930000000001</v>
          </cell>
          <cell r="D498">
            <v>3.1859999999999999</v>
          </cell>
          <cell r="G498">
            <v>4557.2550000000001</v>
          </cell>
          <cell r="H498">
            <v>-12.619</v>
          </cell>
        </row>
        <row r="499">
          <cell r="C499">
            <v>2674.6909999999998</v>
          </cell>
          <cell r="D499">
            <v>3.3170000000000002</v>
          </cell>
          <cell r="G499">
            <v>4561.8599999999997</v>
          </cell>
          <cell r="H499">
            <v>-12.332000000000001</v>
          </cell>
        </row>
        <row r="500">
          <cell r="C500">
            <v>2678.87</v>
          </cell>
          <cell r="D500">
            <v>3.2639999999999998</v>
          </cell>
          <cell r="G500">
            <v>4569.2209999999995</v>
          </cell>
          <cell r="H500">
            <v>-11.622999999999999</v>
          </cell>
        </row>
        <row r="501">
          <cell r="C501">
            <v>2684.2109999999998</v>
          </cell>
          <cell r="D501">
            <v>3.2320000000000002</v>
          </cell>
          <cell r="G501">
            <v>4572.0069999999996</v>
          </cell>
          <cell r="H501">
            <v>-11.236000000000001</v>
          </cell>
        </row>
        <row r="502">
          <cell r="C502">
            <v>2687.8989999999999</v>
          </cell>
          <cell r="D502">
            <v>3.2250000000000001</v>
          </cell>
          <cell r="G502">
            <v>4577.5280000000002</v>
          </cell>
          <cell r="H502">
            <v>-10.414</v>
          </cell>
        </row>
        <row r="503">
          <cell r="C503">
            <v>2695.723</v>
          </cell>
          <cell r="D503">
            <v>3.1070000000000002</v>
          </cell>
          <cell r="G503">
            <v>4584.9589999999998</v>
          </cell>
          <cell r="H503">
            <v>-9.5860000000000003</v>
          </cell>
        </row>
        <row r="504">
          <cell r="C504">
            <v>2700.451</v>
          </cell>
          <cell r="D504">
            <v>3.0270000000000001</v>
          </cell>
          <cell r="G504">
            <v>4590.6490000000003</v>
          </cell>
          <cell r="H504">
            <v>-8.7270000000000003</v>
          </cell>
        </row>
        <row r="505">
          <cell r="C505">
            <v>2703.5520000000001</v>
          </cell>
          <cell r="D505">
            <v>3.2160000000000002</v>
          </cell>
          <cell r="G505">
            <v>4598.8429999999998</v>
          </cell>
          <cell r="H505">
            <v>-7.4420000000000002</v>
          </cell>
        </row>
        <row r="506">
          <cell r="C506">
            <v>2709.5740000000001</v>
          </cell>
          <cell r="D506">
            <v>3.1789999999999998</v>
          </cell>
          <cell r="G506">
            <v>4609.7849999999999</v>
          </cell>
          <cell r="H506">
            <v>-6.569</v>
          </cell>
        </row>
        <row r="507">
          <cell r="C507">
            <v>2716.971</v>
          </cell>
          <cell r="D507">
            <v>3.1859999999999999</v>
          </cell>
          <cell r="G507">
            <v>4620.8919999999998</v>
          </cell>
          <cell r="H507">
            <v>-5.9749999999999996</v>
          </cell>
        </row>
        <row r="508">
          <cell r="C508">
            <v>2721.942</v>
          </cell>
          <cell r="D508">
            <v>3.089</v>
          </cell>
          <cell r="G508">
            <v>4647.3190000000004</v>
          </cell>
          <cell r="H508">
            <v>-5.7220000000000004</v>
          </cell>
        </row>
        <row r="509">
          <cell r="C509">
            <v>2727.364</v>
          </cell>
          <cell r="D509">
            <v>2.9940000000000002</v>
          </cell>
          <cell r="G509">
            <v>4665.8509999999997</v>
          </cell>
          <cell r="H509">
            <v>-5.6859999999999999</v>
          </cell>
        </row>
        <row r="510">
          <cell r="C510">
            <v>2730.4839999999999</v>
          </cell>
          <cell r="D510">
            <v>2.9780000000000002</v>
          </cell>
          <cell r="G510">
            <v>4687.973</v>
          </cell>
          <cell r="H510">
            <v>-5.7629999999999999</v>
          </cell>
        </row>
        <row r="511">
          <cell r="C511">
            <v>2734.5650000000001</v>
          </cell>
          <cell r="D511">
            <v>3.0489999999999999</v>
          </cell>
          <cell r="G511">
            <v>4707.107</v>
          </cell>
          <cell r="H511">
            <v>-5.4169999999999998</v>
          </cell>
        </row>
        <row r="512">
          <cell r="C512">
            <v>2737.81</v>
          </cell>
          <cell r="D512">
            <v>2.9870000000000001</v>
          </cell>
          <cell r="G512">
            <v>4712.2489999999998</v>
          </cell>
          <cell r="H512">
            <v>-5.3019999999999996</v>
          </cell>
        </row>
        <row r="513">
          <cell r="C513">
            <v>2742.415</v>
          </cell>
          <cell r="D513">
            <v>2.98</v>
          </cell>
          <cell r="G513">
            <v>4720.0550000000003</v>
          </cell>
          <cell r="H513">
            <v>-5.35</v>
          </cell>
        </row>
        <row r="514">
          <cell r="C514">
            <v>2747.0079999999998</v>
          </cell>
          <cell r="D514">
            <v>2.9489999999999998</v>
          </cell>
          <cell r="G514">
            <v>4726.4070000000002</v>
          </cell>
          <cell r="H514">
            <v>-5.34</v>
          </cell>
        </row>
        <row r="515">
          <cell r="C515">
            <v>2751.308</v>
          </cell>
          <cell r="D515">
            <v>2.9710000000000001</v>
          </cell>
          <cell r="G515">
            <v>4731.067</v>
          </cell>
          <cell r="H515">
            <v>-5.21</v>
          </cell>
        </row>
        <row r="516">
          <cell r="C516">
            <v>2755.2159999999999</v>
          </cell>
          <cell r="D516">
            <v>3.0129999999999999</v>
          </cell>
          <cell r="G516">
            <v>4735.2169999999996</v>
          </cell>
          <cell r="H516">
            <v>-5.3049999999999997</v>
          </cell>
        </row>
        <row r="517">
          <cell r="C517">
            <v>2760.3229999999999</v>
          </cell>
          <cell r="D517">
            <v>3.1440000000000001</v>
          </cell>
          <cell r="G517">
            <v>4740.7700000000004</v>
          </cell>
          <cell r="H517">
            <v>-5.4690000000000003</v>
          </cell>
        </row>
        <row r="518">
          <cell r="C518">
            <v>2764.4749999999999</v>
          </cell>
          <cell r="D518">
            <v>3.22</v>
          </cell>
          <cell r="G518">
            <v>4745.6120000000001</v>
          </cell>
          <cell r="H518">
            <v>-5.5510000000000002</v>
          </cell>
        </row>
        <row r="519">
          <cell r="C519">
            <v>2767.2849999999999</v>
          </cell>
          <cell r="D519">
            <v>3.2789999999999999</v>
          </cell>
          <cell r="G519">
            <v>4748.46</v>
          </cell>
          <cell r="H519">
            <v>-5.5380000000000003</v>
          </cell>
        </row>
        <row r="520">
          <cell r="C520">
            <v>2772.2809999999999</v>
          </cell>
          <cell r="D520">
            <v>3.2570000000000001</v>
          </cell>
          <cell r="G520">
            <v>4760.1260000000002</v>
          </cell>
          <cell r="H520">
            <v>-5.7149999999999999</v>
          </cell>
        </row>
        <row r="521">
          <cell r="C521">
            <v>2776.2089999999998</v>
          </cell>
          <cell r="D521">
            <v>3.254</v>
          </cell>
          <cell r="G521">
            <v>4765.5230000000001</v>
          </cell>
          <cell r="H521">
            <v>-5.7519999999999998</v>
          </cell>
        </row>
        <row r="522">
          <cell r="C522">
            <v>2781.4229999999998</v>
          </cell>
          <cell r="D522">
            <v>3.2160000000000002</v>
          </cell>
          <cell r="G522">
            <v>4773.2839999999997</v>
          </cell>
          <cell r="H522">
            <v>-5.8929999999999998</v>
          </cell>
        </row>
        <row r="523">
          <cell r="C523">
            <v>2789.0210000000002</v>
          </cell>
          <cell r="D523">
            <v>3.3</v>
          </cell>
          <cell r="G523">
            <v>4778.5969999999998</v>
          </cell>
          <cell r="H523">
            <v>-5.7869999999999999</v>
          </cell>
        </row>
        <row r="524">
          <cell r="C524">
            <v>2797.2359999999999</v>
          </cell>
          <cell r="D524">
            <v>3.2519999999999998</v>
          </cell>
          <cell r="G524">
            <v>4785.3289999999997</v>
          </cell>
          <cell r="H524">
            <v>-5.6360000000000001</v>
          </cell>
        </row>
        <row r="525">
          <cell r="C525">
            <v>2801.8919999999998</v>
          </cell>
          <cell r="D525">
            <v>3.169</v>
          </cell>
          <cell r="G525">
            <v>4789.8980000000001</v>
          </cell>
          <cell r="H525">
            <v>-5.5990000000000002</v>
          </cell>
        </row>
        <row r="526">
          <cell r="C526">
            <v>2833.578</v>
          </cell>
          <cell r="D526">
            <v>3.48</v>
          </cell>
          <cell r="G526">
            <v>4796.152</v>
          </cell>
          <cell r="H526">
            <v>-5.6539999999999999</v>
          </cell>
        </row>
        <row r="527">
          <cell r="C527">
            <v>2842.6030000000001</v>
          </cell>
          <cell r="D527">
            <v>3.3860000000000001</v>
          </cell>
          <cell r="G527">
            <v>4801.3289999999997</v>
          </cell>
          <cell r="H527">
            <v>-5.6379999999999999</v>
          </cell>
        </row>
        <row r="528">
          <cell r="C528">
            <v>2858.558</v>
          </cell>
          <cell r="D528">
            <v>3.4620000000000002</v>
          </cell>
          <cell r="G528">
            <v>4806.3029999999999</v>
          </cell>
          <cell r="H528">
            <v>-5.5990000000000002</v>
          </cell>
        </row>
        <row r="529">
          <cell r="C529">
            <v>2875.942</v>
          </cell>
          <cell r="D529">
            <v>3.673</v>
          </cell>
          <cell r="G529">
            <v>4812.5079999999998</v>
          </cell>
          <cell r="H529">
            <v>-5.7060000000000004</v>
          </cell>
        </row>
        <row r="530">
          <cell r="C530">
            <v>2893.4459999999999</v>
          </cell>
          <cell r="D530">
            <v>3.3959999999999999</v>
          </cell>
          <cell r="G530">
            <v>4817.2879999999996</v>
          </cell>
          <cell r="H530">
            <v>-5.6710000000000003</v>
          </cell>
        </row>
        <row r="531">
          <cell r="C531">
            <v>2904.5329999999999</v>
          </cell>
          <cell r="D531">
            <v>3.4860000000000002</v>
          </cell>
          <cell r="G531">
            <v>4823.0330000000004</v>
          </cell>
          <cell r="H531">
            <v>-5.7290000000000001</v>
          </cell>
        </row>
        <row r="532">
          <cell r="C532">
            <v>2921.5459999999998</v>
          </cell>
          <cell r="D532">
            <v>3.371</v>
          </cell>
          <cell r="G532">
            <v>4827.3789999999999</v>
          </cell>
          <cell r="H532">
            <v>-5.6559999999999997</v>
          </cell>
        </row>
        <row r="533">
          <cell r="C533">
            <v>2933.0610000000001</v>
          </cell>
          <cell r="D533">
            <v>3.5350000000000001</v>
          </cell>
          <cell r="G533">
            <v>4830.808</v>
          </cell>
          <cell r="H533">
            <v>-5.7080000000000002</v>
          </cell>
        </row>
        <row r="534">
          <cell r="C534">
            <v>2944.2449999999999</v>
          </cell>
          <cell r="D534">
            <v>3.742</v>
          </cell>
          <cell r="G534">
            <v>4836.4830000000002</v>
          </cell>
          <cell r="H534">
            <v>-5.6479999999999997</v>
          </cell>
        </row>
        <row r="535">
          <cell r="C535">
            <v>2955.3310000000001</v>
          </cell>
          <cell r="D535">
            <v>3.589</v>
          </cell>
          <cell r="G535">
            <v>4842.692</v>
          </cell>
          <cell r="H535">
            <v>-5.57</v>
          </cell>
        </row>
        <row r="536">
          <cell r="C536">
            <v>2961.116</v>
          </cell>
          <cell r="D536">
            <v>3.3719999999999999</v>
          </cell>
          <cell r="G536">
            <v>4848.7579999999998</v>
          </cell>
          <cell r="H536">
            <v>-5.47</v>
          </cell>
        </row>
        <row r="537">
          <cell r="C537">
            <v>2965.8</v>
          </cell>
          <cell r="D537">
            <v>3.3740000000000001</v>
          </cell>
          <cell r="G537">
            <v>4852.2030000000004</v>
          </cell>
          <cell r="H537">
            <v>-5.3959999999999999</v>
          </cell>
        </row>
        <row r="538">
          <cell r="C538">
            <v>2970.8820000000001</v>
          </cell>
          <cell r="D538">
            <v>3.4020000000000001</v>
          </cell>
          <cell r="G538">
            <v>4856.848</v>
          </cell>
          <cell r="H538">
            <v>-5.2320000000000002</v>
          </cell>
        </row>
        <row r="539">
          <cell r="C539">
            <v>2976.0680000000002</v>
          </cell>
          <cell r="D539">
            <v>3.3220000000000001</v>
          </cell>
          <cell r="G539">
            <v>4862.5529999999999</v>
          </cell>
          <cell r="H539">
            <v>-5.35</v>
          </cell>
        </row>
        <row r="540">
          <cell r="C540">
            <v>2981.8229999999999</v>
          </cell>
          <cell r="D540">
            <v>3.2450000000000001</v>
          </cell>
          <cell r="G540">
            <v>4866.1040000000003</v>
          </cell>
          <cell r="H540">
            <v>-5.2839999999999998</v>
          </cell>
        </row>
        <row r="541">
          <cell r="C541">
            <v>2985.2080000000001</v>
          </cell>
          <cell r="D541">
            <v>3.2839999999999998</v>
          </cell>
          <cell r="G541">
            <v>4870.4219999999996</v>
          </cell>
          <cell r="H541">
            <v>-5.2619999999999996</v>
          </cell>
        </row>
        <row r="542">
          <cell r="C542">
            <v>2990.3049999999998</v>
          </cell>
          <cell r="D542">
            <v>3.4889999999999999</v>
          </cell>
          <cell r="G542">
            <v>4876.1030000000001</v>
          </cell>
          <cell r="H542">
            <v>-5.2560000000000002</v>
          </cell>
        </row>
        <row r="543">
          <cell r="C543">
            <v>2996.6950000000002</v>
          </cell>
          <cell r="D543">
            <v>3.504</v>
          </cell>
          <cell r="G543">
            <v>4879.1350000000002</v>
          </cell>
          <cell r="H543">
            <v>-5.4459999999999997</v>
          </cell>
        </row>
        <row r="544">
          <cell r="C544">
            <v>3003.2240000000002</v>
          </cell>
          <cell r="D544">
            <v>3.3929999999999998</v>
          </cell>
          <cell r="G544">
            <v>4887.6270000000004</v>
          </cell>
          <cell r="H544">
            <v>-5.6929999999999996</v>
          </cell>
        </row>
        <row r="545">
          <cell r="C545">
            <v>3009.8440000000001</v>
          </cell>
          <cell r="D545">
            <v>3.4660000000000002</v>
          </cell>
          <cell r="G545">
            <v>4894.76</v>
          </cell>
          <cell r="H545">
            <v>-5.7359999999999998</v>
          </cell>
        </row>
        <row r="546">
          <cell r="C546">
            <v>3016.7220000000002</v>
          </cell>
          <cell r="D546">
            <v>3.2919999999999998</v>
          </cell>
          <cell r="G546">
            <v>4904.5600000000004</v>
          </cell>
          <cell r="H546">
            <v>-5.6319999999999997</v>
          </cell>
        </row>
        <row r="547">
          <cell r="C547">
            <v>3020.0410000000002</v>
          </cell>
          <cell r="D547">
            <v>3.2869999999999999</v>
          </cell>
          <cell r="G547">
            <v>4909.9979999999996</v>
          </cell>
          <cell r="H547">
            <v>-5.3860000000000001</v>
          </cell>
        </row>
        <row r="548">
          <cell r="C548">
            <v>3025.3879999999999</v>
          </cell>
          <cell r="D548">
            <v>3.4119999999999999</v>
          </cell>
          <cell r="G548">
            <v>4915.9859999999999</v>
          </cell>
          <cell r="H548">
            <v>-5.2370000000000001</v>
          </cell>
        </row>
        <row r="549">
          <cell r="C549">
            <v>3031.172</v>
          </cell>
          <cell r="D549">
            <v>3.387</v>
          </cell>
          <cell r="G549">
            <v>4920.6570000000002</v>
          </cell>
          <cell r="H549">
            <v>-5.1970000000000001</v>
          </cell>
        </row>
        <row r="550">
          <cell r="C550">
            <v>3036.0859999999998</v>
          </cell>
          <cell r="D550">
            <v>3.3410000000000002</v>
          </cell>
          <cell r="G550">
            <v>4924.5910000000003</v>
          </cell>
          <cell r="H550">
            <v>-5.1509999999999998</v>
          </cell>
        </row>
        <row r="551">
          <cell r="C551">
            <v>3042.0459999999998</v>
          </cell>
          <cell r="D551">
            <v>3.302</v>
          </cell>
          <cell r="G551">
            <v>4927.357</v>
          </cell>
          <cell r="H551">
            <v>-5.25</v>
          </cell>
        </row>
        <row r="552">
          <cell r="C552">
            <v>3045.7020000000002</v>
          </cell>
          <cell r="D552">
            <v>3.298</v>
          </cell>
          <cell r="G552">
            <v>4931.241</v>
          </cell>
          <cell r="H552">
            <v>-5.4160000000000004</v>
          </cell>
        </row>
        <row r="553">
          <cell r="C553">
            <v>3050.5120000000002</v>
          </cell>
          <cell r="D553">
            <v>3.294</v>
          </cell>
          <cell r="G553">
            <v>4937.13</v>
          </cell>
          <cell r="H553">
            <v>-6.12</v>
          </cell>
        </row>
        <row r="554">
          <cell r="C554">
            <v>3057.29</v>
          </cell>
          <cell r="D554">
            <v>3.2839999999999998</v>
          </cell>
          <cell r="G554">
            <v>4941.9170000000004</v>
          </cell>
          <cell r="H554">
            <v>-6.87</v>
          </cell>
        </row>
        <row r="555">
          <cell r="C555">
            <v>3066.125</v>
          </cell>
          <cell r="D555">
            <v>3.2839999999999998</v>
          </cell>
          <cell r="G555">
            <v>4961.808</v>
          </cell>
          <cell r="H555">
            <v>-8.375</v>
          </cell>
        </row>
        <row r="556">
          <cell r="C556">
            <v>3072.8249999999998</v>
          </cell>
          <cell r="D556">
            <v>3.1680000000000001</v>
          </cell>
          <cell r="G556">
            <v>4981.1559999999999</v>
          </cell>
          <cell r="H556">
            <v>-8.5540000000000003</v>
          </cell>
        </row>
        <row r="557">
          <cell r="C557">
            <v>3080.63</v>
          </cell>
          <cell r="D557">
            <v>3.2229999999999999</v>
          </cell>
          <cell r="G557">
            <v>5000.24</v>
          </cell>
          <cell r="H557">
            <v>-8.3840000000000003</v>
          </cell>
        </row>
        <row r="558">
          <cell r="C558">
            <v>3085.098</v>
          </cell>
          <cell r="D558">
            <v>3.1989999999999998</v>
          </cell>
          <cell r="G558">
            <v>5022.808</v>
          </cell>
          <cell r="H558">
            <v>-7.468</v>
          </cell>
        </row>
        <row r="559">
          <cell r="C559">
            <v>3091.692</v>
          </cell>
          <cell r="D559">
            <v>3.1240000000000001</v>
          </cell>
          <cell r="G559">
            <v>5043.7730000000001</v>
          </cell>
          <cell r="H559">
            <v>-6.4</v>
          </cell>
        </row>
        <row r="560">
          <cell r="C560">
            <v>3098.9749999999999</v>
          </cell>
          <cell r="D560">
            <v>3.0920000000000001</v>
          </cell>
          <cell r="G560">
            <v>5058.7849999999999</v>
          </cell>
          <cell r="H560">
            <v>-5.6230000000000002</v>
          </cell>
        </row>
        <row r="561">
          <cell r="C561">
            <v>3102.9630000000002</v>
          </cell>
          <cell r="D561">
            <v>3.0870000000000002</v>
          </cell>
          <cell r="G561">
            <v>5069.9759999999997</v>
          </cell>
          <cell r="H561">
            <v>-5.6280000000000001</v>
          </cell>
        </row>
        <row r="562">
          <cell r="C562">
            <v>3107.6</v>
          </cell>
          <cell r="D562">
            <v>3.125</v>
          </cell>
          <cell r="G562">
            <v>5089.3360000000002</v>
          </cell>
          <cell r="H562">
            <v>-5.7830000000000004</v>
          </cell>
        </row>
        <row r="563">
          <cell r="C563">
            <v>3113.94</v>
          </cell>
          <cell r="D563">
            <v>3.218</v>
          </cell>
          <cell r="G563">
            <v>5105.0349999999999</v>
          </cell>
          <cell r="H563">
            <v>-6.4169999999999998</v>
          </cell>
        </row>
        <row r="564">
          <cell r="C564">
            <v>3122.79</v>
          </cell>
          <cell r="D564">
            <v>3.3650000000000002</v>
          </cell>
          <cell r="G564">
            <v>5117.4229999999998</v>
          </cell>
          <cell r="H564">
            <v>-7.6340000000000003</v>
          </cell>
        </row>
        <row r="565">
          <cell r="C565">
            <v>3134.4250000000002</v>
          </cell>
          <cell r="D565">
            <v>3.5350000000000001</v>
          </cell>
          <cell r="G565">
            <v>5124.8530000000001</v>
          </cell>
          <cell r="H565">
            <v>-8.7170000000000005</v>
          </cell>
        </row>
        <row r="566">
          <cell r="C566">
            <v>3153.3690000000001</v>
          </cell>
          <cell r="D566">
            <v>3.22</v>
          </cell>
          <cell r="G566">
            <v>5130.2299999999996</v>
          </cell>
          <cell r="H566">
            <v>-9.6620000000000008</v>
          </cell>
        </row>
        <row r="567">
          <cell r="C567">
            <v>3159.261</v>
          </cell>
          <cell r="D567">
            <v>3.1779999999999999</v>
          </cell>
          <cell r="G567">
            <v>5134.6229999999996</v>
          </cell>
          <cell r="H567">
            <v>-10.624000000000001</v>
          </cell>
        </row>
        <row r="568">
          <cell r="C568">
            <v>3182.107</v>
          </cell>
          <cell r="D568">
            <v>2.9790000000000001</v>
          </cell>
          <cell r="G568">
            <v>5138.4970000000003</v>
          </cell>
          <cell r="H568">
            <v>-11.375999999999999</v>
          </cell>
        </row>
        <row r="569">
          <cell r="C569">
            <v>3207.3090000000002</v>
          </cell>
          <cell r="D569">
            <v>2.8530000000000002</v>
          </cell>
          <cell r="G569">
            <v>5143.5209999999997</v>
          </cell>
          <cell r="H569">
            <v>-12.346</v>
          </cell>
        </row>
        <row r="570">
          <cell r="C570">
            <v>3219.9769999999999</v>
          </cell>
          <cell r="D570">
            <v>3.0259999999999998</v>
          </cell>
          <cell r="G570">
            <v>5147.348</v>
          </cell>
          <cell r="H570">
            <v>-13.111000000000001</v>
          </cell>
        </row>
        <row r="571">
          <cell r="C571">
            <v>3224.1970000000001</v>
          </cell>
          <cell r="D571">
            <v>2.8980000000000001</v>
          </cell>
          <cell r="G571">
            <v>5150.9769999999999</v>
          </cell>
          <cell r="H571">
            <v>-13.694000000000001</v>
          </cell>
        </row>
        <row r="572">
          <cell r="C572">
            <v>3229.4189999999999</v>
          </cell>
          <cell r="D572">
            <v>3.0339999999999998</v>
          </cell>
          <cell r="G572">
            <v>5153.4880000000003</v>
          </cell>
          <cell r="H572">
            <v>-14.183</v>
          </cell>
        </row>
        <row r="573">
          <cell r="C573">
            <v>3234.288</v>
          </cell>
          <cell r="D573">
            <v>2.9409999999999998</v>
          </cell>
          <cell r="G573">
            <v>5157.1450000000004</v>
          </cell>
          <cell r="H573">
            <v>-14.79</v>
          </cell>
        </row>
        <row r="574">
          <cell r="C574">
            <v>3241.0970000000002</v>
          </cell>
          <cell r="D574">
            <v>2.7210000000000001</v>
          </cell>
          <cell r="G574">
            <v>5159.9830000000002</v>
          </cell>
          <cell r="H574">
            <v>-15.196999999999999</v>
          </cell>
        </row>
        <row r="575">
          <cell r="C575">
            <v>3250.5529999999999</v>
          </cell>
          <cell r="D575">
            <v>2.5710000000000002</v>
          </cell>
          <cell r="G575">
            <v>5164.5020000000004</v>
          </cell>
          <cell r="H575">
            <v>-15.798999999999999</v>
          </cell>
        </row>
        <row r="576">
          <cell r="C576">
            <v>3253.9209999999998</v>
          </cell>
          <cell r="D576">
            <v>2.4329999999999998</v>
          </cell>
          <cell r="G576">
            <v>5168.8630000000003</v>
          </cell>
          <cell r="H576">
            <v>-16.46</v>
          </cell>
        </row>
        <row r="577">
          <cell r="C577">
            <v>3260.8240000000001</v>
          </cell>
          <cell r="D577">
            <v>2.3889999999999998</v>
          </cell>
          <cell r="G577">
            <v>5174.0619999999999</v>
          </cell>
          <cell r="H577">
            <v>-16.902000000000001</v>
          </cell>
        </row>
        <row r="578">
          <cell r="C578">
            <v>3265.61</v>
          </cell>
          <cell r="D578">
            <v>2.4430000000000001</v>
          </cell>
          <cell r="G578">
            <v>5179.4390000000003</v>
          </cell>
          <cell r="H578">
            <v>-17.177</v>
          </cell>
        </row>
        <row r="579">
          <cell r="C579">
            <v>3267.2620000000002</v>
          </cell>
          <cell r="D579">
            <v>2.4500000000000002</v>
          </cell>
          <cell r="G579">
            <v>5184.259</v>
          </cell>
          <cell r="H579">
            <v>-17.363</v>
          </cell>
        </row>
        <row r="580">
          <cell r="C580">
            <v>3270.8829999999998</v>
          </cell>
          <cell r="D580">
            <v>2.4289999999999998</v>
          </cell>
          <cell r="G580">
            <v>5188.9979999999996</v>
          </cell>
          <cell r="H580">
            <v>-17.638999999999999</v>
          </cell>
        </row>
        <row r="581">
          <cell r="C581">
            <v>3274.8809999999999</v>
          </cell>
          <cell r="D581">
            <v>2.496</v>
          </cell>
          <cell r="G581">
            <v>5191.88</v>
          </cell>
          <cell r="H581">
            <v>-17.725000000000001</v>
          </cell>
        </row>
        <row r="582">
          <cell r="C582">
            <v>3279.556</v>
          </cell>
          <cell r="D582">
            <v>2.4340000000000002</v>
          </cell>
          <cell r="G582">
            <v>5195.6629999999996</v>
          </cell>
          <cell r="H582">
            <v>-17.890999999999998</v>
          </cell>
        </row>
        <row r="583">
          <cell r="C583">
            <v>3282.26</v>
          </cell>
          <cell r="D583">
            <v>2.5289999999999999</v>
          </cell>
          <cell r="G583">
            <v>5200.2920000000004</v>
          </cell>
          <cell r="H583">
            <v>-18.146999999999998</v>
          </cell>
        </row>
        <row r="584">
          <cell r="C584">
            <v>3284.8310000000001</v>
          </cell>
          <cell r="D584">
            <v>2.5819999999999999</v>
          </cell>
          <cell r="G584">
            <v>5204.6379999999999</v>
          </cell>
          <cell r="H584">
            <v>-18.126000000000001</v>
          </cell>
        </row>
        <row r="585">
          <cell r="C585">
            <v>3287.3130000000001</v>
          </cell>
          <cell r="D585">
            <v>2.5739999999999998</v>
          </cell>
          <cell r="G585">
            <v>5208.951</v>
          </cell>
          <cell r="H585">
            <v>-18.134</v>
          </cell>
        </row>
        <row r="586">
          <cell r="C586">
            <v>3290.8560000000002</v>
          </cell>
          <cell r="D586">
            <v>2.6589999999999998</v>
          </cell>
          <cell r="G586">
            <v>5211.6400000000003</v>
          </cell>
          <cell r="H586">
            <v>-18.163</v>
          </cell>
        </row>
        <row r="587">
          <cell r="C587">
            <v>3294.57</v>
          </cell>
          <cell r="D587">
            <v>2.6579999999999999</v>
          </cell>
          <cell r="G587">
            <v>5217.3739999999998</v>
          </cell>
          <cell r="H587">
            <v>-17.952999999999999</v>
          </cell>
        </row>
        <row r="588">
          <cell r="C588">
            <v>3297.8960000000002</v>
          </cell>
          <cell r="D588">
            <v>2.6989999999999998</v>
          </cell>
          <cell r="G588">
            <v>5223.0420000000004</v>
          </cell>
          <cell r="H588">
            <v>-17.667999999999999</v>
          </cell>
        </row>
        <row r="589">
          <cell r="C589">
            <v>3301.4540000000002</v>
          </cell>
          <cell r="D589">
            <v>2.7080000000000002</v>
          </cell>
          <cell r="G589">
            <v>5226.29</v>
          </cell>
          <cell r="H589">
            <v>-17.643000000000001</v>
          </cell>
        </row>
        <row r="590">
          <cell r="C590">
            <v>3305.1570000000002</v>
          </cell>
          <cell r="D590">
            <v>2.7229999999999999</v>
          </cell>
          <cell r="G590">
            <v>5229.4639999999999</v>
          </cell>
          <cell r="H590">
            <v>-17.411000000000001</v>
          </cell>
        </row>
        <row r="591">
          <cell r="C591">
            <v>3309.2130000000002</v>
          </cell>
          <cell r="D591">
            <v>2.6909999999999998</v>
          </cell>
          <cell r="G591">
            <v>5232.915</v>
          </cell>
          <cell r="H591">
            <v>-17.167999999999999</v>
          </cell>
        </row>
        <row r="592">
          <cell r="C592">
            <v>3313.0219999999999</v>
          </cell>
          <cell r="D592">
            <v>2.6920000000000002</v>
          </cell>
          <cell r="G592">
            <v>5238.1679999999997</v>
          </cell>
          <cell r="H592">
            <v>-16.693999999999999</v>
          </cell>
        </row>
        <row r="593">
          <cell r="C593">
            <v>3317.4319999999998</v>
          </cell>
          <cell r="D593">
            <v>2.6589999999999998</v>
          </cell>
          <cell r="G593">
            <v>5242.5690000000004</v>
          </cell>
          <cell r="H593">
            <v>-16.283999999999999</v>
          </cell>
        </row>
        <row r="594">
          <cell r="C594">
            <v>3322.4430000000002</v>
          </cell>
          <cell r="D594">
            <v>2.6240000000000001</v>
          </cell>
          <cell r="G594">
            <v>5246.7790000000005</v>
          </cell>
          <cell r="H594">
            <v>-15.930999999999999</v>
          </cell>
        </row>
        <row r="595">
          <cell r="C595">
            <v>3326.3150000000001</v>
          </cell>
          <cell r="D595">
            <v>2.698</v>
          </cell>
          <cell r="G595">
            <v>5249.8980000000001</v>
          </cell>
          <cell r="H595">
            <v>-15.532999999999999</v>
          </cell>
        </row>
        <row r="596">
          <cell r="C596">
            <v>3332.7109999999998</v>
          </cell>
          <cell r="D596">
            <v>2.6859999999999999</v>
          </cell>
          <cell r="G596">
            <v>5255.53</v>
          </cell>
          <cell r="H596">
            <v>-14.813000000000001</v>
          </cell>
        </row>
        <row r="597">
          <cell r="C597">
            <v>3336.864</v>
          </cell>
          <cell r="D597">
            <v>2.6869999999999998</v>
          </cell>
          <cell r="G597">
            <v>5258.5829999999996</v>
          </cell>
          <cell r="H597">
            <v>-14.484999999999999</v>
          </cell>
        </row>
        <row r="598">
          <cell r="C598">
            <v>3342.4029999999998</v>
          </cell>
          <cell r="D598">
            <v>2.7450000000000001</v>
          </cell>
          <cell r="G598">
            <v>5261.7879999999996</v>
          </cell>
          <cell r="H598">
            <v>-13.978</v>
          </cell>
        </row>
        <row r="599">
          <cell r="C599">
            <v>3347.5590000000002</v>
          </cell>
          <cell r="D599">
            <v>2.7869999999999999</v>
          </cell>
          <cell r="G599">
            <v>5264.5039999999999</v>
          </cell>
          <cell r="H599">
            <v>-13.472</v>
          </cell>
        </row>
        <row r="600">
          <cell r="C600">
            <v>3351.596</v>
          </cell>
          <cell r="D600">
            <v>2.8039999999999998</v>
          </cell>
          <cell r="G600">
            <v>5268.2529999999997</v>
          </cell>
          <cell r="H600">
            <v>-12.907999999999999</v>
          </cell>
        </row>
        <row r="601">
          <cell r="C601">
            <v>3358.7350000000001</v>
          </cell>
          <cell r="D601">
            <v>2.85</v>
          </cell>
          <cell r="G601">
            <v>5271.0550000000003</v>
          </cell>
          <cell r="H601">
            <v>-12.393000000000001</v>
          </cell>
        </row>
        <row r="602">
          <cell r="C602">
            <v>3370.078</v>
          </cell>
          <cell r="D602">
            <v>2.8359999999999999</v>
          </cell>
          <cell r="G602">
            <v>5273.0020000000004</v>
          </cell>
          <cell r="H602">
            <v>-12.085000000000001</v>
          </cell>
        </row>
        <row r="603">
          <cell r="C603">
            <v>3379.5569999999998</v>
          </cell>
          <cell r="D603">
            <v>2.8039999999999998</v>
          </cell>
          <cell r="G603">
            <v>5283.7939999999999</v>
          </cell>
          <cell r="H603">
            <v>-10.34</v>
          </cell>
        </row>
        <row r="604">
          <cell r="C604">
            <v>3388.538</v>
          </cell>
          <cell r="D604">
            <v>2.9089999999999998</v>
          </cell>
          <cell r="G604">
            <v>5299.0420000000004</v>
          </cell>
          <cell r="H604">
            <v>-8.1859999999999999</v>
          </cell>
        </row>
        <row r="605">
          <cell r="C605">
            <v>3399.027</v>
          </cell>
          <cell r="D605">
            <v>2.863</v>
          </cell>
          <cell r="G605">
            <v>5309.9610000000002</v>
          </cell>
          <cell r="H605">
            <v>-7.0439999999999996</v>
          </cell>
        </row>
        <row r="606">
          <cell r="C606">
            <v>3402.2020000000002</v>
          </cell>
          <cell r="D606">
            <v>2.887</v>
          </cell>
          <cell r="G606">
            <v>5313.0619999999999</v>
          </cell>
          <cell r="H606">
            <v>-6.7</v>
          </cell>
        </row>
        <row r="607">
          <cell r="C607">
            <v>3406.6</v>
          </cell>
          <cell r="D607">
            <v>2.9220000000000002</v>
          </cell>
          <cell r="G607">
            <v>5318.0129999999999</v>
          </cell>
          <cell r="H607">
            <v>-6.2850000000000001</v>
          </cell>
        </row>
        <row r="608">
          <cell r="C608">
            <v>3409.4450000000002</v>
          </cell>
          <cell r="D608">
            <v>2.976</v>
          </cell>
          <cell r="G608">
            <v>5322.0320000000002</v>
          </cell>
          <cell r="H608">
            <v>-5.9729999999999999</v>
          </cell>
        </row>
        <row r="609">
          <cell r="C609">
            <v>3418.08</v>
          </cell>
          <cell r="D609">
            <v>2.9620000000000002</v>
          </cell>
          <cell r="G609">
            <v>5327.7610000000004</v>
          </cell>
          <cell r="H609">
            <v>-5.7220000000000004</v>
          </cell>
        </row>
        <row r="610">
          <cell r="C610">
            <v>3424.3470000000002</v>
          </cell>
          <cell r="D610">
            <v>3.09</v>
          </cell>
          <cell r="G610">
            <v>5335.2309999999998</v>
          </cell>
          <cell r="H610">
            <v>-5.67</v>
          </cell>
        </row>
        <row r="611">
          <cell r="C611">
            <v>3433.9270000000001</v>
          </cell>
          <cell r="D611">
            <v>3.0569999999999999</v>
          </cell>
          <cell r="G611">
            <v>5339.88</v>
          </cell>
          <cell r="H611">
            <v>-6.0039999999999996</v>
          </cell>
        </row>
        <row r="612">
          <cell r="C612">
            <v>3444.44</v>
          </cell>
          <cell r="D612">
            <v>3.1779999999999999</v>
          </cell>
          <cell r="G612">
            <v>5345.1450000000004</v>
          </cell>
          <cell r="H612">
            <v>-6.5750000000000002</v>
          </cell>
        </row>
        <row r="613">
          <cell r="C613">
            <v>3458.98</v>
          </cell>
          <cell r="D613">
            <v>3.22</v>
          </cell>
          <cell r="G613">
            <v>5347.835</v>
          </cell>
          <cell r="H613">
            <v>-7.008</v>
          </cell>
        </row>
        <row r="614">
          <cell r="C614">
            <v>3474.1509999999998</v>
          </cell>
          <cell r="D614">
            <v>3.2519999999999998</v>
          </cell>
          <cell r="G614">
            <v>5353.4759999999997</v>
          </cell>
          <cell r="H614">
            <v>-8.0310000000000006</v>
          </cell>
        </row>
        <row r="615">
          <cell r="C615">
            <v>3489.3679999999999</v>
          </cell>
          <cell r="D615">
            <v>3.2919999999999998</v>
          </cell>
          <cell r="G615">
            <v>5356.8549999999996</v>
          </cell>
          <cell r="H615">
            <v>-8.6850000000000005</v>
          </cell>
        </row>
        <row r="616">
          <cell r="C616">
            <v>3502.4540000000002</v>
          </cell>
          <cell r="D616">
            <v>3.37</v>
          </cell>
          <cell r="G616">
            <v>5362.6390000000001</v>
          </cell>
          <cell r="H616">
            <v>-9.9109999999999996</v>
          </cell>
        </row>
        <row r="617">
          <cell r="C617">
            <v>3514.46</v>
          </cell>
          <cell r="D617">
            <v>3.343</v>
          </cell>
          <cell r="G617">
            <v>5366.0889999999999</v>
          </cell>
          <cell r="H617">
            <v>-10.768000000000001</v>
          </cell>
        </row>
        <row r="618">
          <cell r="C618">
            <v>3526.4409999999998</v>
          </cell>
          <cell r="D618">
            <v>3.415</v>
          </cell>
          <cell r="G618">
            <v>5371.9390000000003</v>
          </cell>
          <cell r="H618">
            <v>-12.204000000000001</v>
          </cell>
        </row>
        <row r="619">
          <cell r="C619">
            <v>3536.6210000000001</v>
          </cell>
          <cell r="D619">
            <v>3.395</v>
          </cell>
          <cell r="G619">
            <v>5393.1289999999999</v>
          </cell>
          <cell r="H619">
            <v>-15.907</v>
          </cell>
        </row>
        <row r="620">
          <cell r="C620">
            <v>3547.7220000000002</v>
          </cell>
          <cell r="D620">
            <v>3.524</v>
          </cell>
          <cell r="G620">
            <v>5413.7439999999997</v>
          </cell>
          <cell r="H620">
            <v>-17.338000000000001</v>
          </cell>
        </row>
        <row r="621">
          <cell r="C621">
            <v>3559.65</v>
          </cell>
          <cell r="D621">
            <v>3.5019999999999998</v>
          </cell>
          <cell r="G621">
            <v>5429.6319999999996</v>
          </cell>
          <cell r="H621">
            <v>-17.352</v>
          </cell>
        </row>
        <row r="622">
          <cell r="C622">
            <v>3569.9189999999999</v>
          </cell>
          <cell r="D622">
            <v>3.4369999999999998</v>
          </cell>
          <cell r="G622">
            <v>5441.643</v>
          </cell>
          <cell r="H622">
            <v>-16.358000000000001</v>
          </cell>
        </row>
        <row r="623">
          <cell r="C623">
            <v>3590.1660000000002</v>
          </cell>
          <cell r="D623">
            <v>2.4620000000000002</v>
          </cell>
          <cell r="G623">
            <v>5451.3</v>
          </cell>
          <cell r="H623">
            <v>-15.157</v>
          </cell>
        </row>
        <row r="624">
          <cell r="C624">
            <v>3599.7930000000001</v>
          </cell>
          <cell r="D624">
            <v>2.1019999999999999</v>
          </cell>
          <cell r="G624">
            <v>5461.808</v>
          </cell>
          <cell r="H624">
            <v>-13.858000000000001</v>
          </cell>
        </row>
        <row r="625">
          <cell r="C625">
            <v>3603.68</v>
          </cell>
          <cell r="D625">
            <v>1.9059999999999999</v>
          </cell>
          <cell r="G625">
            <v>5466.9639999999999</v>
          </cell>
          <cell r="H625">
            <v>-13.21</v>
          </cell>
        </row>
        <row r="626">
          <cell r="C626">
            <v>3607.355</v>
          </cell>
          <cell r="D626">
            <v>1.9790000000000001</v>
          </cell>
          <cell r="G626">
            <v>5472.7290000000003</v>
          </cell>
          <cell r="H626">
            <v>-12.536</v>
          </cell>
        </row>
        <row r="627">
          <cell r="C627">
            <v>3613.9070000000002</v>
          </cell>
          <cell r="D627">
            <v>2.1269999999999998</v>
          </cell>
          <cell r="G627">
            <v>5478.7950000000001</v>
          </cell>
          <cell r="H627">
            <v>-11.743</v>
          </cell>
        </row>
        <row r="628">
          <cell r="C628">
            <v>3618.1019999999999</v>
          </cell>
          <cell r="D628">
            <v>2.177</v>
          </cell>
          <cell r="G628">
            <v>5482.6639999999998</v>
          </cell>
          <cell r="H628">
            <v>-11.307</v>
          </cell>
        </row>
        <row r="629">
          <cell r="C629">
            <v>3620.7449999999999</v>
          </cell>
          <cell r="D629">
            <v>2.3839999999999999</v>
          </cell>
          <cell r="G629">
            <v>5492.4610000000002</v>
          </cell>
          <cell r="H629">
            <v>-10.188000000000001</v>
          </cell>
        </row>
        <row r="630">
          <cell r="C630">
            <v>3626.0839999999998</v>
          </cell>
          <cell r="D630">
            <v>2.5209999999999999</v>
          </cell>
          <cell r="G630">
            <v>5497.8360000000002</v>
          </cell>
          <cell r="H630">
            <v>-9.5449999999999999</v>
          </cell>
        </row>
        <row r="631">
          <cell r="C631">
            <v>3633.636</v>
          </cell>
          <cell r="D631">
            <v>2.7450000000000001</v>
          </cell>
          <cell r="G631">
            <v>5502.2749999999996</v>
          </cell>
          <cell r="H631">
            <v>-9.1010000000000009</v>
          </cell>
        </row>
        <row r="632">
          <cell r="C632">
            <v>3637.788</v>
          </cell>
          <cell r="D632">
            <v>2.7170000000000001</v>
          </cell>
          <cell r="G632">
            <v>5506.82</v>
          </cell>
          <cell r="H632">
            <v>-8.6370000000000005</v>
          </cell>
        </row>
        <row r="633">
          <cell r="C633">
            <v>3644.364</v>
          </cell>
          <cell r="D633">
            <v>3.0609999999999999</v>
          </cell>
          <cell r="G633">
            <v>5511.5479999999998</v>
          </cell>
          <cell r="H633">
            <v>-8.1549999999999994</v>
          </cell>
        </row>
        <row r="634">
          <cell r="C634">
            <v>3653.99</v>
          </cell>
          <cell r="D634">
            <v>3.17</v>
          </cell>
          <cell r="G634">
            <v>5516.87</v>
          </cell>
          <cell r="H634">
            <v>-7.69</v>
          </cell>
        </row>
        <row r="635">
          <cell r="C635">
            <v>3659.3809999999999</v>
          </cell>
          <cell r="D635">
            <v>3.1619999999999999</v>
          </cell>
          <cell r="G635">
            <v>5522.2160000000003</v>
          </cell>
          <cell r="H635">
            <v>-7.3140000000000001</v>
          </cell>
        </row>
        <row r="636">
          <cell r="C636">
            <v>3666.5340000000001</v>
          </cell>
          <cell r="D636">
            <v>3.1110000000000002</v>
          </cell>
          <cell r="G636">
            <v>5525.6120000000001</v>
          </cell>
          <cell r="H636">
            <v>-7.1070000000000002</v>
          </cell>
        </row>
        <row r="637">
          <cell r="C637">
            <v>3675.2440000000001</v>
          </cell>
          <cell r="D637">
            <v>3.1629999999999998</v>
          </cell>
          <cell r="G637">
            <v>5527.7610000000004</v>
          </cell>
          <cell r="H637">
            <v>-7.0549999999999997</v>
          </cell>
        </row>
        <row r="638">
          <cell r="C638">
            <v>3685.076</v>
          </cell>
          <cell r="D638">
            <v>3.266</v>
          </cell>
          <cell r="G638">
            <v>5531.3990000000003</v>
          </cell>
          <cell r="H638">
            <v>-6.827</v>
          </cell>
        </row>
        <row r="639">
          <cell r="C639">
            <v>3702.8850000000002</v>
          </cell>
          <cell r="D639">
            <v>3.2869999999999999</v>
          </cell>
          <cell r="G639">
            <v>5536.8310000000001</v>
          </cell>
          <cell r="H639">
            <v>-6.7229999999999999</v>
          </cell>
        </row>
        <row r="640">
          <cell r="C640">
            <v>3719.0590000000002</v>
          </cell>
          <cell r="D640">
            <v>3.419</v>
          </cell>
          <cell r="G640">
            <v>5540.9470000000001</v>
          </cell>
          <cell r="H640">
            <v>-6.58</v>
          </cell>
        </row>
        <row r="641">
          <cell r="C641">
            <v>3747.2809999999999</v>
          </cell>
          <cell r="D641">
            <v>3.702</v>
          </cell>
          <cell r="G641">
            <v>5548.44</v>
          </cell>
          <cell r="H641">
            <v>-6.0490000000000004</v>
          </cell>
        </row>
        <row r="642">
          <cell r="C642">
            <v>3751.596</v>
          </cell>
          <cell r="D642">
            <v>3.7320000000000002</v>
          </cell>
          <cell r="G642">
            <v>5557.1019999999999</v>
          </cell>
          <cell r="H642">
            <v>-5.5549999999999997</v>
          </cell>
        </row>
        <row r="643">
          <cell r="C643">
            <v>3756.5390000000002</v>
          </cell>
          <cell r="D643">
            <v>3.71</v>
          </cell>
          <cell r="G643">
            <v>5561.866</v>
          </cell>
          <cell r="H643">
            <v>-5.282</v>
          </cell>
        </row>
        <row r="644">
          <cell r="C644">
            <v>3763.1930000000002</v>
          </cell>
          <cell r="D644">
            <v>3.851</v>
          </cell>
          <cell r="G644">
            <v>5566.2380000000003</v>
          </cell>
          <cell r="H644">
            <v>-5.1609999999999996</v>
          </cell>
        </row>
        <row r="645">
          <cell r="C645">
            <v>3769.1570000000002</v>
          </cell>
          <cell r="D645">
            <v>3.706</v>
          </cell>
          <cell r="G645">
            <v>5569.3549999999996</v>
          </cell>
          <cell r="H645">
            <v>-5.1029999999999998</v>
          </cell>
        </row>
        <row r="646">
          <cell r="C646">
            <v>3773.9789999999998</v>
          </cell>
          <cell r="D646">
            <v>3.6720000000000002</v>
          </cell>
          <cell r="G646">
            <v>5573.48</v>
          </cell>
          <cell r="H646">
            <v>-5.1879999999999997</v>
          </cell>
        </row>
        <row r="647">
          <cell r="C647">
            <v>3779.8069999999998</v>
          </cell>
          <cell r="D647">
            <v>3.8639999999999999</v>
          </cell>
          <cell r="G647">
            <v>5576.902</v>
          </cell>
          <cell r="H647">
            <v>-5.4820000000000002</v>
          </cell>
        </row>
        <row r="648">
          <cell r="C648">
            <v>3786.2669999999998</v>
          </cell>
          <cell r="D648">
            <v>3.7810000000000001</v>
          </cell>
          <cell r="G648">
            <v>5594.2179999999998</v>
          </cell>
          <cell r="H648">
            <v>-5.8570000000000002</v>
          </cell>
        </row>
        <row r="649">
          <cell r="C649">
            <v>3790.4690000000001</v>
          </cell>
          <cell r="D649">
            <v>3.7679999999999998</v>
          </cell>
          <cell r="G649">
            <v>5611.3590000000004</v>
          </cell>
          <cell r="H649">
            <v>-5.9210000000000003</v>
          </cell>
        </row>
        <row r="650">
          <cell r="C650">
            <v>3794.9630000000002</v>
          </cell>
          <cell r="D650">
            <v>3.722</v>
          </cell>
          <cell r="G650">
            <v>5626.8940000000002</v>
          </cell>
          <cell r="H650">
            <v>-5.8959999999999999</v>
          </cell>
        </row>
        <row r="651">
          <cell r="C651">
            <v>3800.56</v>
          </cell>
          <cell r="D651">
            <v>3.6880000000000002</v>
          </cell>
          <cell r="G651">
            <v>5641.8639999999996</v>
          </cell>
          <cell r="H651">
            <v>-5.8920000000000003</v>
          </cell>
        </row>
        <row r="652">
          <cell r="C652">
            <v>3807.183</v>
          </cell>
          <cell r="D652">
            <v>3.5489999999999999</v>
          </cell>
          <cell r="G652">
            <v>5654.5460000000003</v>
          </cell>
          <cell r="H652">
            <v>-6.0010000000000003</v>
          </cell>
        </row>
        <row r="653">
          <cell r="C653">
            <v>3811.0839999999998</v>
          </cell>
          <cell r="D653">
            <v>3.5710000000000002</v>
          </cell>
          <cell r="G653">
            <v>5669.9409999999998</v>
          </cell>
          <cell r="H653">
            <v>-5.8470000000000004</v>
          </cell>
        </row>
        <row r="654">
          <cell r="C654">
            <v>3816.3220000000001</v>
          </cell>
          <cell r="D654">
            <v>3.6749999999999998</v>
          </cell>
          <cell r="G654">
            <v>5689.3739999999998</v>
          </cell>
          <cell r="H654">
            <v>-5.9059999999999997</v>
          </cell>
        </row>
        <row r="655">
          <cell r="C655">
            <v>3822.5569999999998</v>
          </cell>
          <cell r="D655">
            <v>3.6829999999999998</v>
          </cell>
          <cell r="G655">
            <v>5701.8729999999996</v>
          </cell>
          <cell r="H655">
            <v>-5.9470000000000001</v>
          </cell>
        </row>
        <row r="656">
          <cell r="C656">
            <v>3826.0970000000002</v>
          </cell>
          <cell r="D656">
            <v>3.742</v>
          </cell>
          <cell r="G656">
            <v>5715.1750000000002</v>
          </cell>
          <cell r="H656">
            <v>-5.8540000000000001</v>
          </cell>
        </row>
        <row r="657">
          <cell r="C657">
            <v>3832.6190000000001</v>
          </cell>
          <cell r="D657">
            <v>3.669</v>
          </cell>
          <cell r="G657">
            <v>5727.4589999999998</v>
          </cell>
          <cell r="H657">
            <v>-5.7329999999999997</v>
          </cell>
        </row>
        <row r="658">
          <cell r="C658">
            <v>3837.1129999999998</v>
          </cell>
          <cell r="D658">
            <v>3.6219999999999999</v>
          </cell>
          <cell r="G658">
            <v>5745.84</v>
          </cell>
          <cell r="H658">
            <v>-5.8639999999999999</v>
          </cell>
        </row>
        <row r="659">
          <cell r="C659">
            <v>3841.4670000000001</v>
          </cell>
          <cell r="D659">
            <v>3.5819999999999999</v>
          </cell>
          <cell r="G659">
            <v>5765.6350000000002</v>
          </cell>
          <cell r="H659">
            <v>-6.1710000000000003</v>
          </cell>
        </row>
        <row r="660">
          <cell r="C660">
            <v>3845.5610000000001</v>
          </cell>
          <cell r="D660">
            <v>3.7120000000000002</v>
          </cell>
          <cell r="G660">
            <v>5786.1869999999999</v>
          </cell>
          <cell r="H660">
            <v>-6.07</v>
          </cell>
        </row>
        <row r="661">
          <cell r="C661">
            <v>3849.1129999999998</v>
          </cell>
          <cell r="D661">
            <v>3.637</v>
          </cell>
          <cell r="G661">
            <v>5801.7939999999999</v>
          </cell>
          <cell r="H661">
            <v>-6.0380000000000003</v>
          </cell>
        </row>
        <row r="662">
          <cell r="C662">
            <v>3854.3130000000001</v>
          </cell>
          <cell r="D662">
            <v>3.6030000000000002</v>
          </cell>
          <cell r="G662">
            <v>5819.223</v>
          </cell>
          <cell r="H662">
            <v>-6.0679999999999996</v>
          </cell>
        </row>
        <row r="663">
          <cell r="C663">
            <v>3857.4630000000002</v>
          </cell>
          <cell r="D663">
            <v>3.51</v>
          </cell>
          <cell r="G663">
            <v>5834.9009999999998</v>
          </cell>
          <cell r="H663">
            <v>-6.0490000000000004</v>
          </cell>
        </row>
        <row r="664">
          <cell r="C664">
            <v>3862.54</v>
          </cell>
          <cell r="D664">
            <v>2.9550000000000001</v>
          </cell>
          <cell r="G664">
            <v>5854.94</v>
          </cell>
          <cell r="H664">
            <v>-5.9749999999999996</v>
          </cell>
        </row>
        <row r="665">
          <cell r="C665">
            <v>3869.1590000000001</v>
          </cell>
          <cell r="D665">
            <v>2.7160000000000002</v>
          </cell>
          <cell r="G665">
            <v>5875.9480000000003</v>
          </cell>
          <cell r="H665">
            <v>-5.7069999999999999</v>
          </cell>
        </row>
        <row r="666">
          <cell r="C666">
            <v>3875.585</v>
          </cell>
          <cell r="D666">
            <v>2.5409999999999999</v>
          </cell>
          <cell r="G666">
            <v>5902.1620000000003</v>
          </cell>
          <cell r="H666">
            <v>-5.5510000000000002</v>
          </cell>
        </row>
        <row r="667">
          <cell r="C667">
            <v>3884.5990000000002</v>
          </cell>
          <cell r="D667">
            <v>2.7109999999999999</v>
          </cell>
          <cell r="G667">
            <v>5913.1</v>
          </cell>
          <cell r="H667">
            <v>-5.5049999999999999</v>
          </cell>
        </row>
        <row r="668">
          <cell r="C668">
            <v>3891.9670000000001</v>
          </cell>
          <cell r="D668">
            <v>2.891</v>
          </cell>
          <cell r="G668">
            <v>5943.9160000000002</v>
          </cell>
          <cell r="H668">
            <v>-6.2350000000000003</v>
          </cell>
        </row>
        <row r="669">
          <cell r="C669">
            <v>3900.386</v>
          </cell>
          <cell r="D669">
            <v>2.9340000000000002</v>
          </cell>
          <cell r="G669">
            <v>5956.1610000000001</v>
          </cell>
          <cell r="H669">
            <v>-6.3120000000000003</v>
          </cell>
        </row>
        <row r="670">
          <cell r="C670">
            <v>3905.8910000000001</v>
          </cell>
          <cell r="D670">
            <v>3.0680000000000001</v>
          </cell>
          <cell r="G670">
            <v>5963.951</v>
          </cell>
          <cell r="H670">
            <v>-6.415</v>
          </cell>
        </row>
        <row r="671">
          <cell r="C671">
            <v>3912.1819999999998</v>
          </cell>
          <cell r="D671">
            <v>3.0070000000000001</v>
          </cell>
          <cell r="G671">
            <v>5973.6570000000002</v>
          </cell>
          <cell r="H671">
            <v>-6.4530000000000003</v>
          </cell>
        </row>
        <row r="672">
          <cell r="C672">
            <v>3918.3139999999999</v>
          </cell>
          <cell r="D672">
            <v>2.915</v>
          </cell>
          <cell r="G672">
            <v>5982.9229999999998</v>
          </cell>
          <cell r="H672">
            <v>-6.484</v>
          </cell>
        </row>
        <row r="673">
          <cell r="C673">
            <v>3921.4110000000001</v>
          </cell>
          <cell r="D673">
            <v>2.9540000000000002</v>
          </cell>
          <cell r="G673">
            <v>5989.5029999999997</v>
          </cell>
          <cell r="H673">
            <v>-6.6029999999999998</v>
          </cell>
        </row>
        <row r="674">
          <cell r="C674">
            <v>3927.194</v>
          </cell>
          <cell r="D674">
            <v>2.782</v>
          </cell>
          <cell r="G674">
            <v>5996.3130000000001</v>
          </cell>
          <cell r="H674">
            <v>-6.5620000000000003</v>
          </cell>
        </row>
        <row r="675">
          <cell r="C675">
            <v>3933.63</v>
          </cell>
          <cell r="D675">
            <v>2.552</v>
          </cell>
          <cell r="G675">
            <v>6000.9840000000004</v>
          </cell>
          <cell r="H675">
            <v>-6.4820000000000002</v>
          </cell>
        </row>
        <row r="676">
          <cell r="C676">
            <v>3939.3429999999998</v>
          </cell>
          <cell r="D676">
            <v>2.2610000000000001</v>
          </cell>
          <cell r="G676">
            <v>6023.0860000000002</v>
          </cell>
          <cell r="H676">
            <v>-7.0819999999999999</v>
          </cell>
        </row>
        <row r="677">
          <cell r="C677">
            <v>3945.694</v>
          </cell>
          <cell r="D677">
            <v>2.101</v>
          </cell>
          <cell r="G677">
            <v>6036.6019999999999</v>
          </cell>
          <cell r="H677">
            <v>-7.3150000000000004</v>
          </cell>
        </row>
        <row r="678">
          <cell r="C678">
            <v>3951.7489999999998</v>
          </cell>
          <cell r="D678">
            <v>2.2149999999999999</v>
          </cell>
          <cell r="G678">
            <v>6057.1009999999997</v>
          </cell>
          <cell r="H678">
            <v>-7.8650000000000002</v>
          </cell>
        </row>
        <row r="679">
          <cell r="C679">
            <v>3959.1410000000001</v>
          </cell>
          <cell r="D679">
            <v>2.2909999999999999</v>
          </cell>
          <cell r="G679">
            <v>6076.89</v>
          </cell>
          <cell r="H679">
            <v>-8.5839999999999996</v>
          </cell>
        </row>
        <row r="680">
          <cell r="C680">
            <v>3969.0590000000002</v>
          </cell>
          <cell r="D680">
            <v>2.4500000000000002</v>
          </cell>
          <cell r="G680">
            <v>6095.0060000000003</v>
          </cell>
          <cell r="H680">
            <v>-9.0109999999999992</v>
          </cell>
        </row>
        <row r="681">
          <cell r="C681">
            <v>3985.8679999999999</v>
          </cell>
          <cell r="D681">
            <v>2.431</v>
          </cell>
          <cell r="G681">
            <v>6117.3940000000002</v>
          </cell>
          <cell r="H681">
            <v>-9.64</v>
          </cell>
        </row>
        <row r="682">
          <cell r="C682">
            <v>4003.68</v>
          </cell>
          <cell r="D682">
            <v>2.4129999999999998</v>
          </cell>
          <cell r="G682">
            <v>6138.348</v>
          </cell>
          <cell r="H682">
            <v>-10.417999999999999</v>
          </cell>
        </row>
        <row r="683">
          <cell r="C683">
            <v>4018.1869999999999</v>
          </cell>
          <cell r="D683">
            <v>2.3660000000000001</v>
          </cell>
          <cell r="G683">
            <v>6159.48</v>
          </cell>
          <cell r="H683">
            <v>-11.164</v>
          </cell>
        </row>
        <row r="684">
          <cell r="C684">
            <v>4032.0410000000002</v>
          </cell>
          <cell r="D684">
            <v>2.4239999999999999</v>
          </cell>
          <cell r="G684">
            <v>6167.3459999999995</v>
          </cell>
          <cell r="H684">
            <v>-11.39</v>
          </cell>
        </row>
        <row r="685">
          <cell r="C685">
            <v>4037.8380000000002</v>
          </cell>
          <cell r="D685">
            <v>2.4660000000000002</v>
          </cell>
          <cell r="G685">
            <v>6173.7359999999999</v>
          </cell>
          <cell r="H685">
            <v>-11.551</v>
          </cell>
        </row>
        <row r="686">
          <cell r="C686">
            <v>4044.627</v>
          </cell>
          <cell r="D686">
            <v>2.464</v>
          </cell>
          <cell r="G686">
            <v>6177.8190000000004</v>
          </cell>
          <cell r="H686">
            <v>-11.504</v>
          </cell>
        </row>
        <row r="687">
          <cell r="C687">
            <v>4055.4690000000001</v>
          </cell>
          <cell r="D687">
            <v>2.7</v>
          </cell>
          <cell r="G687">
            <v>6184.27</v>
          </cell>
          <cell r="H687">
            <v>-11.417999999999999</v>
          </cell>
        </row>
        <row r="688">
          <cell r="C688">
            <v>4065.8679999999999</v>
          </cell>
          <cell r="D688">
            <v>2.5750000000000002</v>
          </cell>
          <cell r="G688">
            <v>6189.2719999999999</v>
          </cell>
          <cell r="H688">
            <v>-11.151999999999999</v>
          </cell>
        </row>
        <row r="689">
          <cell r="C689">
            <v>4078.183</v>
          </cell>
          <cell r="D689">
            <v>2.4649999999999999</v>
          </cell>
          <cell r="G689">
            <v>6195.0569999999998</v>
          </cell>
          <cell r="H689">
            <v>-10.885999999999999</v>
          </cell>
        </row>
        <row r="690">
          <cell r="C690">
            <v>4084.3130000000001</v>
          </cell>
          <cell r="D690">
            <v>2.4020000000000001</v>
          </cell>
          <cell r="G690">
            <v>6202.1629999999996</v>
          </cell>
          <cell r="H690">
            <v>-10.507999999999999</v>
          </cell>
        </row>
        <row r="691">
          <cell r="C691">
            <v>4097.7510000000002</v>
          </cell>
          <cell r="D691">
            <v>2.2029999999999998</v>
          </cell>
          <cell r="G691">
            <v>6207.576</v>
          </cell>
          <cell r="H691">
            <v>-10.208</v>
          </cell>
        </row>
        <row r="692">
          <cell r="C692">
            <v>4111.8320000000003</v>
          </cell>
          <cell r="D692">
            <v>2.5369999999999999</v>
          </cell>
          <cell r="G692">
            <v>6212.8810000000003</v>
          </cell>
          <cell r="H692">
            <v>-9.9659999999999993</v>
          </cell>
        </row>
        <row r="693">
          <cell r="C693">
            <v>4122.6629999999996</v>
          </cell>
          <cell r="D693">
            <v>2.5510000000000002</v>
          </cell>
          <cell r="G693">
            <v>6218.6469999999999</v>
          </cell>
          <cell r="H693">
            <v>-9.6199999999999992</v>
          </cell>
        </row>
        <row r="694">
          <cell r="C694">
            <v>4135.9480000000003</v>
          </cell>
          <cell r="D694">
            <v>2.7309999999999999</v>
          </cell>
          <cell r="G694">
            <v>6223.9949999999999</v>
          </cell>
          <cell r="H694">
            <v>-8.9329999999999998</v>
          </cell>
        </row>
        <row r="695">
          <cell r="C695">
            <v>4148.7839999999997</v>
          </cell>
          <cell r="D695">
            <v>2.657</v>
          </cell>
          <cell r="G695">
            <v>6228.6909999999998</v>
          </cell>
          <cell r="H695">
            <v>-8.4890000000000008</v>
          </cell>
        </row>
        <row r="696">
          <cell r="C696">
            <v>4150.942</v>
          </cell>
          <cell r="D696">
            <v>2.6560000000000001</v>
          </cell>
          <cell r="G696">
            <v>6235.8450000000003</v>
          </cell>
          <cell r="H696">
            <v>-8.125</v>
          </cell>
        </row>
        <row r="697">
          <cell r="C697">
            <v>4154.2030000000004</v>
          </cell>
          <cell r="D697">
            <v>2.5510000000000002</v>
          </cell>
          <cell r="G697">
            <v>6240.6329999999998</v>
          </cell>
          <cell r="H697">
            <v>-7.8470000000000004</v>
          </cell>
        </row>
        <row r="698">
          <cell r="C698">
            <v>4157.6670000000004</v>
          </cell>
          <cell r="D698">
            <v>2.5539999999999998</v>
          </cell>
          <cell r="G698">
            <v>6244.6030000000001</v>
          </cell>
          <cell r="H698">
            <v>-7.6630000000000003</v>
          </cell>
        </row>
        <row r="699">
          <cell r="C699">
            <v>4161.567</v>
          </cell>
          <cell r="D699">
            <v>2.5739999999999998</v>
          </cell>
          <cell r="G699">
            <v>6249.67</v>
          </cell>
          <cell r="H699">
            <v>-7.2880000000000003</v>
          </cell>
        </row>
        <row r="700">
          <cell r="C700">
            <v>4163.4359999999997</v>
          </cell>
          <cell r="D700">
            <v>2.6240000000000001</v>
          </cell>
          <cell r="G700">
            <v>6254.5029999999997</v>
          </cell>
          <cell r="H700">
            <v>-7.2089999999999996</v>
          </cell>
        </row>
        <row r="701">
          <cell r="C701">
            <v>4167.451</v>
          </cell>
          <cell r="D701">
            <v>2.706</v>
          </cell>
          <cell r="G701">
            <v>6258.5259999999998</v>
          </cell>
          <cell r="H701">
            <v>-7.0590000000000002</v>
          </cell>
        </row>
        <row r="702">
          <cell r="C702">
            <v>4173.634</v>
          </cell>
          <cell r="D702">
            <v>2.617</v>
          </cell>
          <cell r="G702">
            <v>6261.585</v>
          </cell>
          <cell r="H702">
            <v>-6.899</v>
          </cell>
        </row>
        <row r="703">
          <cell r="C703">
            <v>4178.3069999999998</v>
          </cell>
          <cell r="D703">
            <v>2.613</v>
          </cell>
          <cell r="G703">
            <v>6271.3530000000001</v>
          </cell>
          <cell r="H703">
            <v>-6.9260000000000002</v>
          </cell>
        </row>
        <row r="704">
          <cell r="C704">
            <v>4182.0649999999996</v>
          </cell>
          <cell r="D704">
            <v>2.7</v>
          </cell>
          <cell r="G704">
            <v>6278.18</v>
          </cell>
          <cell r="H704">
            <v>-7.024</v>
          </cell>
        </row>
        <row r="705">
          <cell r="C705">
            <v>4186.79</v>
          </cell>
          <cell r="D705">
            <v>2.7</v>
          </cell>
          <cell r="G705">
            <v>6285.4210000000003</v>
          </cell>
          <cell r="H705">
            <v>-7.016</v>
          </cell>
        </row>
        <row r="706">
          <cell r="C706">
            <v>4189.4859999999999</v>
          </cell>
          <cell r="D706">
            <v>2.6640000000000001</v>
          </cell>
          <cell r="G706">
            <v>6301.33</v>
          </cell>
          <cell r="H706">
            <v>-7.1760000000000002</v>
          </cell>
        </row>
        <row r="707">
          <cell r="C707">
            <v>4192.3959999999997</v>
          </cell>
          <cell r="D707">
            <v>2.5409999999999999</v>
          </cell>
          <cell r="G707">
            <v>6308.7479999999996</v>
          </cell>
          <cell r="H707">
            <v>-7.359</v>
          </cell>
        </row>
        <row r="708">
          <cell r="C708">
            <v>4195.9120000000003</v>
          </cell>
          <cell r="D708">
            <v>2.5449999999999999</v>
          </cell>
          <cell r="G708">
            <v>6318.9009999999998</v>
          </cell>
          <cell r="H708">
            <v>-7.3079999999999998</v>
          </cell>
        </row>
        <row r="709">
          <cell r="C709">
            <v>4201.5709999999999</v>
          </cell>
          <cell r="D709">
            <v>2.6579999999999999</v>
          </cell>
          <cell r="G709">
            <v>6329.2280000000001</v>
          </cell>
          <cell r="H709">
            <v>-7.4329999999999998</v>
          </cell>
        </row>
        <row r="710">
          <cell r="C710">
            <v>4209.6409999999996</v>
          </cell>
          <cell r="D710">
            <v>2.67</v>
          </cell>
          <cell r="G710">
            <v>6333.799</v>
          </cell>
          <cell r="H710">
            <v>-7.2140000000000004</v>
          </cell>
        </row>
        <row r="711">
          <cell r="C711">
            <v>4212.0770000000002</v>
          </cell>
          <cell r="D711">
            <v>2.66</v>
          </cell>
          <cell r="G711">
            <v>6338.9</v>
          </cell>
          <cell r="H711">
            <v>-7.0579999999999998</v>
          </cell>
        </row>
        <row r="712">
          <cell r="C712">
            <v>4216.951</v>
          </cell>
          <cell r="D712">
            <v>2.62</v>
          </cell>
          <cell r="G712">
            <v>6341.73</v>
          </cell>
          <cell r="H712">
            <v>-6.8760000000000003</v>
          </cell>
        </row>
        <row r="713">
          <cell r="C713">
            <v>4219.0780000000004</v>
          </cell>
          <cell r="D713">
            <v>2.6</v>
          </cell>
          <cell r="G713">
            <v>6344.6769999999997</v>
          </cell>
          <cell r="H713">
            <v>-6.5460000000000003</v>
          </cell>
        </row>
        <row r="714">
          <cell r="C714">
            <v>4223.8549999999996</v>
          </cell>
          <cell r="D714">
            <v>2.6139999999999999</v>
          </cell>
          <cell r="G714">
            <v>6349.4589999999998</v>
          </cell>
          <cell r="H714">
            <v>-6.37</v>
          </cell>
        </row>
        <row r="715">
          <cell r="C715">
            <v>4228.0429999999997</v>
          </cell>
          <cell r="D715">
            <v>2.629</v>
          </cell>
          <cell r="G715">
            <v>6353.4880000000003</v>
          </cell>
          <cell r="H715">
            <v>-6.1779999999999999</v>
          </cell>
        </row>
        <row r="716">
          <cell r="C716">
            <v>4232.3909999999996</v>
          </cell>
          <cell r="D716">
            <v>2.6619999999999999</v>
          </cell>
          <cell r="G716">
            <v>6357.0450000000001</v>
          </cell>
          <cell r="H716">
            <v>-5.931</v>
          </cell>
        </row>
        <row r="717">
          <cell r="C717">
            <v>4238.1289999999999</v>
          </cell>
          <cell r="D717">
            <v>2.7290000000000001</v>
          </cell>
          <cell r="G717">
            <v>6362.2330000000002</v>
          </cell>
          <cell r="H717">
            <v>-5.8730000000000002</v>
          </cell>
        </row>
        <row r="718">
          <cell r="C718">
            <v>4242.8389999999999</v>
          </cell>
          <cell r="D718">
            <v>2.7330000000000001</v>
          </cell>
          <cell r="G718">
            <v>6368.0839999999998</v>
          </cell>
          <cell r="H718">
            <v>-5.7140000000000004</v>
          </cell>
        </row>
        <row r="719">
          <cell r="C719">
            <v>4249.3130000000001</v>
          </cell>
          <cell r="D719">
            <v>2.7890000000000001</v>
          </cell>
          <cell r="G719">
            <v>6370.6559999999999</v>
          </cell>
          <cell r="H719">
            <v>-5.54</v>
          </cell>
        </row>
        <row r="720">
          <cell r="C720">
            <v>4256.0479999999998</v>
          </cell>
          <cell r="D720">
            <v>2.8780000000000001</v>
          </cell>
          <cell r="G720">
            <v>6376.9459999999999</v>
          </cell>
          <cell r="H720">
            <v>-5.577</v>
          </cell>
        </row>
        <row r="721">
          <cell r="C721">
            <v>4261.3230000000003</v>
          </cell>
          <cell r="D721">
            <v>2.8610000000000002</v>
          </cell>
          <cell r="G721">
            <v>6382.8819999999996</v>
          </cell>
          <cell r="H721">
            <v>-5.609</v>
          </cell>
        </row>
        <row r="722">
          <cell r="C722">
            <v>4271.5200000000004</v>
          </cell>
          <cell r="D722">
            <v>2.7290000000000001</v>
          </cell>
          <cell r="G722">
            <v>6386.951</v>
          </cell>
          <cell r="H722">
            <v>-5.5289999999999999</v>
          </cell>
        </row>
        <row r="723">
          <cell r="C723">
            <v>4287.7700000000004</v>
          </cell>
          <cell r="D723">
            <v>2.6640000000000001</v>
          </cell>
          <cell r="G723">
            <v>6391.9530000000004</v>
          </cell>
          <cell r="H723">
            <v>-5.4390000000000001</v>
          </cell>
        </row>
        <row r="724">
          <cell r="C724">
            <v>4301.2560000000003</v>
          </cell>
          <cell r="D724">
            <v>2.7250000000000001</v>
          </cell>
          <cell r="G724">
            <v>6395.6319999999996</v>
          </cell>
          <cell r="H724">
            <v>-5.5410000000000004</v>
          </cell>
        </row>
        <row r="725">
          <cell r="C725">
            <v>4315.2619999999997</v>
          </cell>
          <cell r="D725">
            <v>2.7519999999999998</v>
          </cell>
          <cell r="G725">
            <v>6398.42</v>
          </cell>
          <cell r="H725">
            <v>-5.5430000000000001</v>
          </cell>
        </row>
        <row r="726">
          <cell r="C726">
            <v>4333.2870000000003</v>
          </cell>
          <cell r="D726">
            <v>2.8530000000000002</v>
          </cell>
          <cell r="G726">
            <v>6401.9669999999996</v>
          </cell>
          <cell r="H726">
            <v>-5.56</v>
          </cell>
        </row>
        <row r="727">
          <cell r="C727">
            <v>4352.0789999999997</v>
          </cell>
          <cell r="D727">
            <v>2.923</v>
          </cell>
          <cell r="G727">
            <v>6406.7889999999998</v>
          </cell>
          <cell r="H727">
            <v>-5.6130000000000004</v>
          </cell>
        </row>
        <row r="728">
          <cell r="C728">
            <v>4368.5280000000002</v>
          </cell>
          <cell r="D728">
            <v>2.867</v>
          </cell>
          <cell r="G728">
            <v>6411.8469999999998</v>
          </cell>
          <cell r="H728">
            <v>-5.7140000000000004</v>
          </cell>
        </row>
        <row r="729">
          <cell r="C729">
            <v>4385.2839999999997</v>
          </cell>
          <cell r="D729">
            <v>3.0009999999999999</v>
          </cell>
          <cell r="G729">
            <v>6417.5860000000002</v>
          </cell>
          <cell r="H729">
            <v>-5.8140000000000001</v>
          </cell>
        </row>
        <row r="730">
          <cell r="C730">
            <v>4404.7740000000003</v>
          </cell>
          <cell r="D730">
            <v>3.044</v>
          </cell>
          <cell r="G730">
            <v>6422.5159999999996</v>
          </cell>
          <cell r="H730">
            <v>-5.92</v>
          </cell>
        </row>
        <row r="731">
          <cell r="C731">
            <v>4418.9790000000003</v>
          </cell>
          <cell r="D731">
            <v>3.1520000000000001</v>
          </cell>
          <cell r="G731">
            <v>6427.8950000000004</v>
          </cell>
          <cell r="H731">
            <v>-6.0750000000000002</v>
          </cell>
        </row>
        <row r="732">
          <cell r="C732">
            <v>4437.1549999999997</v>
          </cell>
          <cell r="D732">
            <v>3.1280000000000001</v>
          </cell>
          <cell r="G732">
            <v>6432.0370000000003</v>
          </cell>
          <cell r="H732">
            <v>-6.125</v>
          </cell>
        </row>
        <row r="733">
          <cell r="C733">
            <v>4455.9369999999999</v>
          </cell>
          <cell r="D733">
            <v>3.0219999999999998</v>
          </cell>
          <cell r="G733">
            <v>6436.2439999999997</v>
          </cell>
          <cell r="H733">
            <v>-6.3959999999999999</v>
          </cell>
        </row>
        <row r="734">
          <cell r="C734">
            <v>4472.1610000000001</v>
          </cell>
          <cell r="D734">
            <v>2.1669999999999998</v>
          </cell>
          <cell r="G734">
            <v>6440.4549999999999</v>
          </cell>
          <cell r="H734">
            <v>-6.5709999999999997</v>
          </cell>
        </row>
        <row r="735">
          <cell r="C735">
            <v>4478.4459999999999</v>
          </cell>
          <cell r="D735">
            <v>1.552</v>
          </cell>
          <cell r="G735">
            <v>6444.1270000000004</v>
          </cell>
          <cell r="H735">
            <v>-6.7149999999999999</v>
          </cell>
        </row>
        <row r="736">
          <cell r="C736">
            <v>4482.9139999999998</v>
          </cell>
          <cell r="D736">
            <v>1.0629999999999999</v>
          </cell>
          <cell r="G736">
            <v>6447.7250000000004</v>
          </cell>
          <cell r="H736">
            <v>-7.0149999999999997</v>
          </cell>
        </row>
        <row r="737">
          <cell r="C737">
            <v>4486.9309999999996</v>
          </cell>
          <cell r="D737">
            <v>0.55900000000000005</v>
          </cell>
          <cell r="G737">
            <v>6454.0550000000003</v>
          </cell>
          <cell r="H737">
            <v>-7.3689999999999998</v>
          </cell>
        </row>
        <row r="738">
          <cell r="C738">
            <v>4491.9380000000001</v>
          </cell>
          <cell r="D738">
            <v>-0.26800000000000002</v>
          </cell>
          <cell r="G738">
            <v>6460.1639999999998</v>
          </cell>
          <cell r="H738">
            <v>-7.5990000000000002</v>
          </cell>
        </row>
        <row r="739">
          <cell r="C739">
            <v>4495.067</v>
          </cell>
          <cell r="D739">
            <v>-0.81399999999999995</v>
          </cell>
          <cell r="G739">
            <v>6467.6779999999999</v>
          </cell>
          <cell r="H739">
            <v>-7.6369999999999996</v>
          </cell>
        </row>
        <row r="740">
          <cell r="C740">
            <v>4499.4759999999997</v>
          </cell>
          <cell r="D740">
            <v>-1.335</v>
          </cell>
          <cell r="G740">
            <v>6486.3509999999997</v>
          </cell>
          <cell r="H740">
            <v>-7.3079999999999998</v>
          </cell>
        </row>
        <row r="741">
          <cell r="C741">
            <v>4505.4970000000003</v>
          </cell>
          <cell r="D741">
            <v>-2.0819999999999999</v>
          </cell>
          <cell r="G741">
            <v>6501.8680000000004</v>
          </cell>
          <cell r="H741">
            <v>-6.8140000000000001</v>
          </cell>
        </row>
        <row r="742">
          <cell r="C742">
            <v>4508.1220000000003</v>
          </cell>
          <cell r="D742">
            <v>-2.4529999999999998</v>
          </cell>
          <cell r="G742">
            <v>6519.5519999999997</v>
          </cell>
          <cell r="H742">
            <v>-6.46</v>
          </cell>
        </row>
        <row r="743">
          <cell r="C743">
            <v>4511.5839999999998</v>
          </cell>
          <cell r="D743">
            <v>-2.823</v>
          </cell>
          <cell r="G743">
            <v>6530.2889999999998</v>
          </cell>
          <cell r="H743">
            <v>-6.0270000000000001</v>
          </cell>
        </row>
        <row r="744">
          <cell r="C744">
            <v>4515.6369999999997</v>
          </cell>
          <cell r="D744">
            <v>-3.206</v>
          </cell>
          <cell r="G744">
            <v>6539.2089999999998</v>
          </cell>
          <cell r="H744">
            <v>-5.8019999999999996</v>
          </cell>
        </row>
        <row r="745">
          <cell r="C745">
            <v>4520.0810000000001</v>
          </cell>
          <cell r="D745">
            <v>-3.4550000000000001</v>
          </cell>
          <cell r="G745">
            <v>6553.9279999999999</v>
          </cell>
          <cell r="H745">
            <v>-5.41</v>
          </cell>
        </row>
        <row r="746">
          <cell r="C746">
            <v>4523.9669999999996</v>
          </cell>
          <cell r="D746">
            <v>-3.6619999999999999</v>
          </cell>
          <cell r="G746">
            <v>6566.5789999999997</v>
          </cell>
          <cell r="H746">
            <v>-5.117</v>
          </cell>
        </row>
        <row r="747">
          <cell r="C747">
            <v>4527.6589999999997</v>
          </cell>
          <cell r="D747">
            <v>-3.9249999999999998</v>
          </cell>
          <cell r="G747">
            <v>6584.0259999999998</v>
          </cell>
          <cell r="H747">
            <v>-4.7089999999999996</v>
          </cell>
        </row>
        <row r="748">
          <cell r="C748">
            <v>4531.7889999999998</v>
          </cell>
          <cell r="D748">
            <v>-4.1470000000000002</v>
          </cell>
          <cell r="G748">
            <v>6593.8320000000003</v>
          </cell>
          <cell r="H748">
            <v>-4.3120000000000003</v>
          </cell>
        </row>
        <row r="749">
          <cell r="C749">
            <v>4536.9070000000002</v>
          </cell>
          <cell r="D749">
            <v>-4.093</v>
          </cell>
          <cell r="G749">
            <v>6611.9049999999997</v>
          </cell>
          <cell r="H749">
            <v>-3.7080000000000002</v>
          </cell>
        </row>
        <row r="750">
          <cell r="C750">
            <v>4541.4459999999999</v>
          </cell>
          <cell r="D750">
            <v>-4.13</v>
          </cell>
          <cell r="G750">
            <v>6630.8239999999996</v>
          </cell>
          <cell r="H750">
            <v>-3.5379999999999998</v>
          </cell>
        </row>
        <row r="751">
          <cell r="C751">
            <v>4544.1189999999997</v>
          </cell>
          <cell r="D751">
            <v>-4.117</v>
          </cell>
          <cell r="G751">
            <v>6647.0349999999999</v>
          </cell>
          <cell r="H751">
            <v>-3.177</v>
          </cell>
        </row>
        <row r="752">
          <cell r="C752">
            <v>4547.8869999999997</v>
          </cell>
          <cell r="D752">
            <v>-4.0599999999999996</v>
          </cell>
          <cell r="G752">
            <v>6664.942</v>
          </cell>
          <cell r="H752">
            <v>-3.2160000000000002</v>
          </cell>
        </row>
        <row r="753">
          <cell r="C753">
            <v>4551.259</v>
          </cell>
          <cell r="D753">
            <v>-4.0030000000000001</v>
          </cell>
          <cell r="G753">
            <v>6676.6379999999999</v>
          </cell>
          <cell r="H753">
            <v>-3.5019999999999998</v>
          </cell>
        </row>
        <row r="754">
          <cell r="C754">
            <v>4554.5810000000001</v>
          </cell>
          <cell r="D754">
            <v>-3.7869999999999999</v>
          </cell>
          <cell r="G754">
            <v>6690.8770000000004</v>
          </cell>
          <cell r="H754">
            <v>-3.532</v>
          </cell>
        </row>
        <row r="755">
          <cell r="C755">
            <v>4557.335</v>
          </cell>
          <cell r="D755">
            <v>-3.7029999999999998</v>
          </cell>
          <cell r="G755">
            <v>6734.12</v>
          </cell>
          <cell r="H755">
            <v>-3.87</v>
          </cell>
        </row>
        <row r="756">
          <cell r="C756">
            <v>4566.4690000000001</v>
          </cell>
          <cell r="D756">
            <v>-3.4329999999999998</v>
          </cell>
          <cell r="G756">
            <v>6761.0169999999998</v>
          </cell>
          <cell r="H756">
            <v>-3.4809999999999999</v>
          </cell>
        </row>
        <row r="757">
          <cell r="C757">
            <v>4568.2749999999996</v>
          </cell>
          <cell r="D757">
            <v>-3.298</v>
          </cell>
          <cell r="G757">
            <v>6777.0169999999998</v>
          </cell>
          <cell r="H757">
            <v>-3.71</v>
          </cell>
        </row>
        <row r="758">
          <cell r="C758">
            <v>4570.643</v>
          </cell>
          <cell r="D758">
            <v>-3.1509999999999998</v>
          </cell>
          <cell r="G758">
            <v>6791.7849999999999</v>
          </cell>
          <cell r="H758">
            <v>-3.9039999999999999</v>
          </cell>
        </row>
        <row r="759">
          <cell r="C759">
            <v>4573.2259999999997</v>
          </cell>
          <cell r="D759">
            <v>-2.8149999999999999</v>
          </cell>
          <cell r="G759">
            <v>6804.3119999999999</v>
          </cell>
          <cell r="H759">
            <v>-4.0419999999999998</v>
          </cell>
        </row>
        <row r="760">
          <cell r="C760">
            <v>4575.6220000000003</v>
          </cell>
          <cell r="D760">
            <v>-2.577</v>
          </cell>
          <cell r="G760">
            <v>6820.165</v>
          </cell>
          <cell r="H760">
            <v>-4.3079999999999998</v>
          </cell>
        </row>
        <row r="761">
          <cell r="C761">
            <v>4578.8649999999998</v>
          </cell>
          <cell r="D761">
            <v>-2.23</v>
          </cell>
          <cell r="G761">
            <v>6838.8029999999999</v>
          </cell>
          <cell r="H761">
            <v>-4.6790000000000003</v>
          </cell>
        </row>
        <row r="762">
          <cell r="C762">
            <v>4581.2849999999999</v>
          </cell>
          <cell r="D762">
            <v>-1.748</v>
          </cell>
          <cell r="G762">
            <v>6858.3119999999999</v>
          </cell>
          <cell r="H762">
            <v>-5.0579999999999998</v>
          </cell>
        </row>
        <row r="763">
          <cell r="C763">
            <v>4587.0910000000003</v>
          </cell>
          <cell r="D763">
            <v>-0.48599999999999999</v>
          </cell>
          <cell r="G763">
            <v>6880.45</v>
          </cell>
          <cell r="H763">
            <v>-5.42</v>
          </cell>
        </row>
        <row r="764">
          <cell r="C764">
            <v>4591.0590000000002</v>
          </cell>
          <cell r="D764">
            <v>0.115</v>
          </cell>
          <cell r="G764">
            <v>6898.52</v>
          </cell>
          <cell r="H764">
            <v>-5.6520000000000001</v>
          </cell>
        </row>
        <row r="765">
          <cell r="C765">
            <v>4598.68</v>
          </cell>
          <cell r="D765">
            <v>1.2829999999999999</v>
          </cell>
          <cell r="G765">
            <v>6916.7939999999999</v>
          </cell>
          <cell r="H765">
            <v>-5.65</v>
          </cell>
        </row>
        <row r="766">
          <cell r="C766">
            <v>4614.8509999999997</v>
          </cell>
          <cell r="D766">
            <v>2.6840000000000002</v>
          </cell>
          <cell r="G766">
            <v>6934.7669999999998</v>
          </cell>
          <cell r="H766">
            <v>-5.5449999999999999</v>
          </cell>
        </row>
        <row r="767">
          <cell r="C767">
            <v>4628.55</v>
          </cell>
          <cell r="D767">
            <v>3.0489999999999999</v>
          </cell>
          <cell r="G767">
            <v>6954.098</v>
          </cell>
          <cell r="H767">
            <v>-5.5750000000000002</v>
          </cell>
        </row>
        <row r="768">
          <cell r="C768">
            <v>4643.152</v>
          </cell>
          <cell r="D768">
            <v>3.1989999999999998</v>
          </cell>
          <cell r="G768">
            <v>6973.1959999999999</v>
          </cell>
          <cell r="H768">
            <v>-5.5190000000000001</v>
          </cell>
        </row>
        <row r="769">
          <cell r="C769">
            <v>4663.018</v>
          </cell>
          <cell r="D769">
            <v>3.1819999999999999</v>
          </cell>
          <cell r="G769">
            <v>6990.7539999999999</v>
          </cell>
          <cell r="H769">
            <v>-5.556</v>
          </cell>
        </row>
        <row r="770">
          <cell r="C770">
            <v>4674.0550000000003</v>
          </cell>
          <cell r="D770">
            <v>3.077</v>
          </cell>
          <cell r="G770">
            <v>7006.7529999999997</v>
          </cell>
          <cell r="H770">
            <v>-5.8049999999999997</v>
          </cell>
        </row>
        <row r="771">
          <cell r="C771">
            <v>4683.402</v>
          </cell>
          <cell r="D771">
            <v>3.1960000000000002</v>
          </cell>
          <cell r="G771">
            <v>7020.2650000000003</v>
          </cell>
          <cell r="H771">
            <v>-5.78</v>
          </cell>
        </row>
        <row r="772">
          <cell r="C772">
            <v>4686.0810000000001</v>
          </cell>
          <cell r="D772">
            <v>3.1440000000000001</v>
          </cell>
          <cell r="G772">
            <v>7038.08</v>
          </cell>
          <cell r="H772">
            <v>-5.7839999999999998</v>
          </cell>
        </row>
        <row r="773">
          <cell r="C773">
            <v>4698.6809999999996</v>
          </cell>
          <cell r="D773">
            <v>3.1880000000000002</v>
          </cell>
          <cell r="G773">
            <v>7050.29</v>
          </cell>
          <cell r="H773">
            <v>-5.6909999999999998</v>
          </cell>
        </row>
        <row r="774">
          <cell r="C774">
            <v>4710.2809999999999</v>
          </cell>
          <cell r="D774">
            <v>3.4620000000000002</v>
          </cell>
          <cell r="G774">
            <v>7069.116</v>
          </cell>
          <cell r="H774">
            <v>-5.843</v>
          </cell>
        </row>
        <row r="775">
          <cell r="C775">
            <v>4719.1450000000004</v>
          </cell>
          <cell r="D775">
            <v>3.7029999999999998</v>
          </cell>
          <cell r="G775">
            <v>7081.5550000000003</v>
          </cell>
          <cell r="H775">
            <v>-5.7629999999999999</v>
          </cell>
        </row>
        <row r="776">
          <cell r="C776">
            <v>4722.4870000000001</v>
          </cell>
          <cell r="D776">
            <v>3.6659999999999999</v>
          </cell>
          <cell r="G776">
            <v>7098.3630000000003</v>
          </cell>
          <cell r="H776">
            <v>-5.7140000000000004</v>
          </cell>
        </row>
        <row r="777">
          <cell r="C777">
            <v>4726.4549999999999</v>
          </cell>
          <cell r="D777">
            <v>3.5739999999999998</v>
          </cell>
          <cell r="G777">
            <v>7105.0889999999999</v>
          </cell>
          <cell r="H777">
            <v>-5.6360000000000001</v>
          </cell>
        </row>
        <row r="778">
          <cell r="C778">
            <v>4731.6639999999998</v>
          </cell>
          <cell r="D778">
            <v>3.5219999999999998</v>
          </cell>
          <cell r="G778">
            <v>7109.1859999999997</v>
          </cell>
          <cell r="H778">
            <v>-5.68</v>
          </cell>
        </row>
        <row r="779">
          <cell r="C779">
            <v>4733.7510000000002</v>
          </cell>
          <cell r="D779">
            <v>3.5529999999999999</v>
          </cell>
          <cell r="G779">
            <v>7114.8059999999996</v>
          </cell>
          <cell r="H779">
            <v>-5.6580000000000004</v>
          </cell>
        </row>
        <row r="780">
          <cell r="C780">
            <v>4736.4009999999998</v>
          </cell>
          <cell r="D780">
            <v>3.5190000000000001</v>
          </cell>
          <cell r="G780">
            <v>7118.6139999999996</v>
          </cell>
          <cell r="H780">
            <v>-5.6340000000000003</v>
          </cell>
        </row>
        <row r="781">
          <cell r="C781">
            <v>4740.732</v>
          </cell>
          <cell r="D781">
            <v>3.4220000000000002</v>
          </cell>
          <cell r="G781">
            <v>7123.3590000000004</v>
          </cell>
          <cell r="H781">
            <v>-5.5640000000000001</v>
          </cell>
        </row>
        <row r="782">
          <cell r="C782">
            <v>4742.8680000000004</v>
          </cell>
          <cell r="D782">
            <v>3.472</v>
          </cell>
          <cell r="G782">
            <v>7129.424</v>
          </cell>
          <cell r="H782">
            <v>-5.4379999999999997</v>
          </cell>
        </row>
        <row r="783">
          <cell r="C783">
            <v>4746.6509999999998</v>
          </cell>
          <cell r="D783">
            <v>3.49</v>
          </cell>
          <cell r="G783">
            <v>7136.13</v>
          </cell>
          <cell r="H783">
            <v>-5.2720000000000002</v>
          </cell>
        </row>
        <row r="784">
          <cell r="C784">
            <v>4749.4740000000002</v>
          </cell>
          <cell r="D784">
            <v>3.29</v>
          </cell>
          <cell r="G784">
            <v>7144.4359999999997</v>
          </cell>
          <cell r="H784">
            <v>-5.0739999999999998</v>
          </cell>
        </row>
        <row r="785">
          <cell r="C785">
            <v>4753.7169999999996</v>
          </cell>
          <cell r="D785">
            <v>3.3889999999999998</v>
          </cell>
          <cell r="G785">
            <v>7150.4489999999996</v>
          </cell>
          <cell r="H785">
            <v>-5.0640000000000001</v>
          </cell>
        </row>
        <row r="786">
          <cell r="C786">
            <v>4756.4870000000001</v>
          </cell>
          <cell r="D786">
            <v>3.4470000000000001</v>
          </cell>
          <cell r="G786">
            <v>7153.3239999999996</v>
          </cell>
          <cell r="H786">
            <v>-5.1719999999999997</v>
          </cell>
        </row>
        <row r="787">
          <cell r="C787">
            <v>4758.6850000000004</v>
          </cell>
          <cell r="D787">
            <v>3.3620000000000001</v>
          </cell>
          <cell r="G787">
            <v>7156.48</v>
          </cell>
          <cell r="H787">
            <v>-5.1319999999999997</v>
          </cell>
        </row>
        <row r="788">
          <cell r="C788">
            <v>4763.2110000000002</v>
          </cell>
          <cell r="D788">
            <v>3.218</v>
          </cell>
          <cell r="G788">
            <v>7160.357</v>
          </cell>
          <cell r="H788">
            <v>-4.9560000000000004</v>
          </cell>
        </row>
        <row r="789">
          <cell r="C789">
            <v>4765.4979999999996</v>
          </cell>
          <cell r="D789">
            <v>3.2410000000000001</v>
          </cell>
          <cell r="G789">
            <v>7164.6170000000002</v>
          </cell>
          <cell r="H789">
            <v>-4.9400000000000004</v>
          </cell>
        </row>
        <row r="790">
          <cell r="C790">
            <v>4767.817</v>
          </cell>
          <cell r="D790">
            <v>3.2480000000000002</v>
          </cell>
          <cell r="G790">
            <v>7169.4440000000004</v>
          </cell>
          <cell r="H790">
            <v>-4.8410000000000002</v>
          </cell>
        </row>
        <row r="791">
          <cell r="C791">
            <v>4771.4740000000002</v>
          </cell>
          <cell r="D791">
            <v>3.23</v>
          </cell>
          <cell r="G791">
            <v>7177.5720000000001</v>
          </cell>
          <cell r="H791">
            <v>-5.1970000000000001</v>
          </cell>
        </row>
        <row r="792">
          <cell r="C792">
            <v>4772.9359999999997</v>
          </cell>
          <cell r="D792">
            <v>3.2130000000000001</v>
          </cell>
          <cell r="G792">
            <v>7182.76</v>
          </cell>
          <cell r="H792">
            <v>-5.1660000000000004</v>
          </cell>
        </row>
        <row r="793">
          <cell r="C793">
            <v>4775.8069999999998</v>
          </cell>
          <cell r="D793">
            <v>3.149</v>
          </cell>
          <cell r="G793">
            <v>7188.1350000000002</v>
          </cell>
          <cell r="H793">
            <v>-5.4370000000000003</v>
          </cell>
        </row>
        <row r="794">
          <cell r="C794">
            <v>4778.6909999999998</v>
          </cell>
          <cell r="D794">
            <v>3.0979999999999999</v>
          </cell>
          <cell r="G794">
            <v>7192.0450000000001</v>
          </cell>
          <cell r="H794">
            <v>-5.6539999999999999</v>
          </cell>
        </row>
        <row r="795">
          <cell r="C795">
            <v>4781.6940000000004</v>
          </cell>
          <cell r="D795">
            <v>3.1269999999999998</v>
          </cell>
          <cell r="G795">
            <v>7196.9719999999998</v>
          </cell>
          <cell r="H795">
            <v>-6.0540000000000003</v>
          </cell>
        </row>
        <row r="796">
          <cell r="C796">
            <v>4785.0290000000005</v>
          </cell>
          <cell r="D796">
            <v>3.226</v>
          </cell>
          <cell r="G796">
            <v>7203.6540000000005</v>
          </cell>
          <cell r="H796">
            <v>-6.4589999999999996</v>
          </cell>
        </row>
        <row r="797">
          <cell r="C797">
            <v>4789.598</v>
          </cell>
          <cell r="D797">
            <v>3.1190000000000002</v>
          </cell>
          <cell r="G797">
            <v>7208.8869999999997</v>
          </cell>
          <cell r="H797">
            <v>-6.7430000000000003</v>
          </cell>
        </row>
        <row r="798">
          <cell r="C798">
            <v>4793.741</v>
          </cell>
          <cell r="D798">
            <v>3.121</v>
          </cell>
          <cell r="G798">
            <v>7214.9040000000005</v>
          </cell>
          <cell r="H798">
            <v>-7.0359999999999996</v>
          </cell>
        </row>
        <row r="799">
          <cell r="C799">
            <v>4798.4470000000001</v>
          </cell>
          <cell r="D799">
            <v>3.0979999999999999</v>
          </cell>
          <cell r="G799">
            <v>7218.9790000000003</v>
          </cell>
          <cell r="H799">
            <v>-7.0759999999999996</v>
          </cell>
        </row>
        <row r="800">
          <cell r="C800">
            <v>4801.0240000000003</v>
          </cell>
          <cell r="D800">
            <v>3.18</v>
          </cell>
          <cell r="G800">
            <v>7223.2809999999999</v>
          </cell>
          <cell r="H800">
            <v>-7.1180000000000003</v>
          </cell>
        </row>
        <row r="801">
          <cell r="C801">
            <v>4804.1729999999998</v>
          </cell>
          <cell r="D801">
            <v>3.3069999999999999</v>
          </cell>
          <cell r="G801">
            <v>7227.933</v>
          </cell>
          <cell r="H801">
            <v>-7.2469999999999999</v>
          </cell>
        </row>
        <row r="802">
          <cell r="C802">
            <v>4807.9769999999999</v>
          </cell>
          <cell r="D802">
            <v>3.1360000000000001</v>
          </cell>
          <cell r="G802">
            <v>7232.9840000000004</v>
          </cell>
          <cell r="H802">
            <v>-7.2690000000000001</v>
          </cell>
        </row>
        <row r="803">
          <cell r="C803">
            <v>4813.5550000000003</v>
          </cell>
          <cell r="D803">
            <v>3.1059999999999999</v>
          </cell>
          <cell r="G803">
            <v>7240.1189999999997</v>
          </cell>
          <cell r="H803">
            <v>-7.2779999999999996</v>
          </cell>
        </row>
        <row r="804">
          <cell r="C804">
            <v>4816.835</v>
          </cell>
          <cell r="D804">
            <v>3.165</v>
          </cell>
          <cell r="G804">
            <v>7246.5630000000001</v>
          </cell>
          <cell r="H804">
            <v>-7.05</v>
          </cell>
        </row>
        <row r="805">
          <cell r="C805">
            <v>4819.6260000000002</v>
          </cell>
          <cell r="D805">
            <v>3.133</v>
          </cell>
          <cell r="G805">
            <v>7252.8959999999997</v>
          </cell>
          <cell r="H805">
            <v>-6.8</v>
          </cell>
        </row>
        <row r="806">
          <cell r="C806">
            <v>4823.0829999999996</v>
          </cell>
          <cell r="D806">
            <v>3.1909999999999998</v>
          </cell>
          <cell r="G806">
            <v>7272.3389999999999</v>
          </cell>
          <cell r="H806">
            <v>-5.61</v>
          </cell>
        </row>
        <row r="807">
          <cell r="C807">
            <v>4828.3090000000002</v>
          </cell>
          <cell r="D807">
            <v>3.1080000000000001</v>
          </cell>
          <cell r="G807">
            <v>7287.1379999999999</v>
          </cell>
          <cell r="H807">
            <v>-4.8230000000000004</v>
          </cell>
        </row>
        <row r="808">
          <cell r="C808">
            <v>4830.902</v>
          </cell>
          <cell r="D808">
            <v>3.2229999999999999</v>
          </cell>
          <cell r="G808">
            <v>7313.36</v>
          </cell>
          <cell r="H808">
            <v>-3.4289999999999998</v>
          </cell>
        </row>
        <row r="809">
          <cell r="C809">
            <v>4834.7539999999999</v>
          </cell>
          <cell r="D809">
            <v>3.0920000000000001</v>
          </cell>
          <cell r="G809">
            <v>7327.7420000000002</v>
          </cell>
          <cell r="H809">
            <v>-2.246</v>
          </cell>
        </row>
        <row r="810">
          <cell r="C810">
            <v>4838.8059999999996</v>
          </cell>
          <cell r="D810">
            <v>3.0419999999999998</v>
          </cell>
          <cell r="G810">
            <v>7350.5420000000004</v>
          </cell>
          <cell r="H810">
            <v>-0.85199999999999998</v>
          </cell>
        </row>
        <row r="811">
          <cell r="C811">
            <v>4842.9070000000002</v>
          </cell>
          <cell r="D811">
            <v>2.907</v>
          </cell>
          <cell r="G811">
            <v>7358.8389999999999</v>
          </cell>
          <cell r="H811">
            <v>-0.28299999999999997</v>
          </cell>
        </row>
        <row r="812">
          <cell r="C812">
            <v>4846.6319999999996</v>
          </cell>
          <cell r="D812">
            <v>2.774</v>
          </cell>
          <cell r="G812">
            <v>7369.5360000000001</v>
          </cell>
          <cell r="H812">
            <v>0.62</v>
          </cell>
        </row>
        <row r="813">
          <cell r="C813">
            <v>4852.8069999999998</v>
          </cell>
          <cell r="D813">
            <v>2.9830000000000001</v>
          </cell>
          <cell r="G813">
            <v>7379.7259999999997</v>
          </cell>
          <cell r="H813">
            <v>1.1879999999999999</v>
          </cell>
        </row>
        <row r="814">
          <cell r="C814">
            <v>4857.2250000000004</v>
          </cell>
          <cell r="D814">
            <v>3.2170000000000001</v>
          </cell>
          <cell r="G814">
            <v>7385.7619999999997</v>
          </cell>
          <cell r="H814">
            <v>1.522</v>
          </cell>
        </row>
        <row r="815">
          <cell r="C815">
            <v>4860.7060000000001</v>
          </cell>
          <cell r="D815">
            <v>3.4060000000000001</v>
          </cell>
          <cell r="G815">
            <v>7392.5630000000001</v>
          </cell>
          <cell r="H815">
            <v>1.867</v>
          </cell>
        </row>
        <row r="816">
          <cell r="C816">
            <v>4863.4440000000004</v>
          </cell>
          <cell r="D816">
            <v>3.56</v>
          </cell>
          <cell r="G816">
            <v>7398.9380000000001</v>
          </cell>
          <cell r="H816">
            <v>1.9450000000000001</v>
          </cell>
        </row>
        <row r="817">
          <cell r="C817">
            <v>4866.4110000000001</v>
          </cell>
          <cell r="D817">
            <v>3.657</v>
          </cell>
          <cell r="G817">
            <v>7405.2240000000002</v>
          </cell>
          <cell r="H817">
            <v>1.94</v>
          </cell>
        </row>
        <row r="818">
          <cell r="C818">
            <v>4869.3990000000003</v>
          </cell>
          <cell r="D818">
            <v>3.6549999999999998</v>
          </cell>
          <cell r="G818">
            <v>7411.3819999999996</v>
          </cell>
          <cell r="H818">
            <v>2.0110000000000001</v>
          </cell>
        </row>
        <row r="819">
          <cell r="C819">
            <v>4872.0590000000002</v>
          </cell>
          <cell r="D819">
            <v>3.4689999999999999</v>
          </cell>
          <cell r="G819">
            <v>7415.63</v>
          </cell>
          <cell r="H819">
            <v>1.9239999999999999</v>
          </cell>
        </row>
        <row r="820">
          <cell r="C820">
            <v>4875.9769999999999</v>
          </cell>
          <cell r="D820">
            <v>3.4870000000000001</v>
          </cell>
          <cell r="G820">
            <v>7435.1139999999996</v>
          </cell>
          <cell r="H820">
            <v>1.179</v>
          </cell>
        </row>
        <row r="821">
          <cell r="C821">
            <v>4881.99</v>
          </cell>
          <cell r="D821">
            <v>3.1469999999999998</v>
          </cell>
          <cell r="G821">
            <v>7449.9620000000004</v>
          </cell>
          <cell r="H821">
            <v>8.6999999999999994E-2</v>
          </cell>
        </row>
        <row r="822">
          <cell r="C822">
            <v>4890.1329999999998</v>
          </cell>
          <cell r="D822">
            <v>3.1949999999999998</v>
          </cell>
          <cell r="G822">
            <v>7456.1689999999999</v>
          </cell>
          <cell r="H822">
            <v>-0.47899999999999998</v>
          </cell>
        </row>
        <row r="823">
          <cell r="C823">
            <v>4893.7790000000005</v>
          </cell>
          <cell r="D823">
            <v>3.2269999999999999</v>
          </cell>
          <cell r="G823">
            <v>7467.1180000000004</v>
          </cell>
          <cell r="H823">
            <v>-1.7050000000000001</v>
          </cell>
        </row>
        <row r="824">
          <cell r="C824">
            <v>4898.0460000000003</v>
          </cell>
          <cell r="D824">
            <v>3.1669999999999998</v>
          </cell>
          <cell r="G824">
            <v>7472.32</v>
          </cell>
          <cell r="H824">
            <v>-2.173</v>
          </cell>
        </row>
        <row r="825">
          <cell r="C825">
            <v>4902.433</v>
          </cell>
          <cell r="D825">
            <v>3.0750000000000002</v>
          </cell>
          <cell r="G825">
            <v>7476.299</v>
          </cell>
          <cell r="H825">
            <v>-2.61</v>
          </cell>
        </row>
        <row r="826">
          <cell r="C826">
            <v>4910.7330000000002</v>
          </cell>
          <cell r="D826">
            <v>3.1659999999999999</v>
          </cell>
          <cell r="G826">
            <v>7478.7659999999996</v>
          </cell>
          <cell r="H826">
            <v>-2.9740000000000002</v>
          </cell>
        </row>
        <row r="827">
          <cell r="C827">
            <v>4913.0339999999997</v>
          </cell>
          <cell r="D827">
            <v>3.2210000000000001</v>
          </cell>
          <cell r="G827">
            <v>7483.9840000000004</v>
          </cell>
          <cell r="H827">
            <v>-3.5110000000000001</v>
          </cell>
        </row>
        <row r="828">
          <cell r="C828">
            <v>4916.75</v>
          </cell>
          <cell r="D828">
            <v>3.206</v>
          </cell>
          <cell r="G828">
            <v>7487.924</v>
          </cell>
          <cell r="H828">
            <v>-3.903</v>
          </cell>
        </row>
        <row r="829">
          <cell r="C829">
            <v>4921.8559999999998</v>
          </cell>
          <cell r="D829">
            <v>3.2730000000000001</v>
          </cell>
          <cell r="G829">
            <v>7492.5619999999999</v>
          </cell>
          <cell r="H829">
            <v>-4.45</v>
          </cell>
        </row>
        <row r="830">
          <cell r="C830">
            <v>4928.0469999999996</v>
          </cell>
          <cell r="D830">
            <v>3.26</v>
          </cell>
          <cell r="G830">
            <v>7496.982</v>
          </cell>
          <cell r="H830">
            <v>-4.9320000000000004</v>
          </cell>
        </row>
        <row r="831">
          <cell r="C831">
            <v>4932.4549999999999</v>
          </cell>
          <cell r="D831">
            <v>3.2320000000000002</v>
          </cell>
          <cell r="G831">
            <v>7502.2139999999999</v>
          </cell>
          <cell r="H831">
            <v>-5.5460000000000003</v>
          </cell>
        </row>
        <row r="832">
          <cell r="C832">
            <v>4937.0690000000004</v>
          </cell>
          <cell r="D832">
            <v>2.78</v>
          </cell>
          <cell r="G832">
            <v>7506.9080000000004</v>
          </cell>
          <cell r="H832">
            <v>-6.2039999999999997</v>
          </cell>
        </row>
        <row r="833">
          <cell r="C833">
            <v>4941.0230000000001</v>
          </cell>
          <cell r="D833">
            <v>1.786</v>
          </cell>
          <cell r="G833">
            <v>7515.7489999999998</v>
          </cell>
          <cell r="H833">
            <v>-7.1280000000000001</v>
          </cell>
        </row>
        <row r="834">
          <cell r="C834">
            <v>4950.2179999999998</v>
          </cell>
          <cell r="D834">
            <v>0.59899999999999998</v>
          </cell>
          <cell r="G834">
            <v>7521.5249999999996</v>
          </cell>
          <cell r="H834">
            <v>-7.6479999999999997</v>
          </cell>
        </row>
        <row r="835">
          <cell r="C835">
            <v>4961.0590000000002</v>
          </cell>
          <cell r="D835">
            <v>-0.20399999999999999</v>
          </cell>
          <cell r="G835">
            <v>7526.3</v>
          </cell>
          <cell r="H835">
            <v>-7.9279999999999999</v>
          </cell>
        </row>
        <row r="836">
          <cell r="C836">
            <v>4971.9260000000004</v>
          </cell>
          <cell r="D836">
            <v>-0.86899999999999999</v>
          </cell>
          <cell r="G836">
            <v>7531.9440000000004</v>
          </cell>
          <cell r="H836">
            <v>-8.3249999999999993</v>
          </cell>
        </row>
        <row r="837">
          <cell r="C837">
            <v>4993.3739999999998</v>
          </cell>
          <cell r="D837">
            <v>-1.038</v>
          </cell>
          <cell r="G837">
            <v>7536.2309999999998</v>
          </cell>
          <cell r="H837">
            <v>-8.609</v>
          </cell>
        </row>
        <row r="838">
          <cell r="C838">
            <v>5013.55</v>
          </cell>
          <cell r="D838">
            <v>-0.434</v>
          </cell>
          <cell r="G838">
            <v>7547.54</v>
          </cell>
          <cell r="H838">
            <v>-8.9480000000000004</v>
          </cell>
        </row>
        <row r="839">
          <cell r="C839">
            <v>5034.5839999999998</v>
          </cell>
          <cell r="D839">
            <v>0.63100000000000001</v>
          </cell>
          <cell r="G839">
            <v>7558.768</v>
          </cell>
          <cell r="H839">
            <v>-9.0869999999999997</v>
          </cell>
        </row>
        <row r="840">
          <cell r="C840">
            <v>5057.3940000000002</v>
          </cell>
          <cell r="D840">
            <v>1.5740000000000001</v>
          </cell>
          <cell r="G840">
            <v>7568.3459999999995</v>
          </cell>
          <cell r="H840">
            <v>-8.9870000000000001</v>
          </cell>
        </row>
        <row r="841">
          <cell r="C841">
            <v>5077.027</v>
          </cell>
          <cell r="D841">
            <v>1.6659999999999999</v>
          </cell>
          <cell r="G841">
            <v>7578.9269999999997</v>
          </cell>
          <cell r="H841">
            <v>-8.5850000000000009</v>
          </cell>
        </row>
        <row r="842">
          <cell r="C842">
            <v>5096.4210000000003</v>
          </cell>
          <cell r="D842">
            <v>1.2450000000000001</v>
          </cell>
          <cell r="G842">
            <v>7588.02</v>
          </cell>
          <cell r="H842">
            <v>-7.9619999999999997</v>
          </cell>
        </row>
        <row r="843">
          <cell r="C843">
            <v>5113.2250000000004</v>
          </cell>
          <cell r="D843">
            <v>0.128</v>
          </cell>
          <cell r="G843">
            <v>7595.625</v>
          </cell>
          <cell r="H843">
            <v>-7.2990000000000004</v>
          </cell>
        </row>
        <row r="844">
          <cell r="C844">
            <v>5133.7299999999996</v>
          </cell>
          <cell r="D844">
            <v>-2.9079999999999999</v>
          </cell>
          <cell r="G844">
            <v>7601.2759999999998</v>
          </cell>
          <cell r="H844">
            <v>-6.8529999999999998</v>
          </cell>
        </row>
        <row r="845">
          <cell r="C845">
            <v>5136.25</v>
          </cell>
          <cell r="D845">
            <v>-3.3839999999999999</v>
          </cell>
          <cell r="G845">
            <v>7605.0240000000003</v>
          </cell>
          <cell r="H845">
            <v>-6.5579999999999998</v>
          </cell>
        </row>
        <row r="846">
          <cell r="C846">
            <v>5140.9219999999996</v>
          </cell>
          <cell r="D846">
            <v>-4.3179999999999996</v>
          </cell>
          <cell r="G846">
            <v>7609.1779999999999</v>
          </cell>
          <cell r="H846">
            <v>-6.3010000000000002</v>
          </cell>
        </row>
        <row r="847">
          <cell r="C847">
            <v>5146.1620000000003</v>
          </cell>
          <cell r="D847">
            <v>-5.3620000000000001</v>
          </cell>
          <cell r="G847">
            <v>7614.1610000000001</v>
          </cell>
          <cell r="H847">
            <v>-5.9480000000000004</v>
          </cell>
        </row>
        <row r="848">
          <cell r="C848">
            <v>5148.5209999999997</v>
          </cell>
          <cell r="D848">
            <v>-5.8150000000000004</v>
          </cell>
          <cell r="G848">
            <v>7618.0249999999996</v>
          </cell>
          <cell r="H848">
            <v>-5.6980000000000004</v>
          </cell>
        </row>
        <row r="849">
          <cell r="C849">
            <v>5153.3450000000003</v>
          </cell>
          <cell r="D849">
            <v>-6.6159999999999997</v>
          </cell>
          <cell r="G849">
            <v>7626.6390000000001</v>
          </cell>
          <cell r="H849">
            <v>-4.9800000000000004</v>
          </cell>
        </row>
        <row r="850">
          <cell r="C850">
            <v>5156.7359999999999</v>
          </cell>
          <cell r="D850">
            <v>-7.11</v>
          </cell>
          <cell r="G850">
            <v>7630.9849999999997</v>
          </cell>
          <cell r="H850">
            <v>-4.7220000000000004</v>
          </cell>
        </row>
        <row r="851">
          <cell r="C851">
            <v>5161.7950000000001</v>
          </cell>
          <cell r="D851">
            <v>-7.8490000000000002</v>
          </cell>
          <cell r="G851">
            <v>7634.107</v>
          </cell>
          <cell r="H851">
            <v>-4.6159999999999997</v>
          </cell>
        </row>
        <row r="852">
          <cell r="C852">
            <v>5165.2079999999996</v>
          </cell>
          <cell r="D852">
            <v>-8.3059999999999992</v>
          </cell>
          <cell r="G852">
            <v>7637.9520000000002</v>
          </cell>
          <cell r="H852">
            <v>-4.3630000000000004</v>
          </cell>
        </row>
        <row r="853">
          <cell r="C853">
            <v>5170.1210000000001</v>
          </cell>
          <cell r="D853">
            <v>-8.7219999999999995</v>
          </cell>
          <cell r="G853">
            <v>7642.7870000000003</v>
          </cell>
          <cell r="H853">
            <v>-4.0949999999999998</v>
          </cell>
        </row>
        <row r="854">
          <cell r="C854">
            <v>5175.3019999999997</v>
          </cell>
          <cell r="D854">
            <v>-9.0649999999999995</v>
          </cell>
          <cell r="G854">
            <v>7647.95</v>
          </cell>
          <cell r="H854">
            <v>-3.927</v>
          </cell>
        </row>
        <row r="855">
          <cell r="C855">
            <v>5180.0889999999999</v>
          </cell>
          <cell r="D855">
            <v>-9.4459999999999997</v>
          </cell>
          <cell r="G855">
            <v>7654.5309999999999</v>
          </cell>
          <cell r="H855">
            <v>-3.7469999999999999</v>
          </cell>
        </row>
        <row r="856">
          <cell r="C856">
            <v>5183.7610000000004</v>
          </cell>
          <cell r="D856">
            <v>-9.7070000000000007</v>
          </cell>
          <cell r="G856">
            <v>7661.3310000000001</v>
          </cell>
          <cell r="H856">
            <v>-3.3479999999999999</v>
          </cell>
        </row>
        <row r="857">
          <cell r="C857">
            <v>5187.576</v>
          </cell>
          <cell r="D857">
            <v>-9.7210000000000001</v>
          </cell>
          <cell r="G857">
            <v>7665.5450000000001</v>
          </cell>
          <cell r="H857">
            <v>-3.0880000000000001</v>
          </cell>
        </row>
        <row r="858">
          <cell r="C858">
            <v>5192.2879999999996</v>
          </cell>
          <cell r="D858">
            <v>-9.8360000000000003</v>
          </cell>
          <cell r="G858">
            <v>7668.9639999999999</v>
          </cell>
          <cell r="H858">
            <v>-2.8919999999999999</v>
          </cell>
        </row>
        <row r="859">
          <cell r="C859">
            <v>5196.3530000000001</v>
          </cell>
          <cell r="D859">
            <v>-9.9659999999999993</v>
          </cell>
          <cell r="G859">
            <v>7674.0510000000004</v>
          </cell>
          <cell r="H859">
            <v>-2.7389999999999999</v>
          </cell>
        </row>
        <row r="860">
          <cell r="C860">
            <v>5201.8879999999999</v>
          </cell>
          <cell r="D860">
            <v>-10.191000000000001</v>
          </cell>
          <cell r="G860">
            <v>7678.7539999999999</v>
          </cell>
          <cell r="H860">
            <v>-2.5979999999999999</v>
          </cell>
        </row>
        <row r="861">
          <cell r="C861">
            <v>5206.384</v>
          </cell>
          <cell r="D861">
            <v>-10.249000000000001</v>
          </cell>
          <cell r="G861">
            <v>7687.1909999999998</v>
          </cell>
          <cell r="H861">
            <v>-2.484</v>
          </cell>
        </row>
        <row r="862">
          <cell r="C862">
            <v>5211.1310000000003</v>
          </cell>
          <cell r="D862">
            <v>-10.211</v>
          </cell>
          <cell r="G862">
            <v>7694.3130000000001</v>
          </cell>
          <cell r="H862">
            <v>-2.3839999999999999</v>
          </cell>
        </row>
        <row r="863">
          <cell r="C863">
            <v>5215.348</v>
          </cell>
          <cell r="D863">
            <v>-10.125999999999999</v>
          </cell>
          <cell r="G863">
            <v>7700.3710000000001</v>
          </cell>
          <cell r="H863">
            <v>-2.3639999999999999</v>
          </cell>
        </row>
        <row r="864">
          <cell r="C864">
            <v>5220.46</v>
          </cell>
          <cell r="D864">
            <v>-10.005000000000001</v>
          </cell>
          <cell r="G864">
            <v>7708.5950000000003</v>
          </cell>
          <cell r="H864">
            <v>-2.2629999999999999</v>
          </cell>
        </row>
        <row r="865">
          <cell r="C865">
            <v>5222.991</v>
          </cell>
          <cell r="D865">
            <v>-9.8279999999999994</v>
          </cell>
          <cell r="G865">
            <v>7712.3249999999998</v>
          </cell>
          <cell r="H865">
            <v>-2.1240000000000001</v>
          </cell>
        </row>
        <row r="866">
          <cell r="C866">
            <v>5225.7809999999999</v>
          </cell>
          <cell r="D866">
            <v>-9.625</v>
          </cell>
          <cell r="G866">
            <v>7715.3890000000001</v>
          </cell>
          <cell r="H866">
            <v>-2.1280000000000001</v>
          </cell>
        </row>
        <row r="867">
          <cell r="C867">
            <v>5233.4089999999997</v>
          </cell>
          <cell r="D867">
            <v>-9.2319999999999993</v>
          </cell>
          <cell r="G867">
            <v>7728.143</v>
          </cell>
          <cell r="H867">
            <v>-2.11</v>
          </cell>
        </row>
        <row r="868">
          <cell r="C868">
            <v>5241.1750000000002</v>
          </cell>
          <cell r="D868">
            <v>-8.6229999999999993</v>
          </cell>
          <cell r="G868">
            <v>7731.6570000000002</v>
          </cell>
          <cell r="H868">
            <v>-2.5720000000000001</v>
          </cell>
        </row>
        <row r="869">
          <cell r="C869">
            <v>5243.4089999999997</v>
          </cell>
          <cell r="D869">
            <v>-8.4879999999999995</v>
          </cell>
          <cell r="G869">
            <v>7736.0709999999999</v>
          </cell>
          <cell r="H869">
            <v>-2.7669999999999999</v>
          </cell>
        </row>
        <row r="870">
          <cell r="C870">
            <v>5247.8689999999997</v>
          </cell>
          <cell r="D870">
            <v>-8.0030000000000001</v>
          </cell>
          <cell r="G870">
            <v>7740.7290000000003</v>
          </cell>
          <cell r="H870">
            <v>-2.9590000000000001</v>
          </cell>
        </row>
        <row r="871">
          <cell r="C871">
            <v>5251.9219999999996</v>
          </cell>
          <cell r="D871">
            <v>-7.5389999999999997</v>
          </cell>
          <cell r="G871">
            <v>7746.34</v>
          </cell>
          <cell r="H871">
            <v>-3.0880000000000001</v>
          </cell>
        </row>
        <row r="872">
          <cell r="C872">
            <v>5257.4480000000003</v>
          </cell>
          <cell r="D872">
            <v>-6.7450000000000001</v>
          </cell>
          <cell r="G872">
            <v>7759.2020000000002</v>
          </cell>
          <cell r="H872">
            <v>-3.3919999999999999</v>
          </cell>
        </row>
        <row r="873">
          <cell r="C873">
            <v>5260.4570000000003</v>
          </cell>
          <cell r="D873">
            <v>-6.3630000000000004</v>
          </cell>
          <cell r="G873">
            <v>7770.866</v>
          </cell>
          <cell r="H873">
            <v>-3.4550000000000001</v>
          </cell>
        </row>
        <row r="874">
          <cell r="C874">
            <v>5265.357</v>
          </cell>
          <cell r="D874">
            <v>-5.5949999999999998</v>
          </cell>
          <cell r="G874">
            <v>7780.991</v>
          </cell>
          <cell r="H874">
            <v>-3.7829999999999999</v>
          </cell>
        </row>
        <row r="875">
          <cell r="C875">
            <v>5269.7219999999998</v>
          </cell>
          <cell r="D875">
            <v>-4.9029999999999996</v>
          </cell>
          <cell r="G875">
            <v>7791.1149999999998</v>
          </cell>
          <cell r="H875">
            <v>-3.839</v>
          </cell>
        </row>
        <row r="876">
          <cell r="C876">
            <v>5278.93</v>
          </cell>
          <cell r="D876">
            <v>-3.141</v>
          </cell>
          <cell r="G876">
            <v>7795.8130000000001</v>
          </cell>
          <cell r="H876">
            <v>-3.76</v>
          </cell>
        </row>
        <row r="877">
          <cell r="C877">
            <v>5285.7420000000002</v>
          </cell>
          <cell r="D877">
            <v>-1.919</v>
          </cell>
          <cell r="G877">
            <v>7803.7349999999997</v>
          </cell>
          <cell r="H877">
            <v>-3.6120000000000001</v>
          </cell>
        </row>
        <row r="878">
          <cell r="C878">
            <v>5291.5659999999998</v>
          </cell>
          <cell r="D878">
            <v>-1.0509999999999999</v>
          </cell>
          <cell r="G878">
            <v>7816.9970000000003</v>
          </cell>
          <cell r="H878">
            <v>-3.8919999999999999</v>
          </cell>
        </row>
        <row r="879">
          <cell r="C879">
            <v>5301.5550000000003</v>
          </cell>
          <cell r="D879">
            <v>0.214</v>
          </cell>
          <cell r="G879">
            <v>7828.9070000000002</v>
          </cell>
          <cell r="H879">
            <v>-3.8490000000000002</v>
          </cell>
        </row>
        <row r="880">
          <cell r="C880">
            <v>5316.4</v>
          </cell>
          <cell r="D880">
            <v>1.774</v>
          </cell>
          <cell r="G880">
            <v>7844.2809999999999</v>
          </cell>
          <cell r="H880">
            <v>-3.8940000000000001</v>
          </cell>
        </row>
        <row r="881">
          <cell r="C881">
            <v>5323.1</v>
          </cell>
          <cell r="D881">
            <v>2.2400000000000002</v>
          </cell>
          <cell r="G881">
            <v>7862.152</v>
          </cell>
          <cell r="H881">
            <v>-3.8580000000000001</v>
          </cell>
        </row>
        <row r="882">
          <cell r="C882">
            <v>5328.4350000000004</v>
          </cell>
          <cell r="D882">
            <v>2.4849999999999999</v>
          </cell>
          <cell r="G882">
            <v>7873.59</v>
          </cell>
          <cell r="H882">
            <v>-3.7210000000000001</v>
          </cell>
        </row>
        <row r="883">
          <cell r="C883">
            <v>5330.3639999999996</v>
          </cell>
          <cell r="D883">
            <v>2.6150000000000002</v>
          </cell>
          <cell r="G883">
            <v>7887.7259999999997</v>
          </cell>
          <cell r="H883">
            <v>-3.633</v>
          </cell>
        </row>
        <row r="884">
          <cell r="C884">
            <v>5333.4390000000003</v>
          </cell>
          <cell r="D884">
            <v>2.5590000000000002</v>
          </cell>
          <cell r="G884">
            <v>7902.66</v>
          </cell>
          <cell r="H884">
            <v>-3.6480000000000001</v>
          </cell>
        </row>
        <row r="885">
          <cell r="C885">
            <v>5337.8370000000004</v>
          </cell>
          <cell r="D885">
            <v>2.4990000000000001</v>
          </cell>
          <cell r="G885">
            <v>7908.1970000000001</v>
          </cell>
          <cell r="H885">
            <v>-3.7360000000000002</v>
          </cell>
        </row>
        <row r="886">
          <cell r="C886">
            <v>5341.5879999999997</v>
          </cell>
          <cell r="D886">
            <v>2.0569999999999999</v>
          </cell>
          <cell r="G886">
            <v>7915.5129999999999</v>
          </cell>
          <cell r="H886">
            <v>-3.593</v>
          </cell>
        </row>
        <row r="887">
          <cell r="C887">
            <v>5344.585</v>
          </cell>
          <cell r="D887">
            <v>1.7689999999999999</v>
          </cell>
          <cell r="G887">
            <v>7919.87</v>
          </cell>
          <cell r="H887">
            <v>-3.75</v>
          </cell>
        </row>
        <row r="888">
          <cell r="C888">
            <v>5348.0339999999997</v>
          </cell>
          <cell r="D888">
            <v>1.292</v>
          </cell>
          <cell r="G888">
            <v>7924.3909999999996</v>
          </cell>
          <cell r="H888">
            <v>-3.6920000000000002</v>
          </cell>
        </row>
        <row r="889">
          <cell r="C889">
            <v>5353.0230000000001</v>
          </cell>
          <cell r="D889">
            <v>0.45900000000000002</v>
          </cell>
          <cell r="G889">
            <v>7929.1869999999999</v>
          </cell>
          <cell r="H889">
            <v>-3.613</v>
          </cell>
        </row>
        <row r="890">
          <cell r="C890">
            <v>5358.9340000000002</v>
          </cell>
          <cell r="D890">
            <v>-0.73899999999999999</v>
          </cell>
          <cell r="G890">
            <v>7932.2470000000003</v>
          </cell>
          <cell r="H890">
            <v>-3.4750000000000001</v>
          </cell>
        </row>
        <row r="891">
          <cell r="C891">
            <v>5362.9110000000001</v>
          </cell>
          <cell r="D891">
            <v>-1.456</v>
          </cell>
          <cell r="G891">
            <v>7937.5559999999996</v>
          </cell>
          <cell r="H891">
            <v>-3.4249999999999998</v>
          </cell>
        </row>
        <row r="892">
          <cell r="C892">
            <v>5366.5309999999999</v>
          </cell>
          <cell r="D892">
            <v>-2.395</v>
          </cell>
          <cell r="G892">
            <v>7942.6869999999999</v>
          </cell>
          <cell r="H892">
            <v>-3.5070000000000001</v>
          </cell>
        </row>
        <row r="893">
          <cell r="C893">
            <v>5371.6360000000004</v>
          </cell>
          <cell r="D893">
            <v>-3.6619999999999999</v>
          </cell>
          <cell r="G893">
            <v>7947.134</v>
          </cell>
          <cell r="H893">
            <v>-3.48</v>
          </cell>
        </row>
        <row r="894">
          <cell r="C894">
            <v>5376.8220000000001</v>
          </cell>
          <cell r="D894">
            <v>-4.9409999999999998</v>
          </cell>
          <cell r="G894">
            <v>7951.1239999999998</v>
          </cell>
          <cell r="H894">
            <v>-3.468</v>
          </cell>
        </row>
        <row r="895">
          <cell r="C895">
            <v>5385.018</v>
          </cell>
          <cell r="D895">
            <v>-6.3490000000000002</v>
          </cell>
          <cell r="G895">
            <v>7953.009</v>
          </cell>
          <cell r="H895">
            <v>-3.4769999999999999</v>
          </cell>
        </row>
        <row r="896">
          <cell r="C896">
            <v>5392.4960000000001</v>
          </cell>
          <cell r="D896">
            <v>-7.6139999999999999</v>
          </cell>
          <cell r="G896">
            <v>7957.8869999999997</v>
          </cell>
          <cell r="H896">
            <v>-3.4969999999999999</v>
          </cell>
        </row>
        <row r="897">
          <cell r="C897">
            <v>5397.4380000000001</v>
          </cell>
          <cell r="D897">
            <v>-8.0790000000000006</v>
          </cell>
          <cell r="G897">
            <v>7960.9930000000004</v>
          </cell>
          <cell r="H897">
            <v>-3.577</v>
          </cell>
        </row>
        <row r="898">
          <cell r="C898">
            <v>5412.7039999999997</v>
          </cell>
          <cell r="D898">
            <v>-9.2289999999999992</v>
          </cell>
          <cell r="G898">
            <v>7964.5039999999999</v>
          </cell>
          <cell r="H898">
            <v>-3.5569999999999999</v>
          </cell>
        </row>
        <row r="899">
          <cell r="C899">
            <v>5430.6679999999997</v>
          </cell>
          <cell r="D899">
            <v>-9.1590000000000007</v>
          </cell>
          <cell r="G899">
            <v>7966.1139999999996</v>
          </cell>
          <cell r="H899">
            <v>-3.597</v>
          </cell>
        </row>
        <row r="900">
          <cell r="C900">
            <v>5450.0820000000003</v>
          </cell>
          <cell r="D900">
            <v>-7.3529999999999998</v>
          </cell>
          <cell r="G900">
            <v>7968.1360000000004</v>
          </cell>
          <cell r="H900">
            <v>-3.5640000000000001</v>
          </cell>
        </row>
        <row r="901">
          <cell r="C901">
            <v>5453.9960000000001</v>
          </cell>
          <cell r="D901">
            <v>-6.7919999999999998</v>
          </cell>
          <cell r="G901">
            <v>7971.0219999999999</v>
          </cell>
          <cell r="H901">
            <v>-3.52</v>
          </cell>
        </row>
        <row r="902">
          <cell r="C902">
            <v>5459.3289999999997</v>
          </cell>
          <cell r="D902">
            <v>-6.02</v>
          </cell>
          <cell r="G902">
            <v>7974.6080000000002</v>
          </cell>
          <cell r="H902">
            <v>-3.3849999999999998</v>
          </cell>
        </row>
        <row r="903">
          <cell r="C903">
            <v>5464.31</v>
          </cell>
          <cell r="D903">
            <v>-5.3380000000000001</v>
          </cell>
          <cell r="G903">
            <v>7982.3239999999996</v>
          </cell>
          <cell r="H903">
            <v>-3.42</v>
          </cell>
        </row>
        <row r="904">
          <cell r="C904">
            <v>5469.1660000000002</v>
          </cell>
          <cell r="D904">
            <v>-4.6280000000000001</v>
          </cell>
          <cell r="G904">
            <v>7985.201</v>
          </cell>
          <cell r="H904">
            <v>-3.4319999999999999</v>
          </cell>
        </row>
        <row r="905">
          <cell r="C905">
            <v>5473.5330000000004</v>
          </cell>
          <cell r="D905">
            <v>-4.1130000000000004</v>
          </cell>
          <cell r="G905">
            <v>7992.3819999999996</v>
          </cell>
          <cell r="H905">
            <v>-3.4449999999999998</v>
          </cell>
        </row>
        <row r="906">
          <cell r="C906">
            <v>5480.1090000000004</v>
          </cell>
          <cell r="D906">
            <v>-3.2709999999999999</v>
          </cell>
          <cell r="G906">
            <v>8001.3540000000003</v>
          </cell>
          <cell r="H906">
            <v>-3.5950000000000002</v>
          </cell>
        </row>
        <row r="907">
          <cell r="C907">
            <v>5483.6260000000002</v>
          </cell>
          <cell r="D907">
            <v>-2.8439999999999999</v>
          </cell>
          <cell r="G907">
            <v>8008.8829999999998</v>
          </cell>
          <cell r="H907">
            <v>-3.7450000000000001</v>
          </cell>
        </row>
        <row r="908">
          <cell r="C908">
            <v>5488.6930000000002</v>
          </cell>
          <cell r="D908">
            <v>-2.3250000000000002</v>
          </cell>
          <cell r="G908">
            <v>8017.2039999999997</v>
          </cell>
          <cell r="H908">
            <v>-3.786</v>
          </cell>
        </row>
        <row r="909">
          <cell r="C909">
            <v>5492.8149999999996</v>
          </cell>
          <cell r="D909">
            <v>-1.9179999999999999</v>
          </cell>
          <cell r="G909">
            <v>8021.6629999999996</v>
          </cell>
          <cell r="H909">
            <v>-4.0979999999999999</v>
          </cell>
        </row>
        <row r="910">
          <cell r="C910">
            <v>5496.4290000000001</v>
          </cell>
          <cell r="D910">
            <v>-1.42</v>
          </cell>
          <cell r="G910">
            <v>8026.9989999999998</v>
          </cell>
          <cell r="H910">
            <v>-4.5090000000000003</v>
          </cell>
        </row>
        <row r="911">
          <cell r="C911">
            <v>5500.1049999999996</v>
          </cell>
          <cell r="D911">
            <v>-0.995</v>
          </cell>
          <cell r="G911">
            <v>8032.3909999999996</v>
          </cell>
          <cell r="H911">
            <v>-4.9880000000000004</v>
          </cell>
        </row>
        <row r="912">
          <cell r="C912">
            <v>5503.1840000000002</v>
          </cell>
          <cell r="D912">
            <v>-0.73099999999999998</v>
          </cell>
          <cell r="G912">
            <v>8035.76</v>
          </cell>
          <cell r="H912">
            <v>-5.3579999999999997</v>
          </cell>
        </row>
        <row r="913">
          <cell r="C913">
            <v>5506.5690000000004</v>
          </cell>
          <cell r="D913">
            <v>-0.47599999999999998</v>
          </cell>
          <cell r="G913">
            <v>8038.3230000000003</v>
          </cell>
          <cell r="H913">
            <v>-5.63</v>
          </cell>
        </row>
        <row r="914">
          <cell r="C914">
            <v>5510.91</v>
          </cell>
          <cell r="D914">
            <v>-2.8000000000000001E-2</v>
          </cell>
          <cell r="G914">
            <v>8041.6369999999997</v>
          </cell>
          <cell r="H914">
            <v>-5.9630000000000001</v>
          </cell>
        </row>
        <row r="915">
          <cell r="C915">
            <v>5516.2979999999998</v>
          </cell>
          <cell r="D915">
            <v>0.46200000000000002</v>
          </cell>
          <cell r="G915">
            <v>8045.6</v>
          </cell>
          <cell r="H915">
            <v>-6.2</v>
          </cell>
        </row>
        <row r="916">
          <cell r="C916">
            <v>5521.1869999999999</v>
          </cell>
          <cell r="D916">
            <v>0.92600000000000005</v>
          </cell>
          <cell r="G916">
            <v>8047.3670000000002</v>
          </cell>
          <cell r="H916">
            <v>-6.2389999999999999</v>
          </cell>
        </row>
        <row r="917">
          <cell r="C917">
            <v>5523.8029999999999</v>
          </cell>
          <cell r="D917">
            <v>1.0660000000000001</v>
          </cell>
          <cell r="G917">
            <v>8051.34</v>
          </cell>
          <cell r="H917">
            <v>-6.2960000000000003</v>
          </cell>
        </row>
        <row r="918">
          <cell r="C918">
            <v>5527.5249999999996</v>
          </cell>
          <cell r="D918">
            <v>1.3759999999999999</v>
          </cell>
          <cell r="G918">
            <v>8055.5839999999998</v>
          </cell>
          <cell r="H918">
            <v>-6.266</v>
          </cell>
        </row>
        <row r="919">
          <cell r="C919">
            <v>5532.7269999999999</v>
          </cell>
          <cell r="D919">
            <v>1.7789999999999999</v>
          </cell>
          <cell r="G919">
            <v>8059.0349999999999</v>
          </cell>
          <cell r="H919">
            <v>-6.2220000000000004</v>
          </cell>
        </row>
        <row r="920">
          <cell r="C920">
            <v>5539.55</v>
          </cell>
          <cell r="D920">
            <v>2.2349999999999999</v>
          </cell>
          <cell r="G920">
            <v>8061.3680000000004</v>
          </cell>
          <cell r="H920">
            <v>-6.2789999999999999</v>
          </cell>
        </row>
        <row r="921">
          <cell r="C921">
            <v>5542.8549999999996</v>
          </cell>
          <cell r="D921">
            <v>2.4950000000000001</v>
          </cell>
          <cell r="G921">
            <v>8064.11</v>
          </cell>
          <cell r="H921">
            <v>-6.27</v>
          </cell>
        </row>
        <row r="922">
          <cell r="C922">
            <v>5547.049</v>
          </cell>
          <cell r="D922">
            <v>2.7069999999999999</v>
          </cell>
          <cell r="G922">
            <v>8066.3329999999996</v>
          </cell>
          <cell r="H922">
            <v>-6.1970000000000001</v>
          </cell>
        </row>
        <row r="923">
          <cell r="C923">
            <v>5552.7860000000001</v>
          </cell>
          <cell r="D923">
            <v>3.0190000000000001</v>
          </cell>
          <cell r="G923">
            <v>8068.8770000000004</v>
          </cell>
          <cell r="H923">
            <v>-5.93</v>
          </cell>
        </row>
        <row r="924">
          <cell r="C924">
            <v>5556.6440000000002</v>
          </cell>
          <cell r="D924">
            <v>3.1120000000000001</v>
          </cell>
          <cell r="G924">
            <v>8071.8689999999997</v>
          </cell>
          <cell r="H924">
            <v>-5.6070000000000002</v>
          </cell>
        </row>
        <row r="925">
          <cell r="C925">
            <v>5560.7060000000001</v>
          </cell>
          <cell r="D925">
            <v>3.198</v>
          </cell>
          <cell r="G925">
            <v>8073.85</v>
          </cell>
          <cell r="H925">
            <v>-5.3730000000000002</v>
          </cell>
        </row>
        <row r="926">
          <cell r="C926">
            <v>5565.4549999999999</v>
          </cell>
          <cell r="D926">
            <v>3.4260000000000002</v>
          </cell>
          <cell r="G926">
            <v>8076.8620000000001</v>
          </cell>
          <cell r="H926">
            <v>-5</v>
          </cell>
        </row>
        <row r="927">
          <cell r="C927">
            <v>5570.0590000000002</v>
          </cell>
          <cell r="D927">
            <v>3.4569999999999999</v>
          </cell>
          <cell r="G927">
            <v>8079.4279999999999</v>
          </cell>
          <cell r="H927">
            <v>-4.6689999999999996</v>
          </cell>
        </row>
        <row r="928">
          <cell r="C928">
            <v>5574.6409999999996</v>
          </cell>
          <cell r="D928">
            <v>3.4220000000000002</v>
          </cell>
          <cell r="G928">
            <v>8082.8329999999996</v>
          </cell>
          <cell r="H928">
            <v>-4.2619999999999996</v>
          </cell>
        </row>
        <row r="929">
          <cell r="C929">
            <v>5579.5929999999998</v>
          </cell>
          <cell r="D929">
            <v>3.367</v>
          </cell>
          <cell r="G929">
            <v>8090.6270000000004</v>
          </cell>
          <cell r="H929">
            <v>-3.1549999999999998</v>
          </cell>
        </row>
        <row r="930">
          <cell r="C930">
            <v>5592.5590000000002</v>
          </cell>
          <cell r="D930">
            <v>3.24</v>
          </cell>
          <cell r="G930">
            <v>8095.9930000000004</v>
          </cell>
          <cell r="H930">
            <v>-2.5990000000000002</v>
          </cell>
        </row>
        <row r="931">
          <cell r="C931">
            <v>5601.951</v>
          </cell>
          <cell r="D931">
            <v>3.17</v>
          </cell>
          <cell r="G931">
            <v>8102.0619999999999</v>
          </cell>
          <cell r="H931">
            <v>-2.1760000000000002</v>
          </cell>
        </row>
        <row r="932">
          <cell r="C932">
            <v>5610.7579999999998</v>
          </cell>
          <cell r="D932">
            <v>3.0310000000000001</v>
          </cell>
          <cell r="G932">
            <v>8111.55</v>
          </cell>
          <cell r="H932">
            <v>-1.948</v>
          </cell>
        </row>
        <row r="933">
          <cell r="C933">
            <v>5625.9279999999999</v>
          </cell>
          <cell r="D933">
            <v>3.06</v>
          </cell>
          <cell r="G933">
            <v>8115.9170000000004</v>
          </cell>
          <cell r="H933">
            <v>-1.966</v>
          </cell>
        </row>
        <row r="934">
          <cell r="C934">
            <v>5638.1040000000003</v>
          </cell>
          <cell r="D934">
            <v>2.9449999999999998</v>
          </cell>
          <cell r="G934">
            <v>8119.9859999999999</v>
          </cell>
          <cell r="H934">
            <v>-2.0990000000000002</v>
          </cell>
        </row>
        <row r="935">
          <cell r="C935">
            <v>5656.0590000000002</v>
          </cell>
          <cell r="D935">
            <v>2.9129999999999998</v>
          </cell>
          <cell r="G935">
            <v>8123.5020000000004</v>
          </cell>
          <cell r="H935">
            <v>-2.302</v>
          </cell>
        </row>
        <row r="936">
          <cell r="C936">
            <v>5680.4930000000004</v>
          </cell>
          <cell r="D936">
            <v>2.7210000000000001</v>
          </cell>
          <cell r="G936">
            <v>8127.9769999999999</v>
          </cell>
          <cell r="H936">
            <v>-2.476</v>
          </cell>
        </row>
        <row r="937">
          <cell r="C937">
            <v>5705.2349999999997</v>
          </cell>
          <cell r="D937">
            <v>2.6</v>
          </cell>
          <cell r="G937">
            <v>8131.1139999999996</v>
          </cell>
          <cell r="H937">
            <v>-2.6360000000000001</v>
          </cell>
        </row>
        <row r="938">
          <cell r="C938">
            <v>5730.1360000000004</v>
          </cell>
          <cell r="D938">
            <v>2.8090000000000002</v>
          </cell>
          <cell r="G938">
            <v>8134.7849999999999</v>
          </cell>
          <cell r="H938">
            <v>-2.633</v>
          </cell>
        </row>
        <row r="939">
          <cell r="C939">
            <v>5747.35</v>
          </cell>
          <cell r="D939">
            <v>2.1779999999999999</v>
          </cell>
          <cell r="G939">
            <v>8139.067</v>
          </cell>
          <cell r="H939">
            <v>-2.8460000000000001</v>
          </cell>
        </row>
        <row r="940">
          <cell r="C940">
            <v>5769.2830000000004</v>
          </cell>
          <cell r="D940">
            <v>1.7609999999999999</v>
          </cell>
          <cell r="G940">
            <v>8142.3549999999996</v>
          </cell>
          <cell r="H940">
            <v>-2.9910000000000001</v>
          </cell>
        </row>
        <row r="941">
          <cell r="C941">
            <v>5786.72</v>
          </cell>
          <cell r="D941">
            <v>1.544</v>
          </cell>
          <cell r="G941">
            <v>8143.7820000000002</v>
          </cell>
          <cell r="H941">
            <v>-3.0920000000000001</v>
          </cell>
        </row>
        <row r="942">
          <cell r="C942">
            <v>5807.3950000000004</v>
          </cell>
          <cell r="D942">
            <v>1.585</v>
          </cell>
          <cell r="G942">
            <v>8147.8069999999998</v>
          </cell>
          <cell r="H942">
            <v>-3.3090000000000002</v>
          </cell>
        </row>
        <row r="943">
          <cell r="C943">
            <v>5829.7929999999997</v>
          </cell>
          <cell r="D943">
            <v>1.6539999999999999</v>
          </cell>
          <cell r="G943">
            <v>8150.5169999999998</v>
          </cell>
          <cell r="H943">
            <v>-3.5670000000000002</v>
          </cell>
        </row>
        <row r="944">
          <cell r="C944">
            <v>5854.875</v>
          </cell>
          <cell r="D944">
            <v>1.621</v>
          </cell>
          <cell r="G944">
            <v>8152.9740000000002</v>
          </cell>
          <cell r="H944">
            <v>-3.7429999999999999</v>
          </cell>
        </row>
        <row r="945">
          <cell r="C945">
            <v>5874.1379999999999</v>
          </cell>
          <cell r="D945">
            <v>1.581</v>
          </cell>
          <cell r="G945">
            <v>8158.3649999999998</v>
          </cell>
          <cell r="H945">
            <v>-4.0199999999999996</v>
          </cell>
        </row>
        <row r="946">
          <cell r="C946">
            <v>5895.37</v>
          </cell>
          <cell r="D946">
            <v>1.774</v>
          </cell>
          <cell r="G946">
            <v>8162.6750000000002</v>
          </cell>
          <cell r="H946">
            <v>-4.1689999999999996</v>
          </cell>
        </row>
        <row r="947">
          <cell r="C947">
            <v>5929.9279999999999</v>
          </cell>
          <cell r="D947">
            <v>1.929</v>
          </cell>
          <cell r="G947">
            <v>8172.8339999999998</v>
          </cell>
          <cell r="H947">
            <v>-4.33</v>
          </cell>
        </row>
        <row r="948">
          <cell r="C948">
            <v>5949.8850000000002</v>
          </cell>
          <cell r="D948">
            <v>1.8180000000000001</v>
          </cell>
          <cell r="G948">
            <v>8185.1360000000004</v>
          </cell>
          <cell r="H948">
            <v>-4.4909999999999997</v>
          </cell>
        </row>
        <row r="949">
          <cell r="C949">
            <v>5956.8109999999997</v>
          </cell>
          <cell r="D949">
            <v>1.671</v>
          </cell>
          <cell r="G949">
            <v>8192.5830000000005</v>
          </cell>
          <cell r="H949">
            <v>-4.5620000000000003</v>
          </cell>
        </row>
        <row r="950">
          <cell r="C950">
            <v>5961.4539999999997</v>
          </cell>
          <cell r="D950">
            <v>1.59</v>
          </cell>
          <cell r="G950">
            <v>8203.6759999999995</v>
          </cell>
          <cell r="H950">
            <v>-4.5439999999999996</v>
          </cell>
        </row>
        <row r="951">
          <cell r="C951">
            <v>5968.6779999999999</v>
          </cell>
          <cell r="D951">
            <v>1.552</v>
          </cell>
          <cell r="G951">
            <v>8211.3819999999996</v>
          </cell>
          <cell r="H951">
            <v>-4.4720000000000004</v>
          </cell>
        </row>
        <row r="952">
          <cell r="C952">
            <v>5972.32</v>
          </cell>
          <cell r="D952">
            <v>1.5129999999999999</v>
          </cell>
          <cell r="G952">
            <v>8224.2999999999993</v>
          </cell>
          <cell r="H952">
            <v>-4.3120000000000003</v>
          </cell>
        </row>
        <row r="953">
          <cell r="C953">
            <v>5977.683</v>
          </cell>
          <cell r="D953">
            <v>1.548</v>
          </cell>
          <cell r="G953">
            <v>8241.9840000000004</v>
          </cell>
          <cell r="H953">
            <v>-4.4790000000000001</v>
          </cell>
        </row>
        <row r="954">
          <cell r="C954">
            <v>5984.8850000000002</v>
          </cell>
          <cell r="D954">
            <v>1.52</v>
          </cell>
          <cell r="G954">
            <v>8258.1589999999997</v>
          </cell>
          <cell r="H954">
            <v>-4.3550000000000004</v>
          </cell>
        </row>
        <row r="955">
          <cell r="C955">
            <v>5995.5709999999999</v>
          </cell>
          <cell r="D955">
            <v>1.3460000000000001</v>
          </cell>
          <cell r="G955">
            <v>8261.7309999999998</v>
          </cell>
          <cell r="H955">
            <v>-4.2030000000000003</v>
          </cell>
        </row>
        <row r="956">
          <cell r="C956">
            <v>6002.0709999999999</v>
          </cell>
          <cell r="D956">
            <v>1.2350000000000001</v>
          </cell>
          <cell r="G956">
            <v>8274.2510000000002</v>
          </cell>
          <cell r="H956">
            <v>-4.2990000000000004</v>
          </cell>
        </row>
        <row r="957">
          <cell r="C957">
            <v>6015.0559999999996</v>
          </cell>
          <cell r="D957">
            <v>1.1120000000000001</v>
          </cell>
          <cell r="G957">
            <v>8285.6560000000009</v>
          </cell>
          <cell r="H957">
            <v>-4.2350000000000003</v>
          </cell>
        </row>
        <row r="958">
          <cell r="C958">
            <v>6022.55</v>
          </cell>
          <cell r="D958">
            <v>1.1659999999999999</v>
          </cell>
          <cell r="G958">
            <v>8297.7139999999999</v>
          </cell>
          <cell r="H958">
            <v>-4.2300000000000004</v>
          </cell>
        </row>
        <row r="959">
          <cell r="C959">
            <v>6033.9260000000004</v>
          </cell>
          <cell r="D959">
            <v>1.212</v>
          </cell>
          <cell r="G959">
            <v>8310.268</v>
          </cell>
          <cell r="H959">
            <v>-4.1870000000000003</v>
          </cell>
        </row>
        <row r="960">
          <cell r="C960">
            <v>6044.7960000000003</v>
          </cell>
          <cell r="D960">
            <v>1.18</v>
          </cell>
          <cell r="G960">
            <v>8324.1679999999997</v>
          </cell>
          <cell r="H960">
            <v>-4.1310000000000002</v>
          </cell>
        </row>
        <row r="961">
          <cell r="C961">
            <v>6064.5860000000002</v>
          </cell>
          <cell r="D961">
            <v>0.61</v>
          </cell>
          <cell r="G961">
            <v>8336.8829999999998</v>
          </cell>
          <cell r="H961">
            <v>-4.2309999999999999</v>
          </cell>
        </row>
        <row r="962">
          <cell r="C962">
            <v>6082.3440000000001</v>
          </cell>
          <cell r="D962">
            <v>0.115</v>
          </cell>
          <cell r="G962">
            <v>8347.5990000000002</v>
          </cell>
          <cell r="H962">
            <v>-4.3259999999999996</v>
          </cell>
        </row>
        <row r="963">
          <cell r="C963">
            <v>6101.6509999999998</v>
          </cell>
          <cell r="D963">
            <v>-0.442</v>
          </cell>
          <cell r="G963">
            <v>8359.7109999999993</v>
          </cell>
          <cell r="H963">
            <v>-4.234</v>
          </cell>
        </row>
        <row r="964">
          <cell r="C964">
            <v>6115.6589999999997</v>
          </cell>
          <cell r="D964">
            <v>-0.79400000000000004</v>
          </cell>
          <cell r="G964">
            <v>8367.7189999999991</v>
          </cell>
          <cell r="H964">
            <v>-4.2830000000000004</v>
          </cell>
        </row>
        <row r="965">
          <cell r="C965">
            <v>6133.1130000000003</v>
          </cell>
          <cell r="D965">
            <v>-1.3360000000000001</v>
          </cell>
          <cell r="G965">
            <v>8373.3070000000007</v>
          </cell>
          <cell r="H965">
            <v>-4.2050000000000001</v>
          </cell>
        </row>
        <row r="966">
          <cell r="C966">
            <v>6147.3119999999999</v>
          </cell>
          <cell r="D966">
            <v>-2.0299999999999998</v>
          </cell>
          <cell r="G966">
            <v>8376.6859999999997</v>
          </cell>
          <cell r="H966">
            <v>-4.2270000000000003</v>
          </cell>
        </row>
        <row r="967">
          <cell r="C967">
            <v>6167.491</v>
          </cell>
          <cell r="D967">
            <v>-2.61</v>
          </cell>
          <cell r="G967">
            <v>8379.0740000000005</v>
          </cell>
          <cell r="H967">
            <v>-4.1929999999999996</v>
          </cell>
        </row>
        <row r="968">
          <cell r="C968">
            <v>6181.8890000000001</v>
          </cell>
          <cell r="D968">
            <v>-2.6320000000000001</v>
          </cell>
          <cell r="G968">
            <v>8379.8009999999995</v>
          </cell>
          <cell r="H968">
            <v>-4.1849999999999996</v>
          </cell>
        </row>
        <row r="969">
          <cell r="C969">
            <v>6186.09</v>
          </cell>
          <cell r="D969">
            <v>-2.403</v>
          </cell>
          <cell r="G969">
            <v>8387.9920000000002</v>
          </cell>
          <cell r="H969">
            <v>-4.1710000000000003</v>
          </cell>
        </row>
        <row r="970">
          <cell r="C970">
            <v>6192.9340000000002</v>
          </cell>
          <cell r="D970">
            <v>-2.2400000000000002</v>
          </cell>
          <cell r="G970">
            <v>8394.643</v>
          </cell>
          <cell r="H970">
            <v>-4.1280000000000001</v>
          </cell>
        </row>
        <row r="971">
          <cell r="C971">
            <v>6200.2190000000001</v>
          </cell>
          <cell r="D971">
            <v>-1.7649999999999999</v>
          </cell>
          <cell r="G971">
            <v>8399.3539999999994</v>
          </cell>
          <cell r="H971">
            <v>-4.1420000000000003</v>
          </cell>
        </row>
        <row r="972">
          <cell r="C972">
            <v>6204.7610000000004</v>
          </cell>
          <cell r="D972">
            <v>-1.5309999999999999</v>
          </cell>
          <cell r="G972">
            <v>8406.9470000000001</v>
          </cell>
          <cell r="H972">
            <v>-4.2039999999999997</v>
          </cell>
        </row>
        <row r="973">
          <cell r="C973">
            <v>6210.8379999999997</v>
          </cell>
          <cell r="D973">
            <v>-1.2190000000000001</v>
          </cell>
          <cell r="G973">
            <v>8410.2960000000003</v>
          </cell>
          <cell r="H973">
            <v>-4.1609999999999996</v>
          </cell>
        </row>
        <row r="974">
          <cell r="C974">
            <v>6214.7690000000002</v>
          </cell>
          <cell r="D974">
            <v>-1.069</v>
          </cell>
          <cell r="G974">
            <v>8422</v>
          </cell>
          <cell r="H974">
            <v>-4.0430000000000001</v>
          </cell>
        </row>
        <row r="975">
          <cell r="C975">
            <v>6219.7860000000001</v>
          </cell>
          <cell r="D975">
            <v>-0.69599999999999995</v>
          </cell>
          <cell r="G975">
            <v>8444.3060000000005</v>
          </cell>
          <cell r="H975">
            <v>-3.9590000000000001</v>
          </cell>
        </row>
        <row r="976">
          <cell r="C976">
            <v>6227.6040000000003</v>
          </cell>
          <cell r="D976">
            <v>-0.35</v>
          </cell>
          <cell r="G976">
            <v>8463.7839999999997</v>
          </cell>
          <cell r="H976">
            <v>-3.9460000000000002</v>
          </cell>
        </row>
        <row r="977">
          <cell r="C977">
            <v>6231.0389999999998</v>
          </cell>
          <cell r="D977">
            <v>-0.27300000000000002</v>
          </cell>
          <cell r="G977">
            <v>8483.9120000000003</v>
          </cell>
          <cell r="H977">
            <v>-3.85</v>
          </cell>
        </row>
        <row r="978">
          <cell r="C978">
            <v>6236.6819999999998</v>
          </cell>
          <cell r="D978">
            <v>9.1999999999999998E-2</v>
          </cell>
          <cell r="G978">
            <v>8499.8369999999995</v>
          </cell>
          <cell r="H978">
            <v>-3.8650000000000002</v>
          </cell>
        </row>
        <row r="979">
          <cell r="C979">
            <v>6243.6059999999998</v>
          </cell>
          <cell r="D979">
            <v>0.34599999999999997</v>
          </cell>
          <cell r="G979">
            <v>8520.9840000000004</v>
          </cell>
          <cell r="H979">
            <v>-3.7629999999999999</v>
          </cell>
        </row>
        <row r="980">
          <cell r="C980">
            <v>6246.107</v>
          </cell>
          <cell r="D980">
            <v>0.34899999999999998</v>
          </cell>
          <cell r="G980">
            <v>8532.1020000000008</v>
          </cell>
          <cell r="H980">
            <v>-3.7930000000000001</v>
          </cell>
        </row>
        <row r="981">
          <cell r="C981">
            <v>6251.9610000000002</v>
          </cell>
          <cell r="D981">
            <v>0.65400000000000003</v>
          </cell>
          <cell r="G981">
            <v>8538.8019999999997</v>
          </cell>
          <cell r="H981">
            <v>-3.7410000000000001</v>
          </cell>
        </row>
        <row r="982">
          <cell r="C982">
            <v>6258.1629999999996</v>
          </cell>
          <cell r="D982">
            <v>0.89</v>
          </cell>
          <cell r="G982">
            <v>8544.3580000000002</v>
          </cell>
          <cell r="H982">
            <v>-3.6320000000000001</v>
          </cell>
        </row>
        <row r="983">
          <cell r="C983">
            <v>6262.3580000000002</v>
          </cell>
          <cell r="D983">
            <v>0.91100000000000003</v>
          </cell>
          <cell r="G983">
            <v>8548.5519999999997</v>
          </cell>
          <cell r="H983">
            <v>-3.681</v>
          </cell>
        </row>
        <row r="984">
          <cell r="C984">
            <v>6267.9369999999999</v>
          </cell>
          <cell r="D984">
            <v>1.2130000000000001</v>
          </cell>
          <cell r="G984">
            <v>8553.0869999999995</v>
          </cell>
          <cell r="H984">
            <v>-3.5219999999999998</v>
          </cell>
        </row>
        <row r="985">
          <cell r="C985">
            <v>6272.826</v>
          </cell>
          <cell r="D985">
            <v>1.4570000000000001</v>
          </cell>
          <cell r="G985">
            <v>8556.2450000000008</v>
          </cell>
          <cell r="H985">
            <v>-3.56</v>
          </cell>
        </row>
        <row r="986">
          <cell r="C986">
            <v>6276.5889999999999</v>
          </cell>
          <cell r="D986">
            <v>1.627</v>
          </cell>
          <cell r="G986">
            <v>8560.9709999999995</v>
          </cell>
          <cell r="H986">
            <v>-3.6520000000000001</v>
          </cell>
        </row>
        <row r="987">
          <cell r="C987">
            <v>6281.3829999999998</v>
          </cell>
          <cell r="D987">
            <v>1.7889999999999999</v>
          </cell>
          <cell r="G987">
            <v>8565.9609999999993</v>
          </cell>
          <cell r="H987">
            <v>-3.79</v>
          </cell>
        </row>
        <row r="988">
          <cell r="C988">
            <v>6287.2120000000004</v>
          </cell>
          <cell r="D988">
            <v>1.784</v>
          </cell>
          <cell r="G988">
            <v>8569.8369999999995</v>
          </cell>
          <cell r="H988">
            <v>-3.8679999999999999</v>
          </cell>
        </row>
        <row r="989">
          <cell r="C989">
            <v>6297.0029999999997</v>
          </cell>
          <cell r="D989">
            <v>1.6879999999999999</v>
          </cell>
          <cell r="G989">
            <v>8574.393</v>
          </cell>
          <cell r="H989">
            <v>-3.9750000000000001</v>
          </cell>
        </row>
        <row r="990">
          <cell r="C990">
            <v>6303.8580000000002</v>
          </cell>
          <cell r="D990">
            <v>1.6479999999999999</v>
          </cell>
          <cell r="G990">
            <v>8579.5859999999993</v>
          </cell>
          <cell r="H990">
            <v>-4.0330000000000004</v>
          </cell>
        </row>
        <row r="991">
          <cell r="C991">
            <v>6309.95</v>
          </cell>
          <cell r="D991">
            <v>1.498</v>
          </cell>
          <cell r="G991">
            <v>8583.3490000000002</v>
          </cell>
          <cell r="H991">
            <v>-4.0990000000000002</v>
          </cell>
        </row>
        <row r="992">
          <cell r="C992">
            <v>6321.4750000000004</v>
          </cell>
          <cell r="D992">
            <v>1.45</v>
          </cell>
          <cell r="G992">
            <v>8585.2990000000009</v>
          </cell>
          <cell r="H992">
            <v>-4.1520000000000001</v>
          </cell>
        </row>
        <row r="993">
          <cell r="C993">
            <v>6330.8969999999999</v>
          </cell>
          <cell r="D993">
            <v>1.696</v>
          </cell>
          <cell r="G993">
            <v>8588.1409999999996</v>
          </cell>
          <cell r="H993">
            <v>-4.1289999999999996</v>
          </cell>
        </row>
        <row r="994">
          <cell r="C994">
            <v>6337.3180000000002</v>
          </cell>
          <cell r="D994">
            <v>1.855</v>
          </cell>
          <cell r="G994">
            <v>8595.5349999999999</v>
          </cell>
          <cell r="H994">
            <v>-3.9430000000000001</v>
          </cell>
        </row>
        <row r="995">
          <cell r="C995">
            <v>6342.308</v>
          </cell>
          <cell r="D995">
            <v>2.1240000000000001</v>
          </cell>
          <cell r="G995">
            <v>8604.4330000000009</v>
          </cell>
          <cell r="H995">
            <v>-3.923</v>
          </cell>
        </row>
        <row r="996">
          <cell r="C996">
            <v>6348.6210000000001</v>
          </cell>
          <cell r="D996">
            <v>2.4169999999999998</v>
          </cell>
          <cell r="G996">
            <v>8606.7720000000008</v>
          </cell>
          <cell r="H996">
            <v>-3.9870000000000001</v>
          </cell>
        </row>
        <row r="997">
          <cell r="C997">
            <v>6353.366</v>
          </cell>
          <cell r="D997">
            <v>2.6269999999999998</v>
          </cell>
          <cell r="G997">
            <v>8610.8150000000005</v>
          </cell>
          <cell r="H997">
            <v>-4.0629999999999997</v>
          </cell>
        </row>
        <row r="998">
          <cell r="C998">
            <v>6359.1480000000001</v>
          </cell>
          <cell r="D998">
            <v>2.7530000000000001</v>
          </cell>
          <cell r="G998">
            <v>8621.0609999999997</v>
          </cell>
          <cell r="H998">
            <v>-3.59</v>
          </cell>
        </row>
        <row r="999">
          <cell r="C999">
            <v>6364.7380000000003</v>
          </cell>
          <cell r="D999">
            <v>2.9990000000000001</v>
          </cell>
          <cell r="G999">
            <v>8635.9410000000007</v>
          </cell>
          <cell r="H999">
            <v>-3.6309999999999998</v>
          </cell>
        </row>
        <row r="1000">
          <cell r="C1000">
            <v>6369.71</v>
          </cell>
          <cell r="D1000">
            <v>3.1240000000000001</v>
          </cell>
          <cell r="G1000">
            <v>8651.1769999999997</v>
          </cell>
          <cell r="H1000">
            <v>-3.5009999999999999</v>
          </cell>
        </row>
        <row r="1001">
          <cell r="C1001">
            <v>6375.433</v>
          </cell>
          <cell r="D1001">
            <v>3.1909999999999998</v>
          </cell>
          <cell r="G1001">
            <v>8666.3240000000005</v>
          </cell>
          <cell r="H1001">
            <v>-3.47</v>
          </cell>
        </row>
        <row r="1002">
          <cell r="C1002">
            <v>6382.0720000000001</v>
          </cell>
          <cell r="D1002">
            <v>3.3050000000000002</v>
          </cell>
          <cell r="G1002">
            <v>8682.2819999999992</v>
          </cell>
          <cell r="H1002">
            <v>-3.4169999999999998</v>
          </cell>
        </row>
        <row r="1003">
          <cell r="C1003">
            <v>6389.0240000000003</v>
          </cell>
          <cell r="D1003">
            <v>3.363</v>
          </cell>
          <cell r="G1003">
            <v>8691.7360000000008</v>
          </cell>
          <cell r="H1003">
            <v>-3.387</v>
          </cell>
        </row>
        <row r="1004">
          <cell r="C1004">
            <v>6395.1819999999998</v>
          </cell>
          <cell r="D1004">
            <v>3.3180000000000001</v>
          </cell>
          <cell r="G1004">
            <v>8697.8119999999999</v>
          </cell>
          <cell r="H1004">
            <v>-3.298</v>
          </cell>
        </row>
        <row r="1005">
          <cell r="C1005">
            <v>6403.4089999999997</v>
          </cell>
          <cell r="D1005">
            <v>3.27</v>
          </cell>
          <cell r="G1005">
            <v>8702.2420000000002</v>
          </cell>
          <cell r="H1005">
            <v>-3.2069999999999999</v>
          </cell>
        </row>
        <row r="1006">
          <cell r="C1006">
            <v>6407.951</v>
          </cell>
          <cell r="D1006">
            <v>3.1230000000000002</v>
          </cell>
          <cell r="G1006">
            <v>8705.2420000000002</v>
          </cell>
          <cell r="H1006">
            <v>-3.14</v>
          </cell>
        </row>
        <row r="1007">
          <cell r="C1007">
            <v>6414.7839999999997</v>
          </cell>
          <cell r="D1007">
            <v>3.2530000000000001</v>
          </cell>
          <cell r="G1007">
            <v>8710.2479999999996</v>
          </cell>
          <cell r="H1007">
            <v>-3.1309999999999998</v>
          </cell>
        </row>
        <row r="1008">
          <cell r="C1008">
            <v>6419.9579999999996</v>
          </cell>
          <cell r="D1008">
            <v>3.03</v>
          </cell>
          <cell r="G1008">
            <v>8711.9959999999992</v>
          </cell>
          <cell r="H1008">
            <v>-3.1589999999999998</v>
          </cell>
        </row>
        <row r="1009">
          <cell r="C1009">
            <v>6424.8280000000004</v>
          </cell>
          <cell r="D1009">
            <v>2.8220000000000001</v>
          </cell>
          <cell r="G1009">
            <v>8713.6839999999993</v>
          </cell>
          <cell r="H1009">
            <v>-3.1619999999999999</v>
          </cell>
        </row>
        <row r="1010">
          <cell r="C1010">
            <v>6429.357</v>
          </cell>
          <cell r="D1010">
            <v>2.6469999999999998</v>
          </cell>
          <cell r="G1010">
            <v>8718.0210000000006</v>
          </cell>
          <cell r="H1010">
            <v>-3.1629999999999998</v>
          </cell>
        </row>
        <row r="1011">
          <cell r="C1011">
            <v>6433.87</v>
          </cell>
          <cell r="D1011">
            <v>2.4079999999999999</v>
          </cell>
          <cell r="G1011">
            <v>8721.9950000000008</v>
          </cell>
          <cell r="H1011">
            <v>-3.0350000000000001</v>
          </cell>
        </row>
        <row r="1012">
          <cell r="C1012">
            <v>6438.75</v>
          </cell>
          <cell r="D1012">
            <v>2.2469999999999999</v>
          </cell>
          <cell r="G1012">
            <v>8724.4159999999993</v>
          </cell>
          <cell r="H1012">
            <v>-3.0529999999999999</v>
          </cell>
        </row>
        <row r="1013">
          <cell r="C1013">
            <v>6442.9589999999998</v>
          </cell>
          <cell r="D1013">
            <v>1.8859999999999999</v>
          </cell>
          <cell r="G1013">
            <v>8728.2569999999996</v>
          </cell>
          <cell r="H1013">
            <v>-2.9489999999999998</v>
          </cell>
        </row>
        <row r="1014">
          <cell r="C1014">
            <v>6447.8559999999998</v>
          </cell>
          <cell r="D1014">
            <v>1.522</v>
          </cell>
          <cell r="G1014">
            <v>8729.8780000000006</v>
          </cell>
          <cell r="H1014">
            <v>-3.0409999999999999</v>
          </cell>
        </row>
        <row r="1015">
          <cell r="C1015">
            <v>6454.8959999999997</v>
          </cell>
          <cell r="D1015">
            <v>1.0960000000000001</v>
          </cell>
          <cell r="G1015">
            <v>8734.2389999999996</v>
          </cell>
          <cell r="H1015">
            <v>-3.0419999999999998</v>
          </cell>
        </row>
        <row r="1016">
          <cell r="C1016">
            <v>6457.4679999999998</v>
          </cell>
          <cell r="D1016">
            <v>0.77200000000000002</v>
          </cell>
          <cell r="G1016">
            <v>8737.4240000000009</v>
          </cell>
          <cell r="H1016">
            <v>-2.992</v>
          </cell>
        </row>
        <row r="1017">
          <cell r="C1017">
            <v>6469.8869999999997</v>
          </cell>
          <cell r="D1017">
            <v>0.83299999999999996</v>
          </cell>
          <cell r="G1017">
            <v>8742.1209999999992</v>
          </cell>
          <cell r="H1017">
            <v>-3.1890000000000001</v>
          </cell>
        </row>
        <row r="1018">
          <cell r="C1018">
            <v>6474.8280000000004</v>
          </cell>
          <cell r="D1018">
            <v>0.81599999999999995</v>
          </cell>
          <cell r="G1018">
            <v>8744.3619999999992</v>
          </cell>
          <cell r="H1018">
            <v>-3.302</v>
          </cell>
        </row>
        <row r="1019">
          <cell r="C1019">
            <v>6483.451</v>
          </cell>
          <cell r="D1019">
            <v>0.755</v>
          </cell>
          <cell r="G1019">
            <v>8747.6919999999991</v>
          </cell>
          <cell r="H1019">
            <v>-3.4870000000000001</v>
          </cell>
        </row>
        <row r="1020">
          <cell r="C1020">
            <v>6493.2</v>
          </cell>
          <cell r="D1020">
            <v>1.127</v>
          </cell>
          <cell r="G1020">
            <v>8751.5429999999997</v>
          </cell>
          <cell r="H1020">
            <v>-3.5950000000000002</v>
          </cell>
        </row>
        <row r="1021">
          <cell r="C1021">
            <v>6502.8270000000002</v>
          </cell>
          <cell r="D1021">
            <v>1.417</v>
          </cell>
          <cell r="G1021">
            <v>8756.0669999999991</v>
          </cell>
          <cell r="H1021">
            <v>-3.6930000000000001</v>
          </cell>
        </row>
        <row r="1022">
          <cell r="C1022">
            <v>6523.9250000000002</v>
          </cell>
          <cell r="D1022">
            <v>1.7509999999999999</v>
          </cell>
          <cell r="G1022">
            <v>8758.9490000000005</v>
          </cell>
          <cell r="H1022">
            <v>-3.8610000000000002</v>
          </cell>
        </row>
        <row r="1023">
          <cell r="C1023">
            <v>6532.5749999999998</v>
          </cell>
          <cell r="D1023">
            <v>2.0070000000000001</v>
          </cell>
          <cell r="G1023">
            <v>8763.7849999999999</v>
          </cell>
          <cell r="H1023">
            <v>-4.09</v>
          </cell>
        </row>
        <row r="1024">
          <cell r="C1024">
            <v>6549.558</v>
          </cell>
          <cell r="D1024">
            <v>2.5630000000000002</v>
          </cell>
          <cell r="G1024">
            <v>8767.0049999999992</v>
          </cell>
          <cell r="H1024">
            <v>-4.1029999999999998</v>
          </cell>
        </row>
        <row r="1025">
          <cell r="C1025">
            <v>6570.0010000000002</v>
          </cell>
          <cell r="D1025">
            <v>2.996</v>
          </cell>
          <cell r="G1025">
            <v>8772.1689999999999</v>
          </cell>
          <cell r="H1025">
            <v>-4.2130000000000001</v>
          </cell>
        </row>
        <row r="1026">
          <cell r="C1026">
            <v>6582.3289999999997</v>
          </cell>
          <cell r="D1026">
            <v>3.3039999999999998</v>
          </cell>
          <cell r="G1026">
            <v>8776.9089999999997</v>
          </cell>
          <cell r="H1026">
            <v>-4.5720000000000001</v>
          </cell>
        </row>
        <row r="1027">
          <cell r="C1027">
            <v>6592.402</v>
          </cell>
          <cell r="D1027">
            <v>3.5590000000000002</v>
          </cell>
          <cell r="G1027">
            <v>8779.7870000000003</v>
          </cell>
          <cell r="H1027">
            <v>-4.569</v>
          </cell>
        </row>
        <row r="1028">
          <cell r="C1028">
            <v>6615.5420000000004</v>
          </cell>
          <cell r="D1028">
            <v>3.883</v>
          </cell>
          <cell r="G1028">
            <v>8784.18</v>
          </cell>
          <cell r="H1028">
            <v>-4.6820000000000004</v>
          </cell>
        </row>
        <row r="1029">
          <cell r="C1029">
            <v>6630.9639999999999</v>
          </cell>
          <cell r="D1029">
            <v>4.0629999999999997</v>
          </cell>
          <cell r="G1029">
            <v>8789.4660000000003</v>
          </cell>
          <cell r="H1029">
            <v>-4.766</v>
          </cell>
        </row>
        <row r="1030">
          <cell r="C1030">
            <v>6645.6350000000002</v>
          </cell>
          <cell r="D1030">
            <v>4.4950000000000001</v>
          </cell>
          <cell r="G1030">
            <v>8792.7659999999996</v>
          </cell>
          <cell r="H1030">
            <v>-4.8490000000000002</v>
          </cell>
        </row>
        <row r="1031">
          <cell r="C1031">
            <v>6690.7250000000004</v>
          </cell>
          <cell r="D1031">
            <v>4.1849999999999996</v>
          </cell>
          <cell r="G1031">
            <v>8799.9040000000005</v>
          </cell>
          <cell r="H1031">
            <v>-4.9320000000000004</v>
          </cell>
        </row>
        <row r="1032">
          <cell r="C1032">
            <v>6733.9970000000003</v>
          </cell>
          <cell r="D1032">
            <v>3.69</v>
          </cell>
          <cell r="G1032">
            <v>8807.8580000000002</v>
          </cell>
          <cell r="H1032">
            <v>-4.8879999999999999</v>
          </cell>
        </row>
        <row r="1033">
          <cell r="C1033">
            <v>6742.2420000000002</v>
          </cell>
          <cell r="D1033">
            <v>3.802</v>
          </cell>
          <cell r="G1033">
            <v>8817.0619999999999</v>
          </cell>
          <cell r="H1033">
            <v>-4.9550000000000001</v>
          </cell>
        </row>
        <row r="1034">
          <cell r="C1034">
            <v>6753.8270000000002</v>
          </cell>
          <cell r="D1034">
            <v>3.6459999999999999</v>
          </cell>
          <cell r="G1034">
            <v>8829.0570000000007</v>
          </cell>
          <cell r="H1034">
            <v>-4.8490000000000002</v>
          </cell>
        </row>
        <row r="1035">
          <cell r="C1035">
            <v>6770.7269999999999</v>
          </cell>
          <cell r="D1035">
            <v>3.9870000000000001</v>
          </cell>
          <cell r="G1035">
            <v>8841.2489999999998</v>
          </cell>
          <cell r="H1035">
            <v>-4.718</v>
          </cell>
        </row>
        <row r="1036">
          <cell r="C1036">
            <v>6788.3530000000001</v>
          </cell>
          <cell r="D1036">
            <v>3.6819999999999999</v>
          </cell>
          <cell r="G1036">
            <v>8855.4220000000005</v>
          </cell>
          <cell r="H1036">
            <v>-4.7640000000000002</v>
          </cell>
        </row>
        <row r="1037">
          <cell r="C1037">
            <v>6805.3850000000002</v>
          </cell>
          <cell r="D1037">
            <v>3.3570000000000002</v>
          </cell>
          <cell r="G1037">
            <v>8871.2459999999992</v>
          </cell>
          <cell r="H1037">
            <v>-4.8019999999999996</v>
          </cell>
        </row>
        <row r="1038">
          <cell r="C1038">
            <v>6818.8890000000001</v>
          </cell>
          <cell r="D1038">
            <v>3.4260000000000002</v>
          </cell>
          <cell r="G1038">
            <v>8884.4110000000001</v>
          </cell>
          <cell r="H1038">
            <v>-4.8920000000000003</v>
          </cell>
        </row>
        <row r="1039">
          <cell r="C1039">
            <v>6833.6260000000002</v>
          </cell>
          <cell r="D1039">
            <v>2.7610000000000001</v>
          </cell>
          <cell r="G1039">
            <v>8897.0190000000002</v>
          </cell>
          <cell r="H1039">
            <v>-4.8719999999999999</v>
          </cell>
        </row>
        <row r="1040">
          <cell r="C1040">
            <v>6846.8450000000003</v>
          </cell>
          <cell r="D1040">
            <v>2.5510000000000002</v>
          </cell>
          <cell r="G1040">
            <v>8912.81</v>
          </cell>
          <cell r="H1040">
            <v>-4.9329999999999998</v>
          </cell>
        </row>
        <row r="1041">
          <cell r="C1041">
            <v>6860.2349999999997</v>
          </cell>
          <cell r="D1041">
            <v>2.2559999999999998</v>
          </cell>
          <cell r="G1041">
            <v>8937.0589999999993</v>
          </cell>
          <cell r="H1041">
            <v>-5.1050000000000004</v>
          </cell>
        </row>
        <row r="1042">
          <cell r="C1042">
            <v>6873.73</v>
          </cell>
          <cell r="D1042">
            <v>1.99</v>
          </cell>
          <cell r="G1042">
            <v>8946.6650000000009</v>
          </cell>
          <cell r="H1042">
            <v>-5.1289999999999996</v>
          </cell>
        </row>
        <row r="1043">
          <cell r="C1043">
            <v>6884.9970000000003</v>
          </cell>
          <cell r="D1043">
            <v>1.786</v>
          </cell>
          <cell r="G1043">
            <v>8953.2090000000007</v>
          </cell>
          <cell r="H1043">
            <v>-5.1079999999999997</v>
          </cell>
        </row>
        <row r="1044">
          <cell r="C1044">
            <v>6897.07</v>
          </cell>
          <cell r="D1044">
            <v>1.7949999999999999</v>
          </cell>
          <cell r="G1044">
            <v>8960.3809999999994</v>
          </cell>
          <cell r="H1044">
            <v>-5.1260000000000003</v>
          </cell>
        </row>
        <row r="1045">
          <cell r="C1045">
            <v>6911.3630000000003</v>
          </cell>
          <cell r="D1045">
            <v>1.853</v>
          </cell>
          <cell r="G1045">
            <v>8972.6530000000002</v>
          </cell>
          <cell r="H1045">
            <v>-5.1360000000000001</v>
          </cell>
        </row>
        <row r="1046">
          <cell r="C1046">
            <v>6923.4650000000001</v>
          </cell>
          <cell r="D1046">
            <v>1.776</v>
          </cell>
          <cell r="G1046">
            <v>8980.9500000000007</v>
          </cell>
          <cell r="H1046">
            <v>-5.1189999999999998</v>
          </cell>
        </row>
        <row r="1047">
          <cell r="C1047">
            <v>6931.3429999999998</v>
          </cell>
          <cell r="D1047">
            <v>1.7749999999999999</v>
          </cell>
          <cell r="G1047">
            <v>9000.5380000000005</v>
          </cell>
          <cell r="H1047">
            <v>-5.1669999999999998</v>
          </cell>
        </row>
        <row r="1048">
          <cell r="C1048">
            <v>6944.6819999999998</v>
          </cell>
          <cell r="D1048">
            <v>1.5640000000000001</v>
          </cell>
          <cell r="G1048">
            <v>9008.8880000000008</v>
          </cell>
          <cell r="H1048">
            <v>-5.1740000000000004</v>
          </cell>
        </row>
        <row r="1049">
          <cell r="C1049">
            <v>6957.6980000000003</v>
          </cell>
          <cell r="D1049">
            <v>1.351</v>
          </cell>
          <cell r="G1049">
            <v>9020.0669999999991</v>
          </cell>
          <cell r="H1049">
            <v>-5.2729999999999997</v>
          </cell>
        </row>
        <row r="1050">
          <cell r="C1050">
            <v>6970.8429999999998</v>
          </cell>
          <cell r="D1050">
            <v>1.399</v>
          </cell>
          <cell r="G1050">
            <v>9036.0020000000004</v>
          </cell>
          <cell r="H1050">
            <v>-5.9640000000000004</v>
          </cell>
        </row>
        <row r="1051">
          <cell r="C1051">
            <v>6983.4380000000001</v>
          </cell>
          <cell r="D1051">
            <v>1.504</v>
          </cell>
          <cell r="G1051">
            <v>9044.643</v>
          </cell>
          <cell r="H1051">
            <v>-6.8860000000000001</v>
          </cell>
        </row>
        <row r="1052">
          <cell r="C1052">
            <v>6996.7089999999998</v>
          </cell>
          <cell r="D1052">
            <v>1.3049999999999999</v>
          </cell>
          <cell r="G1052">
            <v>9049.3289999999997</v>
          </cell>
          <cell r="H1052">
            <v>-7.6189999999999998</v>
          </cell>
        </row>
        <row r="1053">
          <cell r="C1053">
            <v>7011.7950000000001</v>
          </cell>
          <cell r="D1053">
            <v>1.4850000000000001</v>
          </cell>
          <cell r="G1053">
            <v>9053.3880000000008</v>
          </cell>
          <cell r="H1053">
            <v>-8.4130000000000003</v>
          </cell>
        </row>
        <row r="1054">
          <cell r="C1054">
            <v>7022.0460000000003</v>
          </cell>
          <cell r="D1054">
            <v>1.522</v>
          </cell>
          <cell r="G1054">
            <v>9057.0049999999992</v>
          </cell>
          <cell r="H1054">
            <v>-9.16</v>
          </cell>
        </row>
        <row r="1055">
          <cell r="C1055">
            <v>7033.3270000000002</v>
          </cell>
          <cell r="D1055">
            <v>1.431</v>
          </cell>
          <cell r="G1055">
            <v>9061.5280000000002</v>
          </cell>
          <cell r="H1055">
            <v>-10.051</v>
          </cell>
        </row>
        <row r="1056">
          <cell r="C1056">
            <v>7049.77</v>
          </cell>
          <cell r="D1056">
            <v>1.3859999999999999</v>
          </cell>
          <cell r="G1056">
            <v>9064.5120000000006</v>
          </cell>
          <cell r="H1056">
            <v>-10.583</v>
          </cell>
        </row>
        <row r="1057">
          <cell r="C1057">
            <v>7065.9440000000004</v>
          </cell>
          <cell r="D1057">
            <v>1.4650000000000001</v>
          </cell>
          <cell r="G1057">
            <v>9067.6890000000003</v>
          </cell>
          <cell r="H1057">
            <v>-11.224</v>
          </cell>
        </row>
        <row r="1058">
          <cell r="C1058">
            <v>7082.7240000000002</v>
          </cell>
          <cell r="D1058">
            <v>1.4650000000000001</v>
          </cell>
          <cell r="G1058">
            <v>9070.393</v>
          </cell>
          <cell r="H1058">
            <v>-11.647</v>
          </cell>
        </row>
        <row r="1059">
          <cell r="C1059">
            <v>7100.5709999999999</v>
          </cell>
          <cell r="D1059">
            <v>1.655</v>
          </cell>
          <cell r="G1059">
            <v>9072.7649999999994</v>
          </cell>
          <cell r="H1059">
            <v>-12.028</v>
          </cell>
        </row>
        <row r="1060">
          <cell r="C1060">
            <v>7116.3360000000002</v>
          </cell>
          <cell r="D1060">
            <v>1.6579999999999999</v>
          </cell>
          <cell r="G1060">
            <v>9078.1460000000006</v>
          </cell>
          <cell r="H1060">
            <v>-13.121</v>
          </cell>
        </row>
        <row r="1061">
          <cell r="C1061">
            <v>7125.683</v>
          </cell>
          <cell r="D1061">
            <v>1.68</v>
          </cell>
          <cell r="G1061">
            <v>9081.61</v>
          </cell>
          <cell r="H1061">
            <v>-13.696999999999999</v>
          </cell>
        </row>
        <row r="1062">
          <cell r="C1062">
            <v>7129.7929999999997</v>
          </cell>
          <cell r="D1062">
            <v>1.8160000000000001</v>
          </cell>
          <cell r="G1062">
            <v>9084.0509999999995</v>
          </cell>
          <cell r="H1062">
            <v>-14.172000000000001</v>
          </cell>
        </row>
        <row r="1063">
          <cell r="C1063">
            <v>7134.201</v>
          </cell>
          <cell r="D1063">
            <v>1.978</v>
          </cell>
          <cell r="G1063">
            <v>9085.6749999999993</v>
          </cell>
          <cell r="H1063">
            <v>-14.331</v>
          </cell>
        </row>
        <row r="1064">
          <cell r="C1064">
            <v>7137.7839999999997</v>
          </cell>
          <cell r="D1064">
            <v>2.0049999999999999</v>
          </cell>
          <cell r="G1064">
            <v>9087.7360000000008</v>
          </cell>
          <cell r="H1064">
            <v>-14.632</v>
          </cell>
        </row>
        <row r="1065">
          <cell r="C1065">
            <v>7143.7089999999998</v>
          </cell>
          <cell r="D1065">
            <v>2.081</v>
          </cell>
          <cell r="G1065">
            <v>9091.018</v>
          </cell>
          <cell r="H1065">
            <v>-15.151999999999999</v>
          </cell>
        </row>
        <row r="1066">
          <cell r="C1066">
            <v>7151.2910000000002</v>
          </cell>
          <cell r="D1066">
            <v>2.3460000000000001</v>
          </cell>
          <cell r="G1066">
            <v>9095.1679999999997</v>
          </cell>
          <cell r="H1066">
            <v>-15.669</v>
          </cell>
        </row>
        <row r="1067">
          <cell r="C1067">
            <v>7161.92</v>
          </cell>
          <cell r="D1067">
            <v>2.2000000000000002</v>
          </cell>
          <cell r="G1067">
            <v>9098.11</v>
          </cell>
          <cell r="H1067">
            <v>-16.026</v>
          </cell>
        </row>
        <row r="1068">
          <cell r="C1068">
            <v>7174.0320000000002</v>
          </cell>
          <cell r="D1068">
            <v>1.925</v>
          </cell>
          <cell r="G1068">
            <v>9099.9519999999993</v>
          </cell>
          <cell r="H1068">
            <v>-16.280999999999999</v>
          </cell>
        </row>
        <row r="1069">
          <cell r="C1069">
            <v>7177.1019999999999</v>
          </cell>
          <cell r="D1069">
            <v>1.7609999999999999</v>
          </cell>
          <cell r="G1069">
            <v>9103.4330000000009</v>
          </cell>
          <cell r="H1069">
            <v>-16.699000000000002</v>
          </cell>
        </row>
        <row r="1070">
          <cell r="C1070">
            <v>7180.2879999999996</v>
          </cell>
          <cell r="D1070">
            <v>1.819</v>
          </cell>
          <cell r="G1070">
            <v>9106.884</v>
          </cell>
          <cell r="H1070">
            <v>-17.108000000000001</v>
          </cell>
        </row>
        <row r="1071">
          <cell r="C1071">
            <v>7184.7539999999999</v>
          </cell>
          <cell r="D1071">
            <v>1.524</v>
          </cell>
          <cell r="G1071">
            <v>9109.0589999999993</v>
          </cell>
          <cell r="H1071">
            <v>-17.276</v>
          </cell>
        </row>
        <row r="1072">
          <cell r="C1072">
            <v>7190.9030000000002</v>
          </cell>
          <cell r="D1072">
            <v>1.3839999999999999</v>
          </cell>
          <cell r="G1072">
            <v>9113.3629999999994</v>
          </cell>
          <cell r="H1072">
            <v>-17.739999999999998</v>
          </cell>
        </row>
        <row r="1073">
          <cell r="C1073">
            <v>7197.1469999999999</v>
          </cell>
          <cell r="D1073">
            <v>0.86399999999999999</v>
          </cell>
          <cell r="G1073">
            <v>9116.3019999999997</v>
          </cell>
          <cell r="H1073">
            <v>-18.082999999999998</v>
          </cell>
        </row>
        <row r="1074">
          <cell r="C1074">
            <v>7200.59</v>
          </cell>
          <cell r="D1074">
            <v>0.85099999999999998</v>
          </cell>
          <cell r="G1074">
            <v>9118.402</v>
          </cell>
          <cell r="H1074">
            <v>-18.321000000000002</v>
          </cell>
        </row>
        <row r="1075">
          <cell r="C1075">
            <v>7205.8729999999996</v>
          </cell>
          <cell r="D1075">
            <v>0.624</v>
          </cell>
          <cell r="G1075">
            <v>9121.2929999999997</v>
          </cell>
          <cell r="H1075">
            <v>-18.524999999999999</v>
          </cell>
        </row>
        <row r="1076">
          <cell r="C1076">
            <v>7210.9889999999996</v>
          </cell>
          <cell r="D1076">
            <v>0.46899999999999997</v>
          </cell>
          <cell r="G1076">
            <v>9124</v>
          </cell>
          <cell r="H1076">
            <v>-18.7</v>
          </cell>
        </row>
        <row r="1077">
          <cell r="C1077">
            <v>7216.1329999999998</v>
          </cell>
          <cell r="D1077">
            <v>0.34799999999999998</v>
          </cell>
          <cell r="G1077">
            <v>9126.2450000000008</v>
          </cell>
          <cell r="H1077">
            <v>-18.945</v>
          </cell>
        </row>
        <row r="1078">
          <cell r="C1078">
            <v>7223.6379999999999</v>
          </cell>
          <cell r="D1078">
            <v>-3.5999999999999997E-2</v>
          </cell>
          <cell r="G1078">
            <v>9128.5669999999991</v>
          </cell>
          <cell r="H1078">
            <v>-19.109000000000002</v>
          </cell>
        </row>
        <row r="1079">
          <cell r="C1079">
            <v>7232.4740000000002</v>
          </cell>
          <cell r="D1079">
            <v>-0.127</v>
          </cell>
          <cell r="G1079">
            <v>9130.7350000000006</v>
          </cell>
          <cell r="H1079">
            <v>-19.106999999999999</v>
          </cell>
        </row>
        <row r="1080">
          <cell r="C1080">
            <v>7240.491</v>
          </cell>
          <cell r="D1080">
            <v>4.3999999999999997E-2</v>
          </cell>
          <cell r="G1080">
            <v>9134.4069999999992</v>
          </cell>
          <cell r="H1080">
            <v>-19.196000000000002</v>
          </cell>
        </row>
        <row r="1081">
          <cell r="C1081">
            <v>7253.71</v>
          </cell>
          <cell r="D1081">
            <v>0.435</v>
          </cell>
          <cell r="G1081">
            <v>9137.6970000000001</v>
          </cell>
          <cell r="H1081">
            <v>-19.097999999999999</v>
          </cell>
        </row>
        <row r="1082">
          <cell r="C1082">
            <v>7268.634</v>
          </cell>
          <cell r="D1082">
            <v>1.3540000000000001</v>
          </cell>
          <cell r="G1082">
            <v>9139.94</v>
          </cell>
          <cell r="H1082">
            <v>-18.972000000000001</v>
          </cell>
        </row>
        <row r="1083">
          <cell r="C1083">
            <v>7282.4070000000002</v>
          </cell>
          <cell r="D1083">
            <v>2.1389999999999998</v>
          </cell>
          <cell r="G1083">
            <v>9144.6959999999999</v>
          </cell>
          <cell r="H1083">
            <v>-18.606999999999999</v>
          </cell>
        </row>
        <row r="1084">
          <cell r="C1084">
            <v>7297.652</v>
          </cell>
          <cell r="D1084">
            <v>3.0870000000000002</v>
          </cell>
          <cell r="G1084">
            <v>9148.6360000000004</v>
          </cell>
          <cell r="H1084">
            <v>-18.283999999999999</v>
          </cell>
        </row>
        <row r="1085">
          <cell r="C1085">
            <v>7308.9219999999996</v>
          </cell>
          <cell r="D1085">
            <v>3.7320000000000002</v>
          </cell>
          <cell r="G1085">
            <v>9151.4989999999998</v>
          </cell>
          <cell r="H1085">
            <v>-17.832000000000001</v>
          </cell>
        </row>
        <row r="1086">
          <cell r="C1086">
            <v>7321.0140000000001</v>
          </cell>
          <cell r="D1086">
            <v>4.4969999999999999</v>
          </cell>
          <cell r="G1086">
            <v>9155.6290000000008</v>
          </cell>
          <cell r="H1086">
            <v>-17.196000000000002</v>
          </cell>
        </row>
        <row r="1087">
          <cell r="C1087">
            <v>7334.817</v>
          </cell>
          <cell r="D1087">
            <v>5.3</v>
          </cell>
          <cell r="G1087">
            <v>9160.7360000000008</v>
          </cell>
          <cell r="H1087">
            <v>-16.414000000000001</v>
          </cell>
        </row>
        <row r="1088">
          <cell r="C1088">
            <v>7348.598</v>
          </cell>
          <cell r="D1088">
            <v>6.3579999999999997</v>
          </cell>
          <cell r="G1088">
            <v>9164.366</v>
          </cell>
          <cell r="H1088">
            <v>-15.569000000000001</v>
          </cell>
        </row>
        <row r="1089">
          <cell r="C1089">
            <v>7362.0690000000004</v>
          </cell>
          <cell r="D1089">
            <v>7.0529999999999999</v>
          </cell>
          <cell r="G1089">
            <v>9169.7690000000002</v>
          </cell>
          <cell r="H1089">
            <v>-14.22</v>
          </cell>
        </row>
        <row r="1090">
          <cell r="C1090">
            <v>7372.6030000000001</v>
          </cell>
          <cell r="D1090">
            <v>7.883</v>
          </cell>
          <cell r="G1090">
            <v>9173.5509999999995</v>
          </cell>
          <cell r="H1090">
            <v>-13.147</v>
          </cell>
        </row>
        <row r="1091">
          <cell r="C1091">
            <v>7380.768</v>
          </cell>
          <cell r="D1091">
            <v>8.4499999999999993</v>
          </cell>
          <cell r="G1091">
            <v>9177.2890000000007</v>
          </cell>
          <cell r="H1091">
            <v>-11.933999999999999</v>
          </cell>
        </row>
        <row r="1092">
          <cell r="C1092">
            <v>7390.9719999999998</v>
          </cell>
          <cell r="D1092">
            <v>8.9860000000000007</v>
          </cell>
          <cell r="G1092">
            <v>9188.732</v>
          </cell>
          <cell r="H1092">
            <v>-7.9630000000000001</v>
          </cell>
        </row>
        <row r="1093">
          <cell r="C1093">
            <v>7395.4089999999997</v>
          </cell>
          <cell r="D1093">
            <v>9.1639999999999997</v>
          </cell>
          <cell r="G1093">
            <v>9201.2340000000004</v>
          </cell>
          <cell r="H1093">
            <v>-3.1459999999999999</v>
          </cell>
        </row>
        <row r="1094">
          <cell r="C1094">
            <v>7400.1409999999996</v>
          </cell>
          <cell r="D1094">
            <v>9.0670000000000002</v>
          </cell>
          <cell r="G1094">
            <v>9208.3709999999992</v>
          </cell>
          <cell r="H1094">
            <v>0.22800000000000001</v>
          </cell>
        </row>
        <row r="1095">
          <cell r="C1095">
            <v>7412.0079999999998</v>
          </cell>
          <cell r="D1095">
            <v>9.1319999999999997</v>
          </cell>
          <cell r="G1095">
            <v>9213.9459999999999</v>
          </cell>
          <cell r="H1095">
            <v>3.1539999999999999</v>
          </cell>
        </row>
        <row r="1096">
          <cell r="C1096">
            <v>7423.527</v>
          </cell>
          <cell r="D1096">
            <v>8.9250000000000007</v>
          </cell>
          <cell r="G1096">
            <v>9217.7720000000008</v>
          </cell>
          <cell r="H1096">
            <v>5.3230000000000004</v>
          </cell>
        </row>
        <row r="1097">
          <cell r="C1097">
            <v>7428.0810000000001</v>
          </cell>
          <cell r="D1097">
            <v>8.8510000000000009</v>
          </cell>
          <cell r="G1097">
            <v>9220.2849999999999</v>
          </cell>
          <cell r="H1097">
            <v>6.7869999999999999</v>
          </cell>
        </row>
        <row r="1098">
          <cell r="C1098">
            <v>7432.7340000000004</v>
          </cell>
          <cell r="D1098">
            <v>8.6660000000000004</v>
          </cell>
          <cell r="G1098">
            <v>9223.134</v>
          </cell>
          <cell r="H1098">
            <v>8.4499999999999993</v>
          </cell>
        </row>
        <row r="1099">
          <cell r="C1099">
            <v>7436.4160000000002</v>
          </cell>
          <cell r="D1099">
            <v>8.44</v>
          </cell>
          <cell r="G1099">
            <v>9224.6880000000001</v>
          </cell>
          <cell r="H1099">
            <v>9.3699999999999992</v>
          </cell>
        </row>
        <row r="1100">
          <cell r="C1100">
            <v>7441.1840000000002</v>
          </cell>
          <cell r="D1100">
            <v>8.2050000000000001</v>
          </cell>
          <cell r="G1100">
            <v>9226.85</v>
          </cell>
          <cell r="H1100">
            <v>10.898999999999999</v>
          </cell>
        </row>
        <row r="1101">
          <cell r="C1101">
            <v>7446.0929999999998</v>
          </cell>
          <cell r="D1101">
            <v>7.806</v>
          </cell>
          <cell r="G1101">
            <v>9229.3529999999992</v>
          </cell>
          <cell r="H1101">
            <v>12.35</v>
          </cell>
        </row>
        <row r="1102">
          <cell r="C1102">
            <v>7450.3630000000003</v>
          </cell>
          <cell r="D1102">
            <v>7.4139999999999997</v>
          </cell>
          <cell r="G1102">
            <v>9231.6710000000003</v>
          </cell>
          <cell r="H1102">
            <v>13.6</v>
          </cell>
        </row>
        <row r="1103">
          <cell r="C1103">
            <v>7456.7860000000001</v>
          </cell>
          <cell r="D1103">
            <v>6.6020000000000003</v>
          </cell>
          <cell r="G1103">
            <v>9232.7479999999996</v>
          </cell>
          <cell r="H1103">
            <v>14.17</v>
          </cell>
        </row>
        <row r="1104">
          <cell r="C1104">
            <v>7466.1390000000001</v>
          </cell>
          <cell r="D1104">
            <v>5.8010000000000002</v>
          </cell>
          <cell r="G1104">
            <v>9235.5470000000005</v>
          </cell>
          <cell r="H1104">
            <v>15.56</v>
          </cell>
        </row>
        <row r="1105">
          <cell r="C1105">
            <v>7473.0519999999997</v>
          </cell>
          <cell r="D1105">
            <v>5.008</v>
          </cell>
          <cell r="G1105">
            <v>9239.2119999999995</v>
          </cell>
          <cell r="H1105">
            <v>17.209</v>
          </cell>
        </row>
        <row r="1106">
          <cell r="C1106">
            <v>7479.2749999999996</v>
          </cell>
          <cell r="D1106">
            <v>4.3099999999999996</v>
          </cell>
          <cell r="G1106">
            <v>9241.6589999999997</v>
          </cell>
          <cell r="H1106">
            <v>18.146999999999998</v>
          </cell>
        </row>
        <row r="1107">
          <cell r="C1107">
            <v>7483.7889999999998</v>
          </cell>
          <cell r="D1107">
            <v>3.8119999999999998</v>
          </cell>
          <cell r="G1107">
            <v>9242.9079999999994</v>
          </cell>
          <cell r="H1107">
            <v>18.635000000000002</v>
          </cell>
        </row>
        <row r="1108">
          <cell r="C1108">
            <v>7488.5309999999999</v>
          </cell>
          <cell r="D1108">
            <v>3.27</v>
          </cell>
          <cell r="G1108">
            <v>9245.4310000000005</v>
          </cell>
          <cell r="H1108">
            <v>19.411999999999999</v>
          </cell>
        </row>
        <row r="1109">
          <cell r="C1109">
            <v>7499.0640000000003</v>
          </cell>
          <cell r="D1109">
            <v>2.161</v>
          </cell>
          <cell r="G1109">
            <v>9248.8130000000001</v>
          </cell>
          <cell r="H1109">
            <v>20.116</v>
          </cell>
        </row>
        <row r="1110">
          <cell r="C1110">
            <v>7502.5929999999998</v>
          </cell>
          <cell r="D1110">
            <v>1.907</v>
          </cell>
          <cell r="G1110">
            <v>9250.9830000000002</v>
          </cell>
          <cell r="H1110">
            <v>20.573</v>
          </cell>
        </row>
        <row r="1111">
          <cell r="C1111">
            <v>7506.3180000000002</v>
          </cell>
          <cell r="D1111">
            <v>1.4950000000000001</v>
          </cell>
          <cell r="G1111">
            <v>9254.6579999999994</v>
          </cell>
          <cell r="H1111">
            <v>21.34</v>
          </cell>
        </row>
        <row r="1112">
          <cell r="C1112">
            <v>7510.4070000000002</v>
          </cell>
          <cell r="D1112">
            <v>1.056</v>
          </cell>
          <cell r="G1112">
            <v>9256.7900000000009</v>
          </cell>
          <cell r="H1112">
            <v>21.696999999999999</v>
          </cell>
        </row>
        <row r="1113">
          <cell r="C1113">
            <v>7522.5219999999999</v>
          </cell>
          <cell r="D1113">
            <v>-0.36899999999999999</v>
          </cell>
          <cell r="G1113">
            <v>9258.14</v>
          </cell>
          <cell r="H1113">
            <v>21.795999999999999</v>
          </cell>
        </row>
        <row r="1114">
          <cell r="C1114">
            <v>7539.4080000000004</v>
          </cell>
          <cell r="D1114">
            <v>-1.575</v>
          </cell>
          <cell r="G1114">
            <v>9261.0300000000007</v>
          </cell>
          <cell r="H1114">
            <v>22.035</v>
          </cell>
        </row>
        <row r="1115">
          <cell r="C1115">
            <v>7546.3519999999999</v>
          </cell>
          <cell r="D1115">
            <v>-1.8169999999999999</v>
          </cell>
          <cell r="G1115">
            <v>9263.6299999999992</v>
          </cell>
          <cell r="H1115">
            <v>22.007999999999999</v>
          </cell>
        </row>
        <row r="1116">
          <cell r="C1116">
            <v>7553.68</v>
          </cell>
          <cell r="D1116">
            <v>-1.9590000000000001</v>
          </cell>
          <cell r="G1116">
            <v>9265.57</v>
          </cell>
          <cell r="H1116">
            <v>21.957000000000001</v>
          </cell>
        </row>
        <row r="1117">
          <cell r="C1117">
            <v>7561.5420000000004</v>
          </cell>
          <cell r="D1117">
            <v>-1.9350000000000001</v>
          </cell>
          <cell r="G1117">
            <v>9269.0810000000001</v>
          </cell>
          <cell r="H1117">
            <v>21.783999999999999</v>
          </cell>
        </row>
        <row r="1118">
          <cell r="C1118">
            <v>7567.723</v>
          </cell>
          <cell r="D1118">
            <v>-1.8520000000000001</v>
          </cell>
          <cell r="G1118">
            <v>9271.1219999999994</v>
          </cell>
          <cell r="H1118">
            <v>21.646000000000001</v>
          </cell>
        </row>
        <row r="1119">
          <cell r="C1119">
            <v>7572.9679999999998</v>
          </cell>
          <cell r="D1119">
            <v>-1.704</v>
          </cell>
          <cell r="G1119">
            <v>9274.2729999999992</v>
          </cell>
          <cell r="H1119">
            <v>21.413</v>
          </cell>
        </row>
        <row r="1120">
          <cell r="C1120">
            <v>7577.66</v>
          </cell>
          <cell r="D1120">
            <v>-1.454</v>
          </cell>
          <cell r="G1120">
            <v>9275.8250000000007</v>
          </cell>
          <cell r="H1120">
            <v>21.141999999999999</v>
          </cell>
        </row>
        <row r="1121">
          <cell r="C1121">
            <v>7581.5370000000003</v>
          </cell>
          <cell r="D1121">
            <v>-1.3069999999999999</v>
          </cell>
          <cell r="G1121">
            <v>9279.1460000000006</v>
          </cell>
          <cell r="H1121">
            <v>20.558</v>
          </cell>
        </row>
        <row r="1122">
          <cell r="C1122">
            <v>7585.2110000000002</v>
          </cell>
          <cell r="D1122">
            <v>-1.105</v>
          </cell>
          <cell r="G1122">
            <v>9281.8590000000004</v>
          </cell>
          <cell r="H1122">
            <v>19.876000000000001</v>
          </cell>
        </row>
        <row r="1123">
          <cell r="C1123">
            <v>7592.2110000000002</v>
          </cell>
          <cell r="D1123">
            <v>-0.66300000000000003</v>
          </cell>
          <cell r="G1123">
            <v>9285.4060000000009</v>
          </cell>
          <cell r="H1123">
            <v>18.931000000000001</v>
          </cell>
        </row>
        <row r="1124">
          <cell r="C1124">
            <v>7595.8</v>
          </cell>
          <cell r="D1124">
            <v>-0.27200000000000002</v>
          </cell>
          <cell r="G1124">
            <v>9287.8670000000002</v>
          </cell>
          <cell r="H1124">
            <v>18.193999999999999</v>
          </cell>
        </row>
        <row r="1125">
          <cell r="C1125">
            <v>7608.1890000000003</v>
          </cell>
          <cell r="D1125">
            <v>0.77800000000000002</v>
          </cell>
          <cell r="G1125">
            <v>9289.2639999999992</v>
          </cell>
          <cell r="H1125">
            <v>17.734999999999999</v>
          </cell>
        </row>
        <row r="1126">
          <cell r="C1126">
            <v>7611.3329999999996</v>
          </cell>
          <cell r="D1126">
            <v>1.089</v>
          </cell>
          <cell r="G1126">
            <v>9291.8909999999996</v>
          </cell>
          <cell r="H1126">
            <v>16.710999999999999</v>
          </cell>
        </row>
        <row r="1127">
          <cell r="C1127">
            <v>7614.5439999999999</v>
          </cell>
          <cell r="D1127">
            <v>1.407</v>
          </cell>
          <cell r="G1127">
            <v>9294.8169999999991</v>
          </cell>
          <cell r="H1127">
            <v>15.379</v>
          </cell>
        </row>
        <row r="1128">
          <cell r="C1128">
            <v>7619.7830000000004</v>
          </cell>
          <cell r="D1128">
            <v>1.732</v>
          </cell>
          <cell r="G1128">
            <v>9296.9189999999999</v>
          </cell>
          <cell r="H1128">
            <v>14.356999999999999</v>
          </cell>
        </row>
        <row r="1129">
          <cell r="C1129">
            <v>7626.2830000000004</v>
          </cell>
          <cell r="D1129">
            <v>2.0779999999999998</v>
          </cell>
          <cell r="G1129">
            <v>9297.7909999999993</v>
          </cell>
          <cell r="H1129">
            <v>13.893000000000001</v>
          </cell>
        </row>
        <row r="1130">
          <cell r="C1130">
            <v>7634.3050000000003</v>
          </cell>
          <cell r="D1130">
            <v>2.3140000000000001</v>
          </cell>
          <cell r="G1130">
            <v>9309.009</v>
          </cell>
          <cell r="H1130">
            <v>7.7720000000000002</v>
          </cell>
        </row>
        <row r="1131">
          <cell r="C1131">
            <v>7640.3450000000003</v>
          </cell>
          <cell r="D1131">
            <v>2.677</v>
          </cell>
          <cell r="G1131">
            <v>9320.0990000000002</v>
          </cell>
          <cell r="H1131">
            <v>3.0720000000000001</v>
          </cell>
        </row>
        <row r="1132">
          <cell r="C1132">
            <v>7647.4260000000004</v>
          </cell>
          <cell r="D1132">
            <v>3.1389999999999998</v>
          </cell>
          <cell r="G1132">
            <v>9333.92</v>
          </cell>
          <cell r="H1132">
            <v>-0.78</v>
          </cell>
        </row>
        <row r="1133">
          <cell r="C1133">
            <v>7651.3590000000004</v>
          </cell>
          <cell r="D1133">
            <v>3.2770000000000001</v>
          </cell>
          <cell r="G1133">
            <v>9345.0630000000001</v>
          </cell>
          <cell r="H1133">
            <v>-2.6970000000000001</v>
          </cell>
        </row>
        <row r="1134">
          <cell r="C1134">
            <v>7657.6840000000002</v>
          </cell>
          <cell r="D1134">
            <v>3.66</v>
          </cell>
          <cell r="G1134">
            <v>9363.4660000000003</v>
          </cell>
          <cell r="H1134">
            <v>-3.738</v>
          </cell>
        </row>
        <row r="1135">
          <cell r="C1135">
            <v>7661.77</v>
          </cell>
          <cell r="D1135">
            <v>3.8450000000000002</v>
          </cell>
          <cell r="G1135">
            <v>9374.6550000000007</v>
          </cell>
          <cell r="H1135">
            <v>-3.1619999999999999</v>
          </cell>
        </row>
        <row r="1136">
          <cell r="C1136">
            <v>7666.3310000000001</v>
          </cell>
          <cell r="D1136">
            <v>4.0590000000000002</v>
          </cell>
          <cell r="G1136">
            <v>9384.3060000000005</v>
          </cell>
          <cell r="H1136">
            <v>-1.9039999999999999</v>
          </cell>
        </row>
        <row r="1137">
          <cell r="C1137">
            <v>7669.9840000000004</v>
          </cell>
          <cell r="D1137">
            <v>4.2539999999999996</v>
          </cell>
          <cell r="G1137">
            <v>9396.616</v>
          </cell>
          <cell r="H1137">
            <v>-2.1999999999999999E-2</v>
          </cell>
        </row>
        <row r="1138">
          <cell r="C1138">
            <v>7675.5619999999999</v>
          </cell>
          <cell r="D1138">
            <v>4.3959999999999999</v>
          </cell>
          <cell r="G1138">
            <v>9410.2520000000004</v>
          </cell>
          <cell r="H1138">
            <v>2.4830000000000001</v>
          </cell>
        </row>
        <row r="1139">
          <cell r="C1139">
            <v>7682.9989999999998</v>
          </cell>
          <cell r="D1139">
            <v>4.7480000000000002</v>
          </cell>
          <cell r="G1139">
            <v>9429.8080000000009</v>
          </cell>
          <cell r="H1139">
            <v>5.8209999999999997</v>
          </cell>
        </row>
        <row r="1140">
          <cell r="C1140">
            <v>7688.3980000000001</v>
          </cell>
          <cell r="D1140">
            <v>4.806</v>
          </cell>
          <cell r="G1140">
            <v>9443.973</v>
          </cell>
          <cell r="H1140">
            <v>7.3380000000000001</v>
          </cell>
        </row>
        <row r="1141">
          <cell r="C1141">
            <v>7693.4459999999999</v>
          </cell>
          <cell r="D1141">
            <v>4.7610000000000001</v>
          </cell>
          <cell r="G1141">
            <v>9458.98</v>
          </cell>
          <cell r="H1141">
            <v>7.8570000000000002</v>
          </cell>
        </row>
        <row r="1142">
          <cell r="C1142">
            <v>7701.5</v>
          </cell>
          <cell r="D1142">
            <v>4.9050000000000002</v>
          </cell>
          <cell r="G1142">
            <v>9468.0220000000008</v>
          </cell>
          <cell r="H1142">
            <v>7.3659999999999997</v>
          </cell>
        </row>
        <row r="1143">
          <cell r="C1143">
            <v>7704.442</v>
          </cell>
          <cell r="D1143">
            <v>4.8730000000000002</v>
          </cell>
          <cell r="G1143">
            <v>9472.4680000000008</v>
          </cell>
          <cell r="H1143">
            <v>6.91</v>
          </cell>
        </row>
        <row r="1144">
          <cell r="C1144">
            <v>7708.643</v>
          </cell>
          <cell r="D1144">
            <v>4.9450000000000003</v>
          </cell>
          <cell r="G1144">
            <v>9476.2039999999997</v>
          </cell>
          <cell r="H1144">
            <v>6.56</v>
          </cell>
        </row>
        <row r="1145">
          <cell r="C1145">
            <v>7713.1710000000003</v>
          </cell>
          <cell r="D1145">
            <v>4.7750000000000004</v>
          </cell>
          <cell r="G1145">
            <v>9486.6470000000008</v>
          </cell>
          <cell r="H1145">
            <v>5.226</v>
          </cell>
        </row>
        <row r="1146">
          <cell r="C1146">
            <v>7716.402</v>
          </cell>
          <cell r="D1146">
            <v>4.7789999999999999</v>
          </cell>
          <cell r="G1146">
            <v>9489.9259999999995</v>
          </cell>
          <cell r="H1146">
            <v>4.6500000000000004</v>
          </cell>
        </row>
        <row r="1147">
          <cell r="C1147">
            <v>7721.04</v>
          </cell>
          <cell r="D1147">
            <v>4.7309999999999999</v>
          </cell>
          <cell r="G1147">
            <v>9494.2049999999999</v>
          </cell>
          <cell r="H1147">
            <v>3.9950000000000001</v>
          </cell>
        </row>
        <row r="1148">
          <cell r="C1148">
            <v>7723.8059999999996</v>
          </cell>
          <cell r="D1148">
            <v>4.7290000000000001</v>
          </cell>
          <cell r="G1148">
            <v>9497.8989999999994</v>
          </cell>
          <cell r="H1148">
            <v>3.423</v>
          </cell>
        </row>
        <row r="1149">
          <cell r="C1149">
            <v>7728.2110000000002</v>
          </cell>
          <cell r="D1149">
            <v>4.7560000000000002</v>
          </cell>
          <cell r="G1149">
            <v>9501.74</v>
          </cell>
          <cell r="H1149">
            <v>2.9350000000000001</v>
          </cell>
        </row>
        <row r="1150">
          <cell r="C1150">
            <v>7731.8140000000003</v>
          </cell>
          <cell r="D1150">
            <v>4.5730000000000004</v>
          </cell>
          <cell r="G1150">
            <v>9509.8970000000008</v>
          </cell>
          <cell r="H1150">
            <v>1.5860000000000001</v>
          </cell>
        </row>
        <row r="1151">
          <cell r="C1151">
            <v>7735.0919999999996</v>
          </cell>
          <cell r="D1151">
            <v>4.4160000000000004</v>
          </cell>
          <cell r="G1151">
            <v>9515.2049999999999</v>
          </cell>
          <cell r="H1151">
            <v>0.27300000000000002</v>
          </cell>
        </row>
        <row r="1152">
          <cell r="C1152">
            <v>7740.9840000000004</v>
          </cell>
          <cell r="D1152">
            <v>4.2539999999999996</v>
          </cell>
          <cell r="G1152">
            <v>9518.098</v>
          </cell>
          <cell r="H1152">
            <v>-0.223</v>
          </cell>
        </row>
        <row r="1153">
          <cell r="C1153">
            <v>7756.7160000000003</v>
          </cell>
          <cell r="D1153">
            <v>3.72</v>
          </cell>
          <cell r="G1153">
            <v>9522.9349999999995</v>
          </cell>
          <cell r="H1153">
            <v>-1.1499999999999999</v>
          </cell>
        </row>
        <row r="1154">
          <cell r="C1154">
            <v>7762.9560000000001</v>
          </cell>
          <cell r="D1154">
            <v>3.645</v>
          </cell>
          <cell r="G1154">
            <v>9526.0859999999993</v>
          </cell>
          <cell r="H1154">
            <v>-1.72</v>
          </cell>
        </row>
        <row r="1155">
          <cell r="C1155">
            <v>7778.4089999999997</v>
          </cell>
          <cell r="D1155">
            <v>3.6</v>
          </cell>
          <cell r="G1155">
            <v>9527.6720000000005</v>
          </cell>
          <cell r="H1155">
            <v>-1.944</v>
          </cell>
        </row>
        <row r="1156">
          <cell r="C1156">
            <v>7791.2809999999999</v>
          </cell>
          <cell r="D1156">
            <v>3.5289999999999999</v>
          </cell>
          <cell r="G1156">
            <v>9530.0079999999998</v>
          </cell>
          <cell r="H1156">
            <v>-2.2189999999999999</v>
          </cell>
        </row>
        <row r="1157">
          <cell r="C1157">
            <v>7797.7110000000002</v>
          </cell>
          <cell r="D1157">
            <v>3.5059999999999998</v>
          </cell>
          <cell r="G1157">
            <v>9533.8590000000004</v>
          </cell>
          <cell r="H1157">
            <v>-2.6669999999999998</v>
          </cell>
        </row>
        <row r="1158">
          <cell r="C1158">
            <v>7803.8490000000002</v>
          </cell>
          <cell r="D1158">
            <v>3.5449999999999999</v>
          </cell>
          <cell r="G1158">
            <v>9536.5650000000005</v>
          </cell>
          <cell r="H1158">
            <v>-3.048</v>
          </cell>
        </row>
        <row r="1159">
          <cell r="C1159">
            <v>7813.0959999999995</v>
          </cell>
          <cell r="D1159">
            <v>3.4540000000000002</v>
          </cell>
          <cell r="G1159">
            <v>9539.4419999999991</v>
          </cell>
          <cell r="H1159">
            <v>-3.448</v>
          </cell>
        </row>
        <row r="1160">
          <cell r="C1160">
            <v>7827.3829999999998</v>
          </cell>
          <cell r="D1160">
            <v>3.4540000000000002</v>
          </cell>
          <cell r="G1160">
            <v>9543.9459999999999</v>
          </cell>
          <cell r="H1160">
            <v>-3.9950000000000001</v>
          </cell>
        </row>
        <row r="1161">
          <cell r="C1161">
            <v>7842.5140000000001</v>
          </cell>
          <cell r="D1161">
            <v>3.42</v>
          </cell>
          <cell r="G1161">
            <v>9546.8089999999993</v>
          </cell>
          <cell r="H1161">
            <v>-4.2990000000000004</v>
          </cell>
        </row>
        <row r="1162">
          <cell r="C1162">
            <v>7857.65</v>
          </cell>
          <cell r="D1162">
            <v>3.5169999999999999</v>
          </cell>
          <cell r="G1162">
            <v>9551.3989999999994</v>
          </cell>
          <cell r="H1162">
            <v>-4.5910000000000002</v>
          </cell>
        </row>
        <row r="1163">
          <cell r="C1163">
            <v>7874.15</v>
          </cell>
          <cell r="D1163">
            <v>3.5910000000000002</v>
          </cell>
          <cell r="G1163">
            <v>9555.0319999999992</v>
          </cell>
          <cell r="H1163">
            <v>-4.8079999999999998</v>
          </cell>
        </row>
        <row r="1164">
          <cell r="C1164">
            <v>7887.8890000000001</v>
          </cell>
          <cell r="D1164">
            <v>3.621</v>
          </cell>
          <cell r="G1164">
            <v>9565.5</v>
          </cell>
          <cell r="H1164">
            <v>-5.1079999999999997</v>
          </cell>
        </row>
        <row r="1165">
          <cell r="C1165">
            <v>7907.7790000000005</v>
          </cell>
          <cell r="D1165">
            <v>3.4870000000000001</v>
          </cell>
          <cell r="G1165">
            <v>9574.5519999999997</v>
          </cell>
          <cell r="H1165">
            <v>-5.4219999999999997</v>
          </cell>
        </row>
        <row r="1166">
          <cell r="C1166">
            <v>7914.6819999999998</v>
          </cell>
          <cell r="D1166">
            <v>3.5089999999999999</v>
          </cell>
          <cell r="G1166">
            <v>9586.3420000000006</v>
          </cell>
          <cell r="H1166">
            <v>-5.4340000000000002</v>
          </cell>
        </row>
        <row r="1167">
          <cell r="C1167">
            <v>7920.73</v>
          </cell>
          <cell r="D1167">
            <v>3.5529999999999999</v>
          </cell>
          <cell r="G1167">
            <v>9591.1959999999999</v>
          </cell>
          <cell r="H1167">
            <v>-5.5490000000000004</v>
          </cell>
        </row>
        <row r="1168">
          <cell r="C1168">
            <v>7923.4269999999997</v>
          </cell>
          <cell r="D1168">
            <v>3.5419999999999998</v>
          </cell>
          <cell r="G1168">
            <v>9597.7790000000005</v>
          </cell>
          <cell r="H1168">
            <v>-5.5140000000000002</v>
          </cell>
        </row>
        <row r="1169">
          <cell r="C1169">
            <v>7928.9620000000004</v>
          </cell>
          <cell r="D1169">
            <v>3.5190000000000001</v>
          </cell>
          <cell r="G1169">
            <v>9608.0360000000001</v>
          </cell>
          <cell r="H1169">
            <v>-5.569</v>
          </cell>
        </row>
        <row r="1170">
          <cell r="C1170">
            <v>7933.0110000000004</v>
          </cell>
          <cell r="D1170">
            <v>3.5960000000000001</v>
          </cell>
          <cell r="G1170">
            <v>9619.3590000000004</v>
          </cell>
          <cell r="H1170">
            <v>-5.4969999999999999</v>
          </cell>
        </row>
        <row r="1171">
          <cell r="C1171">
            <v>7937.08</v>
          </cell>
          <cell r="D1171">
            <v>3.5859999999999999</v>
          </cell>
          <cell r="G1171">
            <v>9628.6839999999993</v>
          </cell>
          <cell r="H1171">
            <v>-5.444</v>
          </cell>
        </row>
        <row r="1172">
          <cell r="C1172">
            <v>7941.6540000000005</v>
          </cell>
          <cell r="D1172">
            <v>3.74</v>
          </cell>
          <cell r="G1172">
            <v>9642.7330000000002</v>
          </cell>
          <cell r="H1172">
            <v>-5.3979999999999997</v>
          </cell>
        </row>
        <row r="1173">
          <cell r="C1173">
            <v>7947.1139999999996</v>
          </cell>
          <cell r="D1173">
            <v>3.5910000000000002</v>
          </cell>
          <cell r="G1173">
            <v>9650.009</v>
          </cell>
          <cell r="H1173">
            <v>-5.7309999999999999</v>
          </cell>
        </row>
        <row r="1174">
          <cell r="C1174">
            <v>7949.8879999999999</v>
          </cell>
          <cell r="D1174">
            <v>3.6030000000000002</v>
          </cell>
          <cell r="G1174">
            <v>9659.6710000000003</v>
          </cell>
          <cell r="H1174">
            <v>-6.0049999999999999</v>
          </cell>
        </row>
        <row r="1175">
          <cell r="C1175">
            <v>7953.9170000000004</v>
          </cell>
          <cell r="D1175">
            <v>3.718</v>
          </cell>
          <cell r="G1175">
            <v>9662.8410000000003</v>
          </cell>
          <cell r="H1175">
            <v>-6.1680000000000001</v>
          </cell>
        </row>
        <row r="1176">
          <cell r="C1176">
            <v>7959.799</v>
          </cell>
          <cell r="D1176">
            <v>3.6160000000000001</v>
          </cell>
          <cell r="G1176">
            <v>9672.2530000000006</v>
          </cell>
          <cell r="H1176">
            <v>-6.9039999999999999</v>
          </cell>
        </row>
        <row r="1177">
          <cell r="C1177">
            <v>7966.2719999999999</v>
          </cell>
          <cell r="D1177">
            <v>3.6819999999999999</v>
          </cell>
          <cell r="G1177">
            <v>9675.7119999999995</v>
          </cell>
          <cell r="H1177">
            <v>-7.4930000000000003</v>
          </cell>
        </row>
        <row r="1178">
          <cell r="C1178">
            <v>7973.2879999999996</v>
          </cell>
          <cell r="D1178">
            <v>3.7639999999999998</v>
          </cell>
          <cell r="G1178">
            <v>9684.5990000000002</v>
          </cell>
          <cell r="H1178">
            <v>-8.4760000000000009</v>
          </cell>
        </row>
        <row r="1179">
          <cell r="C1179">
            <v>7980.37</v>
          </cell>
          <cell r="D1179">
            <v>3.6389999999999998</v>
          </cell>
          <cell r="G1179">
            <v>9687.9519999999993</v>
          </cell>
          <cell r="H1179">
            <v>-8.7490000000000006</v>
          </cell>
        </row>
        <row r="1180">
          <cell r="C1180">
            <v>7985.8419999999996</v>
          </cell>
          <cell r="D1180">
            <v>3.5979999999999999</v>
          </cell>
          <cell r="G1180">
            <v>9689.89</v>
          </cell>
          <cell r="H1180">
            <v>-8.9039999999999999</v>
          </cell>
        </row>
        <row r="1181">
          <cell r="C1181">
            <v>7989.19</v>
          </cell>
          <cell r="D1181">
            <v>3.6160000000000001</v>
          </cell>
          <cell r="G1181">
            <v>9694.6779999999999</v>
          </cell>
          <cell r="H1181">
            <v>-9.35</v>
          </cell>
        </row>
        <row r="1182">
          <cell r="C1182">
            <v>7995.2160000000003</v>
          </cell>
          <cell r="D1182">
            <v>3.5720000000000001</v>
          </cell>
          <cell r="G1182">
            <v>9699.0360000000001</v>
          </cell>
          <cell r="H1182">
            <v>-9.5530000000000008</v>
          </cell>
        </row>
        <row r="1183">
          <cell r="C1183">
            <v>8002.7020000000002</v>
          </cell>
          <cell r="D1183">
            <v>3.3660000000000001</v>
          </cell>
          <cell r="G1183">
            <v>9702.6929999999993</v>
          </cell>
          <cell r="H1183">
            <v>-9.5990000000000002</v>
          </cell>
        </row>
        <row r="1184">
          <cell r="C1184">
            <v>8015.1379999999999</v>
          </cell>
          <cell r="D1184">
            <v>3.206</v>
          </cell>
          <cell r="G1184">
            <v>9706.5869999999995</v>
          </cell>
          <cell r="H1184">
            <v>-9.4819999999999993</v>
          </cell>
        </row>
        <row r="1185">
          <cell r="C1185">
            <v>8026.5209999999997</v>
          </cell>
          <cell r="D1185">
            <v>2.512</v>
          </cell>
          <cell r="G1185">
            <v>9712.9889999999996</v>
          </cell>
          <cell r="H1185">
            <v>-9.4770000000000003</v>
          </cell>
        </row>
        <row r="1186">
          <cell r="C1186">
            <v>8035.8280000000004</v>
          </cell>
          <cell r="D1186">
            <v>1.6040000000000001</v>
          </cell>
          <cell r="G1186">
            <v>9717.9449999999997</v>
          </cell>
          <cell r="H1186">
            <v>-9.4269999999999996</v>
          </cell>
        </row>
        <row r="1187">
          <cell r="C1187">
            <v>8040.549</v>
          </cell>
          <cell r="D1187">
            <v>1.2150000000000001</v>
          </cell>
          <cell r="G1187">
            <v>9724.6810000000005</v>
          </cell>
          <cell r="H1187">
            <v>-9.0299999999999994</v>
          </cell>
        </row>
        <row r="1188">
          <cell r="C1188">
            <v>8044.2879999999996</v>
          </cell>
          <cell r="D1188">
            <v>0.98599999999999999</v>
          </cell>
          <cell r="G1188">
            <v>9728.6669999999995</v>
          </cell>
          <cell r="H1188">
            <v>-8.8659999999999997</v>
          </cell>
        </row>
        <row r="1189">
          <cell r="C1189">
            <v>8047.35</v>
          </cell>
          <cell r="D1189">
            <v>0.89600000000000002</v>
          </cell>
          <cell r="G1189">
            <v>9731.7579999999998</v>
          </cell>
          <cell r="H1189">
            <v>-8.8640000000000008</v>
          </cell>
        </row>
        <row r="1190">
          <cell r="C1190">
            <v>8056.9369999999999</v>
          </cell>
          <cell r="D1190">
            <v>1.0409999999999999</v>
          </cell>
          <cell r="G1190">
            <v>9734.5329999999994</v>
          </cell>
          <cell r="H1190">
            <v>-8.6709999999999994</v>
          </cell>
        </row>
        <row r="1191">
          <cell r="C1191">
            <v>8061.3729999999996</v>
          </cell>
          <cell r="D1191">
            <v>1.123</v>
          </cell>
          <cell r="G1191">
            <v>9738.4490000000005</v>
          </cell>
          <cell r="H1191">
            <v>-8.4269999999999996</v>
          </cell>
        </row>
        <row r="1192">
          <cell r="C1192">
            <v>8065.7420000000002</v>
          </cell>
          <cell r="D1192">
            <v>1.22</v>
          </cell>
          <cell r="G1192">
            <v>9741.0460000000003</v>
          </cell>
          <cell r="H1192">
            <v>-8.2789999999999999</v>
          </cell>
        </row>
        <row r="1193">
          <cell r="C1193">
            <v>8069.8950000000004</v>
          </cell>
          <cell r="D1193">
            <v>1.5049999999999999</v>
          </cell>
          <cell r="G1193">
            <v>9743.4490000000005</v>
          </cell>
          <cell r="H1193">
            <v>-8.1679999999999993</v>
          </cell>
        </row>
        <row r="1194">
          <cell r="C1194">
            <v>8073.9250000000002</v>
          </cell>
          <cell r="D1194">
            <v>1.9359999999999999</v>
          </cell>
          <cell r="G1194">
            <v>9745.0889999999999</v>
          </cell>
          <cell r="H1194">
            <v>-8.1219999999999999</v>
          </cell>
        </row>
        <row r="1195">
          <cell r="C1195">
            <v>8079.4719999999998</v>
          </cell>
          <cell r="D1195">
            <v>2.48</v>
          </cell>
          <cell r="G1195">
            <v>9746.4809999999998</v>
          </cell>
          <cell r="H1195">
            <v>-7.9480000000000004</v>
          </cell>
        </row>
        <row r="1196">
          <cell r="C1196">
            <v>8084.683</v>
          </cell>
          <cell r="D1196">
            <v>3.0880000000000001</v>
          </cell>
          <cell r="G1196">
            <v>9749.0669999999991</v>
          </cell>
          <cell r="H1196">
            <v>-7.5670000000000002</v>
          </cell>
        </row>
        <row r="1197">
          <cell r="C1197">
            <v>8088.277</v>
          </cell>
          <cell r="D1197">
            <v>3.5779999999999998</v>
          </cell>
          <cell r="G1197">
            <v>9750.2219999999998</v>
          </cell>
          <cell r="H1197">
            <v>-7.4020000000000001</v>
          </cell>
        </row>
        <row r="1198">
          <cell r="C1198">
            <v>8094.45</v>
          </cell>
          <cell r="D1198">
            <v>4.274</v>
          </cell>
          <cell r="G1198">
            <v>9752.75</v>
          </cell>
          <cell r="H1198">
            <v>-7.149</v>
          </cell>
        </row>
        <row r="1199">
          <cell r="C1199">
            <v>8108.2110000000002</v>
          </cell>
          <cell r="D1199">
            <v>5.1029999999999998</v>
          </cell>
          <cell r="G1199">
            <v>9755.1980000000003</v>
          </cell>
          <cell r="H1199">
            <v>-6.9290000000000003</v>
          </cell>
        </row>
        <row r="1200">
          <cell r="C1200">
            <v>8113.0709999999999</v>
          </cell>
          <cell r="D1200">
            <v>5.1520000000000001</v>
          </cell>
          <cell r="G1200">
            <v>9757.8979999999992</v>
          </cell>
          <cell r="H1200">
            <v>-6.62</v>
          </cell>
        </row>
        <row r="1201">
          <cell r="C1201">
            <v>8117.5259999999998</v>
          </cell>
          <cell r="D1201">
            <v>4.952</v>
          </cell>
          <cell r="G1201">
            <v>9759.8739999999998</v>
          </cell>
          <cell r="H1201">
            <v>-6.4080000000000004</v>
          </cell>
        </row>
        <row r="1202">
          <cell r="C1202">
            <v>8121.893</v>
          </cell>
          <cell r="D1202">
            <v>4.8280000000000003</v>
          </cell>
          <cell r="G1202">
            <v>9763.3760000000002</v>
          </cell>
          <cell r="H1202">
            <v>-6.2110000000000003</v>
          </cell>
        </row>
        <row r="1203">
          <cell r="C1203">
            <v>8126.3819999999996</v>
          </cell>
          <cell r="D1203">
            <v>4.673</v>
          </cell>
          <cell r="G1203">
            <v>9767.2189999999991</v>
          </cell>
          <cell r="H1203">
            <v>-6.117</v>
          </cell>
        </row>
        <row r="1204">
          <cell r="C1204">
            <v>8130.8819999999996</v>
          </cell>
          <cell r="D1204">
            <v>4.5279999999999996</v>
          </cell>
          <cell r="G1204">
            <v>9776.9259999999995</v>
          </cell>
          <cell r="H1204">
            <v>-5.7670000000000003</v>
          </cell>
        </row>
        <row r="1205">
          <cell r="C1205">
            <v>8136.3429999999998</v>
          </cell>
          <cell r="D1205">
            <v>4.2919999999999998</v>
          </cell>
          <cell r="G1205">
            <v>9799.8510000000006</v>
          </cell>
          <cell r="H1205">
            <v>-5.4329999999999998</v>
          </cell>
        </row>
        <row r="1206">
          <cell r="C1206">
            <v>8142.8770000000004</v>
          </cell>
          <cell r="D1206">
            <v>4.0140000000000002</v>
          </cell>
          <cell r="G1206">
            <v>9824.5120000000006</v>
          </cell>
          <cell r="H1206">
            <v>-5.6379999999999999</v>
          </cell>
        </row>
        <row r="1207">
          <cell r="C1207">
            <v>8147.8379999999997</v>
          </cell>
          <cell r="D1207">
            <v>3.6509999999999998</v>
          </cell>
          <cell r="G1207">
            <v>9850.1880000000001</v>
          </cell>
          <cell r="H1207">
            <v>-5.6269999999999998</v>
          </cell>
        </row>
        <row r="1208">
          <cell r="C1208">
            <v>8151.2460000000001</v>
          </cell>
          <cell r="D1208">
            <v>3.4409999999999998</v>
          </cell>
          <cell r="G1208">
            <v>9872.3220000000001</v>
          </cell>
          <cell r="H1208">
            <v>-5.8819999999999997</v>
          </cell>
        </row>
        <row r="1209">
          <cell r="C1209">
            <v>8155.1869999999999</v>
          </cell>
          <cell r="D1209">
            <v>3.2839999999999998</v>
          </cell>
          <cell r="G1209">
            <v>9881.3179999999993</v>
          </cell>
          <cell r="H1209">
            <v>-6.117</v>
          </cell>
        </row>
        <row r="1210">
          <cell r="C1210">
            <v>8160.201</v>
          </cell>
          <cell r="D1210">
            <v>3.07</v>
          </cell>
          <cell r="G1210">
            <v>9899.8389999999999</v>
          </cell>
          <cell r="H1210">
            <v>-6.0709999999999997</v>
          </cell>
        </row>
        <row r="1211">
          <cell r="C1211">
            <v>8167.1450000000004</v>
          </cell>
          <cell r="D1211">
            <v>2.97</v>
          </cell>
          <cell r="G1211">
            <v>9937.7860000000001</v>
          </cell>
          <cell r="H1211">
            <v>-6.1760000000000002</v>
          </cell>
        </row>
        <row r="1212">
          <cell r="C1212">
            <v>8179.9589999999998</v>
          </cell>
          <cell r="D1212">
            <v>2.972</v>
          </cell>
          <cell r="G1212">
            <v>10003.23</v>
          </cell>
          <cell r="H1212">
            <v>-6.0709999999999997</v>
          </cell>
        </row>
        <row r="1213">
          <cell r="C1213">
            <v>8194.3369999999995</v>
          </cell>
          <cell r="D1213">
            <v>2.6869999999999998</v>
          </cell>
          <cell r="G1213">
            <v>10030.02</v>
          </cell>
          <cell r="H1213">
            <v>-3.6629999999999998</v>
          </cell>
        </row>
        <row r="1214">
          <cell r="C1214">
            <v>8211.9060000000009</v>
          </cell>
          <cell r="D1214">
            <v>2.6659999999999999</v>
          </cell>
          <cell r="G1214">
            <v>10048.453</v>
          </cell>
          <cell r="H1214">
            <v>0.35799999999999998</v>
          </cell>
        </row>
        <row r="1215">
          <cell r="C1215">
            <v>8225.0460000000003</v>
          </cell>
          <cell r="D1215">
            <v>2.8719999999999999</v>
          </cell>
          <cell r="G1215">
            <v>10059.120999999999</v>
          </cell>
          <cell r="H1215">
            <v>4.0839999999999996</v>
          </cell>
        </row>
        <row r="1216">
          <cell r="C1216">
            <v>8228.9619999999995</v>
          </cell>
          <cell r="D1216">
            <v>2.827</v>
          </cell>
          <cell r="G1216">
            <v>10064.406999999999</v>
          </cell>
          <cell r="H1216">
            <v>6.22</v>
          </cell>
        </row>
        <row r="1217">
          <cell r="C1217">
            <v>8234.6650000000009</v>
          </cell>
          <cell r="D1217">
            <v>2.722</v>
          </cell>
          <cell r="G1217">
            <v>10069.879999999999</v>
          </cell>
          <cell r="H1217">
            <v>8.4410000000000007</v>
          </cell>
        </row>
        <row r="1218">
          <cell r="C1218">
            <v>8241.384</v>
          </cell>
          <cell r="D1218">
            <v>2.7519999999999998</v>
          </cell>
          <cell r="G1218">
            <v>10073.906999999999</v>
          </cell>
          <cell r="H1218">
            <v>10.179</v>
          </cell>
        </row>
        <row r="1219">
          <cell r="C1219">
            <v>8242.09</v>
          </cell>
          <cell r="D1219">
            <v>2.8290000000000002</v>
          </cell>
          <cell r="G1219">
            <v>10077.936</v>
          </cell>
          <cell r="H1219">
            <v>11.787000000000001</v>
          </cell>
        </row>
        <row r="1220">
          <cell r="C1220">
            <v>8256.9130000000005</v>
          </cell>
          <cell r="D1220">
            <v>3.032</v>
          </cell>
          <cell r="G1220">
            <v>10082.162</v>
          </cell>
          <cell r="H1220">
            <v>13.045999999999999</v>
          </cell>
        </row>
        <row r="1221">
          <cell r="C1221">
            <v>8284.4470000000001</v>
          </cell>
          <cell r="D1221">
            <v>2.9420000000000002</v>
          </cell>
          <cell r="G1221">
            <v>10084.593000000001</v>
          </cell>
          <cell r="H1221">
            <v>13.592000000000001</v>
          </cell>
        </row>
        <row r="1222">
          <cell r="C1222">
            <v>8299.0959999999995</v>
          </cell>
          <cell r="D1222">
            <v>3.0169999999999999</v>
          </cell>
          <cell r="G1222">
            <v>10087.656000000001</v>
          </cell>
          <cell r="H1222">
            <v>14.284000000000001</v>
          </cell>
        </row>
        <row r="1223">
          <cell r="C1223">
            <v>8313.3449999999993</v>
          </cell>
          <cell r="D1223">
            <v>3.02</v>
          </cell>
          <cell r="G1223">
            <v>10089.929</v>
          </cell>
          <cell r="H1223">
            <v>14.763999999999999</v>
          </cell>
        </row>
        <row r="1224">
          <cell r="C1224">
            <v>8326.4150000000009</v>
          </cell>
          <cell r="D1224">
            <v>3.1989999999999998</v>
          </cell>
          <cell r="G1224">
            <v>10092.657999999999</v>
          </cell>
          <cell r="H1224">
            <v>15.202</v>
          </cell>
        </row>
        <row r="1225">
          <cell r="C1225">
            <v>8356.9590000000007</v>
          </cell>
          <cell r="D1225">
            <v>3.2919999999999998</v>
          </cell>
          <cell r="G1225">
            <v>10096.499</v>
          </cell>
          <cell r="H1225">
            <v>15.647</v>
          </cell>
        </row>
        <row r="1226">
          <cell r="C1226">
            <v>8376.5779999999995</v>
          </cell>
          <cell r="D1226">
            <v>3.6709999999999998</v>
          </cell>
          <cell r="G1226">
            <v>10099.922</v>
          </cell>
          <cell r="H1226">
            <v>15.962999999999999</v>
          </cell>
        </row>
        <row r="1227">
          <cell r="C1227">
            <v>8379.75</v>
          </cell>
          <cell r="D1227">
            <v>3.7509999999999999</v>
          </cell>
          <cell r="G1227">
            <v>10103.088</v>
          </cell>
          <cell r="H1227">
            <v>16.123999999999999</v>
          </cell>
        </row>
        <row r="1228">
          <cell r="C1228">
            <v>8381.8369999999995</v>
          </cell>
          <cell r="D1228">
            <v>3.67</v>
          </cell>
          <cell r="G1228">
            <v>10105.86</v>
          </cell>
          <cell r="H1228">
            <v>16.244</v>
          </cell>
        </row>
        <row r="1229">
          <cell r="C1229">
            <v>8382.7610000000004</v>
          </cell>
          <cell r="D1229">
            <v>3.7010000000000001</v>
          </cell>
          <cell r="G1229">
            <v>10108.045</v>
          </cell>
          <cell r="H1229">
            <v>16.148</v>
          </cell>
        </row>
        <row r="1230">
          <cell r="C1230">
            <v>8385.2759999999998</v>
          </cell>
          <cell r="D1230">
            <v>3.5859999999999999</v>
          </cell>
          <cell r="G1230">
            <v>10110.411</v>
          </cell>
          <cell r="H1230">
            <v>16.026</v>
          </cell>
        </row>
        <row r="1231">
          <cell r="C1231">
            <v>8389.6710000000003</v>
          </cell>
          <cell r="D1231">
            <v>3.3570000000000002</v>
          </cell>
          <cell r="G1231">
            <v>10114.6</v>
          </cell>
          <cell r="H1231">
            <v>15.667</v>
          </cell>
        </row>
        <row r="1232">
          <cell r="C1232">
            <v>8398.2819999999992</v>
          </cell>
          <cell r="D1232">
            <v>3.0369999999999999</v>
          </cell>
          <cell r="G1232">
            <v>10118.023999999999</v>
          </cell>
          <cell r="H1232">
            <v>15.198</v>
          </cell>
        </row>
        <row r="1233">
          <cell r="C1233">
            <v>8400.7710000000006</v>
          </cell>
          <cell r="D1233">
            <v>3.044</v>
          </cell>
          <cell r="G1233">
            <v>10120.473</v>
          </cell>
          <cell r="H1233">
            <v>14.776999999999999</v>
          </cell>
        </row>
        <row r="1234">
          <cell r="C1234">
            <v>8403.8960000000006</v>
          </cell>
          <cell r="D1234">
            <v>3.1070000000000002</v>
          </cell>
          <cell r="G1234">
            <v>10124.323</v>
          </cell>
          <cell r="H1234">
            <v>14.032</v>
          </cell>
        </row>
        <row r="1235">
          <cell r="C1235">
            <v>8410.1039999999994</v>
          </cell>
          <cell r="D1235">
            <v>3.3109999999999999</v>
          </cell>
          <cell r="G1235">
            <v>10128.207</v>
          </cell>
          <cell r="H1235">
            <v>13.273999999999999</v>
          </cell>
        </row>
        <row r="1236">
          <cell r="C1236">
            <v>8416.7620000000006</v>
          </cell>
          <cell r="D1236">
            <v>3.4409999999999998</v>
          </cell>
          <cell r="G1236">
            <v>10132.254000000001</v>
          </cell>
          <cell r="H1236">
            <v>12.465</v>
          </cell>
        </row>
        <row r="1237">
          <cell r="C1237">
            <v>8432.0139999999992</v>
          </cell>
          <cell r="D1237">
            <v>3.8969999999999998</v>
          </cell>
          <cell r="G1237">
            <v>10137.252</v>
          </cell>
          <cell r="H1237">
            <v>11.553000000000001</v>
          </cell>
        </row>
        <row r="1238">
          <cell r="C1238">
            <v>8437.9259999999995</v>
          </cell>
          <cell r="D1238">
            <v>3.9580000000000002</v>
          </cell>
          <cell r="G1238">
            <v>10146.153</v>
          </cell>
          <cell r="H1238">
            <v>10.489000000000001</v>
          </cell>
        </row>
        <row r="1239">
          <cell r="C1239">
            <v>8445.5769999999993</v>
          </cell>
          <cell r="D1239">
            <v>3.7330000000000001</v>
          </cell>
          <cell r="G1239">
            <v>10152.662</v>
          </cell>
          <cell r="H1239">
            <v>9.9380000000000006</v>
          </cell>
        </row>
        <row r="1240">
          <cell r="C1240">
            <v>8456.2880000000005</v>
          </cell>
          <cell r="D1240">
            <v>3.62</v>
          </cell>
          <cell r="G1240">
            <v>10155.713</v>
          </cell>
          <cell r="H1240">
            <v>9.6590000000000007</v>
          </cell>
        </row>
        <row r="1241">
          <cell r="C1241">
            <v>8470.2939999999999</v>
          </cell>
          <cell r="D1241">
            <v>3.754</v>
          </cell>
          <cell r="G1241">
            <v>10158.41</v>
          </cell>
          <cell r="H1241">
            <v>9.4369999999999994</v>
          </cell>
        </row>
        <row r="1242">
          <cell r="C1242">
            <v>8484.741</v>
          </cell>
          <cell r="D1242">
            <v>3.548</v>
          </cell>
          <cell r="G1242">
            <v>10161.259</v>
          </cell>
          <cell r="H1242">
            <v>9.0609999999999999</v>
          </cell>
        </row>
        <row r="1243">
          <cell r="C1243">
            <v>8495.6689999999999</v>
          </cell>
          <cell r="D1243">
            <v>3.1339999999999999</v>
          </cell>
          <cell r="G1243">
            <v>10164.912</v>
          </cell>
          <cell r="H1243">
            <v>8.6270000000000007</v>
          </cell>
        </row>
        <row r="1244">
          <cell r="C1244">
            <v>8508.1810000000005</v>
          </cell>
          <cell r="D1244">
            <v>3.1059999999999999</v>
          </cell>
          <cell r="G1244">
            <v>10167.343999999999</v>
          </cell>
          <cell r="H1244">
            <v>8.327</v>
          </cell>
        </row>
        <row r="1245">
          <cell r="C1245">
            <v>8520.6569999999992</v>
          </cell>
          <cell r="D1245">
            <v>3.2080000000000002</v>
          </cell>
          <cell r="G1245">
            <v>10169.437</v>
          </cell>
          <cell r="H1245">
            <v>7.9720000000000004</v>
          </cell>
        </row>
        <row r="1246">
          <cell r="C1246">
            <v>8531.0380000000005</v>
          </cell>
          <cell r="D1246">
            <v>3.34</v>
          </cell>
          <cell r="G1246">
            <v>10172.375</v>
          </cell>
          <cell r="H1246">
            <v>7.4829999999999997</v>
          </cell>
        </row>
        <row r="1247">
          <cell r="C1247">
            <v>8542.2389999999996</v>
          </cell>
          <cell r="D1247">
            <v>3.3180000000000001</v>
          </cell>
          <cell r="G1247">
            <v>10175.519</v>
          </cell>
          <cell r="H1247">
            <v>6.9640000000000004</v>
          </cell>
        </row>
        <row r="1248">
          <cell r="C1248">
            <v>8554.6029999999992</v>
          </cell>
          <cell r="D1248">
            <v>3.8109999999999999</v>
          </cell>
          <cell r="G1248">
            <v>10178.101000000001</v>
          </cell>
          <cell r="H1248">
            <v>6.4909999999999997</v>
          </cell>
        </row>
        <row r="1249">
          <cell r="C1249">
            <v>8559.06</v>
          </cell>
          <cell r="D1249">
            <v>3.6389999999999998</v>
          </cell>
          <cell r="G1249">
            <v>10182.641</v>
          </cell>
          <cell r="H1249">
            <v>5.6189999999999998</v>
          </cell>
        </row>
        <row r="1250">
          <cell r="C1250">
            <v>8568.2530000000006</v>
          </cell>
          <cell r="D1250">
            <v>3.4020000000000001</v>
          </cell>
          <cell r="G1250">
            <v>10186.752</v>
          </cell>
          <cell r="H1250">
            <v>4.7619999999999996</v>
          </cell>
        </row>
        <row r="1251">
          <cell r="C1251">
            <v>8571.3919999999998</v>
          </cell>
          <cell r="D1251">
            <v>3.28</v>
          </cell>
          <cell r="G1251">
            <v>10190.444</v>
          </cell>
          <cell r="H1251">
            <v>3.8849999999999998</v>
          </cell>
        </row>
        <row r="1252">
          <cell r="C1252">
            <v>8574.7219999999998</v>
          </cell>
          <cell r="D1252">
            <v>3.3460000000000001</v>
          </cell>
          <cell r="G1252">
            <v>10194.647999999999</v>
          </cell>
          <cell r="H1252">
            <v>2.87</v>
          </cell>
        </row>
        <row r="1253">
          <cell r="C1253">
            <v>8580.77</v>
          </cell>
          <cell r="D1253">
            <v>3.0659999999999998</v>
          </cell>
          <cell r="G1253">
            <v>10198.878000000001</v>
          </cell>
          <cell r="H1253">
            <v>1.7709999999999999</v>
          </cell>
        </row>
        <row r="1254">
          <cell r="C1254">
            <v>8582.4570000000003</v>
          </cell>
          <cell r="D1254">
            <v>3.0230000000000001</v>
          </cell>
          <cell r="G1254">
            <v>10204.392</v>
          </cell>
          <cell r="H1254">
            <v>0.35699999999999998</v>
          </cell>
        </row>
        <row r="1255">
          <cell r="C1255">
            <v>8585.0049999999992</v>
          </cell>
          <cell r="D1255">
            <v>3.0489999999999999</v>
          </cell>
          <cell r="G1255">
            <v>10214.715</v>
          </cell>
          <cell r="H1255">
            <v>-2.1960000000000002</v>
          </cell>
        </row>
        <row r="1256">
          <cell r="C1256">
            <v>8588.5110000000004</v>
          </cell>
          <cell r="D1256">
            <v>3.06</v>
          </cell>
          <cell r="G1256">
            <v>10229.053</v>
          </cell>
          <cell r="H1256">
            <v>-4.4089999999999998</v>
          </cell>
        </row>
        <row r="1257">
          <cell r="C1257">
            <v>8591.0619999999999</v>
          </cell>
          <cell r="D1257">
            <v>2.9889999999999999</v>
          </cell>
          <cell r="G1257">
            <v>10229.61</v>
          </cell>
          <cell r="H1257">
            <v>-4.0060000000000002</v>
          </cell>
        </row>
        <row r="1258">
          <cell r="C1258">
            <v>8594.7900000000009</v>
          </cell>
          <cell r="D1258">
            <v>3.0259999999999998</v>
          </cell>
          <cell r="G1258">
            <v>10253.231</v>
          </cell>
          <cell r="H1258">
            <v>-5.3380000000000001</v>
          </cell>
        </row>
        <row r="1259">
          <cell r="C1259">
            <v>8599.7880000000005</v>
          </cell>
          <cell r="D1259">
            <v>3.0640000000000001</v>
          </cell>
          <cell r="G1259">
            <v>10269.273999999999</v>
          </cell>
          <cell r="H1259">
            <v>-5.4119999999999999</v>
          </cell>
        </row>
        <row r="1260">
          <cell r="C1260">
            <v>8601.7279999999992</v>
          </cell>
          <cell r="D1260">
            <v>2.996</v>
          </cell>
          <cell r="G1260">
            <v>10287.182000000001</v>
          </cell>
          <cell r="H1260">
            <v>-5.5339999999999998</v>
          </cell>
        </row>
        <row r="1261">
          <cell r="C1261">
            <v>8604.3259999999991</v>
          </cell>
          <cell r="D1261">
            <v>3.089</v>
          </cell>
          <cell r="G1261">
            <v>10301.236999999999</v>
          </cell>
          <cell r="H1261">
            <v>-5.431</v>
          </cell>
        </row>
        <row r="1262">
          <cell r="C1262">
            <v>8609.1759999999995</v>
          </cell>
          <cell r="D1262">
            <v>3.3210000000000002</v>
          </cell>
          <cell r="G1262">
            <v>10310.772999999999</v>
          </cell>
          <cell r="H1262">
            <v>-5.3109999999999999</v>
          </cell>
        </row>
        <row r="1263">
          <cell r="C1263">
            <v>8621.1880000000001</v>
          </cell>
          <cell r="D1263">
            <v>3.2890000000000001</v>
          </cell>
          <cell r="G1263">
            <v>10312.168</v>
          </cell>
          <cell r="H1263">
            <v>-5.64</v>
          </cell>
        </row>
        <row r="1264">
          <cell r="C1264">
            <v>8633.5519999999997</v>
          </cell>
          <cell r="D1264">
            <v>3.27</v>
          </cell>
          <cell r="G1264">
            <v>10313.468000000001</v>
          </cell>
          <cell r="H1264">
            <v>-6.0010000000000003</v>
          </cell>
        </row>
        <row r="1265">
          <cell r="C1265">
            <v>8644.7669999999998</v>
          </cell>
          <cell r="D1265">
            <v>3.3530000000000002</v>
          </cell>
          <cell r="G1265">
            <v>10315.474</v>
          </cell>
          <cell r="H1265">
            <v>-6.2149999999999999</v>
          </cell>
        </row>
        <row r="1266">
          <cell r="C1266">
            <v>8648.9860000000008</v>
          </cell>
          <cell r="D1266">
            <v>3.3879999999999999</v>
          </cell>
          <cell r="G1266">
            <v>10318.925999999999</v>
          </cell>
          <cell r="H1266">
            <v>-6.4160000000000004</v>
          </cell>
        </row>
        <row r="1267">
          <cell r="C1267">
            <v>8651.6290000000008</v>
          </cell>
          <cell r="D1267">
            <v>3.355</v>
          </cell>
          <cell r="G1267">
            <v>10328.064</v>
          </cell>
          <cell r="H1267">
            <v>-6.7549999999999999</v>
          </cell>
        </row>
        <row r="1268">
          <cell r="C1268">
            <v>8654.4560000000001</v>
          </cell>
          <cell r="D1268">
            <v>3.2570000000000001</v>
          </cell>
          <cell r="G1268">
            <v>10346.249</v>
          </cell>
          <cell r="H1268">
            <v>-6.69</v>
          </cell>
        </row>
        <row r="1269">
          <cell r="C1269">
            <v>8664.518</v>
          </cell>
          <cell r="D1269">
            <v>3.4780000000000002</v>
          </cell>
          <cell r="G1269">
            <v>10393.877</v>
          </cell>
          <cell r="H1269">
            <v>-6.8010000000000002</v>
          </cell>
        </row>
        <row r="1270">
          <cell r="C1270">
            <v>8672.768</v>
          </cell>
          <cell r="D1270">
            <v>3.464</v>
          </cell>
          <cell r="G1270">
            <v>10422.105</v>
          </cell>
          <cell r="H1270">
            <v>-6.899</v>
          </cell>
        </row>
        <row r="1271">
          <cell r="C1271">
            <v>8681.2340000000004</v>
          </cell>
          <cell r="D1271">
            <v>3.5249999999999999</v>
          </cell>
          <cell r="G1271">
            <v>10436.151</v>
          </cell>
          <cell r="H1271">
            <v>-6.8090000000000002</v>
          </cell>
        </row>
        <row r="1272">
          <cell r="C1272">
            <v>8688.8909999999996</v>
          </cell>
          <cell r="D1272">
            <v>3.556</v>
          </cell>
          <cell r="G1272">
            <v>10439.111000000001</v>
          </cell>
          <cell r="H1272">
            <v>-6.33</v>
          </cell>
        </row>
        <row r="1273">
          <cell r="C1273">
            <v>8697.8649999999998</v>
          </cell>
          <cell r="D1273">
            <v>3.7210000000000001</v>
          </cell>
          <cell r="G1273">
            <v>10442.314</v>
          </cell>
          <cell r="H1273">
            <v>-5.8650000000000002</v>
          </cell>
        </row>
        <row r="1274">
          <cell r="C1274">
            <v>8705.4120000000003</v>
          </cell>
          <cell r="D1274">
            <v>4.0110000000000001</v>
          </cell>
          <cell r="G1274">
            <v>10446.474</v>
          </cell>
          <cell r="H1274">
            <v>-5.4489999999999998</v>
          </cell>
        </row>
        <row r="1275">
          <cell r="C1275">
            <v>8708.08</v>
          </cell>
          <cell r="D1275">
            <v>4.12</v>
          </cell>
          <cell r="G1275">
            <v>10469.14</v>
          </cell>
          <cell r="H1275">
            <v>-5.4320000000000004</v>
          </cell>
        </row>
        <row r="1276">
          <cell r="C1276">
            <v>8709.8330000000005</v>
          </cell>
          <cell r="D1276">
            <v>4.1360000000000001</v>
          </cell>
          <cell r="G1276">
            <v>10492.734</v>
          </cell>
          <cell r="H1276">
            <v>-5.5110000000000001</v>
          </cell>
        </row>
        <row r="1277">
          <cell r="C1277">
            <v>8713.06</v>
          </cell>
          <cell r="D1277">
            <v>4.1820000000000004</v>
          </cell>
          <cell r="G1277">
            <v>10521.245000000001</v>
          </cell>
          <cell r="H1277">
            <v>-6.4850000000000003</v>
          </cell>
        </row>
        <row r="1278">
          <cell r="C1278">
            <v>8715.4449999999997</v>
          </cell>
          <cell r="D1278">
            <v>4.1529999999999996</v>
          </cell>
          <cell r="G1278">
            <v>10525.635</v>
          </cell>
          <cell r="H1278">
            <v>-6.9569999999999999</v>
          </cell>
        </row>
        <row r="1279">
          <cell r="C1279">
            <v>8723.8439999999991</v>
          </cell>
          <cell r="D1279">
            <v>4.2830000000000004</v>
          </cell>
          <cell r="G1279">
            <v>10529.232</v>
          </cell>
          <cell r="H1279">
            <v>-7.4219999999999997</v>
          </cell>
        </row>
        <row r="1280">
          <cell r="C1280">
            <v>8725.4339999999993</v>
          </cell>
          <cell r="D1280">
            <v>4.3310000000000004</v>
          </cell>
          <cell r="G1280">
            <v>10531.791999999999</v>
          </cell>
          <cell r="H1280">
            <v>-7.694</v>
          </cell>
        </row>
        <row r="1281">
          <cell r="C1281">
            <v>8727.2970000000005</v>
          </cell>
          <cell r="D1281">
            <v>4.3600000000000003</v>
          </cell>
          <cell r="G1281">
            <v>10534.763000000001</v>
          </cell>
          <cell r="H1281">
            <v>-7.9550000000000001</v>
          </cell>
        </row>
        <row r="1282">
          <cell r="C1282">
            <v>8729.0329999999994</v>
          </cell>
          <cell r="D1282">
            <v>4.2619999999999996</v>
          </cell>
          <cell r="G1282">
            <v>10538.227999999999</v>
          </cell>
          <cell r="H1282">
            <v>-8.1839999999999993</v>
          </cell>
        </row>
        <row r="1283">
          <cell r="C1283">
            <v>8732.5789999999997</v>
          </cell>
          <cell r="D1283">
            <v>4.1479999999999997</v>
          </cell>
          <cell r="G1283">
            <v>10541.734</v>
          </cell>
          <cell r="H1283">
            <v>-8.3919999999999995</v>
          </cell>
        </row>
        <row r="1284">
          <cell r="C1284">
            <v>8735.9950000000008</v>
          </cell>
          <cell r="D1284">
            <v>4.125</v>
          </cell>
          <cell r="G1284">
            <v>10545.02</v>
          </cell>
          <cell r="H1284">
            <v>-8.5470000000000006</v>
          </cell>
        </row>
        <row r="1285">
          <cell r="C1285">
            <v>8739.3970000000008</v>
          </cell>
          <cell r="D1285">
            <v>4.1139999999999999</v>
          </cell>
          <cell r="G1285">
            <v>10548.23</v>
          </cell>
          <cell r="H1285">
            <v>-8.593</v>
          </cell>
        </row>
        <row r="1286">
          <cell r="C1286">
            <v>8745.7759999999998</v>
          </cell>
          <cell r="D1286">
            <v>4.4109999999999996</v>
          </cell>
          <cell r="G1286">
            <v>10551.999</v>
          </cell>
          <cell r="H1286">
            <v>-8.5310000000000006</v>
          </cell>
        </row>
        <row r="1287">
          <cell r="C1287">
            <v>8751.268</v>
          </cell>
          <cell r="D1287">
            <v>4.718</v>
          </cell>
          <cell r="G1287">
            <v>10554.696</v>
          </cell>
          <cell r="H1287">
            <v>-8.4540000000000006</v>
          </cell>
        </row>
        <row r="1288">
          <cell r="C1288">
            <v>8753.0439999999999</v>
          </cell>
          <cell r="D1288">
            <v>4.7050000000000001</v>
          </cell>
          <cell r="G1288">
            <v>10557.444</v>
          </cell>
          <cell r="H1288">
            <v>-8.2959999999999994</v>
          </cell>
        </row>
        <row r="1289">
          <cell r="C1289">
            <v>8755.7250000000004</v>
          </cell>
          <cell r="D1289">
            <v>4.569</v>
          </cell>
          <cell r="G1289">
            <v>10560.107</v>
          </cell>
          <cell r="H1289">
            <v>-8.1300000000000008</v>
          </cell>
        </row>
        <row r="1290">
          <cell r="C1290">
            <v>8758.6610000000001</v>
          </cell>
          <cell r="D1290">
            <v>4.3929999999999998</v>
          </cell>
          <cell r="G1290">
            <v>10563.089</v>
          </cell>
          <cell r="H1290">
            <v>-7.9139999999999997</v>
          </cell>
        </row>
        <row r="1291">
          <cell r="C1291">
            <v>8762.5889999999999</v>
          </cell>
          <cell r="D1291">
            <v>4.1440000000000001</v>
          </cell>
          <cell r="G1291">
            <v>10567.022999999999</v>
          </cell>
          <cell r="H1291">
            <v>-7.4619999999999997</v>
          </cell>
        </row>
        <row r="1292">
          <cell r="C1292">
            <v>8764.9330000000009</v>
          </cell>
          <cell r="D1292">
            <v>3.8140000000000001</v>
          </cell>
          <cell r="G1292">
            <v>10569.092000000001</v>
          </cell>
          <cell r="H1292">
            <v>-7.1669999999999998</v>
          </cell>
        </row>
        <row r="1293">
          <cell r="C1293">
            <v>8769.3819999999996</v>
          </cell>
          <cell r="D1293">
            <v>3.4660000000000002</v>
          </cell>
          <cell r="G1293">
            <v>10572.706</v>
          </cell>
          <cell r="H1293">
            <v>-6.6980000000000004</v>
          </cell>
        </row>
        <row r="1294">
          <cell r="C1294">
            <v>8772.89</v>
          </cell>
          <cell r="D1294">
            <v>3.339</v>
          </cell>
          <cell r="G1294">
            <v>10580.411</v>
          </cell>
          <cell r="H1294">
            <v>-5.6509999999999998</v>
          </cell>
        </row>
        <row r="1295">
          <cell r="C1295">
            <v>8777.1450000000004</v>
          </cell>
          <cell r="D1295">
            <v>3.16</v>
          </cell>
          <cell r="G1295">
            <v>10593.82</v>
          </cell>
          <cell r="H1295">
            <v>-4.3710000000000004</v>
          </cell>
        </row>
        <row r="1296">
          <cell r="C1296">
            <v>8782.0630000000001</v>
          </cell>
          <cell r="D1296">
            <v>3.1419999999999999</v>
          </cell>
          <cell r="G1296">
            <v>10622.494000000001</v>
          </cell>
          <cell r="H1296">
            <v>-2.3679999999999999</v>
          </cell>
        </row>
        <row r="1297">
          <cell r="C1297">
            <v>8785.2070000000003</v>
          </cell>
          <cell r="D1297">
            <v>3.016</v>
          </cell>
          <cell r="G1297">
            <v>10651.102000000001</v>
          </cell>
          <cell r="H1297">
            <v>-0.56299999999999994</v>
          </cell>
        </row>
        <row r="1298">
          <cell r="C1298">
            <v>8790.768</v>
          </cell>
          <cell r="D1298">
            <v>2.7650000000000001</v>
          </cell>
          <cell r="G1298">
            <v>10655.938</v>
          </cell>
          <cell r="H1298">
            <v>-0.34599999999999997</v>
          </cell>
        </row>
        <row r="1299">
          <cell r="C1299">
            <v>8794.4789999999994</v>
          </cell>
          <cell r="D1299">
            <v>2.694</v>
          </cell>
          <cell r="G1299">
            <v>10664.468000000001</v>
          </cell>
          <cell r="H1299">
            <v>-0.245</v>
          </cell>
        </row>
        <row r="1300">
          <cell r="C1300">
            <v>8800.4840000000004</v>
          </cell>
          <cell r="D1300">
            <v>2.5779999999999998</v>
          </cell>
          <cell r="G1300">
            <v>10672.523999999999</v>
          </cell>
          <cell r="H1300">
            <v>-0.16900000000000001</v>
          </cell>
        </row>
        <row r="1301">
          <cell r="C1301">
            <v>8805.6919999999991</v>
          </cell>
          <cell r="D1301">
            <v>2.37</v>
          </cell>
          <cell r="G1301">
            <v>10680.003000000001</v>
          </cell>
          <cell r="H1301">
            <v>-0.14499999999999999</v>
          </cell>
        </row>
        <row r="1302">
          <cell r="C1302">
            <v>8808.8230000000003</v>
          </cell>
          <cell r="D1302">
            <v>2.137</v>
          </cell>
          <cell r="G1302">
            <v>10683.058999999999</v>
          </cell>
          <cell r="H1302">
            <v>-0.185</v>
          </cell>
        </row>
        <row r="1303">
          <cell r="C1303">
            <v>8812.9599999999991</v>
          </cell>
          <cell r="D1303">
            <v>1.9019999999999999</v>
          </cell>
          <cell r="G1303">
            <v>10686.144</v>
          </cell>
          <cell r="H1303">
            <v>-0.27100000000000002</v>
          </cell>
        </row>
        <row r="1304">
          <cell r="C1304">
            <v>8819.1229999999996</v>
          </cell>
          <cell r="D1304">
            <v>1.85</v>
          </cell>
          <cell r="G1304">
            <v>10689.210999999999</v>
          </cell>
          <cell r="H1304">
            <v>-0.47099999999999997</v>
          </cell>
        </row>
        <row r="1305">
          <cell r="C1305">
            <v>8828.6990000000005</v>
          </cell>
          <cell r="D1305">
            <v>1.988</v>
          </cell>
          <cell r="G1305">
            <v>10692.548000000001</v>
          </cell>
          <cell r="H1305">
            <v>-0.67400000000000004</v>
          </cell>
        </row>
        <row r="1306">
          <cell r="C1306">
            <v>8834.1280000000006</v>
          </cell>
          <cell r="D1306">
            <v>2.077</v>
          </cell>
          <cell r="G1306">
            <v>10695.541999999999</v>
          </cell>
          <cell r="H1306">
            <v>-0.95099999999999996</v>
          </cell>
        </row>
        <row r="1307">
          <cell r="C1307">
            <v>8841.6329999999998</v>
          </cell>
          <cell r="D1307">
            <v>2.0019999999999998</v>
          </cell>
          <cell r="G1307">
            <v>10699.284</v>
          </cell>
          <cell r="H1307">
            <v>-1.345</v>
          </cell>
        </row>
        <row r="1308">
          <cell r="C1308">
            <v>8854.4920000000002</v>
          </cell>
          <cell r="D1308">
            <v>2.1080000000000001</v>
          </cell>
          <cell r="G1308">
            <v>10704.457</v>
          </cell>
          <cell r="H1308">
            <v>-2.028</v>
          </cell>
        </row>
        <row r="1309">
          <cell r="C1309">
            <v>8858.7189999999991</v>
          </cell>
          <cell r="D1309">
            <v>1.9119999999999999</v>
          </cell>
          <cell r="G1309">
            <v>10725.611000000001</v>
          </cell>
          <cell r="H1309">
            <v>-5.4279999999999999</v>
          </cell>
        </row>
        <row r="1310">
          <cell r="C1310">
            <v>8862.5499999999993</v>
          </cell>
          <cell r="D1310">
            <v>1.857</v>
          </cell>
          <cell r="G1310">
            <v>10737.697</v>
          </cell>
          <cell r="H1310">
            <v>-7.8019999999999996</v>
          </cell>
        </row>
        <row r="1311">
          <cell r="C1311">
            <v>8868.02</v>
          </cell>
          <cell r="D1311">
            <v>1.677</v>
          </cell>
          <cell r="G1311">
            <v>10744.277</v>
          </cell>
          <cell r="H1311">
            <v>-9.48</v>
          </cell>
        </row>
        <row r="1312">
          <cell r="C1312">
            <v>8878.4940000000006</v>
          </cell>
          <cell r="D1312">
            <v>1.5960000000000001</v>
          </cell>
          <cell r="G1312">
            <v>10750.66</v>
          </cell>
          <cell r="H1312">
            <v>-11.226000000000001</v>
          </cell>
        </row>
        <row r="1313">
          <cell r="C1313">
            <v>8894.3649999999998</v>
          </cell>
          <cell r="D1313">
            <v>1.524</v>
          </cell>
          <cell r="G1313">
            <v>10754.557000000001</v>
          </cell>
          <cell r="H1313">
            <v>-12.319000000000001</v>
          </cell>
        </row>
        <row r="1314">
          <cell r="C1314">
            <v>8907.6</v>
          </cell>
          <cell r="D1314">
            <v>1.5660000000000001</v>
          </cell>
          <cell r="G1314">
            <v>10757.629000000001</v>
          </cell>
          <cell r="H1314">
            <v>-13.093</v>
          </cell>
        </row>
        <row r="1315">
          <cell r="C1315">
            <v>8918.9959999999992</v>
          </cell>
          <cell r="D1315">
            <v>1.5629999999999999</v>
          </cell>
          <cell r="G1315">
            <v>10760.749</v>
          </cell>
          <cell r="H1315">
            <v>-13.787000000000001</v>
          </cell>
        </row>
        <row r="1316">
          <cell r="C1316">
            <v>8925.9380000000001</v>
          </cell>
          <cell r="D1316">
            <v>1.5129999999999999</v>
          </cell>
          <cell r="G1316">
            <v>10764.626</v>
          </cell>
          <cell r="H1316">
            <v>-14.507999999999999</v>
          </cell>
        </row>
        <row r="1317">
          <cell r="C1317">
            <v>8933.7659999999996</v>
          </cell>
          <cell r="D1317">
            <v>1.42</v>
          </cell>
          <cell r="G1317">
            <v>10768.434999999999</v>
          </cell>
          <cell r="H1317">
            <v>-15.156000000000001</v>
          </cell>
        </row>
        <row r="1318">
          <cell r="C1318">
            <v>8946.7099999999991</v>
          </cell>
          <cell r="D1318">
            <v>1.4690000000000001</v>
          </cell>
          <cell r="G1318">
            <v>10773.003000000001</v>
          </cell>
          <cell r="H1318">
            <v>-15.955</v>
          </cell>
        </row>
        <row r="1319">
          <cell r="C1319">
            <v>8960.3719999999994</v>
          </cell>
          <cell r="D1319">
            <v>1.518</v>
          </cell>
          <cell r="G1319">
            <v>10782.575999999999</v>
          </cell>
          <cell r="H1319">
            <v>-16.856999999999999</v>
          </cell>
        </row>
        <row r="1320">
          <cell r="C1320">
            <v>8974.8140000000003</v>
          </cell>
          <cell r="D1320">
            <v>1.427</v>
          </cell>
          <cell r="G1320">
            <v>10788.832</v>
          </cell>
          <cell r="H1320">
            <v>-17.395</v>
          </cell>
        </row>
        <row r="1321">
          <cell r="C1321">
            <v>8983.8220000000001</v>
          </cell>
          <cell r="D1321">
            <v>1.403</v>
          </cell>
          <cell r="G1321">
            <v>10793.333000000001</v>
          </cell>
          <cell r="H1321">
            <v>-17.486000000000001</v>
          </cell>
        </row>
        <row r="1322">
          <cell r="C1322">
            <v>8995.2649999999994</v>
          </cell>
          <cell r="D1322">
            <v>1.4610000000000001</v>
          </cell>
          <cell r="G1322">
            <v>10797.691999999999</v>
          </cell>
          <cell r="H1322">
            <v>-17.388000000000002</v>
          </cell>
        </row>
        <row r="1323">
          <cell r="C1323">
            <v>9006.6990000000005</v>
          </cell>
          <cell r="D1323">
            <v>1.339</v>
          </cell>
          <cell r="G1323">
            <v>10799.45</v>
          </cell>
          <cell r="H1323">
            <v>-17.190000000000001</v>
          </cell>
        </row>
        <row r="1324">
          <cell r="C1324">
            <v>9018.6219999999994</v>
          </cell>
          <cell r="D1324">
            <v>1.298</v>
          </cell>
          <cell r="G1324">
            <v>10805.197</v>
          </cell>
          <cell r="H1324">
            <v>-16.518000000000001</v>
          </cell>
        </row>
        <row r="1325">
          <cell r="C1325">
            <v>9030.8130000000001</v>
          </cell>
          <cell r="D1325">
            <v>1.022</v>
          </cell>
          <cell r="G1325">
            <v>10808.798000000001</v>
          </cell>
          <cell r="H1325">
            <v>-16.111999999999998</v>
          </cell>
        </row>
        <row r="1326">
          <cell r="C1326">
            <v>9039.3700000000008</v>
          </cell>
          <cell r="D1326">
            <v>0.44</v>
          </cell>
          <cell r="G1326">
            <v>10814.01</v>
          </cell>
          <cell r="H1326">
            <v>-14.986000000000001</v>
          </cell>
        </row>
        <row r="1327">
          <cell r="C1327">
            <v>9046.3289999999997</v>
          </cell>
          <cell r="D1327">
            <v>-0.312</v>
          </cell>
          <cell r="G1327">
            <v>10820.273999999999</v>
          </cell>
          <cell r="H1327">
            <v>-13.584</v>
          </cell>
        </row>
        <row r="1328">
          <cell r="C1328">
            <v>9050.14</v>
          </cell>
          <cell r="D1328">
            <v>-0.78700000000000003</v>
          </cell>
          <cell r="G1328">
            <v>10831.664000000001</v>
          </cell>
          <cell r="H1328">
            <v>-11.492000000000001</v>
          </cell>
        </row>
        <row r="1329">
          <cell r="C1329">
            <v>9058.7620000000006</v>
          </cell>
          <cell r="D1329">
            <v>-2.0350000000000001</v>
          </cell>
          <cell r="G1329">
            <v>10846.831</v>
          </cell>
          <cell r="H1329">
            <v>-9.2260000000000009</v>
          </cell>
        </row>
        <row r="1330">
          <cell r="C1330">
            <v>9063.8220000000001</v>
          </cell>
          <cell r="D1330">
            <v>-2.9710000000000001</v>
          </cell>
          <cell r="G1330">
            <v>10861.33</v>
          </cell>
          <cell r="H1330">
            <v>-7.1639999999999997</v>
          </cell>
        </row>
        <row r="1331">
          <cell r="C1331">
            <v>9067.9470000000001</v>
          </cell>
          <cell r="D1331">
            <v>-3.7639999999999998</v>
          </cell>
          <cell r="G1331">
            <v>10889.526</v>
          </cell>
          <cell r="H1331">
            <v>-2.9409999999999998</v>
          </cell>
        </row>
        <row r="1332">
          <cell r="C1332">
            <v>9071.0580000000009</v>
          </cell>
          <cell r="D1332">
            <v>-4.4139999999999997</v>
          </cell>
          <cell r="G1332">
            <v>10898.362999999999</v>
          </cell>
          <cell r="H1332">
            <v>-0.97699999999999998</v>
          </cell>
        </row>
        <row r="1333">
          <cell r="C1333">
            <v>9073.4290000000001</v>
          </cell>
          <cell r="D1333">
            <v>-4.8620000000000001</v>
          </cell>
          <cell r="G1333">
            <v>10906.156999999999</v>
          </cell>
          <cell r="H1333">
            <v>1.343</v>
          </cell>
        </row>
        <row r="1334">
          <cell r="C1334">
            <v>9076.3989999999994</v>
          </cell>
          <cell r="D1334">
            <v>-5.4809999999999999</v>
          </cell>
          <cell r="G1334">
            <v>10915.726000000001</v>
          </cell>
          <cell r="H1334">
            <v>5.44</v>
          </cell>
        </row>
        <row r="1335">
          <cell r="C1335">
            <v>9079.4830000000002</v>
          </cell>
          <cell r="D1335">
            <v>-6.056</v>
          </cell>
          <cell r="G1335">
            <v>10919.475</v>
          </cell>
          <cell r="H1335">
            <v>7.3760000000000003</v>
          </cell>
        </row>
        <row r="1336">
          <cell r="C1336">
            <v>9083.5640000000003</v>
          </cell>
          <cell r="D1336">
            <v>-6.7290000000000001</v>
          </cell>
          <cell r="G1336">
            <v>10922.255999999999</v>
          </cell>
          <cell r="H1336">
            <v>8.7910000000000004</v>
          </cell>
        </row>
        <row r="1337">
          <cell r="C1337">
            <v>9087.7559999999994</v>
          </cell>
          <cell r="D1337">
            <v>-7.4269999999999996</v>
          </cell>
          <cell r="G1337">
            <v>10925.384</v>
          </cell>
          <cell r="H1337">
            <v>10.477</v>
          </cell>
        </row>
        <row r="1338">
          <cell r="C1338">
            <v>9091.1620000000003</v>
          </cell>
          <cell r="D1338">
            <v>-7.9</v>
          </cell>
          <cell r="G1338">
            <v>10929.5</v>
          </cell>
          <cell r="H1338">
            <v>12.622</v>
          </cell>
        </row>
        <row r="1339">
          <cell r="C1339">
            <v>9094.2180000000008</v>
          </cell>
          <cell r="D1339">
            <v>-8.4440000000000008</v>
          </cell>
          <cell r="G1339">
            <v>10933.275</v>
          </cell>
          <cell r="H1339">
            <v>14.396000000000001</v>
          </cell>
        </row>
        <row r="1340">
          <cell r="C1340">
            <v>9097.5910000000003</v>
          </cell>
          <cell r="D1340">
            <v>-8.8439999999999994</v>
          </cell>
          <cell r="G1340">
            <v>10937.572</v>
          </cell>
          <cell r="H1340">
            <v>16.402000000000001</v>
          </cell>
        </row>
        <row r="1341">
          <cell r="C1341">
            <v>9102.3320000000003</v>
          </cell>
          <cell r="D1341">
            <v>-9.4920000000000009</v>
          </cell>
          <cell r="G1341">
            <v>10941.712</v>
          </cell>
          <cell r="H1341">
            <v>18.263999999999999</v>
          </cell>
        </row>
        <row r="1342">
          <cell r="C1342">
            <v>9104.36</v>
          </cell>
          <cell r="D1342">
            <v>-9.7149999999999999</v>
          </cell>
          <cell r="G1342">
            <v>10945.902</v>
          </cell>
          <cell r="H1342">
            <v>19.722000000000001</v>
          </cell>
        </row>
        <row r="1343">
          <cell r="C1343">
            <v>9107.348</v>
          </cell>
          <cell r="D1343">
            <v>-9.9870000000000001</v>
          </cell>
          <cell r="G1343">
            <v>10952.388000000001</v>
          </cell>
          <cell r="H1343">
            <v>22.302</v>
          </cell>
        </row>
        <row r="1344">
          <cell r="C1344">
            <v>9109.991</v>
          </cell>
          <cell r="D1344">
            <v>-10.314</v>
          </cell>
          <cell r="G1344">
            <v>10956.119000000001</v>
          </cell>
          <cell r="H1344">
            <v>23.349</v>
          </cell>
        </row>
        <row r="1345">
          <cell r="C1345">
            <v>9112.64</v>
          </cell>
          <cell r="D1345">
            <v>-10.54</v>
          </cell>
          <cell r="G1345">
            <v>10961.209000000001</v>
          </cell>
          <cell r="H1345">
            <v>24.193999999999999</v>
          </cell>
        </row>
        <row r="1346">
          <cell r="C1346">
            <v>9117.3169999999991</v>
          </cell>
          <cell r="D1346">
            <v>-11.000999999999999</v>
          </cell>
          <cell r="G1346">
            <v>10965.474</v>
          </cell>
          <cell r="H1346">
            <v>24.547999999999998</v>
          </cell>
        </row>
        <row r="1347">
          <cell r="C1347">
            <v>9120.5310000000009</v>
          </cell>
          <cell r="D1347">
            <v>-11.279</v>
          </cell>
          <cell r="G1347">
            <v>10969.296</v>
          </cell>
          <cell r="H1347">
            <v>24.542999999999999</v>
          </cell>
        </row>
        <row r="1348">
          <cell r="C1348">
            <v>9122.7939999999999</v>
          </cell>
          <cell r="D1348">
            <v>-11.29</v>
          </cell>
          <cell r="G1348">
            <v>10973.75</v>
          </cell>
          <cell r="H1348">
            <v>24.524999999999999</v>
          </cell>
        </row>
        <row r="1349">
          <cell r="C1349">
            <v>9123.8250000000007</v>
          </cell>
          <cell r="D1349">
            <v>-11.292</v>
          </cell>
          <cell r="G1349">
            <v>10978.032999999999</v>
          </cell>
          <cell r="H1349">
            <v>24.349</v>
          </cell>
        </row>
        <row r="1350">
          <cell r="C1350">
            <v>9130.6409999999996</v>
          </cell>
          <cell r="D1350">
            <v>-11.273</v>
          </cell>
          <cell r="G1350">
            <v>10982.305</v>
          </cell>
          <cell r="H1350">
            <v>23.806999999999999</v>
          </cell>
        </row>
        <row r="1351">
          <cell r="C1351">
            <v>9135.8559999999998</v>
          </cell>
          <cell r="D1351">
            <v>-11.843999999999999</v>
          </cell>
          <cell r="G1351">
            <v>10986.871999999999</v>
          </cell>
          <cell r="H1351">
            <v>22.841000000000001</v>
          </cell>
        </row>
        <row r="1352">
          <cell r="C1352">
            <v>9139.7150000000001</v>
          </cell>
          <cell r="D1352">
            <v>-11.741</v>
          </cell>
          <cell r="G1352">
            <v>10990.651</v>
          </cell>
          <cell r="H1352">
            <v>21.867999999999999</v>
          </cell>
        </row>
        <row r="1353">
          <cell r="C1353">
            <v>9144.7710000000006</v>
          </cell>
          <cell r="D1353">
            <v>-11.423999999999999</v>
          </cell>
          <cell r="G1353">
            <v>10995.114</v>
          </cell>
          <cell r="H1353">
            <v>20.388999999999999</v>
          </cell>
        </row>
        <row r="1354">
          <cell r="C1354">
            <v>9152.5329999999994</v>
          </cell>
          <cell r="D1354">
            <v>-10.539</v>
          </cell>
          <cell r="G1354">
            <v>10998.601000000001</v>
          </cell>
          <cell r="H1354">
            <v>19.013999999999999</v>
          </cell>
        </row>
        <row r="1355">
          <cell r="C1355">
            <v>9154.0750000000007</v>
          </cell>
          <cell r="D1355">
            <v>-10.281000000000001</v>
          </cell>
          <cell r="G1355">
            <v>11001.957</v>
          </cell>
          <cell r="H1355">
            <v>17.530999999999999</v>
          </cell>
        </row>
        <row r="1356">
          <cell r="C1356">
            <v>9156.5619999999999</v>
          </cell>
          <cell r="D1356">
            <v>-9.8170000000000002</v>
          </cell>
          <cell r="G1356">
            <v>11004.585999999999</v>
          </cell>
          <cell r="H1356">
            <v>16.305</v>
          </cell>
        </row>
        <row r="1357">
          <cell r="C1357">
            <v>9160.09</v>
          </cell>
          <cell r="D1357">
            <v>-9.1669999999999998</v>
          </cell>
          <cell r="G1357">
            <v>11007.181</v>
          </cell>
          <cell r="H1357">
            <v>15.016999999999999</v>
          </cell>
        </row>
        <row r="1358">
          <cell r="C1358">
            <v>9164.5589999999993</v>
          </cell>
          <cell r="D1358">
            <v>-8.1690000000000005</v>
          </cell>
          <cell r="G1358">
            <v>11010.081</v>
          </cell>
          <cell r="H1358">
            <v>13.436999999999999</v>
          </cell>
        </row>
        <row r="1359">
          <cell r="C1359">
            <v>9169.4</v>
          </cell>
          <cell r="D1359">
            <v>-6.9619999999999997</v>
          </cell>
          <cell r="G1359">
            <v>11013.838</v>
          </cell>
          <cell r="H1359">
            <v>11.478</v>
          </cell>
        </row>
        <row r="1360">
          <cell r="C1360">
            <v>9179.0429999999997</v>
          </cell>
          <cell r="D1360">
            <v>-3.7989999999999999</v>
          </cell>
          <cell r="G1360">
            <v>11017.977999999999</v>
          </cell>
          <cell r="H1360">
            <v>9.3849999999999998</v>
          </cell>
        </row>
        <row r="1361">
          <cell r="C1361">
            <v>9186.4989999999998</v>
          </cell>
          <cell r="D1361">
            <v>-1.224</v>
          </cell>
          <cell r="G1361">
            <v>11025.248</v>
          </cell>
          <cell r="H1361">
            <v>6.4859999999999998</v>
          </cell>
        </row>
        <row r="1362">
          <cell r="C1362">
            <v>9194.3040000000001</v>
          </cell>
          <cell r="D1362">
            <v>1.8460000000000001</v>
          </cell>
          <cell r="G1362">
            <v>11031.486000000001</v>
          </cell>
          <cell r="H1362">
            <v>4.492</v>
          </cell>
        </row>
        <row r="1363">
          <cell r="C1363">
            <v>9202.2710000000006</v>
          </cell>
          <cell r="D1363">
            <v>5.4359999999999999</v>
          </cell>
          <cell r="G1363">
            <v>11039.718000000001</v>
          </cell>
          <cell r="H1363">
            <v>2.5099999999999998</v>
          </cell>
        </row>
        <row r="1364">
          <cell r="C1364">
            <v>9208.8160000000007</v>
          </cell>
          <cell r="D1364">
            <v>8.6370000000000005</v>
          </cell>
          <cell r="G1364">
            <v>11054.09</v>
          </cell>
          <cell r="H1364">
            <v>4.4999999999999998E-2</v>
          </cell>
        </row>
        <row r="1365">
          <cell r="C1365">
            <v>9215.56</v>
          </cell>
          <cell r="D1365">
            <v>12.429</v>
          </cell>
          <cell r="G1365">
            <v>11060.12</v>
          </cell>
          <cell r="H1365">
            <v>-0.61299999999999999</v>
          </cell>
        </row>
        <row r="1366">
          <cell r="C1366">
            <v>9219.8410000000003</v>
          </cell>
          <cell r="D1366">
            <v>15.117000000000001</v>
          </cell>
          <cell r="G1366">
            <v>11079.195</v>
          </cell>
          <cell r="H1366">
            <v>-2.4239999999999999</v>
          </cell>
        </row>
        <row r="1367">
          <cell r="C1367">
            <v>9222.2139999999999</v>
          </cell>
          <cell r="D1367">
            <v>16.57</v>
          </cell>
          <cell r="G1367">
            <v>11085.33</v>
          </cell>
          <cell r="H1367">
            <v>-3.286</v>
          </cell>
        </row>
        <row r="1368">
          <cell r="C1368">
            <v>9223.3330000000005</v>
          </cell>
          <cell r="D1368">
            <v>17.367999999999999</v>
          </cell>
          <cell r="G1368">
            <v>11098</v>
          </cell>
          <cell r="H1368">
            <v>-5.6479999999999997</v>
          </cell>
        </row>
        <row r="1369">
          <cell r="C1369">
            <v>9224.59</v>
          </cell>
          <cell r="D1369">
            <v>18.210999999999999</v>
          </cell>
          <cell r="G1369">
            <v>11103.65</v>
          </cell>
          <cell r="H1369">
            <v>-6.8159999999999998</v>
          </cell>
        </row>
        <row r="1370">
          <cell r="C1370">
            <v>9226.2469999999994</v>
          </cell>
          <cell r="D1370">
            <v>19.291</v>
          </cell>
          <cell r="G1370">
            <v>11107.534</v>
          </cell>
          <cell r="H1370">
            <v>-7.5380000000000003</v>
          </cell>
        </row>
        <row r="1371">
          <cell r="C1371">
            <v>9227.3870000000006</v>
          </cell>
          <cell r="D1371">
            <v>19.940999999999999</v>
          </cell>
          <cell r="G1371">
            <v>11112.071</v>
          </cell>
          <cell r="H1371">
            <v>-8.2240000000000002</v>
          </cell>
        </row>
        <row r="1372">
          <cell r="C1372">
            <v>9229.0490000000009</v>
          </cell>
          <cell r="D1372">
            <v>20.814</v>
          </cell>
          <cell r="G1372">
            <v>11116.09</v>
          </cell>
          <cell r="H1372">
            <v>-8.84</v>
          </cell>
        </row>
        <row r="1373">
          <cell r="C1373">
            <v>9230.0310000000009</v>
          </cell>
          <cell r="D1373">
            <v>21.347999999999999</v>
          </cell>
          <cell r="G1373">
            <v>11120.227000000001</v>
          </cell>
          <cell r="H1373">
            <v>-9.4510000000000005</v>
          </cell>
        </row>
        <row r="1374">
          <cell r="C1374">
            <v>9231.9040000000005</v>
          </cell>
          <cell r="D1374">
            <v>22.283000000000001</v>
          </cell>
          <cell r="G1374">
            <v>11124.476000000001</v>
          </cell>
          <cell r="H1374">
            <v>-9.9930000000000003</v>
          </cell>
        </row>
        <row r="1375">
          <cell r="C1375">
            <v>9234.2980000000007</v>
          </cell>
          <cell r="D1375">
            <v>23.332999999999998</v>
          </cell>
          <cell r="G1375">
            <v>11127.091</v>
          </cell>
          <cell r="H1375">
            <v>-10.416</v>
          </cell>
        </row>
        <row r="1376">
          <cell r="C1376">
            <v>9236.2780000000002</v>
          </cell>
          <cell r="D1376">
            <v>24.190999999999999</v>
          </cell>
          <cell r="G1376">
            <v>11130.165000000001</v>
          </cell>
          <cell r="H1376">
            <v>-10.727</v>
          </cell>
        </row>
        <row r="1377">
          <cell r="C1377">
            <v>9237.3539999999994</v>
          </cell>
          <cell r="D1377">
            <v>24.654</v>
          </cell>
          <cell r="G1377">
            <v>11140.26</v>
          </cell>
          <cell r="H1377">
            <v>-10.943</v>
          </cell>
        </row>
        <row r="1378">
          <cell r="C1378">
            <v>9239.4580000000005</v>
          </cell>
          <cell r="D1378">
            <v>25.507999999999999</v>
          </cell>
          <cell r="G1378">
            <v>11145.066000000001</v>
          </cell>
          <cell r="H1378">
            <v>-10.964</v>
          </cell>
        </row>
        <row r="1379">
          <cell r="C1379">
            <v>9240.5660000000007</v>
          </cell>
          <cell r="D1379">
            <v>25.835999999999999</v>
          </cell>
          <cell r="G1379">
            <v>11148.446</v>
          </cell>
          <cell r="H1379">
            <v>-10.836</v>
          </cell>
        </row>
        <row r="1380">
          <cell r="C1380">
            <v>9243.3050000000003</v>
          </cell>
          <cell r="D1380">
            <v>26.664000000000001</v>
          </cell>
          <cell r="G1380">
            <v>11151.218000000001</v>
          </cell>
          <cell r="H1380">
            <v>-10.715999999999999</v>
          </cell>
        </row>
        <row r="1381">
          <cell r="C1381">
            <v>9244.7170000000006</v>
          </cell>
          <cell r="D1381">
            <v>27.018999999999998</v>
          </cell>
          <cell r="G1381">
            <v>11154.001</v>
          </cell>
          <cell r="H1381">
            <v>-10.548999999999999</v>
          </cell>
        </row>
        <row r="1382">
          <cell r="C1382">
            <v>9245.8580000000002</v>
          </cell>
          <cell r="D1382">
            <v>27.356999999999999</v>
          </cell>
          <cell r="G1382">
            <v>11157.867</v>
          </cell>
          <cell r="H1382">
            <v>-10.317</v>
          </cell>
        </row>
        <row r="1383">
          <cell r="C1383">
            <v>9247.41</v>
          </cell>
          <cell r="D1383">
            <v>27.646999999999998</v>
          </cell>
          <cell r="G1383">
            <v>11161.333000000001</v>
          </cell>
          <cell r="H1383">
            <v>-9.9130000000000003</v>
          </cell>
        </row>
        <row r="1384">
          <cell r="C1384">
            <v>9249.1209999999992</v>
          </cell>
          <cell r="D1384">
            <v>27.943999999999999</v>
          </cell>
          <cell r="G1384">
            <v>11164.764999999999</v>
          </cell>
          <cell r="H1384">
            <v>-9.5589999999999993</v>
          </cell>
        </row>
        <row r="1385">
          <cell r="C1385">
            <v>9251.2819999999992</v>
          </cell>
          <cell r="D1385">
            <v>28.268999999999998</v>
          </cell>
          <cell r="G1385">
            <v>11168.232</v>
          </cell>
          <cell r="H1385">
            <v>-9.0779999999999994</v>
          </cell>
        </row>
        <row r="1386">
          <cell r="C1386">
            <v>9253.3469999999998</v>
          </cell>
          <cell r="D1386">
            <v>28.594999999999999</v>
          </cell>
          <cell r="G1386">
            <v>11172.105</v>
          </cell>
          <cell r="H1386">
            <v>-8.32</v>
          </cell>
        </row>
        <row r="1387">
          <cell r="C1387">
            <v>9255.8410000000003</v>
          </cell>
          <cell r="D1387">
            <v>28.91</v>
          </cell>
          <cell r="G1387">
            <v>11177.450999999999</v>
          </cell>
          <cell r="H1387">
            <v>-6.9870000000000001</v>
          </cell>
        </row>
        <row r="1388">
          <cell r="C1388">
            <v>9257.4130000000005</v>
          </cell>
          <cell r="D1388">
            <v>29.091999999999999</v>
          </cell>
          <cell r="G1388">
            <v>11181.624</v>
          </cell>
          <cell r="H1388">
            <v>-6.1269999999999998</v>
          </cell>
        </row>
        <row r="1389">
          <cell r="C1389">
            <v>9259.2109999999993</v>
          </cell>
          <cell r="D1389">
            <v>29.27</v>
          </cell>
          <cell r="G1389">
            <v>11184.64</v>
          </cell>
          <cell r="H1389">
            <v>-5.6769999999999996</v>
          </cell>
        </row>
        <row r="1390">
          <cell r="C1390">
            <v>9260.6810000000005</v>
          </cell>
          <cell r="D1390">
            <v>29.356999999999999</v>
          </cell>
          <cell r="G1390">
            <v>11191.391</v>
          </cell>
          <cell r="H1390">
            <v>-4.8140000000000001</v>
          </cell>
        </row>
        <row r="1391">
          <cell r="C1391">
            <v>9261.8289999999997</v>
          </cell>
          <cell r="D1391">
            <v>29.393000000000001</v>
          </cell>
          <cell r="G1391">
            <v>11207.093999999999</v>
          </cell>
          <cell r="H1391">
            <v>-4.7510000000000003</v>
          </cell>
        </row>
        <row r="1392">
          <cell r="C1392">
            <v>9262.8150000000005</v>
          </cell>
          <cell r="D1392">
            <v>29.4</v>
          </cell>
          <cell r="G1392">
            <v>11207.093999999999</v>
          </cell>
          <cell r="H1392">
            <v>-4.7510000000000003</v>
          </cell>
        </row>
        <row r="1393">
          <cell r="C1393">
            <v>9264.3510000000006</v>
          </cell>
          <cell r="D1393">
            <v>29.42</v>
          </cell>
          <cell r="G1393">
            <v>11210.388000000001</v>
          </cell>
          <cell r="H1393">
            <v>-5.024</v>
          </cell>
        </row>
        <row r="1394">
          <cell r="C1394">
            <v>9265.6419999999998</v>
          </cell>
          <cell r="D1394">
            <v>29.390999999999998</v>
          </cell>
          <cell r="G1394">
            <v>11213.692999999999</v>
          </cell>
          <cell r="H1394">
            <v>-5.6139999999999999</v>
          </cell>
        </row>
        <row r="1395">
          <cell r="C1395">
            <v>9267.1049999999996</v>
          </cell>
          <cell r="D1395">
            <v>29.364999999999998</v>
          </cell>
          <cell r="G1395">
            <v>11217.002</v>
          </cell>
          <cell r="H1395">
            <v>-6.2009999999999996</v>
          </cell>
        </row>
        <row r="1396">
          <cell r="C1396">
            <v>9268.4159999999993</v>
          </cell>
          <cell r="D1396">
            <v>29.324000000000002</v>
          </cell>
          <cell r="G1396">
            <v>11219.657999999999</v>
          </cell>
          <cell r="H1396">
            <v>-6.5730000000000004</v>
          </cell>
        </row>
        <row r="1397">
          <cell r="C1397">
            <v>9269.7009999999991</v>
          </cell>
          <cell r="D1397">
            <v>29.233000000000001</v>
          </cell>
          <cell r="G1397">
            <v>11222.757</v>
          </cell>
          <cell r="H1397">
            <v>-6.8140000000000001</v>
          </cell>
        </row>
        <row r="1398">
          <cell r="C1398">
            <v>9270.5840000000007</v>
          </cell>
          <cell r="D1398">
            <v>29.119</v>
          </cell>
          <cell r="G1398">
            <v>11225.361999999999</v>
          </cell>
          <cell r="H1398">
            <v>-7.1790000000000003</v>
          </cell>
        </row>
        <row r="1399">
          <cell r="C1399">
            <v>9273.3719999999994</v>
          </cell>
          <cell r="D1399">
            <v>28.826000000000001</v>
          </cell>
          <cell r="G1399">
            <v>11227.656999999999</v>
          </cell>
          <cell r="H1399">
            <v>-7.2389999999999999</v>
          </cell>
        </row>
        <row r="1400">
          <cell r="C1400">
            <v>9275.2309999999998</v>
          </cell>
          <cell r="D1400">
            <v>28.533000000000001</v>
          </cell>
          <cell r="G1400">
            <v>11231.269</v>
          </cell>
          <cell r="H1400">
            <v>-7.3659999999999997</v>
          </cell>
        </row>
        <row r="1401">
          <cell r="C1401">
            <v>9276.7289999999994</v>
          </cell>
          <cell r="D1401">
            <v>28.251000000000001</v>
          </cell>
          <cell r="G1401">
            <v>11234.236999999999</v>
          </cell>
          <cell r="H1401">
            <v>-7.6420000000000003</v>
          </cell>
        </row>
        <row r="1402">
          <cell r="C1402">
            <v>9279.0040000000008</v>
          </cell>
          <cell r="D1402">
            <v>27.870999999999999</v>
          </cell>
          <cell r="G1402">
            <v>11237.82</v>
          </cell>
          <cell r="H1402">
            <v>-7.7619999999999996</v>
          </cell>
        </row>
        <row r="1403">
          <cell r="C1403">
            <v>9281.9230000000007</v>
          </cell>
          <cell r="D1403">
            <v>27.27</v>
          </cell>
          <cell r="G1403">
            <v>11243.844999999999</v>
          </cell>
          <cell r="H1403">
            <v>-8.0890000000000004</v>
          </cell>
        </row>
        <row r="1404">
          <cell r="C1404">
            <v>9284.6229999999996</v>
          </cell>
          <cell r="D1404">
            <v>26.545999999999999</v>
          </cell>
          <cell r="G1404">
            <v>11248.335999999999</v>
          </cell>
          <cell r="H1404">
            <v>-8.5229999999999997</v>
          </cell>
        </row>
        <row r="1405">
          <cell r="C1405">
            <v>9286.7070000000003</v>
          </cell>
          <cell r="D1405">
            <v>25.937999999999999</v>
          </cell>
          <cell r="G1405">
            <v>11252.214</v>
          </cell>
          <cell r="H1405">
            <v>-8.6069999999999993</v>
          </cell>
        </row>
        <row r="1406">
          <cell r="C1406">
            <v>9287.6820000000007</v>
          </cell>
          <cell r="D1406">
            <v>25.641999999999999</v>
          </cell>
          <cell r="G1406">
            <v>11256.361000000001</v>
          </cell>
          <cell r="H1406">
            <v>-8.6479999999999997</v>
          </cell>
        </row>
        <row r="1407">
          <cell r="C1407">
            <v>9289.1880000000001</v>
          </cell>
          <cell r="D1407">
            <v>25.119</v>
          </cell>
          <cell r="G1407">
            <v>11261.459000000001</v>
          </cell>
          <cell r="H1407">
            <v>-8.6859999999999999</v>
          </cell>
        </row>
        <row r="1408">
          <cell r="C1408">
            <v>9290.8829999999998</v>
          </cell>
          <cell r="D1408">
            <v>24.536000000000001</v>
          </cell>
          <cell r="G1408">
            <v>11264.998</v>
          </cell>
          <cell r="H1408">
            <v>-8.6910000000000007</v>
          </cell>
        </row>
        <row r="1409">
          <cell r="C1409">
            <v>9293.0840000000007</v>
          </cell>
          <cell r="D1409">
            <v>23.745000000000001</v>
          </cell>
          <cell r="G1409">
            <v>11268.075000000001</v>
          </cell>
          <cell r="H1409">
            <v>-8.5380000000000003</v>
          </cell>
        </row>
        <row r="1410">
          <cell r="C1410">
            <v>9295.7780000000002</v>
          </cell>
          <cell r="D1410">
            <v>22.632000000000001</v>
          </cell>
          <cell r="G1410">
            <v>11271.406999999999</v>
          </cell>
          <cell r="H1410">
            <v>-8.4390000000000001</v>
          </cell>
        </row>
        <row r="1411">
          <cell r="C1411">
            <v>9296.8289999999997</v>
          </cell>
          <cell r="D1411">
            <v>22.193999999999999</v>
          </cell>
          <cell r="G1411">
            <v>11274.376</v>
          </cell>
          <cell r="H1411">
            <v>-8.1240000000000006</v>
          </cell>
        </row>
        <row r="1412">
          <cell r="C1412">
            <v>9298.4770000000008</v>
          </cell>
          <cell r="D1412">
            <v>21.352</v>
          </cell>
          <cell r="G1412">
            <v>11277.352000000001</v>
          </cell>
          <cell r="H1412">
            <v>-7.6779999999999999</v>
          </cell>
        </row>
        <row r="1413">
          <cell r="C1413">
            <v>9300.5630000000001</v>
          </cell>
          <cell r="D1413">
            <v>20.341999999999999</v>
          </cell>
          <cell r="G1413">
            <v>11281.998</v>
          </cell>
          <cell r="H1413">
            <v>-7.08</v>
          </cell>
        </row>
        <row r="1414">
          <cell r="C1414">
            <v>9302.991</v>
          </cell>
          <cell r="D1414">
            <v>19.03</v>
          </cell>
          <cell r="G1414">
            <v>11288.862999999999</v>
          </cell>
          <cell r="H1414">
            <v>-6.2279999999999998</v>
          </cell>
        </row>
        <row r="1415">
          <cell r="C1415">
            <v>9305.8940000000002</v>
          </cell>
          <cell r="D1415">
            <v>17.498999999999999</v>
          </cell>
          <cell r="G1415">
            <v>11304.22</v>
          </cell>
          <cell r="H1415">
            <v>-4.9400000000000004</v>
          </cell>
        </row>
        <row r="1416">
          <cell r="C1416">
            <v>9307.5930000000008</v>
          </cell>
          <cell r="D1416">
            <v>16.567</v>
          </cell>
          <cell r="G1416">
            <v>11316.145</v>
          </cell>
          <cell r="H1416">
            <v>-4.2779999999999996</v>
          </cell>
        </row>
        <row r="1417">
          <cell r="C1417">
            <v>9311.3259999999991</v>
          </cell>
          <cell r="D1417">
            <v>14.627000000000001</v>
          </cell>
          <cell r="G1417">
            <v>11318.822</v>
          </cell>
          <cell r="H1417">
            <v>-4.3529999999999998</v>
          </cell>
        </row>
        <row r="1418">
          <cell r="C1418">
            <v>9314.8799999999992</v>
          </cell>
          <cell r="D1418">
            <v>12.837999999999999</v>
          </cell>
          <cell r="G1418">
            <v>11321.15</v>
          </cell>
          <cell r="H1418">
            <v>-4.407</v>
          </cell>
        </row>
        <row r="1419">
          <cell r="C1419">
            <v>9322.0149999999994</v>
          </cell>
          <cell r="D1419">
            <v>9.7390000000000008</v>
          </cell>
          <cell r="G1419">
            <v>11326.062</v>
          </cell>
          <cell r="H1419">
            <v>-4.6130000000000004</v>
          </cell>
        </row>
        <row r="1420">
          <cell r="C1420">
            <v>9328.3119999999999</v>
          </cell>
          <cell r="D1420">
            <v>7.641</v>
          </cell>
          <cell r="G1420">
            <v>11326.062</v>
          </cell>
          <cell r="H1420">
            <v>-4.6130000000000004</v>
          </cell>
        </row>
        <row r="1421">
          <cell r="C1421">
            <v>9331.3950000000004</v>
          </cell>
          <cell r="D1421">
            <v>6.7220000000000004</v>
          </cell>
          <cell r="G1421">
            <v>11336.539000000001</v>
          </cell>
          <cell r="H1421">
            <v>-4.907</v>
          </cell>
        </row>
        <row r="1422">
          <cell r="C1422">
            <v>9336.7250000000004</v>
          </cell>
          <cell r="D1422">
            <v>5.4740000000000002</v>
          </cell>
          <cell r="G1422">
            <v>11339.888999999999</v>
          </cell>
          <cell r="H1422">
            <v>-5.0529999999999999</v>
          </cell>
        </row>
        <row r="1423">
          <cell r="C1423">
            <v>9340.241</v>
          </cell>
          <cell r="D1423">
            <v>4.7670000000000003</v>
          </cell>
          <cell r="G1423">
            <v>11342.576999999999</v>
          </cell>
          <cell r="H1423">
            <v>-5.3849999999999998</v>
          </cell>
        </row>
        <row r="1424">
          <cell r="C1424">
            <v>9348.2630000000008</v>
          </cell>
          <cell r="D1424">
            <v>3.5249999999999999</v>
          </cell>
          <cell r="G1424">
            <v>11345.237999999999</v>
          </cell>
          <cell r="H1424">
            <v>-5.4189999999999996</v>
          </cell>
        </row>
        <row r="1425">
          <cell r="C1425">
            <v>9350.4189999999999</v>
          </cell>
          <cell r="D1425">
            <v>3.3330000000000002</v>
          </cell>
          <cell r="G1425">
            <v>11345.262000000001</v>
          </cell>
          <cell r="H1425">
            <v>-5.4390000000000001</v>
          </cell>
        </row>
        <row r="1426">
          <cell r="C1426">
            <v>9356.5589999999993</v>
          </cell>
          <cell r="D1426">
            <v>2.9860000000000002</v>
          </cell>
          <cell r="G1426">
            <v>11353.984</v>
          </cell>
          <cell r="H1426">
            <v>-5.032</v>
          </cell>
        </row>
        <row r="1427">
          <cell r="C1427">
            <v>9362.4689999999991</v>
          </cell>
          <cell r="D1427">
            <v>2.919</v>
          </cell>
          <cell r="G1427">
            <v>11362.706</v>
          </cell>
          <cell r="H1427">
            <v>-4.5599999999999996</v>
          </cell>
        </row>
        <row r="1428">
          <cell r="C1428">
            <v>9369.7450000000008</v>
          </cell>
          <cell r="D1428">
            <v>3.1669999999999998</v>
          </cell>
          <cell r="G1428">
            <v>11366.173000000001</v>
          </cell>
          <cell r="H1428">
            <v>-4.5129999999999999</v>
          </cell>
        </row>
        <row r="1429">
          <cell r="C1429">
            <v>9375.4320000000007</v>
          </cell>
          <cell r="D1429">
            <v>3.6360000000000001</v>
          </cell>
          <cell r="G1429">
            <v>11366.737999999999</v>
          </cell>
          <cell r="H1429">
            <v>-3.8780000000000001</v>
          </cell>
        </row>
        <row r="1430">
          <cell r="C1430">
            <v>9386.8880000000008</v>
          </cell>
          <cell r="D1430">
            <v>5.0469999999999997</v>
          </cell>
          <cell r="G1430">
            <v>11371.879000000001</v>
          </cell>
          <cell r="H1430">
            <v>-3.6920000000000002</v>
          </cell>
        </row>
        <row r="1431">
          <cell r="C1431">
            <v>9400.0429999999997</v>
          </cell>
          <cell r="D1431">
            <v>7.2359999999999998</v>
          </cell>
          <cell r="G1431">
            <v>11387.441999999999</v>
          </cell>
          <cell r="H1431">
            <v>-3.27</v>
          </cell>
        </row>
        <row r="1432">
          <cell r="C1432">
            <v>9410.3279999999995</v>
          </cell>
          <cell r="D1432">
            <v>9.1069999999999993</v>
          </cell>
          <cell r="G1432">
            <v>11391.703</v>
          </cell>
          <cell r="H1432">
            <v>-3.0539999999999998</v>
          </cell>
        </row>
        <row r="1433">
          <cell r="C1433">
            <v>9414.0229999999992</v>
          </cell>
          <cell r="D1433">
            <v>9.7919999999999998</v>
          </cell>
          <cell r="G1433">
            <v>11397.635</v>
          </cell>
          <cell r="H1433">
            <v>-2.8130000000000002</v>
          </cell>
        </row>
        <row r="1434">
          <cell r="C1434">
            <v>9420.49</v>
          </cell>
          <cell r="D1434">
            <v>10.911</v>
          </cell>
          <cell r="G1434">
            <v>11403.79</v>
          </cell>
          <cell r="H1434">
            <v>-2.6560000000000001</v>
          </cell>
        </row>
        <row r="1435">
          <cell r="C1435">
            <v>9428.5609999999997</v>
          </cell>
          <cell r="D1435">
            <v>12.163</v>
          </cell>
          <cell r="G1435">
            <v>11407.763000000001</v>
          </cell>
          <cell r="H1435">
            <v>-2.528</v>
          </cell>
        </row>
        <row r="1436">
          <cell r="C1436">
            <v>9434.9320000000007</v>
          </cell>
          <cell r="D1436">
            <v>13.016</v>
          </cell>
          <cell r="G1436">
            <v>11411.316000000001</v>
          </cell>
          <cell r="H1436">
            <v>-2.35</v>
          </cell>
        </row>
        <row r="1437">
          <cell r="C1437">
            <v>9441.1759999999995</v>
          </cell>
          <cell r="D1437">
            <v>13.664</v>
          </cell>
          <cell r="G1437">
            <v>11414.450999999999</v>
          </cell>
          <cell r="H1437">
            <v>-2.2530000000000001</v>
          </cell>
        </row>
        <row r="1438">
          <cell r="C1438">
            <v>9445.6450000000004</v>
          </cell>
          <cell r="D1438">
            <v>14.028</v>
          </cell>
          <cell r="G1438">
            <v>11417.476000000001</v>
          </cell>
          <cell r="H1438">
            <v>-2.222</v>
          </cell>
        </row>
        <row r="1439">
          <cell r="C1439">
            <v>9446.7620000000006</v>
          </cell>
          <cell r="D1439">
            <v>14.156000000000001</v>
          </cell>
          <cell r="G1439">
            <v>11420.779</v>
          </cell>
          <cell r="H1439">
            <v>-2.11</v>
          </cell>
        </row>
        <row r="1440">
          <cell r="C1440">
            <v>9449.6029999999992</v>
          </cell>
          <cell r="D1440">
            <v>14.259</v>
          </cell>
          <cell r="G1440">
            <v>11423.589</v>
          </cell>
          <cell r="H1440">
            <v>-2.0649999999999999</v>
          </cell>
        </row>
        <row r="1441">
          <cell r="C1441">
            <v>9453.0280000000002</v>
          </cell>
          <cell r="D1441">
            <v>14.369</v>
          </cell>
          <cell r="G1441">
            <v>11428.344999999999</v>
          </cell>
          <cell r="H1441">
            <v>-1.9550000000000001</v>
          </cell>
        </row>
        <row r="1442">
          <cell r="C1442">
            <v>9455.509</v>
          </cell>
          <cell r="D1442">
            <v>14.47</v>
          </cell>
          <cell r="G1442">
            <v>11430.795</v>
          </cell>
          <cell r="H1442">
            <v>-1.911</v>
          </cell>
        </row>
        <row r="1443">
          <cell r="C1443">
            <v>9457.9490000000005</v>
          </cell>
          <cell r="D1443">
            <v>14.577999999999999</v>
          </cell>
          <cell r="G1443">
            <v>11432.759</v>
          </cell>
          <cell r="H1443">
            <v>-1.9430000000000001</v>
          </cell>
        </row>
        <row r="1444">
          <cell r="C1444">
            <v>9462.9459999999999</v>
          </cell>
          <cell r="D1444">
            <v>14.545</v>
          </cell>
          <cell r="G1444">
            <v>11435.638999999999</v>
          </cell>
          <cell r="H1444">
            <v>-1.9410000000000001</v>
          </cell>
        </row>
        <row r="1445">
          <cell r="C1445">
            <v>9465.3109999999997</v>
          </cell>
          <cell r="D1445">
            <v>14.545999999999999</v>
          </cell>
          <cell r="G1445">
            <v>11438.58</v>
          </cell>
          <cell r="H1445">
            <v>-1.976</v>
          </cell>
        </row>
        <row r="1446">
          <cell r="C1446">
            <v>9470.6890000000003</v>
          </cell>
          <cell r="D1446">
            <v>14.314</v>
          </cell>
          <cell r="G1446">
            <v>11441.261</v>
          </cell>
          <cell r="H1446">
            <v>-2.1070000000000002</v>
          </cell>
        </row>
        <row r="1447">
          <cell r="C1447">
            <v>9477.1919999999991</v>
          </cell>
          <cell r="D1447">
            <v>13.788</v>
          </cell>
          <cell r="G1447">
            <v>11454.906999999999</v>
          </cell>
          <cell r="H1447">
            <v>-1.9730000000000001</v>
          </cell>
        </row>
        <row r="1448">
          <cell r="C1448">
            <v>9480.5529999999999</v>
          </cell>
          <cell r="D1448">
            <v>13.484999999999999</v>
          </cell>
          <cell r="G1448">
            <v>11460.826999999999</v>
          </cell>
          <cell r="H1448">
            <v>-1.7569999999999999</v>
          </cell>
        </row>
        <row r="1449">
          <cell r="C1449">
            <v>9483.09</v>
          </cell>
          <cell r="D1449">
            <v>13.238</v>
          </cell>
          <cell r="G1449">
            <v>11469.406000000001</v>
          </cell>
          <cell r="H1449">
            <v>-1.83</v>
          </cell>
        </row>
        <row r="1450">
          <cell r="C1450">
            <v>9484.5669999999991</v>
          </cell>
          <cell r="D1450">
            <v>13.058</v>
          </cell>
          <cell r="G1450">
            <v>11477.258</v>
          </cell>
          <cell r="H1450">
            <v>-1.9370000000000001</v>
          </cell>
        </row>
        <row r="1451">
          <cell r="C1451">
            <v>9485.8529999999992</v>
          </cell>
          <cell r="D1451">
            <v>12.904999999999999</v>
          </cell>
          <cell r="G1451">
            <v>11491.947</v>
          </cell>
          <cell r="H1451">
            <v>-2.0539999999999998</v>
          </cell>
        </row>
        <row r="1452">
          <cell r="C1452">
            <v>9487.2340000000004</v>
          </cell>
          <cell r="D1452">
            <v>12.752000000000001</v>
          </cell>
          <cell r="G1452">
            <v>11502.25</v>
          </cell>
          <cell r="H1452">
            <v>-1.9910000000000001</v>
          </cell>
        </row>
        <row r="1453">
          <cell r="C1453">
            <v>9489.3469999999998</v>
          </cell>
          <cell r="D1453">
            <v>12.526</v>
          </cell>
          <cell r="G1453">
            <v>11515.679</v>
          </cell>
          <cell r="H1453">
            <v>-2.2909999999999999</v>
          </cell>
        </row>
        <row r="1454">
          <cell r="C1454">
            <v>9490.5820000000003</v>
          </cell>
          <cell r="D1454">
            <v>12.414999999999999</v>
          </cell>
          <cell r="G1454">
            <v>11532.23</v>
          </cell>
          <cell r="H1454">
            <v>-2.5059999999999998</v>
          </cell>
        </row>
        <row r="1455">
          <cell r="C1455">
            <v>9492.5130000000008</v>
          </cell>
          <cell r="D1455">
            <v>12.138999999999999</v>
          </cell>
          <cell r="G1455">
            <v>11567.508</v>
          </cell>
          <cell r="H1455">
            <v>-5.008</v>
          </cell>
        </row>
        <row r="1456">
          <cell r="C1456">
            <v>9494.76</v>
          </cell>
          <cell r="D1456">
            <v>11.834</v>
          </cell>
          <cell r="G1456">
            <v>11595.225</v>
          </cell>
          <cell r="H1456">
            <v>-18.285</v>
          </cell>
        </row>
        <row r="1457">
          <cell r="C1457">
            <v>9496.9060000000009</v>
          </cell>
          <cell r="D1457">
            <v>11.531000000000001</v>
          </cell>
          <cell r="G1457">
            <v>11599.679</v>
          </cell>
          <cell r="H1457">
            <v>-21.542000000000002</v>
          </cell>
        </row>
        <row r="1458">
          <cell r="C1458">
            <v>9498.1450000000004</v>
          </cell>
          <cell r="D1458">
            <v>11.346</v>
          </cell>
          <cell r="G1458">
            <v>11604.236999999999</v>
          </cell>
          <cell r="H1458">
            <v>-24.756</v>
          </cell>
        </row>
        <row r="1459">
          <cell r="C1459">
            <v>9499.3050000000003</v>
          </cell>
          <cell r="D1459">
            <v>11.170999999999999</v>
          </cell>
          <cell r="G1459">
            <v>11607.307000000001</v>
          </cell>
          <cell r="H1459">
            <v>-26.693999999999999</v>
          </cell>
        </row>
        <row r="1460">
          <cell r="C1460">
            <v>9502.5540000000001</v>
          </cell>
          <cell r="D1460">
            <v>10.683999999999999</v>
          </cell>
          <cell r="G1460">
            <v>11609.614</v>
          </cell>
          <cell r="H1460">
            <v>-28.021999999999998</v>
          </cell>
        </row>
        <row r="1461">
          <cell r="C1461">
            <v>9506.6849999999995</v>
          </cell>
          <cell r="D1461">
            <v>10.029</v>
          </cell>
          <cell r="G1461">
            <v>11611.576999999999</v>
          </cell>
          <cell r="H1461">
            <v>-29.003</v>
          </cell>
        </row>
        <row r="1462">
          <cell r="C1462">
            <v>9511.64</v>
          </cell>
          <cell r="D1462">
            <v>9.173</v>
          </cell>
          <cell r="G1462">
            <v>11613.641</v>
          </cell>
          <cell r="H1462">
            <v>-29.891999999999999</v>
          </cell>
        </row>
        <row r="1463">
          <cell r="C1463">
            <v>9517.3870000000006</v>
          </cell>
          <cell r="D1463">
            <v>8.0549999999999997</v>
          </cell>
          <cell r="G1463">
            <v>11615.904</v>
          </cell>
          <cell r="H1463">
            <v>-30.710999999999999</v>
          </cell>
        </row>
        <row r="1464">
          <cell r="C1464">
            <v>9520.6010000000006</v>
          </cell>
          <cell r="D1464">
            <v>7.4909999999999997</v>
          </cell>
          <cell r="G1464">
            <v>11617.732</v>
          </cell>
          <cell r="H1464">
            <v>-31.274000000000001</v>
          </cell>
        </row>
        <row r="1465">
          <cell r="C1465">
            <v>9524.4509999999991</v>
          </cell>
          <cell r="D1465">
            <v>6.6719999999999997</v>
          </cell>
          <cell r="G1465">
            <v>11619.689</v>
          </cell>
          <cell r="H1465">
            <v>-31.736000000000001</v>
          </cell>
        </row>
        <row r="1466">
          <cell r="C1466">
            <v>9527.51</v>
          </cell>
          <cell r="D1466">
            <v>6.1050000000000004</v>
          </cell>
          <cell r="G1466">
            <v>11622.204</v>
          </cell>
          <cell r="H1466">
            <v>-32.28</v>
          </cell>
        </row>
        <row r="1467">
          <cell r="C1467">
            <v>9530.1919999999991</v>
          </cell>
          <cell r="D1467">
            <v>5.5629999999999997</v>
          </cell>
          <cell r="G1467">
            <v>11623.956</v>
          </cell>
          <cell r="H1467">
            <v>-32.634</v>
          </cell>
        </row>
        <row r="1468">
          <cell r="C1468">
            <v>9533.9500000000007</v>
          </cell>
          <cell r="D1468">
            <v>4.8550000000000004</v>
          </cell>
          <cell r="G1468">
            <v>11626.012000000001</v>
          </cell>
          <cell r="H1468">
            <v>-32.896999999999998</v>
          </cell>
        </row>
        <row r="1469">
          <cell r="C1469">
            <v>9535.4339999999993</v>
          </cell>
          <cell r="D1469">
            <v>4.5890000000000004</v>
          </cell>
          <cell r="G1469">
            <v>11628.494000000001</v>
          </cell>
          <cell r="H1469">
            <v>-32.887999999999998</v>
          </cell>
        </row>
        <row r="1470">
          <cell r="C1470">
            <v>9539.2749999999996</v>
          </cell>
          <cell r="D1470">
            <v>3.9849999999999999</v>
          </cell>
          <cell r="G1470">
            <v>11630.907999999999</v>
          </cell>
          <cell r="H1470">
            <v>-32.941000000000003</v>
          </cell>
        </row>
        <row r="1471">
          <cell r="C1471">
            <v>9541.0149999999994</v>
          </cell>
          <cell r="D1471">
            <v>3.7440000000000002</v>
          </cell>
          <cell r="G1471">
            <v>11633.263999999999</v>
          </cell>
          <cell r="H1471">
            <v>-32.761000000000003</v>
          </cell>
        </row>
        <row r="1472">
          <cell r="C1472">
            <v>9542.3439999999991</v>
          </cell>
          <cell r="D1472">
            <v>3.589</v>
          </cell>
          <cell r="G1472">
            <v>11635.019</v>
          </cell>
          <cell r="H1472">
            <v>-32.534999999999997</v>
          </cell>
        </row>
        <row r="1473">
          <cell r="C1473">
            <v>9543.8790000000008</v>
          </cell>
          <cell r="D1473">
            <v>3.448</v>
          </cell>
          <cell r="G1473">
            <v>11637.245999999999</v>
          </cell>
          <cell r="H1473">
            <v>-32.093000000000004</v>
          </cell>
        </row>
        <row r="1474">
          <cell r="C1474">
            <v>9547.5400000000009</v>
          </cell>
          <cell r="D1474">
            <v>3.0569999999999999</v>
          </cell>
          <cell r="G1474">
            <v>11639.526</v>
          </cell>
          <cell r="H1474">
            <v>-31.638999999999999</v>
          </cell>
        </row>
        <row r="1475">
          <cell r="C1475">
            <v>9550.3269999999993</v>
          </cell>
          <cell r="D1475">
            <v>2.786</v>
          </cell>
          <cell r="G1475">
            <v>11642.066000000001</v>
          </cell>
          <cell r="H1475">
            <v>-30.780999999999999</v>
          </cell>
        </row>
        <row r="1476">
          <cell r="C1476">
            <v>9553.5810000000001</v>
          </cell>
          <cell r="D1476">
            <v>2.5379999999999998</v>
          </cell>
          <cell r="G1476">
            <v>11644.641</v>
          </cell>
          <cell r="H1476">
            <v>-29.847999999999999</v>
          </cell>
        </row>
        <row r="1477">
          <cell r="C1477">
            <v>9556.4719999999998</v>
          </cell>
          <cell r="D1477">
            <v>2.387</v>
          </cell>
          <cell r="G1477">
            <v>11647.157999999999</v>
          </cell>
          <cell r="H1477">
            <v>-28.832000000000001</v>
          </cell>
        </row>
        <row r="1478">
          <cell r="C1478">
            <v>9562.5339999999997</v>
          </cell>
          <cell r="D1478">
            <v>1.996</v>
          </cell>
          <cell r="G1478">
            <v>11648.522000000001</v>
          </cell>
          <cell r="H1478">
            <v>-28.173999999999999</v>
          </cell>
        </row>
        <row r="1479">
          <cell r="C1479">
            <v>9568.3690000000006</v>
          </cell>
          <cell r="D1479">
            <v>1.67</v>
          </cell>
          <cell r="G1479">
            <v>11651.599</v>
          </cell>
          <cell r="H1479">
            <v>-26.451000000000001</v>
          </cell>
        </row>
        <row r="1480">
          <cell r="C1480">
            <v>9574.9089999999997</v>
          </cell>
          <cell r="D1480">
            <v>1.3540000000000001</v>
          </cell>
          <cell r="G1480">
            <v>11654.663</v>
          </cell>
          <cell r="H1480">
            <v>-24.652000000000001</v>
          </cell>
        </row>
        <row r="1481">
          <cell r="C1481">
            <v>9580.5280000000002</v>
          </cell>
          <cell r="D1481">
            <v>1.2629999999999999</v>
          </cell>
          <cell r="G1481">
            <v>11664.63</v>
          </cell>
          <cell r="H1481">
            <v>-19.010999999999999</v>
          </cell>
        </row>
        <row r="1482">
          <cell r="C1482">
            <v>9584.5220000000008</v>
          </cell>
          <cell r="D1482">
            <v>1.234</v>
          </cell>
          <cell r="G1482">
            <v>11701.795</v>
          </cell>
          <cell r="H1482">
            <v>-14.602</v>
          </cell>
        </row>
        <row r="1483">
          <cell r="C1483">
            <v>9587.6180000000004</v>
          </cell>
          <cell r="D1483">
            <v>1.264</v>
          </cell>
          <cell r="G1483">
            <v>11761.831</v>
          </cell>
          <cell r="H1483">
            <v>-31.087</v>
          </cell>
        </row>
        <row r="1484">
          <cell r="C1484">
            <v>9600.4110000000001</v>
          </cell>
          <cell r="D1484">
            <v>1.0920000000000001</v>
          </cell>
          <cell r="G1484">
            <v>11787.531999999999</v>
          </cell>
          <cell r="H1484">
            <v>-32.832000000000001</v>
          </cell>
        </row>
        <row r="1485">
          <cell r="C1485">
            <v>9612.8670000000002</v>
          </cell>
          <cell r="D1485">
            <v>1.1950000000000001</v>
          </cell>
          <cell r="G1485">
            <v>11794.333000000001</v>
          </cell>
          <cell r="H1485">
            <v>-32.567999999999998</v>
          </cell>
        </row>
        <row r="1486">
          <cell r="C1486">
            <v>9625.1620000000003</v>
          </cell>
          <cell r="D1486">
            <v>1.0649999999999999</v>
          </cell>
          <cell r="G1486">
            <v>11801.849</v>
          </cell>
          <cell r="H1486">
            <v>-31.917999999999999</v>
          </cell>
        </row>
        <row r="1487">
          <cell r="C1487">
            <v>9638.6319999999996</v>
          </cell>
          <cell r="D1487">
            <v>1.119</v>
          </cell>
          <cell r="G1487">
            <v>11807.529</v>
          </cell>
          <cell r="H1487">
            <v>-31.382999999999999</v>
          </cell>
        </row>
        <row r="1488">
          <cell r="C1488">
            <v>9648.8960000000006</v>
          </cell>
          <cell r="D1488">
            <v>1.026</v>
          </cell>
          <cell r="G1488">
            <v>11812.553</v>
          </cell>
          <cell r="H1488">
            <v>-30.783999999999999</v>
          </cell>
        </row>
        <row r="1489">
          <cell r="C1489">
            <v>9659.8140000000003</v>
          </cell>
          <cell r="D1489">
            <v>0.65600000000000003</v>
          </cell>
          <cell r="G1489">
            <v>11816.298000000001</v>
          </cell>
          <cell r="H1489">
            <v>-30.350999999999999</v>
          </cell>
        </row>
        <row r="1490">
          <cell r="C1490">
            <v>9667.6830000000009</v>
          </cell>
          <cell r="D1490">
            <v>0.40600000000000003</v>
          </cell>
          <cell r="G1490">
            <v>11821.468000000001</v>
          </cell>
          <cell r="H1490">
            <v>-29.651</v>
          </cell>
        </row>
        <row r="1491">
          <cell r="C1491">
            <v>9676.6620000000003</v>
          </cell>
          <cell r="D1491">
            <v>-0.123</v>
          </cell>
          <cell r="G1491">
            <v>11826.12</v>
          </cell>
          <cell r="H1491">
            <v>-28.963000000000001</v>
          </cell>
        </row>
        <row r="1492">
          <cell r="C1492">
            <v>9685.2739999999994</v>
          </cell>
          <cell r="D1492">
            <v>-1.0309999999999999</v>
          </cell>
          <cell r="G1492">
            <v>11832.308000000001</v>
          </cell>
          <cell r="H1492">
            <v>-27.863</v>
          </cell>
        </row>
        <row r="1493">
          <cell r="C1493">
            <v>9687.1710000000003</v>
          </cell>
          <cell r="D1493">
            <v>-1.2390000000000001</v>
          </cell>
          <cell r="G1493">
            <v>11837.804</v>
          </cell>
          <cell r="H1493">
            <v>-26.777000000000001</v>
          </cell>
        </row>
        <row r="1494">
          <cell r="C1494">
            <v>9689.5609999999997</v>
          </cell>
          <cell r="D1494">
            <v>-1.4139999999999999</v>
          </cell>
          <cell r="G1494">
            <v>11844.201999999999</v>
          </cell>
          <cell r="H1494">
            <v>-25.382000000000001</v>
          </cell>
        </row>
        <row r="1495">
          <cell r="C1495">
            <v>9690.9959999999992</v>
          </cell>
          <cell r="D1495">
            <v>-1.506</v>
          </cell>
          <cell r="G1495">
            <v>11849.28</v>
          </cell>
          <cell r="H1495">
            <v>-24.085000000000001</v>
          </cell>
        </row>
        <row r="1496">
          <cell r="C1496">
            <v>9692.8970000000008</v>
          </cell>
          <cell r="D1496">
            <v>-1.478</v>
          </cell>
          <cell r="G1496">
            <v>11853.338</v>
          </cell>
          <cell r="H1496">
            <v>-22.998000000000001</v>
          </cell>
        </row>
        <row r="1497">
          <cell r="C1497">
            <v>9696.81</v>
          </cell>
          <cell r="D1497">
            <v>-1.415</v>
          </cell>
          <cell r="G1497">
            <v>11858.215</v>
          </cell>
          <cell r="H1497">
            <v>-21.696000000000002</v>
          </cell>
        </row>
        <row r="1498">
          <cell r="C1498">
            <v>9700.9709999999995</v>
          </cell>
          <cell r="D1498">
            <v>-1.403</v>
          </cell>
          <cell r="G1498">
            <v>11862.521000000001</v>
          </cell>
          <cell r="H1498">
            <v>-20.454000000000001</v>
          </cell>
        </row>
        <row r="1499">
          <cell r="C1499">
            <v>9705.8449999999993</v>
          </cell>
          <cell r="D1499">
            <v>-1.282</v>
          </cell>
          <cell r="G1499">
            <v>11866.097</v>
          </cell>
          <cell r="H1499">
            <v>-19.494</v>
          </cell>
        </row>
        <row r="1500">
          <cell r="C1500">
            <v>9709.5570000000007</v>
          </cell>
          <cell r="D1500">
            <v>-1.514</v>
          </cell>
          <cell r="G1500">
            <v>11869.209000000001</v>
          </cell>
          <cell r="H1500">
            <v>-18.683</v>
          </cell>
        </row>
        <row r="1501">
          <cell r="C1501">
            <v>9712.5550000000003</v>
          </cell>
          <cell r="D1501">
            <v>-1.6080000000000001</v>
          </cell>
          <cell r="G1501">
            <v>11871.93</v>
          </cell>
          <cell r="H1501">
            <v>-17.959</v>
          </cell>
        </row>
        <row r="1502">
          <cell r="C1502">
            <v>9716.3050000000003</v>
          </cell>
          <cell r="D1502">
            <v>-1.958</v>
          </cell>
          <cell r="G1502">
            <v>11875.996999999999</v>
          </cell>
          <cell r="H1502">
            <v>-16.872</v>
          </cell>
        </row>
        <row r="1503">
          <cell r="C1503">
            <v>9717.9069999999992</v>
          </cell>
          <cell r="D1503">
            <v>-2.113</v>
          </cell>
          <cell r="G1503">
            <v>11879.025</v>
          </cell>
          <cell r="H1503">
            <v>-16.062999999999999</v>
          </cell>
        </row>
        <row r="1504">
          <cell r="C1504">
            <v>9718.9920000000002</v>
          </cell>
          <cell r="D1504">
            <v>-2.0190000000000001</v>
          </cell>
          <cell r="G1504">
            <v>11883.027</v>
          </cell>
          <cell r="H1504">
            <v>-15.004</v>
          </cell>
        </row>
        <row r="1505">
          <cell r="C1505">
            <v>9722.3220000000001</v>
          </cell>
          <cell r="D1505">
            <v>-1.9970000000000001</v>
          </cell>
          <cell r="G1505">
            <v>11887.365</v>
          </cell>
          <cell r="H1505">
            <v>-13.877000000000001</v>
          </cell>
        </row>
        <row r="1506">
          <cell r="C1506">
            <v>9724.7510000000002</v>
          </cell>
          <cell r="D1506">
            <v>-2.0430000000000001</v>
          </cell>
          <cell r="G1506">
            <v>11892.294</v>
          </cell>
          <cell r="H1506">
            <v>-12.622999999999999</v>
          </cell>
        </row>
        <row r="1507">
          <cell r="C1507">
            <v>9727.5349999999999</v>
          </cell>
          <cell r="D1507">
            <v>-1.9950000000000001</v>
          </cell>
          <cell r="G1507">
            <v>11898.12</v>
          </cell>
          <cell r="H1507">
            <v>-11.173999999999999</v>
          </cell>
        </row>
        <row r="1508">
          <cell r="C1508">
            <v>9730.2870000000003</v>
          </cell>
          <cell r="D1508">
            <v>-1.726</v>
          </cell>
          <cell r="G1508">
            <v>11901.859</v>
          </cell>
          <cell r="H1508">
            <v>-10.255000000000001</v>
          </cell>
        </row>
        <row r="1509">
          <cell r="C1509">
            <v>9732.7039999999997</v>
          </cell>
          <cell r="D1509">
            <v>-1.498</v>
          </cell>
          <cell r="G1509">
            <v>11905.017</v>
          </cell>
          <cell r="H1509">
            <v>-9.452</v>
          </cell>
        </row>
        <row r="1510">
          <cell r="C1510">
            <v>9735.5339999999997</v>
          </cell>
          <cell r="D1510">
            <v>-1.3180000000000001</v>
          </cell>
          <cell r="G1510">
            <v>11909.125</v>
          </cell>
          <cell r="H1510">
            <v>-8.484</v>
          </cell>
        </row>
        <row r="1511">
          <cell r="C1511">
            <v>9738.107</v>
          </cell>
          <cell r="D1511">
            <v>-1.17</v>
          </cell>
          <cell r="G1511">
            <v>11911.362999999999</v>
          </cell>
          <cell r="H1511">
            <v>-7.94</v>
          </cell>
        </row>
        <row r="1512">
          <cell r="C1512">
            <v>9742.4060000000009</v>
          </cell>
          <cell r="D1512">
            <v>-0.92900000000000005</v>
          </cell>
          <cell r="G1512">
            <v>11913.224</v>
          </cell>
          <cell r="H1512">
            <v>-7.5410000000000004</v>
          </cell>
        </row>
        <row r="1513">
          <cell r="C1513">
            <v>9745.4390000000003</v>
          </cell>
          <cell r="D1513">
            <v>-0.76900000000000002</v>
          </cell>
          <cell r="G1513">
            <v>11915.963</v>
          </cell>
          <cell r="H1513">
            <v>-6.9050000000000002</v>
          </cell>
        </row>
        <row r="1514">
          <cell r="C1514">
            <v>9748.9089999999997</v>
          </cell>
          <cell r="D1514">
            <v>-0.42499999999999999</v>
          </cell>
          <cell r="G1514">
            <v>11918.236000000001</v>
          </cell>
          <cell r="H1514">
            <v>-6.3579999999999997</v>
          </cell>
        </row>
        <row r="1515">
          <cell r="C1515">
            <v>9753.8259999999991</v>
          </cell>
          <cell r="D1515">
            <v>-1.2E-2</v>
          </cell>
          <cell r="G1515">
            <v>11921.612999999999</v>
          </cell>
          <cell r="H1515">
            <v>-5.5940000000000003</v>
          </cell>
        </row>
        <row r="1516">
          <cell r="C1516">
            <v>9755.5470000000005</v>
          </cell>
          <cell r="D1516">
            <v>0.20699999999999999</v>
          </cell>
          <cell r="G1516">
            <v>11924.947</v>
          </cell>
          <cell r="H1516">
            <v>-4.875</v>
          </cell>
        </row>
        <row r="1517">
          <cell r="C1517">
            <v>9759.9750000000004</v>
          </cell>
          <cell r="D1517">
            <v>0.45800000000000002</v>
          </cell>
          <cell r="G1517">
            <v>11928.075999999999</v>
          </cell>
          <cell r="H1517">
            <v>-4.2439999999999998</v>
          </cell>
        </row>
        <row r="1518">
          <cell r="C1518">
            <v>9765.3469999999998</v>
          </cell>
          <cell r="D1518">
            <v>0.68200000000000005</v>
          </cell>
          <cell r="G1518">
            <v>11932.968000000001</v>
          </cell>
          <cell r="H1518">
            <v>-3.3420000000000001</v>
          </cell>
        </row>
        <row r="1519">
          <cell r="C1519">
            <v>9773.7270000000008</v>
          </cell>
          <cell r="D1519">
            <v>1.157</v>
          </cell>
          <cell r="G1519">
            <v>11936.125</v>
          </cell>
          <cell r="H1519">
            <v>-2.8170000000000002</v>
          </cell>
        </row>
        <row r="1520">
          <cell r="C1520">
            <v>9782.4969999999994</v>
          </cell>
          <cell r="D1520">
            <v>1.2070000000000001</v>
          </cell>
          <cell r="G1520">
            <v>11939.341</v>
          </cell>
          <cell r="H1520">
            <v>-2.278</v>
          </cell>
        </row>
        <row r="1521">
          <cell r="C1521">
            <v>9789.3559999999998</v>
          </cell>
          <cell r="D1521">
            <v>1.1160000000000001</v>
          </cell>
          <cell r="G1521">
            <v>11942.703</v>
          </cell>
          <cell r="H1521">
            <v>-1.7070000000000001</v>
          </cell>
        </row>
        <row r="1522">
          <cell r="C1522">
            <v>9798.3420000000006</v>
          </cell>
          <cell r="D1522">
            <v>1.119</v>
          </cell>
          <cell r="G1522">
            <v>11945.814</v>
          </cell>
          <cell r="H1522">
            <v>-1.2070000000000001</v>
          </cell>
        </row>
        <row r="1523">
          <cell r="C1523">
            <v>9807.1360000000004</v>
          </cell>
          <cell r="D1523">
            <v>1.0369999999999999</v>
          </cell>
          <cell r="G1523">
            <v>11949.994000000001</v>
          </cell>
          <cell r="H1523">
            <v>-0.72799999999999998</v>
          </cell>
        </row>
        <row r="1524">
          <cell r="C1524">
            <v>9817.5630000000001</v>
          </cell>
          <cell r="D1524">
            <v>1.04</v>
          </cell>
          <cell r="G1524">
            <v>11953.012000000001</v>
          </cell>
          <cell r="H1524">
            <v>-0.39100000000000001</v>
          </cell>
        </row>
        <row r="1525">
          <cell r="C1525">
            <v>9825.1849999999995</v>
          </cell>
          <cell r="D1525">
            <v>1</v>
          </cell>
          <cell r="G1525">
            <v>11955.684999999999</v>
          </cell>
          <cell r="H1525">
            <v>-0.108</v>
          </cell>
        </row>
        <row r="1526">
          <cell r="C1526">
            <v>9840.69</v>
          </cell>
          <cell r="D1526">
            <v>0.92400000000000004</v>
          </cell>
          <cell r="G1526">
            <v>11959.003000000001</v>
          </cell>
          <cell r="H1526">
            <v>0.224</v>
          </cell>
        </row>
        <row r="1527">
          <cell r="C1527">
            <v>9853.9750000000004</v>
          </cell>
          <cell r="D1527">
            <v>1.0269999999999999</v>
          </cell>
          <cell r="G1527">
            <v>11961.593999999999</v>
          </cell>
          <cell r="H1527">
            <v>0.433</v>
          </cell>
        </row>
        <row r="1528">
          <cell r="C1528">
            <v>9866.0650000000005</v>
          </cell>
          <cell r="D1528">
            <v>1.012</v>
          </cell>
          <cell r="G1528">
            <v>11964.527</v>
          </cell>
          <cell r="H1528">
            <v>0.59499999999999997</v>
          </cell>
        </row>
        <row r="1529">
          <cell r="C1529">
            <v>9880.6650000000009</v>
          </cell>
          <cell r="D1529">
            <v>1.0209999999999999</v>
          </cell>
          <cell r="G1529">
            <v>11966.771000000001</v>
          </cell>
          <cell r="H1529">
            <v>0.73399999999999999</v>
          </cell>
        </row>
        <row r="1530">
          <cell r="C1530">
            <v>9902.0439999999999</v>
          </cell>
          <cell r="D1530">
            <v>0.877</v>
          </cell>
          <cell r="G1530">
            <v>11969.5</v>
          </cell>
          <cell r="H1530">
            <v>0.85099999999999998</v>
          </cell>
        </row>
        <row r="1531">
          <cell r="C1531">
            <v>9937.0769999999993</v>
          </cell>
          <cell r="D1531">
            <v>0.86</v>
          </cell>
          <cell r="G1531">
            <v>11972.993</v>
          </cell>
          <cell r="H1531">
            <v>1.0189999999999999</v>
          </cell>
        </row>
        <row r="1532">
          <cell r="C1532">
            <v>9971.7860000000001</v>
          </cell>
          <cell r="D1532">
            <v>0.88</v>
          </cell>
          <cell r="G1532">
            <v>11976.69</v>
          </cell>
          <cell r="H1532">
            <v>1.1379999999999999</v>
          </cell>
        </row>
        <row r="1533">
          <cell r="C1533">
            <v>9987.9349999999995</v>
          </cell>
          <cell r="D1533">
            <v>1.0980000000000001</v>
          </cell>
          <cell r="G1533">
            <v>11981.236000000001</v>
          </cell>
          <cell r="H1533">
            <v>1.2190000000000001</v>
          </cell>
        </row>
        <row r="1534">
          <cell r="C1534">
            <v>10000.870999999999</v>
          </cell>
          <cell r="D1534">
            <v>1.2090000000000001</v>
          </cell>
          <cell r="G1534">
            <v>11986.46</v>
          </cell>
          <cell r="H1534">
            <v>1.026</v>
          </cell>
        </row>
        <row r="1535">
          <cell r="C1535">
            <v>10024.846</v>
          </cell>
          <cell r="D1535">
            <v>2.528</v>
          </cell>
          <cell r="G1535">
            <v>11990.906000000001</v>
          </cell>
          <cell r="H1535">
            <v>0.871</v>
          </cell>
        </row>
        <row r="1536">
          <cell r="C1536">
            <v>10051.147000000001</v>
          </cell>
          <cell r="D1536">
            <v>8.4</v>
          </cell>
          <cell r="G1536">
            <v>11994.995999999999</v>
          </cell>
          <cell r="H1536">
            <v>0.624</v>
          </cell>
        </row>
        <row r="1537">
          <cell r="C1537">
            <v>10058.120000000001</v>
          </cell>
          <cell r="D1537">
            <v>11.084</v>
          </cell>
          <cell r="G1537">
            <v>11999.31</v>
          </cell>
          <cell r="H1537">
            <v>0.432</v>
          </cell>
        </row>
        <row r="1538">
          <cell r="C1538">
            <v>10061.504999999999</v>
          </cell>
          <cell r="D1538">
            <v>12.574999999999999</v>
          </cell>
          <cell r="G1538">
            <v>12002.1</v>
          </cell>
          <cell r="H1538">
            <v>7.9000000000000001E-2</v>
          </cell>
        </row>
        <row r="1539">
          <cell r="C1539">
            <v>10064.816000000001</v>
          </cell>
          <cell r="D1539">
            <v>14.007</v>
          </cell>
          <cell r="G1539">
            <v>12005.464</v>
          </cell>
          <cell r="H1539">
            <v>-0.311</v>
          </cell>
        </row>
        <row r="1540">
          <cell r="C1540">
            <v>10067.056</v>
          </cell>
          <cell r="D1540">
            <v>15.032</v>
          </cell>
          <cell r="G1540">
            <v>12008.95</v>
          </cell>
          <cell r="H1540">
            <v>-0.65</v>
          </cell>
        </row>
        <row r="1541">
          <cell r="C1541">
            <v>10070.950999999999</v>
          </cell>
          <cell r="D1541">
            <v>16.689</v>
          </cell>
          <cell r="G1541">
            <v>12012.008</v>
          </cell>
          <cell r="H1541">
            <v>-1.121</v>
          </cell>
        </row>
        <row r="1542">
          <cell r="C1542">
            <v>10073.675999999999</v>
          </cell>
          <cell r="D1542">
            <v>17.672000000000001</v>
          </cell>
          <cell r="G1542">
            <v>12015.328</v>
          </cell>
          <cell r="H1542">
            <v>-1.454</v>
          </cell>
        </row>
        <row r="1543">
          <cell r="C1543">
            <v>10076.804</v>
          </cell>
          <cell r="D1543">
            <v>18.692</v>
          </cell>
          <cell r="G1543">
            <v>12021.644</v>
          </cell>
          <cell r="H1543">
            <v>-1.8460000000000001</v>
          </cell>
        </row>
        <row r="1544">
          <cell r="C1544">
            <v>10079.588</v>
          </cell>
          <cell r="D1544">
            <v>19.600000000000001</v>
          </cell>
          <cell r="G1544">
            <v>12030.306</v>
          </cell>
          <cell r="H1544">
            <v>-1.9039999999999999</v>
          </cell>
        </row>
        <row r="1545">
          <cell r="C1545">
            <v>10081.609</v>
          </cell>
          <cell r="D1545">
            <v>20.234999999999999</v>
          </cell>
          <cell r="G1545">
            <v>12037.634</v>
          </cell>
          <cell r="H1545">
            <v>-1.984</v>
          </cell>
        </row>
        <row r="1546">
          <cell r="C1546">
            <v>10084.442999999999</v>
          </cell>
          <cell r="D1546">
            <v>20.975000000000001</v>
          </cell>
          <cell r="G1546">
            <v>12066.665000000001</v>
          </cell>
          <cell r="H1546">
            <v>-1.63</v>
          </cell>
        </row>
        <row r="1547">
          <cell r="C1547">
            <v>10086.555</v>
          </cell>
          <cell r="D1547">
            <v>21.398</v>
          </cell>
          <cell r="G1547">
            <v>12097.540999999999</v>
          </cell>
          <cell r="H1547">
            <v>-2.698</v>
          </cell>
        </row>
        <row r="1548">
          <cell r="C1548">
            <v>10089.254000000001</v>
          </cell>
          <cell r="D1548">
            <v>21.899000000000001</v>
          </cell>
          <cell r="G1548">
            <v>12109.98</v>
          </cell>
          <cell r="H1548">
            <v>-5.39</v>
          </cell>
        </row>
        <row r="1549">
          <cell r="C1549">
            <v>10091.725</v>
          </cell>
          <cell r="D1549">
            <v>22.309000000000001</v>
          </cell>
          <cell r="G1549">
            <v>12115.073</v>
          </cell>
          <cell r="H1549">
            <v>-6.8019999999999996</v>
          </cell>
        </row>
        <row r="1550">
          <cell r="C1550">
            <v>10093.825999999999</v>
          </cell>
          <cell r="D1550">
            <v>22.556000000000001</v>
          </cell>
          <cell r="G1550">
            <v>12119.64</v>
          </cell>
          <cell r="H1550">
            <v>-8.234</v>
          </cell>
        </row>
        <row r="1551">
          <cell r="C1551">
            <v>10096.388000000001</v>
          </cell>
          <cell r="D1551">
            <v>22.888000000000002</v>
          </cell>
          <cell r="G1551">
            <v>12125.601000000001</v>
          </cell>
          <cell r="H1551">
            <v>-9.593</v>
          </cell>
        </row>
        <row r="1552">
          <cell r="C1552">
            <v>10098.706</v>
          </cell>
          <cell r="D1552">
            <v>23.125</v>
          </cell>
          <cell r="G1552">
            <v>12130.316000000001</v>
          </cell>
          <cell r="H1552">
            <v>-10.66</v>
          </cell>
        </row>
        <row r="1553">
          <cell r="C1553">
            <v>10101.218999999999</v>
          </cell>
          <cell r="D1553">
            <v>23.314</v>
          </cell>
          <cell r="G1553">
            <v>12134.022999999999</v>
          </cell>
          <cell r="H1553">
            <v>-11.351000000000001</v>
          </cell>
        </row>
        <row r="1554">
          <cell r="C1554">
            <v>10103.806</v>
          </cell>
          <cell r="D1554">
            <v>23.452000000000002</v>
          </cell>
          <cell r="G1554">
            <v>12138.911</v>
          </cell>
          <cell r="H1554">
            <v>-11.957000000000001</v>
          </cell>
        </row>
        <row r="1555">
          <cell r="C1555">
            <v>10106.224</v>
          </cell>
          <cell r="D1555">
            <v>23.449000000000002</v>
          </cell>
          <cell r="G1555">
            <v>12143.675999999999</v>
          </cell>
          <cell r="H1555">
            <v>-12.35</v>
          </cell>
        </row>
        <row r="1556">
          <cell r="C1556">
            <v>10108.789000000001</v>
          </cell>
          <cell r="D1556">
            <v>23.367000000000001</v>
          </cell>
          <cell r="G1556">
            <v>12147.592000000001</v>
          </cell>
          <cell r="H1556">
            <v>-12.587</v>
          </cell>
        </row>
        <row r="1557">
          <cell r="C1557">
            <v>10110.916999999999</v>
          </cell>
          <cell r="D1557">
            <v>23.352</v>
          </cell>
          <cell r="G1557">
            <v>12150.594999999999</v>
          </cell>
          <cell r="H1557">
            <v>-12.571</v>
          </cell>
        </row>
        <row r="1558">
          <cell r="C1558">
            <v>10113.09</v>
          </cell>
          <cell r="D1558">
            <v>23.145</v>
          </cell>
          <cell r="G1558">
            <v>12154.423000000001</v>
          </cell>
          <cell r="H1558">
            <v>-12.397</v>
          </cell>
        </row>
        <row r="1559">
          <cell r="C1559">
            <v>10115.971</v>
          </cell>
          <cell r="D1559">
            <v>22.805</v>
          </cell>
          <cell r="G1559">
            <v>12158.228999999999</v>
          </cell>
          <cell r="H1559">
            <v>-11.958</v>
          </cell>
        </row>
        <row r="1560">
          <cell r="C1560">
            <v>10117.681</v>
          </cell>
          <cell r="D1560">
            <v>22.507999999999999</v>
          </cell>
          <cell r="G1560">
            <v>12162.733</v>
          </cell>
          <cell r="H1560">
            <v>-11.275</v>
          </cell>
        </row>
        <row r="1561">
          <cell r="C1561">
            <v>10120.411</v>
          </cell>
          <cell r="D1561">
            <v>22.094000000000001</v>
          </cell>
          <cell r="G1561">
            <v>12166.380999999999</v>
          </cell>
          <cell r="H1561">
            <v>-10.500999999999999</v>
          </cell>
        </row>
        <row r="1562">
          <cell r="C1562">
            <v>10123.691000000001</v>
          </cell>
          <cell r="D1562">
            <v>21.556999999999999</v>
          </cell>
          <cell r="G1562">
            <v>12169.019</v>
          </cell>
          <cell r="H1562">
            <v>-9.8330000000000002</v>
          </cell>
        </row>
        <row r="1563">
          <cell r="C1563">
            <v>10125.402</v>
          </cell>
          <cell r="D1563">
            <v>21.212</v>
          </cell>
          <cell r="G1563">
            <v>12170.755999999999</v>
          </cell>
          <cell r="H1563">
            <v>-9.2530000000000001</v>
          </cell>
        </row>
        <row r="1564">
          <cell r="C1564">
            <v>10127.24</v>
          </cell>
          <cell r="D1564">
            <v>20.776</v>
          </cell>
          <cell r="G1564">
            <v>12174.222</v>
          </cell>
          <cell r="H1564">
            <v>-7.92</v>
          </cell>
        </row>
        <row r="1565">
          <cell r="C1565">
            <v>10136.209000000001</v>
          </cell>
          <cell r="D1565">
            <v>18.969000000000001</v>
          </cell>
          <cell r="G1565">
            <v>12178.829</v>
          </cell>
          <cell r="H1565">
            <v>-5.9779999999999998</v>
          </cell>
        </row>
        <row r="1566">
          <cell r="C1566">
            <v>10143.823</v>
          </cell>
          <cell r="D1566">
            <v>18.024000000000001</v>
          </cell>
          <cell r="G1566">
            <v>12185.162</v>
          </cell>
          <cell r="H1566">
            <v>-2.9870000000000001</v>
          </cell>
        </row>
        <row r="1567">
          <cell r="C1567">
            <v>10149.08</v>
          </cell>
          <cell r="D1567">
            <v>17.596</v>
          </cell>
          <cell r="G1567">
            <v>12190.24</v>
          </cell>
          <cell r="H1567">
            <v>-0.52700000000000002</v>
          </cell>
        </row>
        <row r="1568">
          <cell r="C1568">
            <v>10150.849</v>
          </cell>
          <cell r="D1568">
            <v>17.402999999999999</v>
          </cell>
          <cell r="G1568">
            <v>12198.816999999999</v>
          </cell>
          <cell r="H1568">
            <v>3.6040000000000001</v>
          </cell>
        </row>
        <row r="1569">
          <cell r="C1569">
            <v>10153.471</v>
          </cell>
          <cell r="D1569">
            <v>17.158000000000001</v>
          </cell>
          <cell r="G1569">
            <v>12203.864</v>
          </cell>
          <cell r="H1569">
            <v>5.9560000000000004</v>
          </cell>
        </row>
        <row r="1570">
          <cell r="C1570">
            <v>10155.777</v>
          </cell>
          <cell r="D1570">
            <v>16.962</v>
          </cell>
          <cell r="G1570">
            <v>12209.611999999999</v>
          </cell>
          <cell r="H1570">
            <v>8.5760000000000005</v>
          </cell>
        </row>
        <row r="1571">
          <cell r="C1571">
            <v>10158.156999999999</v>
          </cell>
          <cell r="D1571">
            <v>16.719000000000001</v>
          </cell>
          <cell r="G1571">
            <v>12215.056</v>
          </cell>
          <cell r="H1571">
            <v>11.176</v>
          </cell>
        </row>
        <row r="1572">
          <cell r="C1572">
            <v>10160.745999999999</v>
          </cell>
          <cell r="D1572">
            <v>16.404</v>
          </cell>
          <cell r="G1572">
            <v>12217.132</v>
          </cell>
          <cell r="H1572">
            <v>12.297000000000001</v>
          </cell>
        </row>
        <row r="1573">
          <cell r="C1573">
            <v>10162.958000000001</v>
          </cell>
          <cell r="D1573">
            <v>16.157</v>
          </cell>
          <cell r="G1573">
            <v>12219.474</v>
          </cell>
          <cell r="H1573">
            <v>13.414</v>
          </cell>
        </row>
        <row r="1574">
          <cell r="C1574">
            <v>10165.316999999999</v>
          </cell>
          <cell r="D1574">
            <v>15.829000000000001</v>
          </cell>
          <cell r="G1574">
            <v>12222.148999999999</v>
          </cell>
          <cell r="H1574">
            <v>14.558999999999999</v>
          </cell>
        </row>
        <row r="1575">
          <cell r="C1575">
            <v>10168.941000000001</v>
          </cell>
          <cell r="D1575">
            <v>15.35</v>
          </cell>
          <cell r="G1575">
            <v>12224.671</v>
          </cell>
          <cell r="H1575">
            <v>15.547000000000001</v>
          </cell>
        </row>
        <row r="1576">
          <cell r="C1576">
            <v>10172.313</v>
          </cell>
          <cell r="D1576">
            <v>14.848000000000001</v>
          </cell>
          <cell r="G1576">
            <v>12226.953</v>
          </cell>
          <cell r="H1576">
            <v>16.367000000000001</v>
          </cell>
        </row>
        <row r="1577">
          <cell r="C1577">
            <v>10177.51</v>
          </cell>
          <cell r="D1577">
            <v>14.058</v>
          </cell>
          <cell r="G1577">
            <v>12229.052</v>
          </cell>
          <cell r="H1577">
            <v>17.055</v>
          </cell>
        </row>
        <row r="1578">
          <cell r="C1578">
            <v>10179.278</v>
          </cell>
          <cell r="D1578">
            <v>13.721</v>
          </cell>
          <cell r="G1578">
            <v>12231.78</v>
          </cell>
          <cell r="H1578">
            <v>17.811</v>
          </cell>
        </row>
        <row r="1579">
          <cell r="C1579">
            <v>10182.705</v>
          </cell>
          <cell r="D1579">
            <v>13.02</v>
          </cell>
          <cell r="G1579">
            <v>12234.058000000001</v>
          </cell>
          <cell r="H1579">
            <v>18.238</v>
          </cell>
        </row>
        <row r="1580">
          <cell r="C1580">
            <v>10185.42</v>
          </cell>
          <cell r="D1580">
            <v>12.462</v>
          </cell>
          <cell r="G1580">
            <v>12236.021000000001</v>
          </cell>
          <cell r="H1580">
            <v>18.608000000000001</v>
          </cell>
        </row>
        <row r="1581">
          <cell r="C1581">
            <v>10187.799999999999</v>
          </cell>
          <cell r="D1581">
            <v>11.955</v>
          </cell>
          <cell r="G1581">
            <v>12239.111999999999</v>
          </cell>
          <cell r="H1581">
            <v>19.079000000000001</v>
          </cell>
        </row>
        <row r="1582">
          <cell r="C1582">
            <v>10190.299999999999</v>
          </cell>
          <cell r="D1582">
            <v>11.423999999999999</v>
          </cell>
          <cell r="G1582">
            <v>12241.843000000001</v>
          </cell>
          <cell r="H1582">
            <v>19.312999999999999</v>
          </cell>
        </row>
        <row r="1583">
          <cell r="C1583">
            <v>10193.155000000001</v>
          </cell>
          <cell r="D1583">
            <v>10.771000000000001</v>
          </cell>
          <cell r="G1583">
            <v>12245.285</v>
          </cell>
          <cell r="H1583">
            <v>19.440000000000001</v>
          </cell>
        </row>
        <row r="1584">
          <cell r="C1584">
            <v>10196.159</v>
          </cell>
          <cell r="D1584">
            <v>10.029999999999999</v>
          </cell>
          <cell r="G1584">
            <v>12247.49</v>
          </cell>
          <cell r="H1584">
            <v>19.401</v>
          </cell>
        </row>
        <row r="1585">
          <cell r="C1585">
            <v>10198.231</v>
          </cell>
          <cell r="D1585">
            <v>9.484</v>
          </cell>
          <cell r="G1585">
            <v>12250.035</v>
          </cell>
          <cell r="H1585">
            <v>19.263000000000002</v>
          </cell>
        </row>
        <row r="1586">
          <cell r="C1586">
            <v>10200.763000000001</v>
          </cell>
          <cell r="D1586">
            <v>8.8979999999999997</v>
          </cell>
          <cell r="G1586">
            <v>12252.406999999999</v>
          </cell>
          <cell r="H1586">
            <v>19.073</v>
          </cell>
        </row>
        <row r="1587">
          <cell r="C1587">
            <v>10202.722</v>
          </cell>
          <cell r="D1587">
            <v>8.3949999999999996</v>
          </cell>
          <cell r="G1587">
            <v>12254.161</v>
          </cell>
          <cell r="H1587">
            <v>18.821000000000002</v>
          </cell>
        </row>
        <row r="1588">
          <cell r="C1588">
            <v>10204.226000000001</v>
          </cell>
          <cell r="D1588">
            <v>7.9880000000000004</v>
          </cell>
          <cell r="G1588">
            <v>12256.153</v>
          </cell>
          <cell r="H1588">
            <v>18.518000000000001</v>
          </cell>
        </row>
        <row r="1589">
          <cell r="C1589">
            <v>10205.885</v>
          </cell>
          <cell r="D1589">
            <v>7.5060000000000002</v>
          </cell>
          <cell r="G1589">
            <v>12257.754999999999</v>
          </cell>
          <cell r="H1589">
            <v>18.187999999999999</v>
          </cell>
        </row>
        <row r="1590">
          <cell r="C1590">
            <v>10212.772000000001</v>
          </cell>
          <cell r="D1590">
            <v>5.5590000000000002</v>
          </cell>
          <cell r="G1590">
            <v>12261.387000000001</v>
          </cell>
          <cell r="H1590">
            <v>17.396999999999998</v>
          </cell>
        </row>
        <row r="1591">
          <cell r="C1591">
            <v>10227.467000000001</v>
          </cell>
          <cell r="D1591">
            <v>2.7149999999999999</v>
          </cell>
          <cell r="G1591">
            <v>12263.906999999999</v>
          </cell>
          <cell r="H1591">
            <v>16.666</v>
          </cell>
        </row>
        <row r="1592">
          <cell r="C1592">
            <v>10229.382</v>
          </cell>
          <cell r="D1592">
            <v>2.4359999999999999</v>
          </cell>
          <cell r="G1592">
            <v>12265.898999999999</v>
          </cell>
          <cell r="H1592">
            <v>15.987</v>
          </cell>
        </row>
        <row r="1593">
          <cell r="C1593">
            <v>10229.865</v>
          </cell>
          <cell r="D1593">
            <v>2.2810000000000001</v>
          </cell>
          <cell r="G1593">
            <v>12267.904</v>
          </cell>
          <cell r="H1593">
            <v>15.279</v>
          </cell>
        </row>
        <row r="1594">
          <cell r="C1594">
            <v>10230.436</v>
          </cell>
          <cell r="D1594">
            <v>2.1920000000000002</v>
          </cell>
          <cell r="G1594">
            <v>12272.171</v>
          </cell>
          <cell r="H1594">
            <v>13.398</v>
          </cell>
        </row>
        <row r="1595">
          <cell r="C1595">
            <v>10233.941999999999</v>
          </cell>
          <cell r="D1595">
            <v>1.7969999999999999</v>
          </cell>
          <cell r="G1595">
            <v>12284.545</v>
          </cell>
          <cell r="H1595">
            <v>7.7380000000000004</v>
          </cell>
        </row>
        <row r="1596">
          <cell r="C1596">
            <v>10241.715</v>
          </cell>
          <cell r="D1596">
            <v>1.2989999999999999</v>
          </cell>
          <cell r="G1596">
            <v>12294.911</v>
          </cell>
          <cell r="H1596">
            <v>2.6389999999999998</v>
          </cell>
        </row>
        <row r="1597">
          <cell r="C1597">
            <v>10248.513999999999</v>
          </cell>
          <cell r="D1597">
            <v>0.98099999999999998</v>
          </cell>
          <cell r="G1597">
            <v>12304.742</v>
          </cell>
          <cell r="H1597">
            <v>-2.694</v>
          </cell>
        </row>
        <row r="1598">
          <cell r="C1598">
            <v>10260.412</v>
          </cell>
          <cell r="D1598">
            <v>0.82299999999999995</v>
          </cell>
          <cell r="G1598">
            <v>12310.843999999999</v>
          </cell>
          <cell r="H1598">
            <v>-6.298</v>
          </cell>
        </row>
        <row r="1599">
          <cell r="C1599">
            <v>10277.539000000001</v>
          </cell>
          <cell r="D1599">
            <v>0.80100000000000005</v>
          </cell>
          <cell r="G1599">
            <v>12313.307000000001</v>
          </cell>
          <cell r="H1599">
            <v>-7.7320000000000002</v>
          </cell>
        </row>
        <row r="1600">
          <cell r="C1600">
            <v>10284.165999999999</v>
          </cell>
          <cell r="D1600">
            <v>0.80900000000000005</v>
          </cell>
          <cell r="G1600">
            <v>12315.689</v>
          </cell>
          <cell r="H1600">
            <v>-9.1029999999999998</v>
          </cell>
        </row>
        <row r="1601">
          <cell r="C1601">
            <v>10293.233</v>
          </cell>
          <cell r="D1601">
            <v>0.84499999999999997</v>
          </cell>
          <cell r="G1601">
            <v>12317.778</v>
          </cell>
          <cell r="H1601">
            <v>-10.286</v>
          </cell>
        </row>
        <row r="1602">
          <cell r="C1602">
            <v>10307.103999999999</v>
          </cell>
          <cell r="D1602">
            <v>0.78300000000000003</v>
          </cell>
          <cell r="G1602">
            <v>12319.398999999999</v>
          </cell>
          <cell r="H1602">
            <v>-11.11</v>
          </cell>
        </row>
        <row r="1603">
          <cell r="C1603">
            <v>10317.308999999999</v>
          </cell>
          <cell r="D1603">
            <v>0.80700000000000005</v>
          </cell>
          <cell r="G1603">
            <v>12320.763999999999</v>
          </cell>
          <cell r="H1603">
            <v>-11.766</v>
          </cell>
        </row>
        <row r="1604">
          <cell r="C1604">
            <v>10323.848</v>
          </cell>
          <cell r="D1604">
            <v>0.84</v>
          </cell>
          <cell r="G1604">
            <v>12322.843000000001</v>
          </cell>
          <cell r="H1604">
            <v>-12.776999999999999</v>
          </cell>
        </row>
        <row r="1605">
          <cell r="C1605">
            <v>10335.441000000001</v>
          </cell>
          <cell r="D1605">
            <v>0.75800000000000001</v>
          </cell>
          <cell r="G1605">
            <v>12324.555</v>
          </cell>
          <cell r="H1605">
            <v>-13.544</v>
          </cell>
        </row>
        <row r="1606">
          <cell r="C1606">
            <v>10349.142</v>
          </cell>
          <cell r="D1606">
            <v>0.73199999999999998</v>
          </cell>
          <cell r="G1606">
            <v>12325.907999999999</v>
          </cell>
          <cell r="H1606">
            <v>-14.135999999999999</v>
          </cell>
        </row>
        <row r="1607">
          <cell r="C1607">
            <v>10356.946</v>
          </cell>
          <cell r="D1607">
            <v>0.73099999999999998</v>
          </cell>
          <cell r="G1607">
            <v>12327.489</v>
          </cell>
          <cell r="H1607">
            <v>-14.744999999999999</v>
          </cell>
        </row>
        <row r="1608">
          <cell r="C1608">
            <v>10362.983</v>
          </cell>
          <cell r="D1608">
            <v>0.93100000000000005</v>
          </cell>
          <cell r="G1608">
            <v>12329.119000000001</v>
          </cell>
          <cell r="H1608">
            <v>-15.378</v>
          </cell>
        </row>
        <row r="1609">
          <cell r="C1609">
            <v>10365.343999999999</v>
          </cell>
          <cell r="D1609">
            <v>0.96</v>
          </cell>
          <cell r="G1609">
            <v>12331.826999999999</v>
          </cell>
          <cell r="H1609">
            <v>-16.347999999999999</v>
          </cell>
        </row>
        <row r="1610">
          <cell r="C1610">
            <v>10367.18</v>
          </cell>
          <cell r="D1610">
            <v>1.0229999999999999</v>
          </cell>
          <cell r="G1610">
            <v>12334.028</v>
          </cell>
          <cell r="H1610">
            <v>-17.117999999999999</v>
          </cell>
        </row>
        <row r="1611">
          <cell r="C1611">
            <v>10371.39</v>
          </cell>
          <cell r="D1611">
            <v>1.02</v>
          </cell>
          <cell r="G1611">
            <v>12335.592000000001</v>
          </cell>
          <cell r="H1611">
            <v>-17.602</v>
          </cell>
        </row>
        <row r="1612">
          <cell r="C1612">
            <v>10373.578</v>
          </cell>
          <cell r="D1612">
            <v>0.89700000000000002</v>
          </cell>
          <cell r="G1612">
            <v>12337.367</v>
          </cell>
          <cell r="H1612">
            <v>-18.059000000000001</v>
          </cell>
        </row>
        <row r="1613">
          <cell r="C1613">
            <v>10375.808000000001</v>
          </cell>
          <cell r="D1613">
            <v>0.74099999999999999</v>
          </cell>
          <cell r="G1613">
            <v>12338.665999999999</v>
          </cell>
          <cell r="H1613">
            <v>-18.373999999999999</v>
          </cell>
        </row>
        <row r="1614">
          <cell r="C1614">
            <v>10380.362999999999</v>
          </cell>
          <cell r="D1614">
            <v>0.65200000000000002</v>
          </cell>
          <cell r="G1614">
            <v>12340.816000000001</v>
          </cell>
          <cell r="H1614">
            <v>-18.908000000000001</v>
          </cell>
        </row>
        <row r="1615">
          <cell r="C1615">
            <v>10386.243</v>
          </cell>
          <cell r="D1615">
            <v>0.64100000000000001</v>
          </cell>
          <cell r="G1615">
            <v>12342.873</v>
          </cell>
          <cell r="H1615">
            <v>-19.350999999999999</v>
          </cell>
        </row>
        <row r="1616">
          <cell r="C1616">
            <v>10388.91</v>
          </cell>
          <cell r="D1616">
            <v>0.57099999999999995</v>
          </cell>
          <cell r="G1616">
            <v>12344.868</v>
          </cell>
          <cell r="H1616">
            <v>-19.763000000000002</v>
          </cell>
        </row>
        <row r="1617">
          <cell r="C1617">
            <v>10393.128000000001</v>
          </cell>
          <cell r="D1617">
            <v>0.78300000000000003</v>
          </cell>
          <cell r="G1617">
            <v>12346.45</v>
          </cell>
          <cell r="H1617">
            <v>-20</v>
          </cell>
        </row>
        <row r="1618">
          <cell r="C1618">
            <v>10399.467000000001</v>
          </cell>
          <cell r="D1618">
            <v>0.622</v>
          </cell>
          <cell r="G1618">
            <v>12348.646000000001</v>
          </cell>
          <cell r="H1618">
            <v>-20.283000000000001</v>
          </cell>
        </row>
        <row r="1619">
          <cell r="C1619">
            <v>10409.370999999999</v>
          </cell>
          <cell r="D1619">
            <v>0.871</v>
          </cell>
          <cell r="G1619">
            <v>12351.368</v>
          </cell>
          <cell r="H1619">
            <v>-20.591000000000001</v>
          </cell>
        </row>
        <row r="1620">
          <cell r="C1620">
            <v>10420.275</v>
          </cell>
          <cell r="D1620">
            <v>0.73</v>
          </cell>
          <cell r="G1620">
            <v>12353.915999999999</v>
          </cell>
          <cell r="H1620">
            <v>-20.815000000000001</v>
          </cell>
        </row>
        <row r="1621">
          <cell r="C1621">
            <v>10438.796</v>
          </cell>
          <cell r="D1621">
            <v>0.88200000000000001</v>
          </cell>
          <cell r="G1621">
            <v>12356.005999999999</v>
          </cell>
          <cell r="H1621">
            <v>-20.896000000000001</v>
          </cell>
        </row>
        <row r="1622">
          <cell r="C1622">
            <v>10451.808999999999</v>
          </cell>
          <cell r="D1622">
            <v>0.93899999999999995</v>
          </cell>
          <cell r="G1622">
            <v>12357.848</v>
          </cell>
          <cell r="H1622">
            <v>-20.875</v>
          </cell>
        </row>
        <row r="1623">
          <cell r="C1623">
            <v>10461.218000000001</v>
          </cell>
          <cell r="D1623">
            <v>0.76600000000000001</v>
          </cell>
          <cell r="G1623">
            <v>12360.279</v>
          </cell>
          <cell r="H1623">
            <v>-20.876999999999999</v>
          </cell>
        </row>
        <row r="1624">
          <cell r="C1624">
            <v>10467.446</v>
          </cell>
          <cell r="D1624">
            <v>0.81899999999999995</v>
          </cell>
          <cell r="G1624">
            <v>12362.166999999999</v>
          </cell>
          <cell r="H1624">
            <v>-20.856999999999999</v>
          </cell>
        </row>
        <row r="1625">
          <cell r="C1625">
            <v>10475.853999999999</v>
          </cell>
          <cell r="D1625">
            <v>0.67200000000000004</v>
          </cell>
          <cell r="G1625">
            <v>12364.143</v>
          </cell>
          <cell r="H1625">
            <v>-20.664000000000001</v>
          </cell>
        </row>
        <row r="1626">
          <cell r="C1626">
            <v>10498.806</v>
          </cell>
          <cell r="D1626">
            <v>0.60499999999999998</v>
          </cell>
          <cell r="G1626">
            <v>12366.018</v>
          </cell>
          <cell r="H1626">
            <v>-20.481999999999999</v>
          </cell>
        </row>
        <row r="1627">
          <cell r="C1627">
            <v>10516.418</v>
          </cell>
          <cell r="D1627">
            <v>0.215</v>
          </cell>
          <cell r="G1627">
            <v>12368.459000000001</v>
          </cell>
          <cell r="H1627">
            <v>-20.187999999999999</v>
          </cell>
        </row>
        <row r="1628">
          <cell r="C1628">
            <v>10528.825999999999</v>
          </cell>
          <cell r="D1628">
            <v>-0.32900000000000001</v>
          </cell>
          <cell r="G1628">
            <v>12370.549000000001</v>
          </cell>
          <cell r="H1628">
            <v>-19.882999999999999</v>
          </cell>
        </row>
        <row r="1629">
          <cell r="C1629">
            <v>10532.484</v>
          </cell>
          <cell r="D1629">
            <v>-0.68400000000000005</v>
          </cell>
          <cell r="G1629">
            <v>12372.941000000001</v>
          </cell>
          <cell r="H1629">
            <v>-19.457000000000001</v>
          </cell>
        </row>
        <row r="1630">
          <cell r="C1630">
            <v>10536.911</v>
          </cell>
          <cell r="D1630">
            <v>-0.98699999999999999</v>
          </cell>
          <cell r="G1630">
            <v>12375.342000000001</v>
          </cell>
          <cell r="H1630">
            <v>-18.937999999999999</v>
          </cell>
        </row>
        <row r="1631">
          <cell r="C1631">
            <v>10541.571</v>
          </cell>
          <cell r="D1631">
            <v>-1.1779999999999999</v>
          </cell>
          <cell r="G1631">
            <v>12377.485000000001</v>
          </cell>
          <cell r="H1631">
            <v>-18.408999999999999</v>
          </cell>
        </row>
        <row r="1632">
          <cell r="C1632">
            <v>10544.879000000001</v>
          </cell>
          <cell r="D1632">
            <v>-1.2230000000000001</v>
          </cell>
          <cell r="G1632">
            <v>12379.273999999999</v>
          </cell>
          <cell r="H1632">
            <v>-17.966999999999999</v>
          </cell>
        </row>
        <row r="1633">
          <cell r="C1633">
            <v>10548.072</v>
          </cell>
          <cell r="D1633">
            <v>-1.3069999999999999</v>
          </cell>
          <cell r="G1633">
            <v>12381.084999999999</v>
          </cell>
          <cell r="H1633">
            <v>-17.382000000000001</v>
          </cell>
        </row>
        <row r="1634">
          <cell r="C1634">
            <v>10550.766</v>
          </cell>
          <cell r="D1634">
            <v>-1.381</v>
          </cell>
          <cell r="G1634">
            <v>12383.105</v>
          </cell>
          <cell r="H1634">
            <v>-16.71</v>
          </cell>
        </row>
        <row r="1635">
          <cell r="C1635">
            <v>10552.697</v>
          </cell>
          <cell r="D1635">
            <v>-1.3859999999999999</v>
          </cell>
          <cell r="G1635">
            <v>12384.63</v>
          </cell>
          <cell r="H1635">
            <v>-16.126999999999999</v>
          </cell>
        </row>
        <row r="1636">
          <cell r="C1636">
            <v>10555.849</v>
          </cell>
          <cell r="D1636">
            <v>-1.3280000000000001</v>
          </cell>
          <cell r="G1636">
            <v>12387.998</v>
          </cell>
          <cell r="H1636">
            <v>-14.801</v>
          </cell>
        </row>
        <row r="1637">
          <cell r="C1637">
            <v>10560.072</v>
          </cell>
          <cell r="D1637">
            <v>-1.0249999999999999</v>
          </cell>
          <cell r="G1637">
            <v>12390.841</v>
          </cell>
          <cell r="H1637">
            <v>-13.583</v>
          </cell>
        </row>
        <row r="1638">
          <cell r="C1638">
            <v>10563.183000000001</v>
          </cell>
          <cell r="D1638">
            <v>-0.754</v>
          </cell>
          <cell r="G1638">
            <v>12393.072</v>
          </cell>
          <cell r="H1638">
            <v>-12.568</v>
          </cell>
        </row>
        <row r="1639">
          <cell r="C1639">
            <v>10565.945</v>
          </cell>
          <cell r="D1639">
            <v>-0.44600000000000001</v>
          </cell>
          <cell r="G1639">
            <v>12397.689</v>
          </cell>
          <cell r="H1639">
            <v>-10.507999999999999</v>
          </cell>
        </row>
        <row r="1640">
          <cell r="C1640">
            <v>10577.107</v>
          </cell>
          <cell r="D1640">
            <v>0.64600000000000002</v>
          </cell>
          <cell r="G1640">
            <v>12406.392</v>
          </cell>
          <cell r="H1640">
            <v>-7.0979999999999999</v>
          </cell>
        </row>
        <row r="1641">
          <cell r="C1641">
            <v>10588.790999999999</v>
          </cell>
          <cell r="D1641">
            <v>1.4370000000000001</v>
          </cell>
          <cell r="G1641">
            <v>12418.379000000001</v>
          </cell>
          <cell r="H1641">
            <v>-3.895</v>
          </cell>
        </row>
        <row r="1642">
          <cell r="C1642">
            <v>10596.812</v>
          </cell>
          <cell r="D1642">
            <v>2.028</v>
          </cell>
          <cell r="G1642">
            <v>12429.522999999999</v>
          </cell>
          <cell r="H1642">
            <v>-2.1280000000000001</v>
          </cell>
        </row>
        <row r="1643">
          <cell r="C1643">
            <v>10609.621999999999</v>
          </cell>
          <cell r="D1643">
            <v>2.8580000000000001</v>
          </cell>
          <cell r="G1643">
            <v>12445.206</v>
          </cell>
          <cell r="H1643">
            <v>-1.012</v>
          </cell>
        </row>
        <row r="1644">
          <cell r="C1644">
            <v>10646.19</v>
          </cell>
          <cell r="D1644">
            <v>5.3280000000000003</v>
          </cell>
          <cell r="G1644">
            <v>12460.716</v>
          </cell>
          <cell r="H1644">
            <v>-0.81</v>
          </cell>
        </row>
        <row r="1645">
          <cell r="C1645">
            <v>10663.044</v>
          </cell>
          <cell r="D1645">
            <v>6.5030000000000001</v>
          </cell>
          <cell r="G1645">
            <v>12559.257</v>
          </cell>
          <cell r="H1645">
            <v>-0.85699999999999998</v>
          </cell>
        </row>
        <row r="1646">
          <cell r="C1646">
            <v>10667.705</v>
          </cell>
          <cell r="D1646">
            <v>6.8220000000000001</v>
          </cell>
          <cell r="G1646">
            <v>12628.291999999999</v>
          </cell>
          <cell r="H1646">
            <v>-0.80100000000000005</v>
          </cell>
        </row>
        <row r="1647">
          <cell r="C1647">
            <v>10671.199000000001</v>
          </cell>
          <cell r="D1647">
            <v>6.9729999999999999</v>
          </cell>
          <cell r="G1647">
            <v>12674.262000000001</v>
          </cell>
          <cell r="H1647">
            <v>-0.35799999999999998</v>
          </cell>
        </row>
        <row r="1648">
          <cell r="C1648">
            <v>10673.962</v>
          </cell>
          <cell r="D1648">
            <v>7.0220000000000002</v>
          </cell>
          <cell r="G1648">
            <v>12680.589</v>
          </cell>
          <cell r="H1648">
            <v>-0.17199999999999999</v>
          </cell>
        </row>
        <row r="1649">
          <cell r="C1649">
            <v>10678.286</v>
          </cell>
          <cell r="D1649">
            <v>7.0140000000000002</v>
          </cell>
          <cell r="G1649">
            <v>12684.918</v>
          </cell>
          <cell r="H1649">
            <v>-8.4000000000000005E-2</v>
          </cell>
        </row>
        <row r="1650">
          <cell r="C1650">
            <v>10682.621999999999</v>
          </cell>
          <cell r="D1650">
            <v>6.9409999999999998</v>
          </cell>
          <cell r="G1650">
            <v>12690.099</v>
          </cell>
          <cell r="H1650">
            <v>-0.16600000000000001</v>
          </cell>
        </row>
        <row r="1651">
          <cell r="C1651">
            <v>10685.098</v>
          </cell>
          <cell r="D1651">
            <v>6.8819999999999997</v>
          </cell>
          <cell r="G1651">
            <v>12697.102000000001</v>
          </cell>
          <cell r="H1651">
            <v>-0.51</v>
          </cell>
        </row>
        <row r="1652">
          <cell r="C1652">
            <v>10687.77</v>
          </cell>
          <cell r="D1652">
            <v>6.76</v>
          </cell>
          <cell r="G1652">
            <v>12706.777</v>
          </cell>
          <cell r="H1652">
            <v>-0.96499999999999997</v>
          </cell>
        </row>
        <row r="1653">
          <cell r="C1653">
            <v>10690.272999999999</v>
          </cell>
          <cell r="D1653">
            <v>6.6580000000000004</v>
          </cell>
          <cell r="G1653">
            <v>12720.159</v>
          </cell>
          <cell r="H1653">
            <v>-1.42</v>
          </cell>
        </row>
        <row r="1654">
          <cell r="C1654">
            <v>10693.111999999999</v>
          </cell>
          <cell r="D1654">
            <v>6.45</v>
          </cell>
          <cell r="G1654">
            <v>12732.764999999999</v>
          </cell>
          <cell r="H1654">
            <v>-1.8919999999999999</v>
          </cell>
        </row>
        <row r="1655">
          <cell r="C1655">
            <v>10696.656999999999</v>
          </cell>
          <cell r="D1655">
            <v>6.141</v>
          </cell>
          <cell r="G1655">
            <v>12746.545</v>
          </cell>
          <cell r="H1655">
            <v>-2.4620000000000002</v>
          </cell>
        </row>
        <row r="1656">
          <cell r="C1656">
            <v>10701.208000000001</v>
          </cell>
          <cell r="D1656">
            <v>5.5890000000000004</v>
          </cell>
          <cell r="G1656">
            <v>12760.662</v>
          </cell>
          <cell r="H1656">
            <v>-2.9630000000000001</v>
          </cell>
        </row>
        <row r="1657">
          <cell r="C1657">
            <v>10707.119000000001</v>
          </cell>
          <cell r="D1657">
            <v>4.7590000000000003</v>
          </cell>
          <cell r="G1657">
            <v>12794.493</v>
          </cell>
          <cell r="H1657">
            <v>-4.0999999999999996</v>
          </cell>
        </row>
        <row r="1658">
          <cell r="C1658">
            <v>10711.826999999999</v>
          </cell>
          <cell r="D1658">
            <v>3.976</v>
          </cell>
          <cell r="G1658">
            <v>12801.103999999999</v>
          </cell>
          <cell r="H1658">
            <v>-4.2770000000000001</v>
          </cell>
        </row>
        <row r="1659">
          <cell r="C1659">
            <v>10717.942999999999</v>
          </cell>
          <cell r="D1659">
            <v>2.802</v>
          </cell>
          <cell r="G1659">
            <v>12807.814</v>
          </cell>
          <cell r="H1659">
            <v>-4.4829999999999997</v>
          </cell>
        </row>
        <row r="1660">
          <cell r="C1660">
            <v>10728.134</v>
          </cell>
          <cell r="D1660">
            <v>0.78200000000000003</v>
          </cell>
          <cell r="G1660">
            <v>12812.045</v>
          </cell>
          <cell r="H1660">
            <v>-4.5220000000000002</v>
          </cell>
        </row>
        <row r="1661">
          <cell r="C1661">
            <v>10728.85</v>
          </cell>
          <cell r="D1661">
            <v>0.79500000000000004</v>
          </cell>
          <cell r="G1661">
            <v>12815.614</v>
          </cell>
          <cell r="H1661">
            <v>-4.5209999999999999</v>
          </cell>
        </row>
        <row r="1662">
          <cell r="C1662">
            <v>10729.861000000001</v>
          </cell>
          <cell r="D1662">
            <v>0.70899999999999996</v>
          </cell>
          <cell r="G1662">
            <v>12818.994000000001</v>
          </cell>
          <cell r="H1662">
            <v>-4.4729999999999999</v>
          </cell>
        </row>
        <row r="1663">
          <cell r="C1663">
            <v>10731.589</v>
          </cell>
          <cell r="D1663">
            <v>0.41499999999999998</v>
          </cell>
          <cell r="G1663">
            <v>12822.262000000001</v>
          </cell>
          <cell r="H1663">
            <v>-4.3620000000000001</v>
          </cell>
        </row>
        <row r="1664">
          <cell r="C1664">
            <v>10738.701999999999</v>
          </cell>
          <cell r="D1664">
            <v>-0.879</v>
          </cell>
          <cell r="G1664">
            <v>12831.956</v>
          </cell>
          <cell r="H1664">
            <v>-3.48</v>
          </cell>
        </row>
        <row r="1665">
          <cell r="C1665">
            <v>10745.098</v>
          </cell>
          <cell r="D1665">
            <v>-2.2959999999999998</v>
          </cell>
          <cell r="G1665">
            <v>12837.779</v>
          </cell>
          <cell r="H1665">
            <v>-2.7810000000000001</v>
          </cell>
        </row>
        <row r="1666">
          <cell r="C1666">
            <v>10750.134</v>
          </cell>
          <cell r="D1666">
            <v>-3.2519999999999998</v>
          </cell>
          <cell r="G1666">
            <v>12845.816000000001</v>
          </cell>
          <cell r="H1666">
            <v>-1.8759999999999999</v>
          </cell>
        </row>
        <row r="1667">
          <cell r="C1667">
            <v>10758.799000000001</v>
          </cell>
          <cell r="D1667">
            <v>-4.9859999999999998</v>
          </cell>
          <cell r="G1667">
            <v>12850.847</v>
          </cell>
          <cell r="H1667">
            <v>-1.337</v>
          </cell>
        </row>
        <row r="1668">
          <cell r="C1668">
            <v>10762.248</v>
          </cell>
          <cell r="D1668">
            <v>-5.1970000000000001</v>
          </cell>
          <cell r="G1668">
            <v>12854.232</v>
          </cell>
          <cell r="H1668">
            <v>-0.93</v>
          </cell>
        </row>
        <row r="1669">
          <cell r="C1669">
            <v>10763.207</v>
          </cell>
          <cell r="D1669">
            <v>-5.0780000000000003</v>
          </cell>
          <cell r="G1669">
            <v>12865.361999999999</v>
          </cell>
          <cell r="H1669">
            <v>0.14799999999999999</v>
          </cell>
        </row>
        <row r="1670">
          <cell r="C1670">
            <v>10772.602000000001</v>
          </cell>
          <cell r="D1670">
            <v>-6.44</v>
          </cell>
          <cell r="G1670">
            <v>12876.049000000001</v>
          </cell>
          <cell r="H1670">
            <v>0.77900000000000003</v>
          </cell>
        </row>
        <row r="1671">
          <cell r="C1671">
            <v>10775.147999999999</v>
          </cell>
          <cell r="D1671">
            <v>-6.9779999999999998</v>
          </cell>
          <cell r="G1671">
            <v>12890.86</v>
          </cell>
          <cell r="H1671">
            <v>0.40100000000000002</v>
          </cell>
        </row>
        <row r="1672">
          <cell r="C1672">
            <v>10777.6</v>
          </cell>
          <cell r="D1672">
            <v>-7.3890000000000002</v>
          </cell>
          <cell r="G1672">
            <v>12907.486000000001</v>
          </cell>
          <cell r="H1672">
            <v>-2.2730000000000001</v>
          </cell>
        </row>
        <row r="1673">
          <cell r="C1673">
            <v>10779.949000000001</v>
          </cell>
          <cell r="D1673">
            <v>-7.6079999999999997</v>
          </cell>
          <cell r="G1673">
            <v>12917.539000000001</v>
          </cell>
          <cell r="H1673">
            <v>-5.2119999999999997</v>
          </cell>
        </row>
        <row r="1674">
          <cell r="C1674">
            <v>10782.459000000001</v>
          </cell>
          <cell r="D1674">
            <v>-7.8570000000000002</v>
          </cell>
          <cell r="G1674">
            <v>12922.12</v>
          </cell>
          <cell r="H1674">
            <v>-6.7750000000000004</v>
          </cell>
        </row>
        <row r="1675">
          <cell r="C1675">
            <v>10790.909</v>
          </cell>
          <cell r="D1675">
            <v>-8.4039999999999999</v>
          </cell>
          <cell r="G1675">
            <v>12925.173000000001</v>
          </cell>
          <cell r="H1675">
            <v>-7.8470000000000004</v>
          </cell>
        </row>
        <row r="1676">
          <cell r="C1676">
            <v>10795.569</v>
          </cell>
          <cell r="D1676">
            <v>-8.5749999999999993</v>
          </cell>
          <cell r="G1676">
            <v>12928.025</v>
          </cell>
          <cell r="H1676">
            <v>-8.6880000000000006</v>
          </cell>
        </row>
        <row r="1677">
          <cell r="C1677">
            <v>10799.938</v>
          </cell>
          <cell r="D1677">
            <v>-8.3610000000000007</v>
          </cell>
          <cell r="G1677">
            <v>12931.825000000001</v>
          </cell>
          <cell r="H1677">
            <v>-9.7469999999999999</v>
          </cell>
        </row>
        <row r="1678">
          <cell r="C1678">
            <v>10803.592000000001</v>
          </cell>
          <cell r="D1678">
            <v>-8.3109999999999999</v>
          </cell>
          <cell r="G1678">
            <v>12935.165000000001</v>
          </cell>
          <cell r="H1678">
            <v>-10.515000000000001</v>
          </cell>
        </row>
        <row r="1679">
          <cell r="C1679">
            <v>10806.224</v>
          </cell>
          <cell r="D1679">
            <v>-8.3740000000000006</v>
          </cell>
          <cell r="G1679">
            <v>12937.437</v>
          </cell>
          <cell r="H1679">
            <v>-10.933</v>
          </cell>
        </row>
        <row r="1680">
          <cell r="C1680">
            <v>10808.035</v>
          </cell>
          <cell r="D1680">
            <v>-8.2230000000000008</v>
          </cell>
          <cell r="G1680">
            <v>12940.248</v>
          </cell>
          <cell r="H1680">
            <v>-11.327</v>
          </cell>
        </row>
        <row r="1681">
          <cell r="C1681">
            <v>10812.004000000001</v>
          </cell>
          <cell r="D1681">
            <v>-7.6029999999999998</v>
          </cell>
          <cell r="G1681">
            <v>12943.179</v>
          </cell>
          <cell r="H1681">
            <v>-11.598000000000001</v>
          </cell>
        </row>
        <row r="1682">
          <cell r="C1682">
            <v>10816.103999999999</v>
          </cell>
          <cell r="D1682">
            <v>-6.9710000000000001</v>
          </cell>
          <cell r="G1682">
            <v>12946.397000000001</v>
          </cell>
          <cell r="H1682">
            <v>-11.709</v>
          </cell>
        </row>
        <row r="1683">
          <cell r="C1683">
            <v>10827.771000000001</v>
          </cell>
          <cell r="D1683">
            <v>-5.5839999999999996</v>
          </cell>
          <cell r="G1683">
            <v>12950.074000000001</v>
          </cell>
          <cell r="H1683">
            <v>-11.853</v>
          </cell>
        </row>
        <row r="1684">
          <cell r="C1684">
            <v>10837.054</v>
          </cell>
          <cell r="D1684">
            <v>-4.5119999999999996</v>
          </cell>
          <cell r="G1684">
            <v>12953.402</v>
          </cell>
          <cell r="H1684">
            <v>-11.77</v>
          </cell>
        </row>
        <row r="1685">
          <cell r="C1685">
            <v>10845.773999999999</v>
          </cell>
          <cell r="D1685">
            <v>-3.198</v>
          </cell>
          <cell r="G1685">
            <v>12956.465</v>
          </cell>
          <cell r="H1685">
            <v>-11.504</v>
          </cell>
        </row>
        <row r="1686">
          <cell r="C1686">
            <v>10856.976000000001</v>
          </cell>
          <cell r="D1686">
            <v>-1.59</v>
          </cell>
          <cell r="G1686">
            <v>12960.644</v>
          </cell>
          <cell r="H1686">
            <v>-10.999000000000001</v>
          </cell>
        </row>
        <row r="1687">
          <cell r="C1687">
            <v>10870.754999999999</v>
          </cell>
          <cell r="D1687">
            <v>0.25</v>
          </cell>
          <cell r="G1687">
            <v>12962.531999999999</v>
          </cell>
          <cell r="H1687">
            <v>-10.772</v>
          </cell>
        </row>
        <row r="1688">
          <cell r="C1688">
            <v>10886.326999999999</v>
          </cell>
          <cell r="D1688">
            <v>2.609</v>
          </cell>
          <cell r="G1688">
            <v>12965.717000000001</v>
          </cell>
          <cell r="H1688">
            <v>-10.097</v>
          </cell>
        </row>
        <row r="1689">
          <cell r="C1689">
            <v>10910.107</v>
          </cell>
          <cell r="D1689">
            <v>10.287000000000001</v>
          </cell>
          <cell r="G1689">
            <v>12968.504999999999</v>
          </cell>
          <cell r="H1689">
            <v>-9.43</v>
          </cell>
        </row>
        <row r="1690">
          <cell r="C1690">
            <v>10913.982</v>
          </cell>
          <cell r="D1690">
            <v>12.292</v>
          </cell>
          <cell r="G1690">
            <v>12971.227999999999</v>
          </cell>
          <cell r="H1690">
            <v>-8.5749999999999993</v>
          </cell>
        </row>
        <row r="1691">
          <cell r="C1691">
            <v>10915.858</v>
          </cell>
          <cell r="D1691">
            <v>13.262</v>
          </cell>
          <cell r="G1691">
            <v>12973.94</v>
          </cell>
          <cell r="H1691">
            <v>-7.6130000000000004</v>
          </cell>
        </row>
        <row r="1692">
          <cell r="C1692">
            <v>10917.741</v>
          </cell>
          <cell r="D1692">
            <v>14.218</v>
          </cell>
          <cell r="G1692">
            <v>12976.847</v>
          </cell>
          <cell r="H1692">
            <v>-6.5739999999999998</v>
          </cell>
        </row>
        <row r="1693">
          <cell r="C1693">
            <v>10919.34</v>
          </cell>
          <cell r="D1693">
            <v>15.06</v>
          </cell>
          <cell r="G1693">
            <v>12979.689</v>
          </cell>
          <cell r="H1693">
            <v>-5.3460000000000001</v>
          </cell>
        </row>
        <row r="1694">
          <cell r="C1694">
            <v>10920.619000000001</v>
          </cell>
          <cell r="D1694">
            <v>15.760999999999999</v>
          </cell>
          <cell r="G1694">
            <v>12991.263999999999</v>
          </cell>
          <cell r="H1694">
            <v>-1.101</v>
          </cell>
        </row>
        <row r="1695">
          <cell r="C1695">
            <v>10922.129000000001</v>
          </cell>
          <cell r="D1695">
            <v>16.535</v>
          </cell>
          <cell r="G1695">
            <v>13045.502</v>
          </cell>
          <cell r="H1695">
            <v>18.513999999999999</v>
          </cell>
        </row>
        <row r="1696">
          <cell r="C1696">
            <v>10923.696</v>
          </cell>
          <cell r="D1696">
            <v>17.286000000000001</v>
          </cell>
          <cell r="G1696">
            <v>13051.359</v>
          </cell>
          <cell r="H1696">
            <v>20.6</v>
          </cell>
        </row>
        <row r="1697">
          <cell r="C1697">
            <v>10926.221</v>
          </cell>
          <cell r="D1697">
            <v>18.617000000000001</v>
          </cell>
          <cell r="G1697">
            <v>13057.293</v>
          </cell>
          <cell r="H1697">
            <v>22.376999999999999</v>
          </cell>
        </row>
        <row r="1698">
          <cell r="C1698">
            <v>10927.946</v>
          </cell>
          <cell r="D1698">
            <v>19.596</v>
          </cell>
          <cell r="G1698">
            <v>13062.566000000001</v>
          </cell>
          <cell r="H1698">
            <v>23.966999999999999</v>
          </cell>
        </row>
        <row r="1699">
          <cell r="C1699">
            <v>10929.575000000001</v>
          </cell>
          <cell r="D1699">
            <v>20.459</v>
          </cell>
          <cell r="G1699">
            <v>13068.324000000001</v>
          </cell>
          <cell r="H1699">
            <v>25.571999999999999</v>
          </cell>
        </row>
        <row r="1700">
          <cell r="C1700">
            <v>10931.183000000001</v>
          </cell>
          <cell r="D1700">
            <v>21.265000000000001</v>
          </cell>
          <cell r="G1700">
            <v>13074.205</v>
          </cell>
          <cell r="H1700">
            <v>27.094000000000001</v>
          </cell>
        </row>
        <row r="1701">
          <cell r="C1701">
            <v>10933.178</v>
          </cell>
          <cell r="D1701">
            <v>22.234000000000002</v>
          </cell>
          <cell r="G1701">
            <v>13079.01</v>
          </cell>
          <cell r="H1701">
            <v>27.971</v>
          </cell>
        </row>
        <row r="1702">
          <cell r="C1702">
            <v>10934.959000000001</v>
          </cell>
          <cell r="D1702">
            <v>23.152999999999999</v>
          </cell>
          <cell r="G1702">
            <v>13084.806</v>
          </cell>
          <cell r="H1702">
            <v>28.369</v>
          </cell>
        </row>
        <row r="1703">
          <cell r="C1703">
            <v>10937.316999999999</v>
          </cell>
          <cell r="D1703">
            <v>24.108000000000001</v>
          </cell>
          <cell r="G1703">
            <v>13090.699000000001</v>
          </cell>
          <cell r="H1703">
            <v>28.407</v>
          </cell>
        </row>
        <row r="1704">
          <cell r="C1704">
            <v>10940.115</v>
          </cell>
          <cell r="D1704">
            <v>25.189</v>
          </cell>
          <cell r="G1704">
            <v>13096.334999999999</v>
          </cell>
          <cell r="H1704">
            <v>27.911000000000001</v>
          </cell>
        </row>
        <row r="1705">
          <cell r="C1705">
            <v>10943.395</v>
          </cell>
          <cell r="D1705">
            <v>26.503</v>
          </cell>
          <cell r="G1705">
            <v>13101.460999999999</v>
          </cell>
          <cell r="H1705">
            <v>26.936</v>
          </cell>
        </row>
        <row r="1706">
          <cell r="C1706">
            <v>10944.664000000001</v>
          </cell>
          <cell r="D1706">
            <v>26.989000000000001</v>
          </cell>
          <cell r="G1706">
            <v>13104.996999999999</v>
          </cell>
          <cell r="H1706">
            <v>26.149000000000001</v>
          </cell>
        </row>
        <row r="1707">
          <cell r="C1707">
            <v>10946.007</v>
          </cell>
          <cell r="D1707">
            <v>27.509</v>
          </cell>
          <cell r="G1707">
            <v>13113.6</v>
          </cell>
          <cell r="H1707">
            <v>23.402000000000001</v>
          </cell>
        </row>
        <row r="1708">
          <cell r="C1708">
            <v>10947.431</v>
          </cell>
          <cell r="D1708">
            <v>27.945</v>
          </cell>
          <cell r="G1708">
            <v>13124.788</v>
          </cell>
          <cell r="H1708">
            <v>19.827000000000002</v>
          </cell>
        </row>
        <row r="1709">
          <cell r="C1709">
            <v>10949.232</v>
          </cell>
          <cell r="D1709">
            <v>28.603999999999999</v>
          </cell>
          <cell r="G1709">
            <v>13145.348</v>
          </cell>
          <cell r="H1709">
            <v>11.901</v>
          </cell>
        </row>
        <row r="1710">
          <cell r="C1710">
            <v>10951.066999999999</v>
          </cell>
          <cell r="D1710">
            <v>29.286999999999999</v>
          </cell>
          <cell r="G1710">
            <v>13168.016</v>
          </cell>
          <cell r="H1710">
            <v>4.8499999999999996</v>
          </cell>
        </row>
        <row r="1711">
          <cell r="C1711">
            <v>10953.401</v>
          </cell>
          <cell r="D1711">
            <v>30.164999999999999</v>
          </cell>
          <cell r="G1711">
            <v>13191.334000000001</v>
          </cell>
          <cell r="H1711">
            <v>1.224</v>
          </cell>
        </row>
        <row r="1712">
          <cell r="C1712">
            <v>10955.592000000001</v>
          </cell>
          <cell r="D1712">
            <v>30.960999999999999</v>
          </cell>
          <cell r="G1712">
            <v>13218.249</v>
          </cell>
          <cell r="H1712">
            <v>3.2559999999999998</v>
          </cell>
        </row>
        <row r="1713">
          <cell r="C1713">
            <v>10956.721</v>
          </cell>
          <cell r="D1713">
            <v>31.234999999999999</v>
          </cell>
          <cell r="G1713">
            <v>13243.154</v>
          </cell>
          <cell r="H1713">
            <v>11.010999999999999</v>
          </cell>
        </row>
        <row r="1714">
          <cell r="C1714">
            <v>10958.087</v>
          </cell>
          <cell r="D1714">
            <v>31.576000000000001</v>
          </cell>
          <cell r="G1714">
            <v>13247.779</v>
          </cell>
          <cell r="H1714">
            <v>12.855</v>
          </cell>
        </row>
        <row r="1715">
          <cell r="C1715">
            <v>10959.272000000001</v>
          </cell>
          <cell r="D1715">
            <v>31.709</v>
          </cell>
          <cell r="G1715">
            <v>13253.638000000001</v>
          </cell>
          <cell r="H1715">
            <v>15.859</v>
          </cell>
        </row>
        <row r="1716">
          <cell r="C1716">
            <v>10960.609</v>
          </cell>
          <cell r="D1716">
            <v>31.687000000000001</v>
          </cell>
          <cell r="G1716">
            <v>13257.521000000001</v>
          </cell>
          <cell r="H1716">
            <v>17.629000000000001</v>
          </cell>
        </row>
        <row r="1717">
          <cell r="C1717">
            <v>10962.105</v>
          </cell>
          <cell r="D1717">
            <v>31.576000000000001</v>
          </cell>
          <cell r="G1717">
            <v>13260.299000000001</v>
          </cell>
          <cell r="H1717">
            <v>18.818999999999999</v>
          </cell>
        </row>
        <row r="1718">
          <cell r="C1718">
            <v>10965.424999999999</v>
          </cell>
          <cell r="D1718">
            <v>31.745999999999999</v>
          </cell>
          <cell r="G1718">
            <v>13264.706</v>
          </cell>
          <cell r="H1718">
            <v>20.45</v>
          </cell>
        </row>
        <row r="1719">
          <cell r="C1719">
            <v>10966.715</v>
          </cell>
          <cell r="D1719">
            <v>31.759</v>
          </cell>
          <cell r="G1719">
            <v>13268.558000000001</v>
          </cell>
          <cell r="H1719">
            <v>21.602</v>
          </cell>
        </row>
        <row r="1720">
          <cell r="C1720">
            <v>10969.474</v>
          </cell>
          <cell r="D1720">
            <v>31.765000000000001</v>
          </cell>
          <cell r="G1720">
            <v>13272.834000000001</v>
          </cell>
          <cell r="H1720">
            <v>22.613</v>
          </cell>
        </row>
        <row r="1721">
          <cell r="C1721">
            <v>10971.956</v>
          </cell>
          <cell r="D1721">
            <v>31.800999999999998</v>
          </cell>
          <cell r="G1721">
            <v>13277.307000000001</v>
          </cell>
          <cell r="H1721">
            <v>23.434000000000001</v>
          </cell>
        </row>
        <row r="1722">
          <cell r="C1722">
            <v>10973.645</v>
          </cell>
          <cell r="D1722">
            <v>31.773</v>
          </cell>
          <cell r="G1722">
            <v>13282.855</v>
          </cell>
          <cell r="H1722">
            <v>23.928999999999998</v>
          </cell>
        </row>
        <row r="1723">
          <cell r="C1723">
            <v>10975.973</v>
          </cell>
          <cell r="D1723">
            <v>31.73</v>
          </cell>
          <cell r="G1723">
            <v>13287.844999999999</v>
          </cell>
          <cell r="H1723">
            <v>24.05</v>
          </cell>
        </row>
        <row r="1724">
          <cell r="C1724">
            <v>10977.638000000001</v>
          </cell>
          <cell r="D1724">
            <v>31.605</v>
          </cell>
          <cell r="G1724">
            <v>13293.81</v>
          </cell>
          <cell r="H1724">
            <v>23.687999999999999</v>
          </cell>
        </row>
        <row r="1725">
          <cell r="C1725">
            <v>10979.619000000001</v>
          </cell>
          <cell r="D1725">
            <v>31.477</v>
          </cell>
          <cell r="G1725">
            <v>13300.07</v>
          </cell>
          <cell r="H1725">
            <v>22.27</v>
          </cell>
        </row>
        <row r="1726">
          <cell r="C1726">
            <v>10981.493</v>
          </cell>
          <cell r="D1726">
            <v>31.196000000000002</v>
          </cell>
          <cell r="G1726">
            <v>13310.637000000001</v>
          </cell>
          <cell r="H1726">
            <v>19.658000000000001</v>
          </cell>
        </row>
        <row r="1727">
          <cell r="C1727">
            <v>10983.224</v>
          </cell>
          <cell r="D1727">
            <v>30.937999999999999</v>
          </cell>
          <cell r="G1727">
            <v>13327.858</v>
          </cell>
          <cell r="H1727">
            <v>16.46</v>
          </cell>
        </row>
        <row r="1728">
          <cell r="C1728">
            <v>10985.245000000001</v>
          </cell>
          <cell r="D1728">
            <v>30.561</v>
          </cell>
          <cell r="G1728">
            <v>13350.159</v>
          </cell>
          <cell r="H1728">
            <v>12.717000000000001</v>
          </cell>
        </row>
        <row r="1729">
          <cell r="C1729">
            <v>10987.132</v>
          </cell>
          <cell r="D1729">
            <v>30.184000000000001</v>
          </cell>
          <cell r="G1729">
            <v>13374.314</v>
          </cell>
          <cell r="H1729">
            <v>8.4529999999999994</v>
          </cell>
        </row>
        <row r="1730">
          <cell r="C1730">
            <v>10989.248</v>
          </cell>
          <cell r="D1730">
            <v>29.538</v>
          </cell>
          <cell r="G1730">
            <v>13396.377</v>
          </cell>
          <cell r="H1730">
            <v>4.0060000000000002</v>
          </cell>
        </row>
        <row r="1731">
          <cell r="C1731">
            <v>10992.518</v>
          </cell>
          <cell r="D1731">
            <v>28.61</v>
          </cell>
          <cell r="G1731">
            <v>13402.44</v>
          </cell>
          <cell r="H1731">
            <v>2.597</v>
          </cell>
        </row>
        <row r="1732">
          <cell r="C1732">
            <v>10994.683000000001</v>
          </cell>
          <cell r="D1732">
            <v>27.920999999999999</v>
          </cell>
          <cell r="G1732">
            <v>13406.89</v>
          </cell>
          <cell r="H1732">
            <v>1.5649999999999999</v>
          </cell>
        </row>
        <row r="1733">
          <cell r="C1733">
            <v>10997.519</v>
          </cell>
          <cell r="D1733">
            <v>26.945</v>
          </cell>
          <cell r="G1733">
            <v>13411.156000000001</v>
          </cell>
          <cell r="H1733">
            <v>0.78100000000000003</v>
          </cell>
        </row>
        <row r="1734">
          <cell r="C1734">
            <v>10999.615</v>
          </cell>
          <cell r="D1734">
            <v>26.195</v>
          </cell>
          <cell r="G1734">
            <v>13415.689</v>
          </cell>
          <cell r="H1734">
            <v>0.22600000000000001</v>
          </cell>
        </row>
        <row r="1735">
          <cell r="C1735">
            <v>11001.298000000001</v>
          </cell>
          <cell r="D1735">
            <v>25.468</v>
          </cell>
          <cell r="G1735">
            <v>13420.046</v>
          </cell>
          <cell r="H1735">
            <v>-1.4E-2</v>
          </cell>
        </row>
        <row r="1736">
          <cell r="C1736">
            <v>11003.526</v>
          </cell>
          <cell r="D1736">
            <v>24.405000000000001</v>
          </cell>
          <cell r="G1736">
            <v>13425.183999999999</v>
          </cell>
          <cell r="H1736">
            <v>-0.214</v>
          </cell>
        </row>
        <row r="1737">
          <cell r="C1737">
            <v>11005.342000000001</v>
          </cell>
          <cell r="D1737">
            <v>23.568000000000001</v>
          </cell>
          <cell r="G1737">
            <v>13430.186</v>
          </cell>
          <cell r="H1737">
            <v>-0.23100000000000001</v>
          </cell>
        </row>
        <row r="1738">
          <cell r="C1738">
            <v>11007.447</v>
          </cell>
          <cell r="D1738">
            <v>22.527000000000001</v>
          </cell>
          <cell r="G1738">
            <v>13435.067999999999</v>
          </cell>
          <cell r="H1738">
            <v>8.6999999999999994E-2</v>
          </cell>
        </row>
        <row r="1739">
          <cell r="C1739">
            <v>11009.698</v>
          </cell>
          <cell r="D1739">
            <v>21.423999999999999</v>
          </cell>
          <cell r="G1739">
            <v>13440.636</v>
          </cell>
          <cell r="H1739">
            <v>0.79500000000000004</v>
          </cell>
        </row>
        <row r="1740">
          <cell r="C1740">
            <v>11011.112999999999</v>
          </cell>
          <cell r="D1740">
            <v>20.699000000000002</v>
          </cell>
          <cell r="G1740">
            <v>13447.016</v>
          </cell>
          <cell r="H1740">
            <v>1.857</v>
          </cell>
        </row>
        <row r="1741">
          <cell r="C1741">
            <v>11012.261</v>
          </cell>
          <cell r="D1741">
            <v>20.061</v>
          </cell>
          <cell r="G1741">
            <v>13451.950999999999</v>
          </cell>
          <cell r="H1741">
            <v>2.9470000000000001</v>
          </cell>
        </row>
        <row r="1742">
          <cell r="C1742">
            <v>11014.477999999999</v>
          </cell>
          <cell r="D1742">
            <v>18.867999999999999</v>
          </cell>
          <cell r="G1742">
            <v>13456.825999999999</v>
          </cell>
          <cell r="H1742">
            <v>4.1849999999999996</v>
          </cell>
        </row>
        <row r="1743">
          <cell r="C1743">
            <v>11016.151</v>
          </cell>
          <cell r="D1743">
            <v>17.934000000000001</v>
          </cell>
          <cell r="G1743">
            <v>13478.472</v>
          </cell>
          <cell r="H1743">
            <v>8.6790000000000003</v>
          </cell>
        </row>
        <row r="1744">
          <cell r="C1744">
            <v>11018.444</v>
          </cell>
          <cell r="D1744">
            <v>16.622</v>
          </cell>
          <cell r="G1744">
            <v>13498.540999999999</v>
          </cell>
          <cell r="H1744">
            <v>12.657999999999999</v>
          </cell>
        </row>
        <row r="1745">
          <cell r="C1745">
            <v>11027.191999999999</v>
          </cell>
          <cell r="D1745">
            <v>12.335000000000001</v>
          </cell>
          <cell r="G1745">
            <v>13507.349</v>
          </cell>
          <cell r="H1745">
            <v>14.111000000000001</v>
          </cell>
        </row>
        <row r="1746">
          <cell r="C1746">
            <v>11040.86</v>
          </cell>
          <cell r="D1746">
            <v>8.5050000000000008</v>
          </cell>
          <cell r="G1746">
            <v>13513.936</v>
          </cell>
          <cell r="H1746">
            <v>15.098000000000001</v>
          </cell>
        </row>
        <row r="1747">
          <cell r="C1747">
            <v>11058.119000000001</v>
          </cell>
          <cell r="D1747">
            <v>6.2809999999999997</v>
          </cell>
          <cell r="G1747">
            <v>13519.745999999999</v>
          </cell>
          <cell r="H1747">
            <v>15.932</v>
          </cell>
        </row>
        <row r="1748">
          <cell r="C1748">
            <v>11080.039000000001</v>
          </cell>
          <cell r="D1748">
            <v>4.7030000000000003</v>
          </cell>
          <cell r="G1748">
            <v>13525.267</v>
          </cell>
          <cell r="H1748">
            <v>16.478999999999999</v>
          </cell>
        </row>
        <row r="1749">
          <cell r="C1749">
            <v>11082.326999999999</v>
          </cell>
          <cell r="D1749">
            <v>4.6269999999999998</v>
          </cell>
          <cell r="G1749">
            <v>13530.722</v>
          </cell>
          <cell r="H1749">
            <v>16.59</v>
          </cell>
        </row>
        <row r="1750">
          <cell r="C1750">
            <v>11084.759</v>
          </cell>
          <cell r="D1750">
            <v>4.4050000000000002</v>
          </cell>
          <cell r="G1750">
            <v>13535.85</v>
          </cell>
          <cell r="H1750">
            <v>16.503</v>
          </cell>
        </row>
        <row r="1751">
          <cell r="C1751">
            <v>11092.521000000001</v>
          </cell>
          <cell r="D1751">
            <v>3.4809999999999999</v>
          </cell>
          <cell r="G1751">
            <v>13542.275</v>
          </cell>
          <cell r="H1751">
            <v>16.015000000000001</v>
          </cell>
        </row>
        <row r="1752">
          <cell r="C1752">
            <v>11097.351000000001</v>
          </cell>
          <cell r="D1752">
            <v>2.7240000000000002</v>
          </cell>
          <cell r="G1752">
            <v>13549.739</v>
          </cell>
          <cell r="H1752">
            <v>15.07</v>
          </cell>
        </row>
        <row r="1753">
          <cell r="C1753">
            <v>11100.913</v>
          </cell>
          <cell r="D1753">
            <v>2.2490000000000001</v>
          </cell>
          <cell r="G1753">
            <v>13565.807000000001</v>
          </cell>
          <cell r="H1753">
            <v>12.978</v>
          </cell>
        </row>
        <row r="1754">
          <cell r="C1754">
            <v>11105.009</v>
          </cell>
          <cell r="D1754">
            <v>1.5780000000000001</v>
          </cell>
          <cell r="G1754">
            <v>13589.999</v>
          </cell>
          <cell r="H1754">
            <v>8.7319999999999993</v>
          </cell>
        </row>
        <row r="1755">
          <cell r="C1755">
            <v>11111.031000000001</v>
          </cell>
          <cell r="D1755">
            <v>0.52300000000000002</v>
          </cell>
          <cell r="G1755">
            <v>13611.785</v>
          </cell>
          <cell r="H1755">
            <v>5.1440000000000001</v>
          </cell>
        </row>
        <row r="1756">
          <cell r="C1756">
            <v>11116.191999999999</v>
          </cell>
          <cell r="D1756">
            <v>-0.52600000000000002</v>
          </cell>
          <cell r="G1756">
            <v>13622.602999999999</v>
          </cell>
          <cell r="H1756">
            <v>3.359</v>
          </cell>
        </row>
        <row r="1757">
          <cell r="C1757">
            <v>11119.395</v>
          </cell>
          <cell r="D1757">
            <v>-0.89800000000000002</v>
          </cell>
          <cell r="G1757">
            <v>13629.368</v>
          </cell>
          <cell r="H1757">
            <v>2.1019999999999999</v>
          </cell>
        </row>
        <row r="1758">
          <cell r="C1758">
            <v>11123.383</v>
          </cell>
          <cell r="D1758">
            <v>-1.4670000000000001</v>
          </cell>
          <cell r="G1758">
            <v>13634.971</v>
          </cell>
          <cell r="H1758">
            <v>1.105</v>
          </cell>
        </row>
        <row r="1759">
          <cell r="C1759">
            <v>11125.978999999999</v>
          </cell>
          <cell r="D1759">
            <v>-1.8720000000000001</v>
          </cell>
          <cell r="G1759">
            <v>13641.353999999999</v>
          </cell>
          <cell r="H1759">
            <v>0.214</v>
          </cell>
        </row>
        <row r="1760">
          <cell r="C1760">
            <v>11128.097</v>
          </cell>
          <cell r="D1760">
            <v>-2.048</v>
          </cell>
          <cell r="G1760">
            <v>13647.691999999999</v>
          </cell>
          <cell r="H1760">
            <v>-0.442</v>
          </cell>
        </row>
        <row r="1761">
          <cell r="C1761">
            <v>11131.023999999999</v>
          </cell>
          <cell r="D1761">
            <v>-2.1179999999999999</v>
          </cell>
          <cell r="G1761">
            <v>13654.599</v>
          </cell>
          <cell r="H1761">
            <v>-0.91500000000000004</v>
          </cell>
        </row>
        <row r="1762">
          <cell r="C1762">
            <v>11133.288</v>
          </cell>
          <cell r="D1762">
            <v>-2.109</v>
          </cell>
          <cell r="G1762">
            <v>13659.852999999999</v>
          </cell>
          <cell r="H1762">
            <v>-1.0900000000000001</v>
          </cell>
        </row>
        <row r="1763">
          <cell r="C1763">
            <v>11136.941000000001</v>
          </cell>
          <cell r="D1763">
            <v>-2.359</v>
          </cell>
          <cell r="G1763">
            <v>13667.489</v>
          </cell>
          <cell r="H1763">
            <v>-1.544</v>
          </cell>
        </row>
        <row r="1764">
          <cell r="C1764">
            <v>11139.913</v>
          </cell>
          <cell r="D1764">
            <v>-2.5640000000000001</v>
          </cell>
          <cell r="G1764">
            <v>13674.313</v>
          </cell>
          <cell r="H1764">
            <v>-1.6120000000000001</v>
          </cell>
        </row>
        <row r="1765">
          <cell r="C1765">
            <v>11142.540999999999</v>
          </cell>
          <cell r="D1765">
            <v>-2.6829999999999998</v>
          </cell>
          <cell r="G1765">
            <v>13679.880999999999</v>
          </cell>
          <cell r="H1765">
            <v>-1.2070000000000001</v>
          </cell>
        </row>
        <row r="1766">
          <cell r="C1766">
            <v>11144.57</v>
          </cell>
          <cell r="D1766">
            <v>-2.5299999999999998</v>
          </cell>
          <cell r="G1766">
            <v>13687.982</v>
          </cell>
          <cell r="H1766">
            <v>-0.747</v>
          </cell>
        </row>
        <row r="1767">
          <cell r="C1767">
            <v>11148.433999999999</v>
          </cell>
          <cell r="D1767">
            <v>-2.3290000000000002</v>
          </cell>
          <cell r="G1767">
            <v>13695.955</v>
          </cell>
          <cell r="H1767">
            <v>-0.38100000000000001</v>
          </cell>
        </row>
        <row r="1768">
          <cell r="C1768">
            <v>11153.95</v>
          </cell>
          <cell r="D1768">
            <v>-1.915</v>
          </cell>
          <cell r="G1768">
            <v>13703.97</v>
          </cell>
          <cell r="H1768">
            <v>0.28599999999999998</v>
          </cell>
        </row>
        <row r="1769">
          <cell r="C1769">
            <v>11155.589</v>
          </cell>
          <cell r="D1769">
            <v>-1.8220000000000001</v>
          </cell>
          <cell r="G1769">
            <v>13711.326999999999</v>
          </cell>
          <cell r="H1769">
            <v>1.165</v>
          </cell>
        </row>
        <row r="1770">
          <cell r="C1770">
            <v>11157.192999999999</v>
          </cell>
          <cell r="D1770">
            <v>-1.6830000000000001</v>
          </cell>
          <cell r="G1770">
            <v>13720.83</v>
          </cell>
          <cell r="H1770">
            <v>2.3940000000000001</v>
          </cell>
        </row>
        <row r="1771">
          <cell r="C1771">
            <v>11159.698</v>
          </cell>
          <cell r="D1771">
            <v>-1.444</v>
          </cell>
          <cell r="G1771">
            <v>13731.4</v>
          </cell>
          <cell r="H1771">
            <v>3.2959999999999998</v>
          </cell>
        </row>
        <row r="1772">
          <cell r="C1772">
            <v>11161.944</v>
          </cell>
          <cell r="D1772">
            <v>-1.141</v>
          </cell>
          <cell r="G1772">
            <v>13759.942999999999</v>
          </cell>
          <cell r="H1772">
            <v>4.2469999999999999</v>
          </cell>
        </row>
        <row r="1773">
          <cell r="C1773">
            <v>11164.686</v>
          </cell>
          <cell r="D1773">
            <v>-0.78200000000000003</v>
          </cell>
          <cell r="G1773">
            <v>13773.291999999999</v>
          </cell>
          <cell r="H1773">
            <v>3.9140000000000001</v>
          </cell>
        </row>
        <row r="1774">
          <cell r="C1774">
            <v>11167.43</v>
          </cell>
          <cell r="D1774">
            <v>-0.33300000000000002</v>
          </cell>
          <cell r="G1774">
            <v>13780.652</v>
          </cell>
          <cell r="H1774">
            <v>3.456</v>
          </cell>
        </row>
        <row r="1775">
          <cell r="C1775">
            <v>11169.567999999999</v>
          </cell>
          <cell r="D1775">
            <v>-0.114</v>
          </cell>
          <cell r="G1775">
            <v>13788.195</v>
          </cell>
          <cell r="H1775">
            <v>3.395</v>
          </cell>
        </row>
        <row r="1776">
          <cell r="C1776">
            <v>11171.558999999999</v>
          </cell>
          <cell r="D1776">
            <v>0.20100000000000001</v>
          </cell>
          <cell r="G1776">
            <v>13794.620999999999</v>
          </cell>
          <cell r="H1776">
            <v>2.819</v>
          </cell>
        </row>
        <row r="1777">
          <cell r="C1777">
            <v>11173.423000000001</v>
          </cell>
          <cell r="D1777">
            <v>0.52300000000000002</v>
          </cell>
          <cell r="G1777">
            <v>13799.867</v>
          </cell>
          <cell r="H1777">
            <v>2.194</v>
          </cell>
        </row>
        <row r="1778">
          <cell r="C1778">
            <v>11175.316999999999</v>
          </cell>
          <cell r="D1778">
            <v>0.93700000000000006</v>
          </cell>
          <cell r="G1778">
            <v>13807.21</v>
          </cell>
          <cell r="H1778">
            <v>1.3779999999999999</v>
          </cell>
        </row>
        <row r="1779">
          <cell r="C1779">
            <v>11181.584000000001</v>
          </cell>
          <cell r="D1779">
            <v>2.1030000000000002</v>
          </cell>
          <cell r="G1779">
            <v>13813.790999999999</v>
          </cell>
          <cell r="H1779">
            <v>0.86699999999999999</v>
          </cell>
        </row>
        <row r="1780">
          <cell r="C1780">
            <v>11187.806</v>
          </cell>
          <cell r="D1780">
            <v>3.1160000000000001</v>
          </cell>
          <cell r="G1780">
            <v>13818.663</v>
          </cell>
          <cell r="H1780">
            <v>0.56999999999999995</v>
          </cell>
        </row>
        <row r="1781">
          <cell r="C1781">
            <v>11192.159</v>
          </cell>
          <cell r="D1781">
            <v>3.6150000000000002</v>
          </cell>
          <cell r="G1781">
            <v>13824.411</v>
          </cell>
          <cell r="H1781">
            <v>0.30599999999999999</v>
          </cell>
        </row>
        <row r="1782">
          <cell r="C1782">
            <v>11196.248</v>
          </cell>
          <cell r="D1782">
            <v>3.8580000000000001</v>
          </cell>
          <cell r="G1782">
            <v>13829.415999999999</v>
          </cell>
          <cell r="H1782">
            <v>-0.105</v>
          </cell>
        </row>
        <row r="1783">
          <cell r="C1783">
            <v>11203.975</v>
          </cell>
          <cell r="D1783">
            <v>3.7749999999999999</v>
          </cell>
          <cell r="G1783">
            <v>13836.574000000001</v>
          </cell>
          <cell r="H1783">
            <v>-0.45700000000000002</v>
          </cell>
        </row>
        <row r="1784">
          <cell r="C1784">
            <v>11212.771000000001</v>
          </cell>
          <cell r="D1784">
            <v>2.984</v>
          </cell>
          <cell r="G1784">
            <v>13842.11</v>
          </cell>
          <cell r="H1784">
            <v>-0.65400000000000003</v>
          </cell>
        </row>
        <row r="1785">
          <cell r="C1785">
            <v>11215.191999999999</v>
          </cell>
          <cell r="D1785">
            <v>2.6440000000000001</v>
          </cell>
          <cell r="G1785">
            <v>13846.888000000001</v>
          </cell>
          <cell r="H1785">
            <v>-0.76200000000000001</v>
          </cell>
        </row>
        <row r="1786">
          <cell r="C1786">
            <v>11217.679</v>
          </cell>
          <cell r="D1786">
            <v>2.194</v>
          </cell>
          <cell r="G1786">
            <v>13851.448</v>
          </cell>
          <cell r="H1786">
            <v>-0.95399999999999996</v>
          </cell>
        </row>
        <row r="1787">
          <cell r="C1787">
            <v>11219.351000000001</v>
          </cell>
          <cell r="D1787">
            <v>1.998</v>
          </cell>
          <cell r="G1787">
            <v>13857.503000000001</v>
          </cell>
          <cell r="H1787">
            <v>-1.419</v>
          </cell>
        </row>
        <row r="1788">
          <cell r="C1788">
            <v>11221.907999999999</v>
          </cell>
          <cell r="D1788">
            <v>1.6020000000000001</v>
          </cell>
          <cell r="G1788">
            <v>13863.209000000001</v>
          </cell>
          <cell r="H1788">
            <v>-1.8440000000000001</v>
          </cell>
        </row>
        <row r="1789">
          <cell r="C1789">
            <v>11223.948</v>
          </cell>
          <cell r="D1789">
            <v>1.347</v>
          </cell>
          <cell r="G1789">
            <v>13870.415000000001</v>
          </cell>
          <cell r="H1789">
            <v>-2.0840000000000001</v>
          </cell>
        </row>
        <row r="1790">
          <cell r="C1790">
            <v>11226.322</v>
          </cell>
          <cell r="D1790">
            <v>1.073</v>
          </cell>
          <cell r="G1790">
            <v>13875.915000000001</v>
          </cell>
          <cell r="H1790">
            <v>-2.3740000000000001</v>
          </cell>
        </row>
        <row r="1791">
          <cell r="C1791">
            <v>11228.291999999999</v>
          </cell>
          <cell r="D1791">
            <v>0.90300000000000002</v>
          </cell>
          <cell r="G1791">
            <v>13882.396000000001</v>
          </cell>
          <cell r="H1791">
            <v>-2.484</v>
          </cell>
        </row>
        <row r="1792">
          <cell r="C1792">
            <v>11230.142</v>
          </cell>
          <cell r="D1792">
            <v>0.72</v>
          </cell>
          <cell r="G1792">
            <v>13892.197</v>
          </cell>
          <cell r="H1792">
            <v>-2.9620000000000002</v>
          </cell>
        </row>
        <row r="1793">
          <cell r="C1793">
            <v>11232.134</v>
          </cell>
          <cell r="D1793">
            <v>0.624</v>
          </cell>
          <cell r="G1793">
            <v>13903.594999999999</v>
          </cell>
          <cell r="H1793">
            <v>-3.012</v>
          </cell>
        </row>
        <row r="1794">
          <cell r="C1794">
            <v>11234.7</v>
          </cell>
          <cell r="D1794">
            <v>0.53500000000000003</v>
          </cell>
          <cell r="G1794">
            <v>13920.78</v>
          </cell>
          <cell r="H1794">
            <v>-2.89</v>
          </cell>
        </row>
        <row r="1795">
          <cell r="C1795">
            <v>11238.716</v>
          </cell>
          <cell r="D1795">
            <v>0.55600000000000005</v>
          </cell>
          <cell r="G1795">
            <v>13928.304</v>
          </cell>
          <cell r="H1795">
            <v>-2.665</v>
          </cell>
        </row>
        <row r="1796">
          <cell r="C1796">
            <v>11242.485000000001</v>
          </cell>
          <cell r="D1796">
            <v>0.49399999999999999</v>
          </cell>
          <cell r="G1796">
            <v>13940.682000000001</v>
          </cell>
          <cell r="H1796">
            <v>-3.4390000000000001</v>
          </cell>
        </row>
        <row r="1797">
          <cell r="C1797">
            <v>11248.589</v>
          </cell>
          <cell r="D1797">
            <v>0.49199999999999999</v>
          </cell>
          <cell r="G1797">
            <v>13975.674999999999</v>
          </cell>
          <cell r="H1797">
            <v>-3.8479999999999999</v>
          </cell>
        </row>
        <row r="1798">
          <cell r="C1798">
            <v>11252.976000000001</v>
          </cell>
          <cell r="D1798">
            <v>0.34100000000000003</v>
          </cell>
          <cell r="G1798">
            <v>14015.993</v>
          </cell>
          <cell r="H1798">
            <v>-3.9649999999999999</v>
          </cell>
        </row>
        <row r="1799">
          <cell r="C1799">
            <v>11254.795</v>
          </cell>
          <cell r="D1799">
            <v>0.34200000000000003</v>
          </cell>
          <cell r="G1799">
            <v>14052.593000000001</v>
          </cell>
          <cell r="H1799">
            <v>-4.3120000000000003</v>
          </cell>
        </row>
        <row r="1800">
          <cell r="C1800">
            <v>11256.832</v>
          </cell>
          <cell r="D1800">
            <v>0.44</v>
          </cell>
          <cell r="G1800">
            <v>14082.423000000001</v>
          </cell>
          <cell r="H1800">
            <v>-4.0869999999999997</v>
          </cell>
        </row>
        <row r="1801">
          <cell r="C1801">
            <v>11259.191999999999</v>
          </cell>
          <cell r="D1801">
            <v>0.59299999999999997</v>
          </cell>
          <cell r="G1801">
            <v>14101.166999999999</v>
          </cell>
          <cell r="H1801">
            <v>-3.5960000000000001</v>
          </cell>
        </row>
        <row r="1802">
          <cell r="C1802">
            <v>11262.144</v>
          </cell>
          <cell r="D1802">
            <v>0.752</v>
          </cell>
          <cell r="G1802">
            <v>14106.602999999999</v>
          </cell>
          <cell r="H1802">
            <v>-3.552</v>
          </cell>
        </row>
        <row r="1803">
          <cell r="C1803">
            <v>11263.513000000001</v>
          </cell>
          <cell r="D1803">
            <v>0.76500000000000001</v>
          </cell>
          <cell r="G1803">
            <v>14111.896000000001</v>
          </cell>
          <cell r="H1803">
            <v>-3.68</v>
          </cell>
        </row>
        <row r="1804">
          <cell r="C1804">
            <v>11266.776</v>
          </cell>
          <cell r="D1804">
            <v>0.99099999999999999</v>
          </cell>
          <cell r="G1804">
            <v>14117.933000000001</v>
          </cell>
          <cell r="H1804">
            <v>-3.7269999999999999</v>
          </cell>
        </row>
        <row r="1805">
          <cell r="C1805">
            <v>11269.464</v>
          </cell>
          <cell r="D1805">
            <v>1.1539999999999999</v>
          </cell>
          <cell r="G1805">
            <v>14124.103999999999</v>
          </cell>
          <cell r="H1805">
            <v>-3.95</v>
          </cell>
        </row>
        <row r="1806">
          <cell r="C1806">
            <v>11272.41</v>
          </cell>
          <cell r="D1806">
            <v>1.304</v>
          </cell>
          <cell r="G1806">
            <v>14130.123</v>
          </cell>
          <cell r="H1806">
            <v>-3.9849999999999999</v>
          </cell>
        </row>
        <row r="1807">
          <cell r="C1807">
            <v>11275.61</v>
          </cell>
          <cell r="D1807">
            <v>1.446</v>
          </cell>
          <cell r="G1807">
            <v>14135.284</v>
          </cell>
          <cell r="H1807">
            <v>-3.9470000000000001</v>
          </cell>
        </row>
        <row r="1808">
          <cell r="C1808">
            <v>11278.057000000001</v>
          </cell>
          <cell r="D1808">
            <v>1.56</v>
          </cell>
          <cell r="G1808">
            <v>14142.003000000001</v>
          </cell>
          <cell r="H1808">
            <v>-3.907</v>
          </cell>
        </row>
        <row r="1809">
          <cell r="C1809">
            <v>11280.616</v>
          </cell>
          <cell r="D1809">
            <v>1.915</v>
          </cell>
          <cell r="G1809">
            <v>14146.554</v>
          </cell>
          <cell r="H1809">
            <v>-3.7770000000000001</v>
          </cell>
        </row>
        <row r="1810">
          <cell r="C1810">
            <v>11284.52</v>
          </cell>
          <cell r="D1810">
            <v>2.4060000000000001</v>
          </cell>
          <cell r="G1810">
            <v>14151.23</v>
          </cell>
          <cell r="H1810">
            <v>-3.5619999999999998</v>
          </cell>
        </row>
        <row r="1811">
          <cell r="C1811">
            <v>11288.509</v>
          </cell>
          <cell r="D1811">
            <v>2.8690000000000002</v>
          </cell>
          <cell r="G1811">
            <v>14154.183000000001</v>
          </cell>
          <cell r="H1811">
            <v>-3.403</v>
          </cell>
        </row>
        <row r="1812">
          <cell r="C1812">
            <v>11296.517</v>
          </cell>
          <cell r="D1812">
            <v>3.448</v>
          </cell>
          <cell r="G1812">
            <v>14154.195</v>
          </cell>
          <cell r="H1812">
            <v>-3.9540000000000002</v>
          </cell>
        </row>
        <row r="1813">
          <cell r="C1813">
            <v>11307.712</v>
          </cell>
          <cell r="D1813">
            <v>3.3780000000000001</v>
          </cell>
          <cell r="G1813">
            <v>14165.058999999999</v>
          </cell>
          <cell r="H1813">
            <v>-3.5880000000000001</v>
          </cell>
        </row>
        <row r="1814">
          <cell r="C1814">
            <v>11312.498</v>
          </cell>
          <cell r="D1814">
            <v>3.4220000000000002</v>
          </cell>
          <cell r="G1814">
            <v>14173.927</v>
          </cell>
          <cell r="H1814">
            <v>-2.8010000000000002</v>
          </cell>
        </row>
        <row r="1815">
          <cell r="C1815">
            <v>11315.433999999999</v>
          </cell>
          <cell r="D1815">
            <v>3.5019999999999998</v>
          </cell>
          <cell r="G1815">
            <v>14183.852999999999</v>
          </cell>
          <cell r="H1815">
            <v>-2.1349999999999998</v>
          </cell>
        </row>
        <row r="1816">
          <cell r="C1816">
            <v>11318.31</v>
          </cell>
          <cell r="D1816">
            <v>3.57</v>
          </cell>
          <cell r="G1816">
            <v>14192.076999999999</v>
          </cell>
          <cell r="H1816">
            <v>-1.655</v>
          </cell>
        </row>
        <row r="1817">
          <cell r="C1817">
            <v>11320.414000000001</v>
          </cell>
          <cell r="D1817">
            <v>3.5779999999999998</v>
          </cell>
          <cell r="G1817">
            <v>14208.323</v>
          </cell>
          <cell r="H1817">
            <v>-0.24099999999999999</v>
          </cell>
        </row>
        <row r="1818">
          <cell r="C1818">
            <v>11322.924000000001</v>
          </cell>
          <cell r="D1818">
            <v>3.4729999999999999</v>
          </cell>
          <cell r="G1818">
            <v>14226.902</v>
          </cell>
          <cell r="H1818">
            <v>1.373</v>
          </cell>
        </row>
        <row r="1819">
          <cell r="C1819">
            <v>11325.960999999999</v>
          </cell>
          <cell r="D1819">
            <v>3.4060000000000001</v>
          </cell>
          <cell r="G1819">
            <v>14241.486000000001</v>
          </cell>
          <cell r="H1819">
            <v>1.948</v>
          </cell>
        </row>
        <row r="1820">
          <cell r="C1820">
            <v>11337.493</v>
          </cell>
          <cell r="D1820">
            <v>2.895</v>
          </cell>
          <cell r="G1820">
            <v>14247.753000000001</v>
          </cell>
          <cell r="H1820">
            <v>2.125</v>
          </cell>
        </row>
        <row r="1821">
          <cell r="C1821">
            <v>11352.413</v>
          </cell>
          <cell r="D1821">
            <v>2.4609999999999999</v>
          </cell>
          <cell r="G1821">
            <v>14253.584999999999</v>
          </cell>
          <cell r="H1821">
            <v>2.3220000000000001</v>
          </cell>
        </row>
        <row r="1822">
          <cell r="C1822">
            <v>11354.303</v>
          </cell>
          <cell r="D1822">
            <v>2.2909999999999999</v>
          </cell>
          <cell r="G1822">
            <v>14258.282999999999</v>
          </cell>
          <cell r="H1822">
            <v>2.2170000000000001</v>
          </cell>
        </row>
        <row r="1823">
          <cell r="C1823">
            <v>11355.512000000001</v>
          </cell>
          <cell r="D1823">
            <v>2.4889999999999999</v>
          </cell>
          <cell r="G1823">
            <v>14267.112999999999</v>
          </cell>
          <cell r="H1823">
            <v>2.0110000000000001</v>
          </cell>
        </row>
        <row r="1824">
          <cell r="C1824">
            <v>11356.004000000001</v>
          </cell>
          <cell r="D1824">
            <v>2.5259999999999998</v>
          </cell>
          <cell r="G1824">
            <v>14273.589</v>
          </cell>
          <cell r="H1824">
            <v>1.8620000000000001</v>
          </cell>
        </row>
        <row r="1825">
          <cell r="C1825">
            <v>11369.182000000001</v>
          </cell>
          <cell r="D1825">
            <v>2.6850000000000001</v>
          </cell>
          <cell r="G1825">
            <v>14306.064</v>
          </cell>
          <cell r="H1825">
            <v>0.67400000000000004</v>
          </cell>
        </row>
        <row r="1826">
          <cell r="C1826">
            <v>11383.554</v>
          </cell>
          <cell r="D1826">
            <v>3.5</v>
          </cell>
          <cell r="G1826">
            <v>14343.297</v>
          </cell>
          <cell r="H1826">
            <v>-0.34399999999999997</v>
          </cell>
        </row>
        <row r="1827">
          <cell r="C1827">
            <v>11385.645</v>
          </cell>
          <cell r="D1827">
            <v>3.7010000000000001</v>
          </cell>
          <cell r="G1827">
            <v>14364.257</v>
          </cell>
          <cell r="H1827">
            <v>-0.88300000000000001</v>
          </cell>
        </row>
        <row r="1828">
          <cell r="C1828">
            <v>11388</v>
          </cell>
          <cell r="D1828">
            <v>3.8719999999999999</v>
          </cell>
          <cell r="G1828">
            <v>14370.303</v>
          </cell>
          <cell r="H1828">
            <v>-0.88600000000000001</v>
          </cell>
        </row>
        <row r="1829">
          <cell r="C1829">
            <v>11390.718000000001</v>
          </cell>
          <cell r="D1829">
            <v>4.016</v>
          </cell>
          <cell r="G1829">
            <v>14377.145</v>
          </cell>
          <cell r="H1829">
            <v>-0.79600000000000004</v>
          </cell>
        </row>
        <row r="1830">
          <cell r="C1830">
            <v>11393.083000000001</v>
          </cell>
          <cell r="D1830">
            <v>4.2169999999999996</v>
          </cell>
          <cell r="G1830">
            <v>14384.076999999999</v>
          </cell>
          <cell r="H1830">
            <v>-0.78200000000000003</v>
          </cell>
        </row>
        <row r="1831">
          <cell r="C1831">
            <v>11395.093000000001</v>
          </cell>
          <cell r="D1831">
            <v>4.2649999999999997</v>
          </cell>
          <cell r="G1831">
            <v>14404.643</v>
          </cell>
          <cell r="H1831">
            <v>-0.83</v>
          </cell>
        </row>
        <row r="1832">
          <cell r="C1832">
            <v>11399.084000000001</v>
          </cell>
          <cell r="D1832">
            <v>4.38</v>
          </cell>
          <cell r="G1832">
            <v>14425.235000000001</v>
          </cell>
          <cell r="H1832">
            <v>-1.2569999999999999</v>
          </cell>
        </row>
        <row r="1833">
          <cell r="C1833">
            <v>11402.418</v>
          </cell>
          <cell r="D1833">
            <v>4.5190000000000001</v>
          </cell>
          <cell r="G1833">
            <v>14445.69</v>
          </cell>
          <cell r="H1833">
            <v>-1.6279999999999999</v>
          </cell>
        </row>
        <row r="1834">
          <cell r="C1834">
            <v>11404.521000000001</v>
          </cell>
          <cell r="D1834">
            <v>4.6040000000000001</v>
          </cell>
          <cell r="G1834">
            <v>14470.438</v>
          </cell>
          <cell r="H1834">
            <v>-1.8340000000000001</v>
          </cell>
        </row>
        <row r="1835">
          <cell r="C1835">
            <v>11406.891</v>
          </cell>
          <cell r="D1835">
            <v>4.6769999999999996</v>
          </cell>
          <cell r="G1835">
            <v>14496.184999999999</v>
          </cell>
          <cell r="H1835">
            <v>-2.9409999999999998</v>
          </cell>
        </row>
        <row r="1836">
          <cell r="C1836">
            <v>11409.564</v>
          </cell>
          <cell r="D1836">
            <v>4.7670000000000003</v>
          </cell>
          <cell r="G1836">
            <v>14523.572</v>
          </cell>
          <cell r="H1836">
            <v>-4.2729999999999997</v>
          </cell>
        </row>
        <row r="1837">
          <cell r="C1837">
            <v>11411.757</v>
          </cell>
          <cell r="D1837">
            <v>4.8319999999999999</v>
          </cell>
          <cell r="G1837">
            <v>14539.893</v>
          </cell>
          <cell r="H1837">
            <v>-5.3540000000000001</v>
          </cell>
        </row>
        <row r="1838">
          <cell r="C1838">
            <v>11414.027</v>
          </cell>
          <cell r="D1838">
            <v>4.9180000000000001</v>
          </cell>
          <cell r="G1838">
            <v>14546.790999999999</v>
          </cell>
          <cell r="H1838">
            <v>-5.6260000000000003</v>
          </cell>
        </row>
        <row r="1839">
          <cell r="C1839">
            <v>11417.575000000001</v>
          </cell>
          <cell r="D1839">
            <v>5.03</v>
          </cell>
          <cell r="G1839">
            <v>14555.11</v>
          </cell>
          <cell r="H1839">
            <v>-6.1210000000000004</v>
          </cell>
        </row>
        <row r="1840">
          <cell r="C1840">
            <v>11421.936</v>
          </cell>
          <cell r="D1840">
            <v>5.1630000000000003</v>
          </cell>
          <cell r="G1840">
            <v>14563.483</v>
          </cell>
          <cell r="H1840">
            <v>-6.4619999999999997</v>
          </cell>
        </row>
        <row r="1841">
          <cell r="C1841">
            <v>11425.95</v>
          </cell>
          <cell r="D1841">
            <v>5.2249999999999996</v>
          </cell>
          <cell r="G1841">
            <v>14568.716</v>
          </cell>
          <cell r="H1841">
            <v>-6.66</v>
          </cell>
        </row>
        <row r="1842">
          <cell r="C1842">
            <v>11429.540999999999</v>
          </cell>
          <cell r="D1842">
            <v>5.28</v>
          </cell>
          <cell r="G1842">
            <v>14577.187</v>
          </cell>
          <cell r="H1842">
            <v>-6.9139999999999997</v>
          </cell>
        </row>
        <row r="1843">
          <cell r="C1843">
            <v>11432.843999999999</v>
          </cell>
          <cell r="D1843">
            <v>5.3010000000000002</v>
          </cell>
          <cell r="G1843">
            <v>14586.834999999999</v>
          </cell>
          <cell r="H1843">
            <v>-7.18</v>
          </cell>
        </row>
        <row r="1844">
          <cell r="C1844">
            <v>11436.494000000001</v>
          </cell>
          <cell r="D1844">
            <v>5.25</v>
          </cell>
          <cell r="G1844">
            <v>14596.495999999999</v>
          </cell>
          <cell r="H1844">
            <v>-7.2080000000000002</v>
          </cell>
        </row>
        <row r="1845">
          <cell r="C1845">
            <v>11442.428</v>
          </cell>
          <cell r="D1845">
            <v>5.0609999999999999</v>
          </cell>
          <cell r="G1845">
            <v>14603.708000000001</v>
          </cell>
          <cell r="H1845">
            <v>-7.16</v>
          </cell>
        </row>
        <row r="1846">
          <cell r="C1846">
            <v>11455.65</v>
          </cell>
          <cell r="D1846">
            <v>4.5590000000000002</v>
          </cell>
          <cell r="G1846">
            <v>14610.901</v>
          </cell>
          <cell r="H1846">
            <v>-7.0250000000000004</v>
          </cell>
        </row>
        <row r="1847">
          <cell r="C1847">
            <v>11468.431</v>
          </cell>
          <cell r="D1847">
            <v>4.3220000000000001</v>
          </cell>
          <cell r="G1847">
            <v>14617.56</v>
          </cell>
          <cell r="H1847">
            <v>-6.7220000000000004</v>
          </cell>
        </row>
        <row r="1848">
          <cell r="C1848">
            <v>11516.433999999999</v>
          </cell>
          <cell r="D1848">
            <v>4.0439999999999996</v>
          </cell>
          <cell r="G1848">
            <v>14626.116</v>
          </cell>
          <cell r="H1848">
            <v>-6.391</v>
          </cell>
        </row>
        <row r="1849">
          <cell r="C1849">
            <v>11543.777</v>
          </cell>
          <cell r="D1849">
            <v>3.7069999999999999</v>
          </cell>
          <cell r="G1849">
            <v>14634.737999999999</v>
          </cell>
          <cell r="H1849">
            <v>-5.7750000000000004</v>
          </cell>
        </row>
        <row r="1850">
          <cell r="C1850">
            <v>11568.794</v>
          </cell>
          <cell r="D1850">
            <v>0.94899999999999995</v>
          </cell>
          <cell r="G1850">
            <v>14645.455</v>
          </cell>
          <cell r="H1850">
            <v>-4.8840000000000003</v>
          </cell>
        </row>
        <row r="1851">
          <cell r="C1851">
            <v>11585.566999999999</v>
          </cell>
          <cell r="D1851">
            <v>-5.0019999999999998</v>
          </cell>
          <cell r="G1851">
            <v>14654.07</v>
          </cell>
          <cell r="H1851">
            <v>-4.4720000000000004</v>
          </cell>
        </row>
        <row r="1852">
          <cell r="C1852">
            <v>11591.754999999999</v>
          </cell>
          <cell r="D1852">
            <v>-8.3219999999999992</v>
          </cell>
          <cell r="G1852">
            <v>14668.672</v>
          </cell>
          <cell r="H1852">
            <v>-3.488</v>
          </cell>
        </row>
        <row r="1853">
          <cell r="C1853">
            <v>11600.819</v>
          </cell>
          <cell r="D1853">
            <v>-14.253</v>
          </cell>
          <cell r="G1853">
            <v>14681.869000000001</v>
          </cell>
          <cell r="H1853">
            <v>-2.6819999999999999</v>
          </cell>
        </row>
        <row r="1854">
          <cell r="C1854">
            <v>11602.978999999999</v>
          </cell>
          <cell r="D1854">
            <v>-15.884</v>
          </cell>
          <cell r="G1854">
            <v>14687.322</v>
          </cell>
          <cell r="H1854">
            <v>-2.5539999999999998</v>
          </cell>
        </row>
        <row r="1855">
          <cell r="C1855">
            <v>11604.445</v>
          </cell>
          <cell r="D1855">
            <v>-16.974</v>
          </cell>
          <cell r="G1855">
            <v>14692.531999999999</v>
          </cell>
          <cell r="H1855">
            <v>-2.5009999999999999</v>
          </cell>
        </row>
        <row r="1856">
          <cell r="C1856">
            <v>11605.873</v>
          </cell>
          <cell r="D1856">
            <v>-17.952999999999999</v>
          </cell>
          <cell r="G1856">
            <v>14699.189</v>
          </cell>
          <cell r="H1856">
            <v>-2.4329999999999998</v>
          </cell>
        </row>
        <row r="1857">
          <cell r="C1857">
            <v>11607.402</v>
          </cell>
          <cell r="D1857">
            <v>-18.989000000000001</v>
          </cell>
          <cell r="G1857">
            <v>14704.849</v>
          </cell>
          <cell r="H1857">
            <v>-2.448</v>
          </cell>
        </row>
        <row r="1858">
          <cell r="C1858">
            <v>11609.164000000001</v>
          </cell>
          <cell r="D1858">
            <v>-20.006</v>
          </cell>
          <cell r="G1858">
            <v>14729.358</v>
          </cell>
          <cell r="H1858">
            <v>-2.169</v>
          </cell>
        </row>
        <row r="1859">
          <cell r="C1859">
            <v>11610.966</v>
          </cell>
          <cell r="D1859">
            <v>-21.041</v>
          </cell>
          <cell r="G1859">
            <v>14746.174000000001</v>
          </cell>
          <cell r="H1859">
            <v>-2.0539999999999998</v>
          </cell>
        </row>
        <row r="1860">
          <cell r="C1860">
            <v>11612.805</v>
          </cell>
          <cell r="D1860">
            <v>-22.132000000000001</v>
          </cell>
          <cell r="G1860">
            <v>14775.166999999999</v>
          </cell>
          <cell r="H1860">
            <v>-2.3039999999999998</v>
          </cell>
        </row>
        <row r="1861">
          <cell r="C1861">
            <v>11615.262000000001</v>
          </cell>
          <cell r="D1861">
            <v>-23.212</v>
          </cell>
          <cell r="G1861">
            <v>14782.35</v>
          </cell>
          <cell r="H1861">
            <v>-2.9180000000000001</v>
          </cell>
        </row>
        <row r="1862">
          <cell r="C1862">
            <v>11617.501</v>
          </cell>
          <cell r="D1862">
            <v>-24.074999999999999</v>
          </cell>
          <cell r="G1862">
            <v>14786.553</v>
          </cell>
          <cell r="H1862">
            <v>-3.1219999999999999</v>
          </cell>
        </row>
        <row r="1863">
          <cell r="C1863">
            <v>11619.419</v>
          </cell>
          <cell r="D1863">
            <v>-24.587</v>
          </cell>
          <cell r="G1863">
            <v>14791.624</v>
          </cell>
          <cell r="H1863">
            <v>-3.3109999999999999</v>
          </cell>
        </row>
        <row r="1864">
          <cell r="C1864">
            <v>11622.151</v>
          </cell>
          <cell r="D1864">
            <v>-25.312000000000001</v>
          </cell>
          <cell r="G1864">
            <v>14798.412</v>
          </cell>
          <cell r="H1864">
            <v>-3.7450000000000001</v>
          </cell>
        </row>
        <row r="1865">
          <cell r="C1865">
            <v>11625.111999999999</v>
          </cell>
          <cell r="D1865">
            <v>-25.719000000000001</v>
          </cell>
          <cell r="G1865">
            <v>14804.797</v>
          </cell>
          <cell r="H1865">
            <v>-4.2729999999999997</v>
          </cell>
        </row>
        <row r="1866">
          <cell r="C1866">
            <v>11627.870999999999</v>
          </cell>
          <cell r="D1866">
            <v>-26.041</v>
          </cell>
          <cell r="G1866">
            <v>14808.331</v>
          </cell>
          <cell r="H1866">
            <v>-4.5380000000000003</v>
          </cell>
        </row>
        <row r="1867">
          <cell r="C1867">
            <v>11630.315000000001</v>
          </cell>
          <cell r="D1867">
            <v>-25.937000000000001</v>
          </cell>
          <cell r="G1867">
            <v>14811.787</v>
          </cell>
          <cell r="H1867">
            <v>-4.694</v>
          </cell>
        </row>
        <row r="1868">
          <cell r="C1868">
            <v>11632.214</v>
          </cell>
          <cell r="D1868">
            <v>-25.789000000000001</v>
          </cell>
          <cell r="G1868">
            <v>14814.91</v>
          </cell>
          <cell r="H1868">
            <v>-4.8479999999999999</v>
          </cell>
        </row>
        <row r="1869">
          <cell r="C1869">
            <v>11633.986999999999</v>
          </cell>
          <cell r="D1869">
            <v>-25.599</v>
          </cell>
          <cell r="G1869">
            <v>14822.028</v>
          </cell>
          <cell r="H1869">
            <v>-5.157</v>
          </cell>
        </row>
        <row r="1870">
          <cell r="C1870">
            <v>11636.482</v>
          </cell>
          <cell r="D1870">
            <v>-25.123999999999999</v>
          </cell>
          <cell r="G1870">
            <v>14831.557000000001</v>
          </cell>
          <cell r="H1870">
            <v>-5.5540000000000003</v>
          </cell>
        </row>
        <row r="1871">
          <cell r="C1871">
            <v>11640.133</v>
          </cell>
          <cell r="D1871">
            <v>-24.218</v>
          </cell>
          <cell r="G1871">
            <v>14837.942999999999</v>
          </cell>
          <cell r="H1871">
            <v>-5.7889999999999997</v>
          </cell>
        </row>
        <row r="1872">
          <cell r="C1872">
            <v>11643.290999999999</v>
          </cell>
          <cell r="D1872">
            <v>-23.067</v>
          </cell>
          <cell r="G1872">
            <v>14841.916999999999</v>
          </cell>
          <cell r="H1872">
            <v>-5.8540000000000001</v>
          </cell>
        </row>
        <row r="1873">
          <cell r="C1873">
            <v>11645.825999999999</v>
          </cell>
          <cell r="D1873">
            <v>-21.998000000000001</v>
          </cell>
          <cell r="G1873">
            <v>14846.136</v>
          </cell>
          <cell r="H1873">
            <v>-5.9</v>
          </cell>
        </row>
        <row r="1874">
          <cell r="C1874">
            <v>11648.047</v>
          </cell>
          <cell r="D1874">
            <v>-20.715</v>
          </cell>
          <cell r="G1874">
            <v>14852.96</v>
          </cell>
          <cell r="H1874">
            <v>-6.0780000000000003</v>
          </cell>
        </row>
        <row r="1875">
          <cell r="C1875">
            <v>11650.868</v>
          </cell>
          <cell r="D1875">
            <v>-19.071999999999999</v>
          </cell>
          <cell r="G1875">
            <v>14862.594999999999</v>
          </cell>
          <cell r="H1875">
            <v>-6.2750000000000004</v>
          </cell>
        </row>
        <row r="1876">
          <cell r="C1876">
            <v>11657.48</v>
          </cell>
          <cell r="D1876">
            <v>-15.489000000000001</v>
          </cell>
          <cell r="G1876">
            <v>14869.429</v>
          </cell>
          <cell r="H1876">
            <v>-6.3710000000000004</v>
          </cell>
        </row>
        <row r="1877">
          <cell r="C1877">
            <v>11664.279</v>
          </cell>
          <cell r="D1877">
            <v>-12.635</v>
          </cell>
          <cell r="G1877">
            <v>14876.128000000001</v>
          </cell>
          <cell r="H1877">
            <v>-6.4459999999999997</v>
          </cell>
        </row>
        <row r="1878">
          <cell r="C1878">
            <v>11672.128000000001</v>
          </cell>
          <cell r="D1878">
            <v>-9.8729999999999993</v>
          </cell>
          <cell r="G1878">
            <v>14882.062</v>
          </cell>
          <cell r="H1878">
            <v>-6.51</v>
          </cell>
        </row>
        <row r="1879">
          <cell r="C1879">
            <v>11680.441999999999</v>
          </cell>
          <cell r="D1879">
            <v>-8.1050000000000004</v>
          </cell>
          <cell r="G1879">
            <v>14886.852000000001</v>
          </cell>
          <cell r="H1879">
            <v>-6.5330000000000004</v>
          </cell>
        </row>
        <row r="1880">
          <cell r="C1880">
            <v>11691.4</v>
          </cell>
          <cell r="D1880">
            <v>-7.4109999999999996</v>
          </cell>
          <cell r="G1880">
            <v>14891.929</v>
          </cell>
          <cell r="H1880">
            <v>-6.46</v>
          </cell>
        </row>
        <row r="1881">
          <cell r="C1881">
            <v>11699.6</v>
          </cell>
          <cell r="D1881">
            <v>-8.0779999999999994</v>
          </cell>
          <cell r="G1881">
            <v>14895.598</v>
          </cell>
          <cell r="H1881">
            <v>-6.46</v>
          </cell>
        </row>
        <row r="1882">
          <cell r="C1882">
            <v>11711.007</v>
          </cell>
          <cell r="D1882">
            <v>-10.333</v>
          </cell>
          <cell r="G1882">
            <v>14901.016</v>
          </cell>
          <cell r="H1882">
            <v>-6.3490000000000002</v>
          </cell>
        </row>
        <row r="1883">
          <cell r="C1883">
            <v>11723.742</v>
          </cell>
          <cell r="D1883">
            <v>-14.02</v>
          </cell>
          <cell r="G1883">
            <v>14906.263000000001</v>
          </cell>
          <cell r="H1883">
            <v>-6.3019999999999996</v>
          </cell>
        </row>
        <row r="1884">
          <cell r="C1884">
            <v>11739.447</v>
          </cell>
          <cell r="D1884">
            <v>-19.09</v>
          </cell>
          <cell r="G1884">
            <v>14913.512000000001</v>
          </cell>
          <cell r="H1884">
            <v>-6.0229999999999997</v>
          </cell>
        </row>
        <row r="1885">
          <cell r="C1885">
            <v>11758.602999999999</v>
          </cell>
          <cell r="D1885">
            <v>-24.187000000000001</v>
          </cell>
          <cell r="G1885">
            <v>14915.775</v>
          </cell>
          <cell r="H1885">
            <v>-5.9939999999999998</v>
          </cell>
        </row>
        <row r="1886">
          <cell r="C1886">
            <v>11780.223</v>
          </cell>
          <cell r="D1886">
            <v>-26.251000000000001</v>
          </cell>
          <cell r="G1886">
            <v>14936.646000000001</v>
          </cell>
          <cell r="H1886">
            <v>-5.524</v>
          </cell>
        </row>
        <row r="1887">
          <cell r="C1887">
            <v>11786.325999999999</v>
          </cell>
          <cell r="D1887">
            <v>-26.013000000000002</v>
          </cell>
          <cell r="G1887">
            <v>14948.21</v>
          </cell>
          <cell r="H1887">
            <v>-5.5449999999999999</v>
          </cell>
        </row>
        <row r="1888">
          <cell r="C1888">
            <v>11789.103999999999</v>
          </cell>
          <cell r="D1888">
            <v>-25.826000000000001</v>
          </cell>
          <cell r="G1888">
            <v>14966.379000000001</v>
          </cell>
          <cell r="H1888">
            <v>-5.4560000000000004</v>
          </cell>
        </row>
        <row r="1889">
          <cell r="C1889">
            <v>11791.652</v>
          </cell>
          <cell r="D1889">
            <v>-25.66</v>
          </cell>
          <cell r="G1889">
            <v>15003.565000000001</v>
          </cell>
          <cell r="H1889">
            <v>-5.4409999999999998</v>
          </cell>
        </row>
        <row r="1890">
          <cell r="C1890">
            <v>11793.914000000001</v>
          </cell>
          <cell r="D1890">
            <v>-25.471</v>
          </cell>
          <cell r="G1890">
            <v>15063.615</v>
          </cell>
          <cell r="H1890">
            <v>-4.8630000000000004</v>
          </cell>
        </row>
        <row r="1891">
          <cell r="C1891">
            <v>11797.282999999999</v>
          </cell>
          <cell r="D1891">
            <v>-25.199000000000002</v>
          </cell>
          <cell r="G1891">
            <v>15077.130999999999</v>
          </cell>
          <cell r="H1891">
            <v>-3.9830000000000001</v>
          </cell>
        </row>
        <row r="1892">
          <cell r="C1892">
            <v>11800.574000000001</v>
          </cell>
          <cell r="D1892">
            <v>-24.916</v>
          </cell>
          <cell r="G1892">
            <v>15090.841</v>
          </cell>
          <cell r="H1892">
            <v>-2.448</v>
          </cell>
        </row>
        <row r="1893">
          <cell r="C1893">
            <v>11803.6</v>
          </cell>
          <cell r="D1893">
            <v>-24.582000000000001</v>
          </cell>
          <cell r="G1893">
            <v>15097.718999999999</v>
          </cell>
          <cell r="H1893">
            <v>-1.5920000000000001</v>
          </cell>
        </row>
        <row r="1894">
          <cell r="C1894">
            <v>11807.816999999999</v>
          </cell>
          <cell r="D1894">
            <v>-24.114000000000001</v>
          </cell>
          <cell r="G1894">
            <v>15103.853999999999</v>
          </cell>
          <cell r="H1894">
            <v>-0.72199999999999998</v>
          </cell>
        </row>
        <row r="1895">
          <cell r="C1895">
            <v>11810.841</v>
          </cell>
          <cell r="D1895">
            <v>-23.776</v>
          </cell>
          <cell r="G1895">
            <v>15110.616</v>
          </cell>
          <cell r="H1895">
            <v>0.35</v>
          </cell>
        </row>
        <row r="1896">
          <cell r="C1896">
            <v>11814.388000000001</v>
          </cell>
          <cell r="D1896">
            <v>-23.369</v>
          </cell>
          <cell r="G1896">
            <v>15116.557000000001</v>
          </cell>
          <cell r="H1896">
            <v>1.248</v>
          </cell>
        </row>
        <row r="1897">
          <cell r="C1897">
            <v>11820.98</v>
          </cell>
          <cell r="D1897">
            <v>-22.507999999999999</v>
          </cell>
          <cell r="G1897">
            <v>15121.438</v>
          </cell>
          <cell r="H1897">
            <v>1.907</v>
          </cell>
        </row>
        <row r="1898">
          <cell r="C1898">
            <v>11823.98</v>
          </cell>
          <cell r="D1898">
            <v>-21.972999999999999</v>
          </cell>
          <cell r="G1898">
            <v>15126.498</v>
          </cell>
          <cell r="H1898">
            <v>2.4009999999999998</v>
          </cell>
        </row>
        <row r="1899">
          <cell r="C1899">
            <v>11830.128000000001</v>
          </cell>
          <cell r="D1899">
            <v>-20.853999999999999</v>
          </cell>
          <cell r="G1899">
            <v>15131.584000000001</v>
          </cell>
          <cell r="H1899">
            <v>2.6680000000000001</v>
          </cell>
        </row>
        <row r="1900">
          <cell r="C1900">
            <v>11834.040999999999</v>
          </cell>
          <cell r="D1900">
            <v>-20.074000000000002</v>
          </cell>
          <cell r="G1900">
            <v>15137.036</v>
          </cell>
          <cell r="H1900">
            <v>2.85</v>
          </cell>
        </row>
        <row r="1901">
          <cell r="C1901">
            <v>11836.232</v>
          </cell>
          <cell r="D1901">
            <v>-19.63</v>
          </cell>
          <cell r="G1901">
            <v>15142.540999999999</v>
          </cell>
          <cell r="H1901">
            <v>2.9089999999999998</v>
          </cell>
        </row>
        <row r="1902">
          <cell r="C1902">
            <v>11839.146000000001</v>
          </cell>
          <cell r="D1902">
            <v>-18.981000000000002</v>
          </cell>
          <cell r="G1902">
            <v>15147.785</v>
          </cell>
          <cell r="H1902">
            <v>2.8180000000000001</v>
          </cell>
        </row>
        <row r="1903">
          <cell r="C1903">
            <v>11841.537</v>
          </cell>
          <cell r="D1903">
            <v>-18.433</v>
          </cell>
          <cell r="G1903">
            <v>15152.824000000001</v>
          </cell>
          <cell r="H1903">
            <v>2.6269999999999998</v>
          </cell>
        </row>
        <row r="1904">
          <cell r="C1904">
            <v>11844.06</v>
          </cell>
          <cell r="D1904">
            <v>-17.800999999999998</v>
          </cell>
          <cell r="G1904">
            <v>15156.965</v>
          </cell>
          <cell r="H1904">
            <v>2.2999999999999998</v>
          </cell>
        </row>
        <row r="1905">
          <cell r="C1905">
            <v>11847.539000000001</v>
          </cell>
          <cell r="D1905">
            <v>-16.922000000000001</v>
          </cell>
          <cell r="G1905">
            <v>15167.127</v>
          </cell>
          <cell r="H1905">
            <v>1.1859999999999999</v>
          </cell>
        </row>
        <row r="1906">
          <cell r="C1906">
            <v>11850.221</v>
          </cell>
          <cell r="D1906">
            <v>-16.224</v>
          </cell>
          <cell r="G1906">
            <v>15180.65</v>
          </cell>
          <cell r="H1906">
            <v>-1.1879999999999999</v>
          </cell>
        </row>
        <row r="1907">
          <cell r="C1907">
            <v>11853.195</v>
          </cell>
          <cell r="D1907">
            <v>-15.331</v>
          </cell>
          <cell r="G1907">
            <v>15187.761</v>
          </cell>
          <cell r="H1907">
            <v>-3.016</v>
          </cell>
        </row>
        <row r="1908">
          <cell r="C1908">
            <v>11855.657999999999</v>
          </cell>
          <cell r="D1908">
            <v>-14.677</v>
          </cell>
          <cell r="G1908">
            <v>15192.458000000001</v>
          </cell>
          <cell r="H1908">
            <v>-4.0430000000000001</v>
          </cell>
        </row>
        <row r="1909">
          <cell r="C1909">
            <v>11858.880999999999</v>
          </cell>
          <cell r="D1909">
            <v>-13.789</v>
          </cell>
          <cell r="G1909">
            <v>15195.79</v>
          </cell>
          <cell r="H1909">
            <v>-4.782</v>
          </cell>
        </row>
        <row r="1910">
          <cell r="C1910">
            <v>11865.788</v>
          </cell>
          <cell r="D1910">
            <v>-11.962999999999999</v>
          </cell>
          <cell r="G1910">
            <v>15199.618</v>
          </cell>
          <cell r="H1910">
            <v>-5.5449999999999999</v>
          </cell>
        </row>
        <row r="1911">
          <cell r="C1911">
            <v>11867.995999999999</v>
          </cell>
          <cell r="D1911">
            <v>-11.41</v>
          </cell>
          <cell r="G1911">
            <v>15203.171</v>
          </cell>
          <cell r="H1911">
            <v>-6.01</v>
          </cell>
        </row>
        <row r="1912">
          <cell r="C1912">
            <v>11870.254000000001</v>
          </cell>
          <cell r="D1912">
            <v>-10.877000000000001</v>
          </cell>
          <cell r="G1912">
            <v>15207.474</v>
          </cell>
          <cell r="H1912">
            <v>-6.3179999999999996</v>
          </cell>
        </row>
        <row r="1913">
          <cell r="C1913">
            <v>11872.602000000001</v>
          </cell>
          <cell r="D1913">
            <v>-10.282</v>
          </cell>
          <cell r="G1913">
            <v>15211.857</v>
          </cell>
          <cell r="H1913">
            <v>-6.5119999999999996</v>
          </cell>
        </row>
        <row r="1914">
          <cell r="C1914">
            <v>11874.841</v>
          </cell>
          <cell r="D1914">
            <v>-9.7149999999999999</v>
          </cell>
          <cell r="G1914">
            <v>15217.192999999999</v>
          </cell>
          <cell r="H1914">
            <v>-6.7290000000000001</v>
          </cell>
        </row>
        <row r="1915">
          <cell r="C1915">
            <v>11876.462</v>
          </cell>
          <cell r="D1915">
            <v>-9.2859999999999996</v>
          </cell>
          <cell r="G1915">
            <v>15222.654</v>
          </cell>
          <cell r="H1915">
            <v>-6.6849999999999996</v>
          </cell>
        </row>
        <row r="1916">
          <cell r="C1916">
            <v>11878.929</v>
          </cell>
          <cell r="D1916">
            <v>-8.6630000000000003</v>
          </cell>
          <cell r="G1916">
            <v>15228.737999999999</v>
          </cell>
          <cell r="H1916">
            <v>-6.0129999999999999</v>
          </cell>
        </row>
        <row r="1917">
          <cell r="C1917">
            <v>11881.467000000001</v>
          </cell>
          <cell r="D1917">
            <v>-8.0030000000000001</v>
          </cell>
          <cell r="G1917">
            <v>15234.171</v>
          </cell>
          <cell r="H1917">
            <v>-5.2560000000000002</v>
          </cell>
        </row>
        <row r="1918">
          <cell r="C1918">
            <v>11883.856</v>
          </cell>
          <cell r="D1918">
            <v>-7.3890000000000002</v>
          </cell>
          <cell r="G1918">
            <v>15238.776</v>
          </cell>
          <cell r="H1918">
            <v>-4.4089999999999998</v>
          </cell>
        </row>
        <row r="1919">
          <cell r="C1919">
            <v>11886.532999999999</v>
          </cell>
          <cell r="D1919">
            <v>-6.7279999999999998</v>
          </cell>
          <cell r="G1919">
            <v>15243.11</v>
          </cell>
          <cell r="H1919">
            <v>-3.4649999999999999</v>
          </cell>
        </row>
        <row r="1920">
          <cell r="C1920">
            <v>11888.825999999999</v>
          </cell>
          <cell r="D1920">
            <v>-6.1609999999999996</v>
          </cell>
          <cell r="G1920">
            <v>15248.798000000001</v>
          </cell>
          <cell r="H1920">
            <v>-2.4329999999999998</v>
          </cell>
        </row>
        <row r="1921">
          <cell r="C1921">
            <v>11892.12</v>
          </cell>
          <cell r="D1921">
            <v>-5.3109999999999999</v>
          </cell>
          <cell r="G1921">
            <v>15254.971</v>
          </cell>
          <cell r="H1921">
            <v>-1.47</v>
          </cell>
        </row>
        <row r="1922">
          <cell r="C1922">
            <v>11894.98</v>
          </cell>
          <cell r="D1922">
            <v>-4.5789999999999997</v>
          </cell>
          <cell r="G1922">
            <v>15262.6</v>
          </cell>
          <cell r="H1922">
            <v>-0.72899999999999998</v>
          </cell>
        </row>
        <row r="1923">
          <cell r="C1923">
            <v>11898.545</v>
          </cell>
          <cell r="D1923">
            <v>-3.7440000000000002</v>
          </cell>
          <cell r="G1923">
            <v>15279.357</v>
          </cell>
          <cell r="H1923">
            <v>-0.51900000000000002</v>
          </cell>
        </row>
        <row r="1924">
          <cell r="C1924">
            <v>11902.424999999999</v>
          </cell>
          <cell r="D1924">
            <v>-2.766</v>
          </cell>
          <cell r="G1924">
            <v>15296.471</v>
          </cell>
          <cell r="H1924">
            <v>-2.468</v>
          </cell>
        </row>
        <row r="1925">
          <cell r="C1925">
            <v>11904.911</v>
          </cell>
          <cell r="D1925">
            <v>-2.1379999999999999</v>
          </cell>
          <cell r="G1925">
            <v>15301.308999999999</v>
          </cell>
          <cell r="H1925">
            <v>-3.2909999999999999</v>
          </cell>
        </row>
        <row r="1926">
          <cell r="C1926">
            <v>11906.798000000001</v>
          </cell>
          <cell r="D1926">
            <v>-1.6990000000000001</v>
          </cell>
          <cell r="G1926">
            <v>15305.143</v>
          </cell>
          <cell r="H1926">
            <v>-3.8090000000000002</v>
          </cell>
        </row>
        <row r="1927">
          <cell r="C1927">
            <v>11909.526</v>
          </cell>
          <cell r="D1927">
            <v>-1.0940000000000001</v>
          </cell>
          <cell r="G1927">
            <v>15307.995000000001</v>
          </cell>
          <cell r="H1927">
            <v>-4.2770000000000001</v>
          </cell>
        </row>
        <row r="1928">
          <cell r="C1928">
            <v>11912.278</v>
          </cell>
          <cell r="D1928">
            <v>-0.44400000000000001</v>
          </cell>
          <cell r="G1928">
            <v>15311.252</v>
          </cell>
          <cell r="H1928">
            <v>-4.4729999999999999</v>
          </cell>
        </row>
        <row r="1929">
          <cell r="C1929">
            <v>11915.349</v>
          </cell>
          <cell r="D1929">
            <v>0.255</v>
          </cell>
          <cell r="G1929">
            <v>15314.634</v>
          </cell>
          <cell r="H1929">
            <v>-4.7229999999999999</v>
          </cell>
        </row>
        <row r="1930">
          <cell r="C1930">
            <v>11919.4</v>
          </cell>
          <cell r="D1930">
            <v>1.1160000000000001</v>
          </cell>
          <cell r="G1930">
            <v>15319.315000000001</v>
          </cell>
          <cell r="H1930">
            <v>-5.0179999999999998</v>
          </cell>
        </row>
        <row r="1931">
          <cell r="C1931">
            <v>11922.041999999999</v>
          </cell>
          <cell r="D1931">
            <v>1.649</v>
          </cell>
          <cell r="G1931">
            <v>15323.177</v>
          </cell>
          <cell r="H1931">
            <v>-4.8360000000000003</v>
          </cell>
        </row>
        <row r="1932">
          <cell r="C1932">
            <v>11925.236999999999</v>
          </cell>
          <cell r="D1932">
            <v>2.3170000000000002</v>
          </cell>
          <cell r="G1932">
            <v>15327.191999999999</v>
          </cell>
          <cell r="H1932">
            <v>-4.5960000000000001</v>
          </cell>
        </row>
        <row r="1933">
          <cell r="C1933">
            <v>11927.57</v>
          </cell>
          <cell r="D1933">
            <v>2.7370000000000001</v>
          </cell>
          <cell r="G1933">
            <v>15330.35</v>
          </cell>
          <cell r="H1933">
            <v>-4.3600000000000003</v>
          </cell>
        </row>
        <row r="1934">
          <cell r="C1934">
            <v>11931.316000000001</v>
          </cell>
          <cell r="D1934">
            <v>3.4729999999999999</v>
          </cell>
          <cell r="G1934">
            <v>15333.486999999999</v>
          </cell>
          <cell r="H1934">
            <v>-4.1680000000000001</v>
          </cell>
        </row>
        <row r="1935">
          <cell r="C1935">
            <v>11934.429</v>
          </cell>
          <cell r="D1935">
            <v>4.0679999999999996</v>
          </cell>
          <cell r="G1935">
            <v>15338.481</v>
          </cell>
          <cell r="H1935">
            <v>-3.698</v>
          </cell>
        </row>
        <row r="1936">
          <cell r="C1936">
            <v>11938.142</v>
          </cell>
          <cell r="D1936">
            <v>4.72</v>
          </cell>
          <cell r="G1936">
            <v>15343.18</v>
          </cell>
          <cell r="H1936">
            <v>-3.4009999999999998</v>
          </cell>
        </row>
        <row r="1937">
          <cell r="C1937">
            <v>11941.602000000001</v>
          </cell>
          <cell r="D1937">
            <v>5.2060000000000004</v>
          </cell>
          <cell r="G1937">
            <v>15358.607</v>
          </cell>
          <cell r="H1937">
            <v>-2.782</v>
          </cell>
        </row>
        <row r="1938">
          <cell r="C1938">
            <v>11944.674999999999</v>
          </cell>
          <cell r="D1938">
            <v>5.66</v>
          </cell>
          <cell r="G1938">
            <v>15382.776</v>
          </cell>
          <cell r="H1938">
            <v>-2.3519999999999999</v>
          </cell>
        </row>
        <row r="1939">
          <cell r="C1939">
            <v>11948.334000000001</v>
          </cell>
          <cell r="D1939">
            <v>6.1369999999999996</v>
          </cell>
          <cell r="G1939">
            <v>15402.634</v>
          </cell>
          <cell r="H1939">
            <v>-2.5619999999999998</v>
          </cell>
        </row>
        <row r="1940">
          <cell r="C1940">
            <v>11952.444</v>
          </cell>
          <cell r="D1940">
            <v>6.5890000000000004</v>
          </cell>
          <cell r="G1940">
            <v>15423.894</v>
          </cell>
          <cell r="H1940">
            <v>-1.786</v>
          </cell>
        </row>
        <row r="1941">
          <cell r="C1941">
            <v>11955.937</v>
          </cell>
          <cell r="D1941">
            <v>6.9880000000000004</v>
          </cell>
          <cell r="G1941">
            <v>15450.44</v>
          </cell>
          <cell r="H1941">
            <v>2.798</v>
          </cell>
        </row>
        <row r="1942">
          <cell r="C1942">
            <v>11959.893</v>
          </cell>
          <cell r="D1942">
            <v>7.383</v>
          </cell>
          <cell r="G1942">
            <v>15455.599</v>
          </cell>
          <cell r="H1942">
            <v>4.2069999999999999</v>
          </cell>
        </row>
        <row r="1943">
          <cell r="C1943">
            <v>11962.932000000001</v>
          </cell>
          <cell r="D1943">
            <v>7.58</v>
          </cell>
          <cell r="G1943">
            <v>15460.462</v>
          </cell>
          <cell r="H1943">
            <v>5.8410000000000002</v>
          </cell>
        </row>
        <row r="1944">
          <cell r="C1944">
            <v>11965.278</v>
          </cell>
          <cell r="D1944">
            <v>7.7290000000000001</v>
          </cell>
          <cell r="G1944">
            <v>15464.334000000001</v>
          </cell>
          <cell r="H1944">
            <v>6.9409999999999998</v>
          </cell>
        </row>
        <row r="1945">
          <cell r="C1945">
            <v>11967.174999999999</v>
          </cell>
          <cell r="D1945">
            <v>7.85</v>
          </cell>
          <cell r="G1945">
            <v>15468.385</v>
          </cell>
          <cell r="H1945">
            <v>8.1159999999999997</v>
          </cell>
        </row>
        <row r="1946">
          <cell r="C1946">
            <v>11969.17</v>
          </cell>
          <cell r="D1946">
            <v>7.9290000000000003</v>
          </cell>
          <cell r="G1946">
            <v>15472.767</v>
          </cell>
          <cell r="H1946">
            <v>9.0519999999999996</v>
          </cell>
        </row>
        <row r="1947">
          <cell r="C1947">
            <v>11974.251</v>
          </cell>
          <cell r="D1947">
            <v>8.1609999999999996</v>
          </cell>
          <cell r="G1947">
            <v>15475.911</v>
          </cell>
          <cell r="H1947">
            <v>9.7650000000000006</v>
          </cell>
        </row>
        <row r="1948">
          <cell r="C1948">
            <v>11976.449000000001</v>
          </cell>
          <cell r="D1948">
            <v>8.1259999999999994</v>
          </cell>
          <cell r="G1948">
            <v>15478.946</v>
          </cell>
          <cell r="H1948">
            <v>10.388999999999999</v>
          </cell>
        </row>
        <row r="1949">
          <cell r="C1949">
            <v>11979.242</v>
          </cell>
          <cell r="D1949">
            <v>8.1489999999999991</v>
          </cell>
          <cell r="G1949">
            <v>15482.714</v>
          </cell>
          <cell r="H1949">
            <v>10.747</v>
          </cell>
        </row>
        <row r="1950">
          <cell r="C1950">
            <v>11982.581</v>
          </cell>
          <cell r="D1950">
            <v>8.1509999999999998</v>
          </cell>
          <cell r="G1950">
            <v>15486.78</v>
          </cell>
          <cell r="H1950">
            <v>11.151999999999999</v>
          </cell>
        </row>
        <row r="1951">
          <cell r="C1951">
            <v>11986.165000000001</v>
          </cell>
          <cell r="D1951">
            <v>8.0719999999999992</v>
          </cell>
          <cell r="G1951">
            <v>15493.424000000001</v>
          </cell>
          <cell r="H1951">
            <v>11.292</v>
          </cell>
        </row>
        <row r="1952">
          <cell r="C1952">
            <v>11988.592000000001</v>
          </cell>
          <cell r="D1952">
            <v>7.9889999999999999</v>
          </cell>
          <cell r="G1952">
            <v>15499.482</v>
          </cell>
          <cell r="H1952">
            <v>11.054</v>
          </cell>
        </row>
        <row r="1953">
          <cell r="C1953">
            <v>11993.129000000001</v>
          </cell>
          <cell r="D1953">
            <v>7.798</v>
          </cell>
          <cell r="G1953">
            <v>15503.644</v>
          </cell>
          <cell r="H1953">
            <v>10.763</v>
          </cell>
        </row>
        <row r="1954">
          <cell r="C1954">
            <v>11996.305</v>
          </cell>
          <cell r="D1954">
            <v>7.59</v>
          </cell>
          <cell r="G1954">
            <v>15506.531999999999</v>
          </cell>
          <cell r="H1954">
            <v>10.430999999999999</v>
          </cell>
        </row>
        <row r="1955">
          <cell r="C1955">
            <v>11999.576999999999</v>
          </cell>
          <cell r="D1955">
            <v>7.3010000000000002</v>
          </cell>
          <cell r="G1955">
            <v>15510.013999999999</v>
          </cell>
          <cell r="H1955">
            <v>9.9320000000000004</v>
          </cell>
        </row>
        <row r="1956">
          <cell r="C1956">
            <v>12002.431</v>
          </cell>
          <cell r="D1956">
            <v>7.0469999999999997</v>
          </cell>
          <cell r="G1956">
            <v>15515.735000000001</v>
          </cell>
          <cell r="H1956">
            <v>8.8320000000000007</v>
          </cell>
        </row>
        <row r="1957">
          <cell r="C1957">
            <v>12006.108</v>
          </cell>
          <cell r="D1957">
            <v>6.6269999999999998</v>
          </cell>
          <cell r="G1957">
            <v>15519.673000000001</v>
          </cell>
          <cell r="H1957">
            <v>8.0020000000000007</v>
          </cell>
        </row>
        <row r="1958">
          <cell r="C1958">
            <v>12008.912</v>
          </cell>
          <cell r="D1958">
            <v>6.327</v>
          </cell>
          <cell r="G1958">
            <v>15523.727999999999</v>
          </cell>
          <cell r="H1958">
            <v>6.96</v>
          </cell>
        </row>
        <row r="1959">
          <cell r="C1959">
            <v>12011.657999999999</v>
          </cell>
          <cell r="D1959">
            <v>5.99</v>
          </cell>
          <cell r="G1959">
            <v>15528.263999999999</v>
          </cell>
          <cell r="H1959">
            <v>5.7610000000000001</v>
          </cell>
        </row>
        <row r="1960">
          <cell r="C1960">
            <v>12015.174000000001</v>
          </cell>
          <cell r="D1960">
            <v>5.4539999999999997</v>
          </cell>
          <cell r="G1960">
            <v>15532.162</v>
          </cell>
          <cell r="H1960">
            <v>4.5720000000000001</v>
          </cell>
        </row>
        <row r="1961">
          <cell r="C1961">
            <v>12024.39</v>
          </cell>
          <cell r="D1961">
            <v>4.4359999999999999</v>
          </cell>
          <cell r="G1961">
            <v>15537.709000000001</v>
          </cell>
          <cell r="H1961">
            <v>2.97</v>
          </cell>
        </row>
        <row r="1962">
          <cell r="C1962">
            <v>12031.929</v>
          </cell>
          <cell r="D1962">
            <v>4.1029999999999998</v>
          </cell>
          <cell r="G1962">
            <v>15543.995999999999</v>
          </cell>
          <cell r="H1962">
            <v>1.3819999999999999</v>
          </cell>
        </row>
        <row r="1963">
          <cell r="C1963">
            <v>12076.261</v>
          </cell>
          <cell r="D1963">
            <v>4.6390000000000002</v>
          </cell>
          <cell r="G1963">
            <v>15554.296</v>
          </cell>
          <cell r="H1963">
            <v>-0.73</v>
          </cell>
        </row>
        <row r="1964">
          <cell r="C1964">
            <v>12087.489</v>
          </cell>
          <cell r="D1964">
            <v>4.3490000000000002</v>
          </cell>
          <cell r="G1964">
            <v>15569.903</v>
          </cell>
          <cell r="H1964">
            <v>-2.1909999999999998</v>
          </cell>
        </row>
        <row r="1965">
          <cell r="C1965">
            <v>12095.828</v>
          </cell>
          <cell r="D1965">
            <v>3.742</v>
          </cell>
          <cell r="G1965">
            <v>15589.718999999999</v>
          </cell>
          <cell r="H1965">
            <v>-2.6389999999999998</v>
          </cell>
        </row>
        <row r="1966">
          <cell r="C1966">
            <v>12100.924999999999</v>
          </cell>
          <cell r="D1966">
            <v>3.238</v>
          </cell>
          <cell r="G1966">
            <v>15609.657999999999</v>
          </cell>
          <cell r="H1966">
            <v>-2.669</v>
          </cell>
        </row>
        <row r="1967">
          <cell r="C1967">
            <v>12109.768</v>
          </cell>
          <cell r="D1967">
            <v>1.8939999999999999</v>
          </cell>
          <cell r="G1967">
            <v>15629.044</v>
          </cell>
          <cell r="H1967">
            <v>-3.7120000000000002</v>
          </cell>
        </row>
        <row r="1968">
          <cell r="C1968">
            <v>12116.235000000001</v>
          </cell>
          <cell r="D1968">
            <v>0.253</v>
          </cell>
          <cell r="G1968">
            <v>15644.251</v>
          </cell>
          <cell r="H1968">
            <v>-5.742</v>
          </cell>
        </row>
        <row r="1969">
          <cell r="C1969">
            <v>12120.668</v>
          </cell>
          <cell r="D1969">
            <v>-1.1200000000000001</v>
          </cell>
          <cell r="G1969">
            <v>15651.125</v>
          </cell>
          <cell r="H1969">
            <v>-7.3659999999999997</v>
          </cell>
        </row>
        <row r="1970">
          <cell r="C1970">
            <v>12122.669</v>
          </cell>
          <cell r="D1970">
            <v>-1.6559999999999999</v>
          </cell>
          <cell r="G1970">
            <v>15654.788</v>
          </cell>
          <cell r="H1970">
            <v>-8.3859999999999992</v>
          </cell>
        </row>
        <row r="1971">
          <cell r="C1971">
            <v>12124.624</v>
          </cell>
          <cell r="D1971">
            <v>-2.125</v>
          </cell>
          <cell r="G1971">
            <v>15658.434999999999</v>
          </cell>
          <cell r="H1971">
            <v>-9.4920000000000009</v>
          </cell>
        </row>
        <row r="1972">
          <cell r="C1972">
            <v>12125.894</v>
          </cell>
          <cell r="D1972">
            <v>-2.4169999999999998</v>
          </cell>
          <cell r="G1972">
            <v>15663.56</v>
          </cell>
          <cell r="H1972">
            <v>-11.29</v>
          </cell>
        </row>
        <row r="1973">
          <cell r="C1973">
            <v>12128.323</v>
          </cell>
          <cell r="D1973">
            <v>-2.9780000000000002</v>
          </cell>
          <cell r="G1973">
            <v>15667.861999999999</v>
          </cell>
          <cell r="H1973">
            <v>-12.622</v>
          </cell>
        </row>
        <row r="1974">
          <cell r="C1974">
            <v>12130.302</v>
          </cell>
          <cell r="D1974">
            <v>-3.4390000000000001</v>
          </cell>
          <cell r="G1974">
            <v>15670.733</v>
          </cell>
          <cell r="H1974">
            <v>-13.718</v>
          </cell>
        </row>
        <row r="1975">
          <cell r="C1975">
            <v>12132.593999999999</v>
          </cell>
          <cell r="D1975">
            <v>-3.7949999999999999</v>
          </cell>
          <cell r="G1975">
            <v>15673.875</v>
          </cell>
          <cell r="H1975">
            <v>-14.845000000000001</v>
          </cell>
        </row>
        <row r="1976">
          <cell r="C1976">
            <v>12135.558000000001</v>
          </cell>
          <cell r="D1976">
            <v>-4.3609999999999998</v>
          </cell>
          <cell r="G1976">
            <v>15676.371999999999</v>
          </cell>
          <cell r="H1976">
            <v>-15.766</v>
          </cell>
        </row>
        <row r="1977">
          <cell r="C1977">
            <v>12138.346</v>
          </cell>
          <cell r="D1977">
            <v>-4.76</v>
          </cell>
          <cell r="G1977">
            <v>15679.199000000001</v>
          </cell>
          <cell r="H1977">
            <v>-16.577000000000002</v>
          </cell>
        </row>
        <row r="1978">
          <cell r="C1978">
            <v>12140.53</v>
          </cell>
          <cell r="D1978">
            <v>-5.032</v>
          </cell>
          <cell r="G1978">
            <v>15682.61</v>
          </cell>
          <cell r="H1978">
            <v>-17.638000000000002</v>
          </cell>
        </row>
        <row r="1979">
          <cell r="C1979">
            <v>12144.984</v>
          </cell>
          <cell r="D1979">
            <v>-5.35</v>
          </cell>
          <cell r="G1979">
            <v>15685.388999999999</v>
          </cell>
          <cell r="H1979">
            <v>-18.518000000000001</v>
          </cell>
        </row>
        <row r="1980">
          <cell r="C1980">
            <v>12148.89</v>
          </cell>
          <cell r="D1980">
            <v>-5.5419999999999998</v>
          </cell>
          <cell r="G1980">
            <v>15688.713</v>
          </cell>
          <cell r="H1980">
            <v>-19.54</v>
          </cell>
        </row>
        <row r="1981">
          <cell r="C1981">
            <v>12150.931</v>
          </cell>
          <cell r="D1981">
            <v>-5.4729999999999999</v>
          </cell>
          <cell r="G1981">
            <v>15691.052</v>
          </cell>
          <cell r="H1981">
            <v>-20.11</v>
          </cell>
        </row>
        <row r="1982">
          <cell r="C1982">
            <v>12152.914000000001</v>
          </cell>
          <cell r="D1982">
            <v>-5.3890000000000002</v>
          </cell>
          <cell r="G1982">
            <v>15695.5</v>
          </cell>
          <cell r="H1982">
            <v>-21.37</v>
          </cell>
        </row>
        <row r="1983">
          <cell r="C1983">
            <v>12155.102000000001</v>
          </cell>
          <cell r="D1983">
            <v>-5.2649999999999997</v>
          </cell>
          <cell r="G1983">
            <v>15697.950999999999</v>
          </cell>
          <cell r="H1983">
            <v>-21.899000000000001</v>
          </cell>
        </row>
        <row r="1984">
          <cell r="C1984">
            <v>12157.538</v>
          </cell>
          <cell r="D1984">
            <v>-5.024</v>
          </cell>
          <cell r="G1984">
            <v>15700.361000000001</v>
          </cell>
          <cell r="H1984">
            <v>-22.292000000000002</v>
          </cell>
        </row>
        <row r="1985">
          <cell r="C1985">
            <v>12159.585999999999</v>
          </cell>
          <cell r="D1985">
            <v>-4.6980000000000004</v>
          </cell>
          <cell r="G1985">
            <v>15703.627</v>
          </cell>
          <cell r="H1985">
            <v>-22.797999999999998</v>
          </cell>
        </row>
        <row r="1986">
          <cell r="C1986">
            <v>12162.063</v>
          </cell>
          <cell r="D1986">
            <v>-4.2450000000000001</v>
          </cell>
          <cell r="G1986">
            <v>15708.870999999999</v>
          </cell>
          <cell r="H1986">
            <v>-23.620999999999999</v>
          </cell>
        </row>
        <row r="1987">
          <cell r="C1987">
            <v>12164.246999999999</v>
          </cell>
          <cell r="D1987">
            <v>-3.7149999999999999</v>
          </cell>
          <cell r="G1987">
            <v>15713.922</v>
          </cell>
          <cell r="H1987">
            <v>-24.151</v>
          </cell>
        </row>
        <row r="1988">
          <cell r="C1988">
            <v>12168.557000000001</v>
          </cell>
          <cell r="D1988">
            <v>-2.4049999999999998</v>
          </cell>
          <cell r="G1988">
            <v>15717.148999999999</v>
          </cell>
          <cell r="H1988">
            <v>-24.405000000000001</v>
          </cell>
        </row>
        <row r="1989">
          <cell r="C1989">
            <v>12176.111000000001</v>
          </cell>
          <cell r="D1989">
            <v>0.40200000000000002</v>
          </cell>
          <cell r="G1989">
            <v>15720.216</v>
          </cell>
          <cell r="H1989">
            <v>-24.602</v>
          </cell>
        </row>
        <row r="1990">
          <cell r="C1990">
            <v>12185.859</v>
          </cell>
          <cell r="D1990">
            <v>4.4080000000000004</v>
          </cell>
          <cell r="G1990">
            <v>15723.73</v>
          </cell>
          <cell r="H1990">
            <v>-24.815999999999999</v>
          </cell>
        </row>
        <row r="1991">
          <cell r="C1991">
            <v>12193.675999999999</v>
          </cell>
          <cell r="D1991">
            <v>7.984</v>
          </cell>
          <cell r="G1991">
            <v>15727.377</v>
          </cell>
          <cell r="H1991">
            <v>-24.859000000000002</v>
          </cell>
        </row>
        <row r="1992">
          <cell r="C1992">
            <v>12201.977999999999</v>
          </cell>
          <cell r="D1992">
            <v>12.1</v>
          </cell>
          <cell r="G1992">
            <v>15731.633</v>
          </cell>
          <cell r="H1992">
            <v>-24.56</v>
          </cell>
        </row>
        <row r="1993">
          <cell r="C1993">
            <v>12208.412</v>
          </cell>
          <cell r="D1993">
            <v>15.491</v>
          </cell>
          <cell r="G1993">
            <v>15737.419</v>
          </cell>
          <cell r="H1993">
            <v>-23.878</v>
          </cell>
        </row>
        <row r="1994">
          <cell r="C1994">
            <v>12211.816999999999</v>
          </cell>
          <cell r="D1994">
            <v>17.404</v>
          </cell>
          <cell r="G1994">
            <v>15742.28</v>
          </cell>
          <cell r="H1994">
            <v>-23.015999999999998</v>
          </cell>
        </row>
        <row r="1995">
          <cell r="C1995">
            <v>12213.421</v>
          </cell>
          <cell r="D1995">
            <v>18.222000000000001</v>
          </cell>
          <cell r="G1995">
            <v>15745.993</v>
          </cell>
          <cell r="H1995">
            <v>-22.231999999999999</v>
          </cell>
        </row>
        <row r="1996">
          <cell r="C1996">
            <v>12215.154</v>
          </cell>
          <cell r="D1996">
            <v>19.097999999999999</v>
          </cell>
          <cell r="G1996">
            <v>15749.548000000001</v>
          </cell>
          <cell r="H1996">
            <v>-21.437000000000001</v>
          </cell>
        </row>
        <row r="1997">
          <cell r="C1997">
            <v>12216.981</v>
          </cell>
          <cell r="D1997">
            <v>19.992000000000001</v>
          </cell>
          <cell r="G1997">
            <v>15755.482</v>
          </cell>
          <cell r="H1997">
            <v>-19.818999999999999</v>
          </cell>
        </row>
        <row r="1998">
          <cell r="C1998">
            <v>12218.401</v>
          </cell>
          <cell r="D1998">
            <v>20.634</v>
          </cell>
          <cell r="G1998">
            <v>15763.534</v>
          </cell>
          <cell r="H1998">
            <v>-17.501999999999999</v>
          </cell>
        </row>
        <row r="1999">
          <cell r="C1999">
            <v>12219.777</v>
          </cell>
          <cell r="D1999">
            <v>21.178000000000001</v>
          </cell>
          <cell r="G1999">
            <v>15780.544</v>
          </cell>
          <cell r="H1999">
            <v>-12.545</v>
          </cell>
        </row>
        <row r="2000">
          <cell r="C2000">
            <v>12221.476000000001</v>
          </cell>
          <cell r="D2000">
            <v>21.838000000000001</v>
          </cell>
          <cell r="G2000">
            <v>15786.34</v>
          </cell>
          <cell r="H2000">
            <v>-11.2</v>
          </cell>
        </row>
        <row r="2001">
          <cell r="C2001">
            <v>12222.939</v>
          </cell>
          <cell r="D2001">
            <v>22.4</v>
          </cell>
          <cell r="G2001">
            <v>15791.422</v>
          </cell>
          <cell r="H2001">
            <v>-10.09</v>
          </cell>
        </row>
        <row r="2002">
          <cell r="C2002">
            <v>12225.402</v>
          </cell>
          <cell r="D2002">
            <v>23.259</v>
          </cell>
          <cell r="G2002">
            <v>15796.655000000001</v>
          </cell>
          <cell r="H2002">
            <v>-9.3109999999999999</v>
          </cell>
        </row>
        <row r="2003">
          <cell r="C2003">
            <v>12227.393</v>
          </cell>
          <cell r="D2003">
            <v>23.902999999999999</v>
          </cell>
          <cell r="G2003">
            <v>15800.245000000001</v>
          </cell>
          <cell r="H2003">
            <v>-8.7639999999999993</v>
          </cell>
        </row>
        <row r="2004">
          <cell r="C2004">
            <v>12228.941000000001</v>
          </cell>
          <cell r="D2004">
            <v>24.323</v>
          </cell>
          <cell r="G2004">
            <v>15802.683000000001</v>
          </cell>
          <cell r="H2004">
            <v>-8.3290000000000006</v>
          </cell>
        </row>
        <row r="2005">
          <cell r="C2005">
            <v>12230.314</v>
          </cell>
          <cell r="D2005">
            <v>24.645</v>
          </cell>
          <cell r="G2005">
            <v>15812.055</v>
          </cell>
          <cell r="H2005">
            <v>-7.06</v>
          </cell>
        </row>
        <row r="2006">
          <cell r="C2006">
            <v>12233.196</v>
          </cell>
          <cell r="D2006">
            <v>25.283000000000001</v>
          </cell>
          <cell r="G2006">
            <v>15815.333000000001</v>
          </cell>
          <cell r="H2006">
            <v>-6.6609999999999996</v>
          </cell>
        </row>
        <row r="2007">
          <cell r="C2007">
            <v>12235.735000000001</v>
          </cell>
          <cell r="D2007">
            <v>25.795000000000002</v>
          </cell>
          <cell r="G2007">
            <v>15819.357</v>
          </cell>
          <cell r="H2007">
            <v>-6.2229999999999999</v>
          </cell>
        </row>
        <row r="2008">
          <cell r="C2008">
            <v>12237.378000000001</v>
          </cell>
          <cell r="D2008">
            <v>26.047999999999998</v>
          </cell>
          <cell r="G2008">
            <v>15821.964</v>
          </cell>
          <cell r="H2008">
            <v>-6.0090000000000003</v>
          </cell>
        </row>
        <row r="2009">
          <cell r="C2009">
            <v>12239.514999999999</v>
          </cell>
          <cell r="D2009">
            <v>26.234000000000002</v>
          </cell>
          <cell r="G2009">
            <v>15826.966</v>
          </cell>
          <cell r="H2009">
            <v>-5.7569999999999997</v>
          </cell>
        </row>
        <row r="2010">
          <cell r="C2010">
            <v>12240.763000000001</v>
          </cell>
          <cell r="D2010">
            <v>26.355</v>
          </cell>
          <cell r="G2010">
            <v>15831.43</v>
          </cell>
          <cell r="H2010">
            <v>-5.6440000000000001</v>
          </cell>
        </row>
        <row r="2011">
          <cell r="C2011">
            <v>12242.817999999999</v>
          </cell>
          <cell r="D2011">
            <v>26.475000000000001</v>
          </cell>
          <cell r="G2011">
            <v>15835.878000000001</v>
          </cell>
          <cell r="H2011">
            <v>-5.6870000000000003</v>
          </cell>
        </row>
        <row r="2012">
          <cell r="C2012">
            <v>12244.787</v>
          </cell>
          <cell r="D2012">
            <v>26.532</v>
          </cell>
          <cell r="G2012">
            <v>15840.665000000001</v>
          </cell>
          <cell r="H2012">
            <v>-5.8049999999999997</v>
          </cell>
        </row>
        <row r="2013">
          <cell r="C2013">
            <v>12246.118</v>
          </cell>
          <cell r="D2013">
            <v>26.524999999999999</v>
          </cell>
          <cell r="G2013">
            <v>15845.016</v>
          </cell>
          <cell r="H2013">
            <v>-5.9370000000000003</v>
          </cell>
        </row>
        <row r="2014">
          <cell r="C2014">
            <v>12248.582</v>
          </cell>
          <cell r="D2014">
            <v>26.521999999999998</v>
          </cell>
          <cell r="G2014">
            <v>15849.694</v>
          </cell>
          <cell r="H2014">
            <v>-5.8890000000000002</v>
          </cell>
        </row>
        <row r="2015">
          <cell r="C2015">
            <v>12250.638000000001</v>
          </cell>
          <cell r="D2015">
            <v>26.373999999999999</v>
          </cell>
          <cell r="G2015">
            <v>15852.458000000001</v>
          </cell>
          <cell r="H2015">
            <v>-5.8849999999999998</v>
          </cell>
        </row>
        <row r="2016">
          <cell r="C2016">
            <v>12253.344999999999</v>
          </cell>
          <cell r="D2016">
            <v>26.120999999999999</v>
          </cell>
          <cell r="G2016">
            <v>15855.332</v>
          </cell>
          <cell r="H2016">
            <v>-5.9640000000000004</v>
          </cell>
        </row>
        <row r="2017">
          <cell r="C2017">
            <v>12255.811</v>
          </cell>
          <cell r="D2017">
            <v>25.806999999999999</v>
          </cell>
          <cell r="G2017">
            <v>15858.786</v>
          </cell>
          <cell r="H2017">
            <v>-6.1749999999999998</v>
          </cell>
        </row>
        <row r="2018">
          <cell r="C2018">
            <v>12258.477999999999</v>
          </cell>
          <cell r="D2018">
            <v>25.263999999999999</v>
          </cell>
          <cell r="G2018">
            <v>15862.671</v>
          </cell>
          <cell r="H2018">
            <v>-6.43</v>
          </cell>
        </row>
        <row r="2019">
          <cell r="C2019">
            <v>12262.071</v>
          </cell>
          <cell r="D2019">
            <v>24.49</v>
          </cell>
          <cell r="G2019">
            <v>15865.837</v>
          </cell>
          <cell r="H2019">
            <v>-6.5620000000000003</v>
          </cell>
        </row>
        <row r="2020">
          <cell r="C2020">
            <v>12265.759</v>
          </cell>
          <cell r="D2020">
            <v>23.506</v>
          </cell>
          <cell r="G2020">
            <v>15870.905000000001</v>
          </cell>
          <cell r="H2020">
            <v>-7.06</v>
          </cell>
        </row>
        <row r="2021">
          <cell r="C2021">
            <v>12269.11</v>
          </cell>
          <cell r="D2021">
            <v>22.312000000000001</v>
          </cell>
          <cell r="G2021">
            <v>15876.135</v>
          </cell>
          <cell r="H2021">
            <v>-7.6790000000000003</v>
          </cell>
        </row>
        <row r="2022">
          <cell r="C2022">
            <v>12274.147999999999</v>
          </cell>
          <cell r="D2022">
            <v>20.356999999999999</v>
          </cell>
          <cell r="G2022">
            <v>15879.955</v>
          </cell>
          <cell r="H2022">
            <v>-8.0259999999999998</v>
          </cell>
        </row>
        <row r="2023">
          <cell r="C2023">
            <v>12277.698</v>
          </cell>
          <cell r="D2023">
            <v>18.689</v>
          </cell>
          <cell r="G2023">
            <v>15885.581</v>
          </cell>
          <cell r="H2023">
            <v>-8.6959999999999997</v>
          </cell>
        </row>
        <row r="2024">
          <cell r="C2024">
            <v>12284.513000000001</v>
          </cell>
          <cell r="D2024">
            <v>15.21</v>
          </cell>
          <cell r="G2024">
            <v>15889.632</v>
          </cell>
          <cell r="H2024">
            <v>-9.25</v>
          </cell>
        </row>
        <row r="2025">
          <cell r="C2025">
            <v>12292.215</v>
          </cell>
          <cell r="D2025">
            <v>11.114000000000001</v>
          </cell>
          <cell r="G2025">
            <v>15893.281000000001</v>
          </cell>
          <cell r="H2025">
            <v>-10.032999999999999</v>
          </cell>
        </row>
        <row r="2026">
          <cell r="C2026">
            <v>12302.041999999999</v>
          </cell>
          <cell r="D2026">
            <v>5.8630000000000004</v>
          </cell>
          <cell r="G2026">
            <v>15898.937</v>
          </cell>
          <cell r="H2026">
            <v>-11.164999999999999</v>
          </cell>
        </row>
        <row r="2027">
          <cell r="C2027">
            <v>12307.951999999999</v>
          </cell>
          <cell r="D2027">
            <v>3.0219999999999998</v>
          </cell>
          <cell r="G2027">
            <v>15904.141</v>
          </cell>
          <cell r="H2027">
            <v>-12.042999999999999</v>
          </cell>
        </row>
        <row r="2028">
          <cell r="C2028">
            <v>12313.566000000001</v>
          </cell>
          <cell r="D2028">
            <v>0.13100000000000001</v>
          </cell>
          <cell r="G2028">
            <v>15909.67</v>
          </cell>
          <cell r="H2028">
            <v>-13.000999999999999</v>
          </cell>
        </row>
        <row r="2029">
          <cell r="C2029">
            <v>12317.428</v>
          </cell>
          <cell r="D2029">
            <v>-2.2549999999999999</v>
          </cell>
          <cell r="G2029">
            <v>15915.129000000001</v>
          </cell>
          <cell r="H2029">
            <v>-14.036</v>
          </cell>
        </row>
        <row r="2030">
          <cell r="C2030">
            <v>12322.463</v>
          </cell>
          <cell r="D2030">
            <v>-4.9180000000000001</v>
          </cell>
          <cell r="G2030">
            <v>15921.882</v>
          </cell>
          <cell r="H2030">
            <v>-14.916</v>
          </cell>
        </row>
        <row r="2031">
          <cell r="C2031">
            <v>12326.284</v>
          </cell>
          <cell r="D2031">
            <v>-6.6959999999999997</v>
          </cell>
          <cell r="G2031">
            <v>15928.817999999999</v>
          </cell>
          <cell r="H2031">
            <v>-15.602</v>
          </cell>
        </row>
        <row r="2032">
          <cell r="C2032">
            <v>12329.050999999999</v>
          </cell>
          <cell r="D2032">
            <v>-7.9009999999999998</v>
          </cell>
          <cell r="G2032">
            <v>15938.397999999999</v>
          </cell>
          <cell r="H2032">
            <v>-16.245999999999999</v>
          </cell>
        </row>
        <row r="2033">
          <cell r="C2033">
            <v>12331.761</v>
          </cell>
          <cell r="D2033">
            <v>-8.9009999999999998</v>
          </cell>
          <cell r="G2033">
            <v>15946.491</v>
          </cell>
          <cell r="H2033">
            <v>-16.289000000000001</v>
          </cell>
        </row>
        <row r="2034">
          <cell r="C2034">
            <v>12334.316999999999</v>
          </cell>
          <cell r="D2034">
            <v>-9.8290000000000006</v>
          </cell>
          <cell r="G2034">
            <v>15957.326999999999</v>
          </cell>
          <cell r="H2034">
            <v>-15.724</v>
          </cell>
        </row>
        <row r="2035">
          <cell r="C2035">
            <v>12337.687</v>
          </cell>
          <cell r="D2035">
            <v>-10.843</v>
          </cell>
          <cell r="G2035">
            <v>15973.888999999999</v>
          </cell>
          <cell r="H2035">
            <v>-13.079000000000001</v>
          </cell>
        </row>
        <row r="2036">
          <cell r="C2036">
            <v>12340.843999999999</v>
          </cell>
          <cell r="D2036">
            <v>-11.689</v>
          </cell>
          <cell r="G2036">
            <v>15981.271000000001</v>
          </cell>
          <cell r="H2036">
            <v>-11.356999999999999</v>
          </cell>
        </row>
        <row r="2037">
          <cell r="C2037">
            <v>12343.843000000001</v>
          </cell>
          <cell r="D2037">
            <v>-12.305999999999999</v>
          </cell>
          <cell r="G2037">
            <v>15986.991</v>
          </cell>
          <cell r="H2037">
            <v>-9.69</v>
          </cell>
        </row>
        <row r="2038">
          <cell r="C2038">
            <v>12347.075000000001</v>
          </cell>
          <cell r="D2038">
            <v>-12.875999999999999</v>
          </cell>
          <cell r="G2038">
            <v>15994.259</v>
          </cell>
          <cell r="H2038">
            <v>-7.5709999999999997</v>
          </cell>
        </row>
        <row r="2039">
          <cell r="C2039">
            <v>12350.576999999999</v>
          </cell>
          <cell r="D2039">
            <v>-13.250999999999999</v>
          </cell>
          <cell r="G2039">
            <v>15999.509</v>
          </cell>
          <cell r="H2039">
            <v>-6.2</v>
          </cell>
        </row>
        <row r="2040">
          <cell r="C2040">
            <v>12353.82</v>
          </cell>
          <cell r="D2040">
            <v>-13.506</v>
          </cell>
          <cell r="G2040">
            <v>16004.129000000001</v>
          </cell>
          <cell r="H2040">
            <v>-5.4640000000000004</v>
          </cell>
        </row>
        <row r="2041">
          <cell r="C2041">
            <v>12356.852999999999</v>
          </cell>
          <cell r="D2041">
            <v>-13.679</v>
          </cell>
          <cell r="G2041">
            <v>16008.584000000001</v>
          </cell>
          <cell r="H2041">
            <v>-4.8170000000000002</v>
          </cell>
        </row>
        <row r="2042">
          <cell r="C2042">
            <v>12360.022999999999</v>
          </cell>
          <cell r="D2042">
            <v>-13.641999999999999</v>
          </cell>
          <cell r="G2042">
            <v>16014.064</v>
          </cell>
          <cell r="H2042">
            <v>-4.1630000000000003</v>
          </cell>
        </row>
        <row r="2043">
          <cell r="C2043">
            <v>12363.370999999999</v>
          </cell>
          <cell r="D2043">
            <v>-13.542999999999999</v>
          </cell>
          <cell r="G2043">
            <v>16018.611000000001</v>
          </cell>
          <cell r="H2043">
            <v>-3.7610000000000001</v>
          </cell>
        </row>
        <row r="2044">
          <cell r="C2044">
            <v>12366.523999999999</v>
          </cell>
          <cell r="D2044">
            <v>-13.276999999999999</v>
          </cell>
          <cell r="G2044">
            <v>16022.921</v>
          </cell>
          <cell r="H2044">
            <v>-3.7149999999999999</v>
          </cell>
        </row>
        <row r="2045">
          <cell r="C2045">
            <v>12370.450999999999</v>
          </cell>
          <cell r="D2045">
            <v>-12.768000000000001</v>
          </cell>
          <cell r="G2045">
            <v>16028.512000000001</v>
          </cell>
          <cell r="H2045">
            <v>-4.0330000000000004</v>
          </cell>
        </row>
        <row r="2046">
          <cell r="C2046">
            <v>12373.974</v>
          </cell>
          <cell r="D2046">
            <v>-12.003</v>
          </cell>
          <cell r="G2046">
            <v>16034.848</v>
          </cell>
          <cell r="H2046">
            <v>-4.4820000000000002</v>
          </cell>
        </row>
        <row r="2047">
          <cell r="C2047">
            <v>12377.994000000001</v>
          </cell>
          <cell r="D2047">
            <v>-10.968</v>
          </cell>
          <cell r="G2047">
            <v>16050.86</v>
          </cell>
          <cell r="H2047">
            <v>-5.74</v>
          </cell>
        </row>
        <row r="2048">
          <cell r="C2048">
            <v>12382.344999999999</v>
          </cell>
          <cell r="D2048">
            <v>-9.52</v>
          </cell>
          <cell r="G2048">
            <v>16069.370999999999</v>
          </cell>
          <cell r="H2048">
            <v>-7.0369999999999999</v>
          </cell>
        </row>
        <row r="2049">
          <cell r="C2049">
            <v>12385.726000000001</v>
          </cell>
          <cell r="D2049">
            <v>-8.17</v>
          </cell>
          <cell r="G2049">
            <v>16087.664000000001</v>
          </cell>
          <cell r="H2049">
            <v>-8.5</v>
          </cell>
        </row>
        <row r="2050">
          <cell r="C2050">
            <v>12392.445</v>
          </cell>
          <cell r="D2050">
            <v>-5.3479999999999999</v>
          </cell>
          <cell r="G2050">
            <v>16095.341</v>
          </cell>
          <cell r="H2050">
            <v>-9.5169999999999995</v>
          </cell>
        </row>
        <row r="2051">
          <cell r="C2051">
            <v>12400.831</v>
          </cell>
          <cell r="D2051">
            <v>-2.3260000000000001</v>
          </cell>
          <cell r="G2051">
            <v>16098.558000000001</v>
          </cell>
          <cell r="H2051">
            <v>-9.94</v>
          </cell>
        </row>
        <row r="2052">
          <cell r="C2052">
            <v>12412.004000000001</v>
          </cell>
          <cell r="D2052">
            <v>0.90800000000000003</v>
          </cell>
          <cell r="G2052">
            <v>16101.550999999999</v>
          </cell>
          <cell r="H2052">
            <v>-10.526</v>
          </cell>
        </row>
        <row r="2053">
          <cell r="C2053">
            <v>12419.549000000001</v>
          </cell>
          <cell r="D2053">
            <v>2.581</v>
          </cell>
          <cell r="G2053">
            <v>16103.987999999999</v>
          </cell>
          <cell r="H2053">
            <v>-10.961</v>
          </cell>
        </row>
        <row r="2054">
          <cell r="C2054">
            <v>12443.57</v>
          </cell>
          <cell r="D2054">
            <v>5.218</v>
          </cell>
          <cell r="G2054">
            <v>16105.736000000001</v>
          </cell>
          <cell r="H2054">
            <v>-11.273999999999999</v>
          </cell>
        </row>
        <row r="2055">
          <cell r="C2055">
            <v>12471.659</v>
          </cell>
          <cell r="D2055">
            <v>5.46</v>
          </cell>
          <cell r="G2055">
            <v>16107.832</v>
          </cell>
          <cell r="H2055">
            <v>-11.644</v>
          </cell>
        </row>
        <row r="2056">
          <cell r="C2056">
            <v>12495.279</v>
          </cell>
          <cell r="D2056">
            <v>5.35</v>
          </cell>
          <cell r="G2056">
            <v>16112.078</v>
          </cell>
          <cell r="H2056">
            <v>-12.172000000000001</v>
          </cell>
        </row>
        <row r="2057">
          <cell r="C2057">
            <v>12514.874</v>
          </cell>
          <cell r="D2057">
            <v>5.3559999999999999</v>
          </cell>
          <cell r="G2057">
            <v>16114.569</v>
          </cell>
          <cell r="H2057">
            <v>-12.518000000000001</v>
          </cell>
        </row>
        <row r="2058">
          <cell r="C2058">
            <v>12531.882</v>
          </cell>
          <cell r="D2058">
            <v>5.3609999999999998</v>
          </cell>
          <cell r="G2058">
            <v>16116.377</v>
          </cell>
          <cell r="H2058">
            <v>-12.725</v>
          </cell>
        </row>
        <row r="2059">
          <cell r="C2059">
            <v>12550.373</v>
          </cell>
          <cell r="D2059">
            <v>5.3310000000000004</v>
          </cell>
          <cell r="G2059">
            <v>16118.339</v>
          </cell>
          <cell r="H2059">
            <v>-13.000999999999999</v>
          </cell>
        </row>
        <row r="2060">
          <cell r="C2060">
            <v>12570.476000000001</v>
          </cell>
          <cell r="D2060">
            <v>5.3049999999999997</v>
          </cell>
          <cell r="G2060">
            <v>16120.793</v>
          </cell>
          <cell r="H2060">
            <v>-13.302</v>
          </cell>
        </row>
        <row r="2061">
          <cell r="C2061">
            <v>12584.517</v>
          </cell>
          <cell r="D2061">
            <v>5.3150000000000004</v>
          </cell>
          <cell r="G2061">
            <v>16122.957</v>
          </cell>
          <cell r="H2061">
            <v>-13.509</v>
          </cell>
        </row>
        <row r="2062">
          <cell r="C2062">
            <v>12597.886</v>
          </cell>
          <cell r="D2062">
            <v>5.242</v>
          </cell>
          <cell r="G2062">
            <v>16125.377</v>
          </cell>
          <cell r="H2062">
            <v>-13.685</v>
          </cell>
        </row>
        <row r="2063">
          <cell r="C2063">
            <v>12608.669</v>
          </cell>
          <cell r="D2063">
            <v>5.2560000000000002</v>
          </cell>
          <cell r="G2063">
            <v>16128.005999999999</v>
          </cell>
          <cell r="H2063">
            <v>-13.831</v>
          </cell>
        </row>
        <row r="2064">
          <cell r="C2064">
            <v>12613.166999999999</v>
          </cell>
          <cell r="D2064">
            <v>5.266</v>
          </cell>
          <cell r="G2064">
            <v>16130.907999999999</v>
          </cell>
          <cell r="H2064">
            <v>-13.896000000000001</v>
          </cell>
        </row>
        <row r="2065">
          <cell r="C2065">
            <v>12663.026</v>
          </cell>
          <cell r="D2065">
            <v>5.6859999999999999</v>
          </cell>
          <cell r="G2065">
            <v>16133.116</v>
          </cell>
          <cell r="H2065">
            <v>-13.904</v>
          </cell>
        </row>
        <row r="2066">
          <cell r="C2066">
            <v>12674.29</v>
          </cell>
          <cell r="D2066">
            <v>5.899</v>
          </cell>
          <cell r="G2066">
            <v>16135.439</v>
          </cell>
          <cell r="H2066">
            <v>-13.848000000000001</v>
          </cell>
        </row>
        <row r="2067">
          <cell r="C2067">
            <v>12678.522000000001</v>
          </cell>
          <cell r="D2067">
            <v>5.9409999999999998</v>
          </cell>
          <cell r="G2067">
            <v>16138.285</v>
          </cell>
          <cell r="H2067">
            <v>-13.722</v>
          </cell>
        </row>
        <row r="2068">
          <cell r="C2068">
            <v>12684.437</v>
          </cell>
          <cell r="D2068">
            <v>6.0250000000000004</v>
          </cell>
          <cell r="G2068">
            <v>16141.656000000001</v>
          </cell>
          <cell r="H2068">
            <v>-13.414</v>
          </cell>
        </row>
        <row r="2069">
          <cell r="C2069">
            <v>12689.459000000001</v>
          </cell>
          <cell r="D2069">
            <v>5.8959999999999999</v>
          </cell>
          <cell r="G2069">
            <v>16145.268</v>
          </cell>
          <cell r="H2069">
            <v>-13.082000000000001</v>
          </cell>
        </row>
        <row r="2070">
          <cell r="C2070">
            <v>12701.065000000001</v>
          </cell>
          <cell r="D2070">
            <v>5.5140000000000002</v>
          </cell>
          <cell r="G2070">
            <v>16147.989</v>
          </cell>
          <cell r="H2070">
            <v>-12.759</v>
          </cell>
        </row>
        <row r="2071">
          <cell r="C2071">
            <v>12711.611000000001</v>
          </cell>
          <cell r="D2071">
            <v>5.0149999999999997</v>
          </cell>
          <cell r="G2071">
            <v>16150.258</v>
          </cell>
          <cell r="H2071">
            <v>-12.564</v>
          </cell>
        </row>
        <row r="2072">
          <cell r="C2072">
            <v>12737.298000000001</v>
          </cell>
          <cell r="D2072">
            <v>4.032</v>
          </cell>
          <cell r="G2072">
            <v>16152.281000000001</v>
          </cell>
          <cell r="H2072">
            <v>-12.212999999999999</v>
          </cell>
        </row>
        <row r="2073">
          <cell r="C2073">
            <v>12766.314</v>
          </cell>
          <cell r="D2073">
            <v>3.1629999999999998</v>
          </cell>
          <cell r="G2073">
            <v>16154.868</v>
          </cell>
          <cell r="H2073">
            <v>-11.808999999999999</v>
          </cell>
        </row>
        <row r="2074">
          <cell r="C2074">
            <v>12768.324000000001</v>
          </cell>
          <cell r="D2074">
            <v>3.242</v>
          </cell>
          <cell r="G2074">
            <v>16157.96</v>
          </cell>
          <cell r="H2074">
            <v>-11.269</v>
          </cell>
        </row>
        <row r="2075">
          <cell r="C2075">
            <v>12780.254999999999</v>
          </cell>
          <cell r="D2075">
            <v>2.5449999999999999</v>
          </cell>
          <cell r="G2075">
            <v>16160.195</v>
          </cell>
          <cell r="H2075">
            <v>-10.818</v>
          </cell>
        </row>
        <row r="2076">
          <cell r="C2076">
            <v>12790.945</v>
          </cell>
          <cell r="D2076">
            <v>2.4089999999999998</v>
          </cell>
          <cell r="G2076">
            <v>16162.423000000001</v>
          </cell>
          <cell r="H2076">
            <v>-10.321</v>
          </cell>
        </row>
        <row r="2077">
          <cell r="C2077">
            <v>12800.775</v>
          </cell>
          <cell r="D2077">
            <v>2.3479999999999999</v>
          </cell>
          <cell r="G2077">
            <v>16165.849</v>
          </cell>
          <cell r="H2077">
            <v>-9.6590000000000007</v>
          </cell>
        </row>
        <row r="2078">
          <cell r="C2078">
            <v>12804.404</v>
          </cell>
          <cell r="D2078">
            <v>2.5110000000000001</v>
          </cell>
          <cell r="G2078">
            <v>16170.079</v>
          </cell>
          <cell r="H2078">
            <v>-8.6340000000000003</v>
          </cell>
        </row>
        <row r="2079">
          <cell r="C2079">
            <v>12807.867</v>
          </cell>
          <cell r="D2079">
            <v>2.5350000000000001</v>
          </cell>
          <cell r="G2079">
            <v>16181.307000000001</v>
          </cell>
          <cell r="H2079">
            <v>-6.8769999999999998</v>
          </cell>
        </row>
        <row r="2080">
          <cell r="C2080">
            <v>12816.062</v>
          </cell>
          <cell r="D2080">
            <v>2.7909999999999999</v>
          </cell>
          <cell r="G2080">
            <v>16196.686</v>
          </cell>
          <cell r="H2080">
            <v>-5.6429999999999998</v>
          </cell>
        </row>
        <row r="2081">
          <cell r="C2081">
            <v>12819.615</v>
          </cell>
          <cell r="D2081">
            <v>2.8570000000000002</v>
          </cell>
          <cell r="G2081">
            <v>16208.325999999999</v>
          </cell>
          <cell r="H2081">
            <v>-5.3819999999999997</v>
          </cell>
        </row>
        <row r="2082">
          <cell r="C2082">
            <v>12826.308999999999</v>
          </cell>
          <cell r="D2082">
            <v>3.3519999999999999</v>
          </cell>
          <cell r="G2082">
            <v>16220.163</v>
          </cell>
          <cell r="H2082">
            <v>-5.3609999999999998</v>
          </cell>
        </row>
        <row r="2083">
          <cell r="C2083">
            <v>12837.557000000001</v>
          </cell>
          <cell r="D2083">
            <v>4.4119999999999999</v>
          </cell>
          <cell r="G2083">
            <v>16232.787</v>
          </cell>
          <cell r="H2083">
            <v>-5.3780000000000001</v>
          </cell>
        </row>
        <row r="2084">
          <cell r="C2084">
            <v>12844.174000000001</v>
          </cell>
          <cell r="D2084">
            <v>5.1260000000000003</v>
          </cell>
          <cell r="G2084">
            <v>16243.671</v>
          </cell>
          <cell r="H2084">
            <v>-5.3970000000000002</v>
          </cell>
        </row>
        <row r="2085">
          <cell r="C2085">
            <v>12851.450999999999</v>
          </cell>
          <cell r="D2085">
            <v>5.7460000000000004</v>
          </cell>
          <cell r="G2085">
            <v>16256.513999999999</v>
          </cell>
          <cell r="H2085">
            <v>-5.3620000000000001</v>
          </cell>
        </row>
        <row r="2086">
          <cell r="C2086">
            <v>12857.136</v>
          </cell>
          <cell r="D2086">
            <v>6.32</v>
          </cell>
          <cell r="G2086">
            <v>16277.409</v>
          </cell>
          <cell r="H2086">
            <v>-5.48</v>
          </cell>
        </row>
        <row r="2087">
          <cell r="C2087">
            <v>12865.201999999999</v>
          </cell>
          <cell r="D2087">
            <v>6.9950000000000001</v>
          </cell>
          <cell r="G2087">
            <v>16311.806</v>
          </cell>
          <cell r="H2087">
            <v>-5.4119999999999999</v>
          </cell>
        </row>
        <row r="2088">
          <cell r="C2088">
            <v>12875.442999999999</v>
          </cell>
          <cell r="D2088">
            <v>7.3170000000000002</v>
          </cell>
          <cell r="G2088">
            <v>16333.374</v>
          </cell>
          <cell r="H2088">
            <v>-5.4279999999999999</v>
          </cell>
        </row>
        <row r="2089">
          <cell r="C2089">
            <v>12885.996999999999</v>
          </cell>
          <cell r="D2089">
            <v>7.08</v>
          </cell>
          <cell r="G2089">
            <v>16351.248</v>
          </cell>
          <cell r="H2089">
            <v>-5.4029999999999996</v>
          </cell>
        </row>
        <row r="2090">
          <cell r="C2090">
            <v>12899.386</v>
          </cell>
          <cell r="D2090">
            <v>5.601</v>
          </cell>
          <cell r="G2090">
            <v>16372.237999999999</v>
          </cell>
          <cell r="H2090">
            <v>-5.524</v>
          </cell>
        </row>
        <row r="2091">
          <cell r="C2091">
            <v>12918.832</v>
          </cell>
          <cell r="D2091">
            <v>1.3140000000000001</v>
          </cell>
          <cell r="G2091">
            <v>16403.353999999999</v>
          </cell>
          <cell r="H2091">
            <v>-5.5860000000000003</v>
          </cell>
        </row>
        <row r="2092">
          <cell r="C2092">
            <v>12924.215</v>
          </cell>
          <cell r="D2092">
            <v>-0.27300000000000002</v>
          </cell>
          <cell r="G2092">
            <v>16456.649000000001</v>
          </cell>
          <cell r="H2092">
            <v>-5.5119999999999996</v>
          </cell>
        </row>
        <row r="2093">
          <cell r="C2093">
            <v>12928.793</v>
          </cell>
          <cell r="D2093">
            <v>-1.623</v>
          </cell>
          <cell r="G2093">
            <v>16477.612000000001</v>
          </cell>
          <cell r="H2093">
            <v>-5.9029999999999996</v>
          </cell>
        </row>
        <row r="2094">
          <cell r="C2094">
            <v>12931.94</v>
          </cell>
          <cell r="D2094">
            <v>-2.4129999999999998</v>
          </cell>
          <cell r="G2094">
            <v>16504.121999999999</v>
          </cell>
          <cell r="H2094">
            <v>-5.899</v>
          </cell>
        </row>
        <row r="2095">
          <cell r="C2095">
            <v>12935.766</v>
          </cell>
          <cell r="D2095">
            <v>-3.3220000000000001</v>
          </cell>
          <cell r="G2095">
            <v>16535.614000000001</v>
          </cell>
          <cell r="H2095">
            <v>-5.8440000000000003</v>
          </cell>
        </row>
        <row r="2096">
          <cell r="C2096">
            <v>12939.655000000001</v>
          </cell>
          <cell r="D2096">
            <v>-3.9969999999999999</v>
          </cell>
          <cell r="G2096">
            <v>16562.27</v>
          </cell>
          <cell r="H2096">
            <v>-5.798</v>
          </cell>
        </row>
        <row r="2097">
          <cell r="C2097">
            <v>12942.401</v>
          </cell>
          <cell r="D2097">
            <v>-4.3650000000000002</v>
          </cell>
          <cell r="G2097">
            <v>16581.807000000001</v>
          </cell>
          <cell r="H2097">
            <v>-5.54</v>
          </cell>
        </row>
        <row r="2098">
          <cell r="C2098">
            <v>12945.464</v>
          </cell>
          <cell r="D2098">
            <v>-4.5030000000000001</v>
          </cell>
          <cell r="G2098">
            <v>16600.526999999998</v>
          </cell>
          <cell r="H2098">
            <v>-5.5190000000000001</v>
          </cell>
        </row>
        <row r="2099">
          <cell r="C2099">
            <v>12948.842000000001</v>
          </cell>
          <cell r="D2099">
            <v>-4.5910000000000002</v>
          </cell>
          <cell r="G2099">
            <v>16633.887999999999</v>
          </cell>
          <cell r="H2099">
            <v>-5.5919999999999996</v>
          </cell>
        </row>
        <row r="2100">
          <cell r="C2100">
            <v>12952.035</v>
          </cell>
          <cell r="D2100">
            <v>-4.5640000000000001</v>
          </cell>
          <cell r="G2100">
            <v>16654.755000000001</v>
          </cell>
          <cell r="H2100">
            <v>-6.4939999999999998</v>
          </cell>
        </row>
        <row r="2101">
          <cell r="C2101">
            <v>12955.029</v>
          </cell>
          <cell r="D2101">
            <v>-4.444</v>
          </cell>
          <cell r="G2101">
            <v>16662.420999999998</v>
          </cell>
          <cell r="H2101">
            <v>-7.1369999999999996</v>
          </cell>
        </row>
        <row r="2102">
          <cell r="C2102">
            <v>12958.05</v>
          </cell>
          <cell r="D2102">
            <v>-4.1470000000000002</v>
          </cell>
          <cell r="G2102">
            <v>16667.625</v>
          </cell>
          <cell r="H2102">
            <v>-7.8680000000000003</v>
          </cell>
        </row>
        <row r="2103">
          <cell r="C2103">
            <v>12961.218999999999</v>
          </cell>
          <cell r="D2103">
            <v>-3.6349999999999998</v>
          </cell>
          <cell r="G2103">
            <v>16672.536</v>
          </cell>
          <cell r="H2103">
            <v>-8.6820000000000004</v>
          </cell>
        </row>
        <row r="2104">
          <cell r="C2104">
            <v>12964.498</v>
          </cell>
          <cell r="D2104">
            <v>-2.944</v>
          </cell>
          <cell r="G2104">
            <v>16677.518</v>
          </cell>
          <cell r="H2104">
            <v>-9.4410000000000007</v>
          </cell>
        </row>
        <row r="2105">
          <cell r="C2105">
            <v>12968.071</v>
          </cell>
          <cell r="D2105">
            <v>-2.0190000000000001</v>
          </cell>
          <cell r="G2105">
            <v>16682.325000000001</v>
          </cell>
          <cell r="H2105">
            <v>-10.054</v>
          </cell>
        </row>
        <row r="2106">
          <cell r="C2106">
            <v>12971.51</v>
          </cell>
          <cell r="D2106">
            <v>-1.0409999999999999</v>
          </cell>
          <cell r="G2106">
            <v>16687.672999999999</v>
          </cell>
          <cell r="H2106">
            <v>-10.798999999999999</v>
          </cell>
        </row>
        <row r="2107">
          <cell r="C2107">
            <v>12975.029</v>
          </cell>
          <cell r="D2107">
            <v>7.2999999999999995E-2</v>
          </cell>
          <cell r="G2107">
            <v>16692.777999999998</v>
          </cell>
          <cell r="H2107">
            <v>-11.406000000000001</v>
          </cell>
        </row>
        <row r="2108">
          <cell r="C2108">
            <v>12978.21</v>
          </cell>
          <cell r="D2108">
            <v>1.296</v>
          </cell>
          <cell r="G2108">
            <v>16697.240000000002</v>
          </cell>
          <cell r="H2108">
            <v>-11.688000000000001</v>
          </cell>
        </row>
        <row r="2109">
          <cell r="C2109">
            <v>12985.634</v>
          </cell>
          <cell r="D2109">
            <v>3.827</v>
          </cell>
          <cell r="G2109">
            <v>16702.131000000001</v>
          </cell>
          <cell r="H2109">
            <v>-11.912000000000001</v>
          </cell>
        </row>
        <row r="2110">
          <cell r="C2110">
            <v>12997.254999999999</v>
          </cell>
          <cell r="D2110">
            <v>7.82</v>
          </cell>
          <cell r="G2110">
            <v>16706.702000000001</v>
          </cell>
          <cell r="H2110">
            <v>-11.999000000000001</v>
          </cell>
        </row>
        <row r="2111">
          <cell r="C2111">
            <v>13010.156999999999</v>
          </cell>
          <cell r="D2111">
            <v>12.413</v>
          </cell>
          <cell r="G2111">
            <v>16710.774000000001</v>
          </cell>
          <cell r="H2111">
            <v>-12.103999999999999</v>
          </cell>
        </row>
        <row r="2112">
          <cell r="C2112">
            <v>13023.333000000001</v>
          </cell>
          <cell r="D2112">
            <v>17.117000000000001</v>
          </cell>
          <cell r="G2112">
            <v>16714.053</v>
          </cell>
          <cell r="H2112">
            <v>-12.112</v>
          </cell>
        </row>
        <row r="2113">
          <cell r="C2113">
            <v>13036.084000000001</v>
          </cell>
          <cell r="D2113">
            <v>21.643999999999998</v>
          </cell>
          <cell r="G2113">
            <v>16718.633000000002</v>
          </cell>
          <cell r="H2113">
            <v>-11.836</v>
          </cell>
        </row>
        <row r="2114">
          <cell r="C2114">
            <v>13043.937</v>
          </cell>
          <cell r="D2114">
            <v>24.507999999999999</v>
          </cell>
          <cell r="G2114">
            <v>16722.48</v>
          </cell>
          <cell r="H2114">
            <v>-11.518000000000001</v>
          </cell>
        </row>
        <row r="2115">
          <cell r="C2115">
            <v>13047.903</v>
          </cell>
          <cell r="D2115">
            <v>26.050999999999998</v>
          </cell>
          <cell r="G2115">
            <v>16729.239000000001</v>
          </cell>
          <cell r="H2115">
            <v>-10.587</v>
          </cell>
        </row>
        <row r="2116">
          <cell r="C2116">
            <v>13054.143</v>
          </cell>
          <cell r="D2116">
            <v>28.408000000000001</v>
          </cell>
          <cell r="G2116">
            <v>16737.223000000002</v>
          </cell>
          <cell r="H2116">
            <v>-9.5489999999999995</v>
          </cell>
        </row>
        <row r="2117">
          <cell r="C2117">
            <v>13059.224</v>
          </cell>
          <cell r="D2117">
            <v>30.134</v>
          </cell>
          <cell r="G2117">
            <v>16758.294000000002</v>
          </cell>
          <cell r="H2117">
            <v>-6.601</v>
          </cell>
        </row>
        <row r="2118">
          <cell r="C2118">
            <v>13064.941999999999</v>
          </cell>
          <cell r="D2118">
            <v>32.091999999999999</v>
          </cell>
          <cell r="G2118">
            <v>16784.671999999999</v>
          </cell>
          <cell r="H2118">
            <v>-2.4580000000000002</v>
          </cell>
        </row>
        <row r="2119">
          <cell r="C2119">
            <v>13068.71</v>
          </cell>
          <cell r="D2119">
            <v>33.289000000000001</v>
          </cell>
          <cell r="G2119">
            <v>16787.715</v>
          </cell>
          <cell r="H2119">
            <v>-1.7450000000000001</v>
          </cell>
        </row>
        <row r="2120">
          <cell r="C2120">
            <v>13072.009</v>
          </cell>
          <cell r="D2120">
            <v>34.110999999999997</v>
          </cell>
          <cell r="G2120">
            <v>16791.701000000001</v>
          </cell>
          <cell r="H2120">
            <v>-1.0369999999999999</v>
          </cell>
        </row>
        <row r="2121">
          <cell r="C2121">
            <v>13074.808000000001</v>
          </cell>
          <cell r="D2121">
            <v>34.764000000000003</v>
          </cell>
          <cell r="G2121">
            <v>16797.058000000001</v>
          </cell>
          <cell r="H2121">
            <v>-0.252</v>
          </cell>
        </row>
        <row r="2122">
          <cell r="C2122">
            <v>13077.023999999999</v>
          </cell>
          <cell r="D2122">
            <v>35.026000000000003</v>
          </cell>
          <cell r="G2122">
            <v>16799.93</v>
          </cell>
          <cell r="H2122">
            <v>0.14799999999999999</v>
          </cell>
        </row>
        <row r="2123">
          <cell r="C2123">
            <v>13079.866</v>
          </cell>
          <cell r="D2123">
            <v>35.326000000000001</v>
          </cell>
          <cell r="G2123">
            <v>16803.284</v>
          </cell>
          <cell r="H2123">
            <v>0.754</v>
          </cell>
        </row>
        <row r="2124">
          <cell r="C2124">
            <v>13083.001</v>
          </cell>
          <cell r="D2124">
            <v>35.49</v>
          </cell>
          <cell r="G2124">
            <v>16806.977999999999</v>
          </cell>
          <cell r="H2124">
            <v>1.181</v>
          </cell>
        </row>
        <row r="2125">
          <cell r="C2125">
            <v>13089.812</v>
          </cell>
          <cell r="D2125">
            <v>35.454000000000001</v>
          </cell>
          <cell r="G2125">
            <v>16812.185000000001</v>
          </cell>
          <cell r="H2125">
            <v>1.641</v>
          </cell>
        </row>
        <row r="2126">
          <cell r="C2126">
            <v>13094.136</v>
          </cell>
          <cell r="D2126">
            <v>35.220999999999997</v>
          </cell>
          <cell r="G2126">
            <v>16817.667000000001</v>
          </cell>
          <cell r="H2126">
            <v>2.0249999999999999</v>
          </cell>
        </row>
        <row r="2127">
          <cell r="C2127">
            <v>13096.504000000001</v>
          </cell>
          <cell r="D2127">
            <v>34.99</v>
          </cell>
          <cell r="G2127">
            <v>16824.277999999998</v>
          </cell>
          <cell r="H2127">
            <v>1.9910000000000001</v>
          </cell>
        </row>
        <row r="2128">
          <cell r="C2128">
            <v>13100.57</v>
          </cell>
          <cell r="D2128">
            <v>34.445999999999998</v>
          </cell>
          <cell r="G2128">
            <v>16829.644</v>
          </cell>
          <cell r="H2128">
            <v>1.865</v>
          </cell>
        </row>
        <row r="2129">
          <cell r="C2129">
            <v>13104.473</v>
          </cell>
          <cell r="D2129">
            <v>33.713000000000001</v>
          </cell>
          <cell r="G2129">
            <v>16835.172999999999</v>
          </cell>
          <cell r="H2129">
            <v>1.61</v>
          </cell>
        </row>
        <row r="2130">
          <cell r="C2130">
            <v>13107.163</v>
          </cell>
          <cell r="D2130">
            <v>32.832999999999998</v>
          </cell>
          <cell r="G2130">
            <v>16840.402999999998</v>
          </cell>
          <cell r="H2130">
            <v>1.139</v>
          </cell>
        </row>
        <row r="2131">
          <cell r="C2131">
            <v>13110.235000000001</v>
          </cell>
          <cell r="D2131">
            <v>31.795000000000002</v>
          </cell>
          <cell r="G2131">
            <v>16845.234</v>
          </cell>
          <cell r="H2131">
            <v>0.60399999999999998</v>
          </cell>
        </row>
        <row r="2132">
          <cell r="C2132">
            <v>13115.699000000001</v>
          </cell>
          <cell r="D2132">
            <v>29.706</v>
          </cell>
          <cell r="G2132">
            <v>16850.89</v>
          </cell>
          <cell r="H2132">
            <v>-0.254</v>
          </cell>
        </row>
        <row r="2133">
          <cell r="C2133">
            <v>13121.415000000001</v>
          </cell>
          <cell r="D2133">
            <v>27.616</v>
          </cell>
          <cell r="G2133">
            <v>16855.757000000001</v>
          </cell>
          <cell r="H2133">
            <v>-1.1279999999999999</v>
          </cell>
        </row>
        <row r="2134">
          <cell r="C2134">
            <v>13132.682000000001</v>
          </cell>
          <cell r="D2134">
            <v>23.431999999999999</v>
          </cell>
          <cell r="G2134">
            <v>16860.727999999999</v>
          </cell>
          <cell r="H2134">
            <v>-2.1419999999999999</v>
          </cell>
        </row>
        <row r="2135">
          <cell r="C2135">
            <v>13137.655000000001</v>
          </cell>
          <cell r="D2135">
            <v>21.472999999999999</v>
          </cell>
          <cell r="G2135">
            <v>16865.858</v>
          </cell>
          <cell r="H2135">
            <v>-3.121</v>
          </cell>
        </row>
        <row r="2136">
          <cell r="C2136">
            <v>13142.964</v>
          </cell>
          <cell r="D2136">
            <v>19.350000000000001</v>
          </cell>
          <cell r="G2136">
            <v>16872.469000000001</v>
          </cell>
          <cell r="H2136">
            <v>-4.0720000000000001</v>
          </cell>
        </row>
        <row r="2137">
          <cell r="C2137">
            <v>13154.757</v>
          </cell>
          <cell r="D2137">
            <v>15.105</v>
          </cell>
          <cell r="G2137">
            <v>16887.848000000002</v>
          </cell>
          <cell r="H2137">
            <v>-5.1870000000000003</v>
          </cell>
        </row>
        <row r="2138">
          <cell r="C2138">
            <v>13163.710999999999</v>
          </cell>
          <cell r="D2138">
            <v>12.430999999999999</v>
          </cell>
          <cell r="G2138">
            <v>16909.566999999999</v>
          </cell>
          <cell r="H2138">
            <v>-5.516</v>
          </cell>
        </row>
        <row r="2139">
          <cell r="C2139">
            <v>13170.364</v>
          </cell>
          <cell r="D2139">
            <v>10.523999999999999</v>
          </cell>
          <cell r="G2139">
            <v>16936.062999999998</v>
          </cell>
          <cell r="H2139">
            <v>-5.4080000000000004</v>
          </cell>
        </row>
        <row r="2140">
          <cell r="C2140">
            <v>13183.361999999999</v>
          </cell>
          <cell r="D2140">
            <v>8.1020000000000003</v>
          </cell>
          <cell r="G2140">
            <v>16952.134999999998</v>
          </cell>
          <cell r="H2140">
            <v>-5.3789999999999996</v>
          </cell>
        </row>
        <row r="2141">
          <cell r="C2141">
            <v>13198.335999999999</v>
          </cell>
          <cell r="D2141">
            <v>7.3150000000000004</v>
          </cell>
          <cell r="G2141">
            <v>16972.386999999999</v>
          </cell>
          <cell r="H2141">
            <v>-5.37</v>
          </cell>
        </row>
        <row r="2142">
          <cell r="C2142">
            <v>13205.217000000001</v>
          </cell>
          <cell r="D2142">
            <v>7.6210000000000004</v>
          </cell>
          <cell r="G2142">
            <v>16996.371999999999</v>
          </cell>
          <cell r="H2142">
            <v>-5.5359999999999996</v>
          </cell>
        </row>
        <row r="2143">
          <cell r="C2143">
            <v>13226.370999999999</v>
          </cell>
          <cell r="D2143">
            <v>11.676</v>
          </cell>
          <cell r="G2143">
            <v>17008.482</v>
          </cell>
          <cell r="H2143">
            <v>-5.7729999999999997</v>
          </cell>
        </row>
        <row r="2144">
          <cell r="C2144">
            <v>13235.698</v>
          </cell>
          <cell r="D2144">
            <v>14.83</v>
          </cell>
          <cell r="G2144">
            <v>17014.288</v>
          </cell>
          <cell r="H2144">
            <v>-6.0060000000000002</v>
          </cell>
        </row>
        <row r="2145">
          <cell r="C2145">
            <v>13242.396000000001</v>
          </cell>
          <cell r="D2145">
            <v>17.739999999999998</v>
          </cell>
          <cell r="G2145">
            <v>17019.850999999999</v>
          </cell>
          <cell r="H2145">
            <v>-6.4729999999999999</v>
          </cell>
        </row>
        <row r="2146">
          <cell r="C2146">
            <v>13250.355</v>
          </cell>
          <cell r="D2146">
            <v>21.963000000000001</v>
          </cell>
          <cell r="G2146">
            <v>17024.506000000001</v>
          </cell>
          <cell r="H2146">
            <v>-7.2</v>
          </cell>
        </row>
        <row r="2147">
          <cell r="C2147">
            <v>13252.683999999999</v>
          </cell>
          <cell r="D2147">
            <v>23.129000000000001</v>
          </cell>
          <cell r="G2147">
            <v>17029.032999999999</v>
          </cell>
          <cell r="H2147">
            <v>-7.9420000000000002</v>
          </cell>
        </row>
        <row r="2148">
          <cell r="C2148">
            <v>13254.665999999999</v>
          </cell>
          <cell r="D2148">
            <v>24.123999999999999</v>
          </cell>
          <cell r="G2148">
            <v>17032.905999999999</v>
          </cell>
          <cell r="H2148">
            <v>-8.6110000000000007</v>
          </cell>
        </row>
        <row r="2149">
          <cell r="C2149">
            <v>13257.282999999999</v>
          </cell>
          <cell r="D2149">
            <v>25.428999999999998</v>
          </cell>
          <cell r="G2149">
            <v>17037.190999999999</v>
          </cell>
          <cell r="H2149">
            <v>-9.4130000000000003</v>
          </cell>
        </row>
        <row r="2150">
          <cell r="C2150">
            <v>13259.349</v>
          </cell>
          <cell r="D2150">
            <v>26.379000000000001</v>
          </cell>
          <cell r="G2150">
            <v>17041.427</v>
          </cell>
          <cell r="H2150">
            <v>-10.236000000000001</v>
          </cell>
        </row>
        <row r="2151">
          <cell r="C2151">
            <v>13261.422</v>
          </cell>
          <cell r="D2151">
            <v>27.265000000000001</v>
          </cell>
          <cell r="G2151">
            <v>17045.603999999999</v>
          </cell>
          <cell r="H2151">
            <v>-11.215999999999999</v>
          </cell>
        </row>
        <row r="2152">
          <cell r="C2152">
            <v>13263.853999999999</v>
          </cell>
          <cell r="D2152">
            <v>28.173999999999999</v>
          </cell>
          <cell r="G2152">
            <v>17048.933000000001</v>
          </cell>
          <cell r="H2152">
            <v>-11.914999999999999</v>
          </cell>
        </row>
        <row r="2153">
          <cell r="C2153">
            <v>13265.924000000001</v>
          </cell>
          <cell r="D2153">
            <v>28.824000000000002</v>
          </cell>
          <cell r="G2153">
            <v>17052.513999999999</v>
          </cell>
          <cell r="H2153">
            <v>-12.766</v>
          </cell>
        </row>
        <row r="2154">
          <cell r="C2154">
            <v>13268.361999999999</v>
          </cell>
          <cell r="D2154">
            <v>29.623000000000001</v>
          </cell>
          <cell r="G2154">
            <v>17057.898000000001</v>
          </cell>
          <cell r="H2154">
            <v>-13.988</v>
          </cell>
        </row>
        <row r="2155">
          <cell r="C2155">
            <v>13269.896000000001</v>
          </cell>
          <cell r="D2155">
            <v>30.045000000000002</v>
          </cell>
          <cell r="G2155">
            <v>17062.519</v>
          </cell>
          <cell r="H2155">
            <v>-14.957000000000001</v>
          </cell>
        </row>
        <row r="2156">
          <cell r="C2156">
            <v>13271.543</v>
          </cell>
          <cell r="D2156">
            <v>30.512</v>
          </cell>
          <cell r="G2156">
            <v>17070.547999999999</v>
          </cell>
          <cell r="H2156">
            <v>-16.687999999999999</v>
          </cell>
        </row>
        <row r="2157">
          <cell r="C2157">
            <v>13274.12</v>
          </cell>
          <cell r="D2157">
            <v>30.850999999999999</v>
          </cell>
          <cell r="G2157">
            <v>17075.275000000001</v>
          </cell>
          <cell r="H2157">
            <v>-17.602</v>
          </cell>
        </row>
        <row r="2158">
          <cell r="C2158">
            <v>13275.982</v>
          </cell>
          <cell r="D2158">
            <v>30.992999999999999</v>
          </cell>
          <cell r="G2158">
            <v>17083.895</v>
          </cell>
          <cell r="H2158">
            <v>-18.995000000000001</v>
          </cell>
        </row>
        <row r="2159">
          <cell r="C2159">
            <v>13277.825000000001</v>
          </cell>
          <cell r="D2159">
            <v>31.167999999999999</v>
          </cell>
          <cell r="G2159">
            <v>17095.993999999999</v>
          </cell>
          <cell r="H2159">
            <v>-20.260999999999999</v>
          </cell>
        </row>
        <row r="2160">
          <cell r="C2160">
            <v>13279.682000000001</v>
          </cell>
          <cell r="D2160">
            <v>31.224</v>
          </cell>
          <cell r="G2160">
            <v>17111.958999999999</v>
          </cell>
          <cell r="H2160">
            <v>-20.742999999999999</v>
          </cell>
        </row>
        <row r="2161">
          <cell r="C2161">
            <v>13280.798000000001</v>
          </cell>
          <cell r="D2161">
            <v>31.27</v>
          </cell>
          <cell r="G2161">
            <v>17135.921999999999</v>
          </cell>
          <cell r="H2161">
            <v>94.896000000000001</v>
          </cell>
        </row>
        <row r="2162">
          <cell r="C2162">
            <v>13284.041999999999</v>
          </cell>
          <cell r="D2162">
            <v>31.309000000000001</v>
          </cell>
          <cell r="G2162">
            <v>17152.062000000002</v>
          </cell>
          <cell r="H2162">
            <v>-18.23</v>
          </cell>
        </row>
        <row r="2163">
          <cell r="C2163">
            <v>13286.79</v>
          </cell>
          <cell r="D2163">
            <v>31.355</v>
          </cell>
          <cell r="G2163">
            <v>17153.312999999998</v>
          </cell>
          <cell r="H2163">
            <v>97.319000000000003</v>
          </cell>
        </row>
        <row r="2164">
          <cell r="C2164">
            <v>13289.155000000001</v>
          </cell>
          <cell r="D2164">
            <v>31.356000000000002</v>
          </cell>
          <cell r="G2164">
            <v>17157.285</v>
          </cell>
          <cell r="H2164">
            <v>97.944999999999993</v>
          </cell>
        </row>
        <row r="2165">
          <cell r="C2165">
            <v>13291.178</v>
          </cell>
          <cell r="D2165">
            <v>31.126000000000001</v>
          </cell>
          <cell r="G2165">
            <v>17159.157999999999</v>
          </cell>
          <cell r="H2165">
            <v>-17.783999999999999</v>
          </cell>
        </row>
        <row r="2166">
          <cell r="C2166">
            <v>13293.494000000001</v>
          </cell>
          <cell r="D2166">
            <v>30.867000000000001</v>
          </cell>
          <cell r="G2166">
            <v>17160.478999999999</v>
          </cell>
          <cell r="H2166">
            <v>98.275999999999996</v>
          </cell>
        </row>
        <row r="2167">
          <cell r="C2167">
            <v>13295.691000000001</v>
          </cell>
          <cell r="D2167">
            <v>30.617999999999999</v>
          </cell>
          <cell r="G2167">
            <v>17164.455000000002</v>
          </cell>
          <cell r="H2167">
            <v>98.334000000000003</v>
          </cell>
        </row>
        <row r="2168">
          <cell r="C2168">
            <v>13297.921</v>
          </cell>
          <cell r="D2168">
            <v>30.181999999999999</v>
          </cell>
          <cell r="G2168">
            <v>17164.996999999999</v>
          </cell>
          <cell r="H2168">
            <v>-17.363</v>
          </cell>
        </row>
        <row r="2169">
          <cell r="C2169">
            <v>13299.888999999999</v>
          </cell>
          <cell r="D2169">
            <v>29.789000000000001</v>
          </cell>
          <cell r="G2169">
            <v>17168.232</v>
          </cell>
          <cell r="H2169">
            <v>98.296999999999997</v>
          </cell>
        </row>
        <row r="2170">
          <cell r="C2170">
            <v>13302.511</v>
          </cell>
          <cell r="D2170">
            <v>29.344000000000001</v>
          </cell>
          <cell r="G2170">
            <v>17169.708999999999</v>
          </cell>
          <cell r="H2170">
            <v>-16.896999999999998</v>
          </cell>
        </row>
        <row r="2171">
          <cell r="C2171">
            <v>13304.712</v>
          </cell>
          <cell r="D2171">
            <v>28.831</v>
          </cell>
          <cell r="G2171">
            <v>17172.667000000001</v>
          </cell>
          <cell r="H2171">
            <v>97.864999999999995</v>
          </cell>
        </row>
        <row r="2172">
          <cell r="C2172">
            <v>13308.034</v>
          </cell>
          <cell r="D2172">
            <v>27.898</v>
          </cell>
          <cell r="G2172">
            <v>17174.314999999999</v>
          </cell>
          <cell r="H2172">
            <v>-16.295999999999999</v>
          </cell>
        </row>
        <row r="2173">
          <cell r="C2173">
            <v>13311.076999999999</v>
          </cell>
          <cell r="D2173">
            <v>27.071999999999999</v>
          </cell>
          <cell r="G2173">
            <v>17178.198</v>
          </cell>
          <cell r="H2173">
            <v>97.26</v>
          </cell>
        </row>
        <row r="2174">
          <cell r="C2174">
            <v>13318.313</v>
          </cell>
          <cell r="D2174">
            <v>25.096</v>
          </cell>
          <cell r="G2174">
            <v>17178.599999999999</v>
          </cell>
          <cell r="H2174">
            <v>-15.273</v>
          </cell>
        </row>
        <row r="2175">
          <cell r="C2175">
            <v>13323.919</v>
          </cell>
          <cell r="D2175">
            <v>23.777000000000001</v>
          </cell>
          <cell r="G2175">
            <v>17182.462</v>
          </cell>
          <cell r="H2175">
            <v>-14.125</v>
          </cell>
        </row>
        <row r="2176">
          <cell r="C2176">
            <v>13331.02</v>
          </cell>
          <cell r="D2176">
            <v>22.411999999999999</v>
          </cell>
          <cell r="G2176">
            <v>17184.364000000001</v>
          </cell>
          <cell r="H2176">
            <v>96.433000000000007</v>
          </cell>
        </row>
        <row r="2177">
          <cell r="C2177">
            <v>13341.484</v>
          </cell>
          <cell r="D2177">
            <v>20.565000000000001</v>
          </cell>
          <cell r="G2177">
            <v>17185.748</v>
          </cell>
          <cell r="H2177">
            <v>-13.076000000000001</v>
          </cell>
        </row>
        <row r="2178">
          <cell r="C2178">
            <v>13361.736999999999</v>
          </cell>
          <cell r="D2178">
            <v>16.952000000000002</v>
          </cell>
          <cell r="G2178">
            <v>17188.941999999999</v>
          </cell>
          <cell r="H2178">
            <v>-11.836</v>
          </cell>
        </row>
        <row r="2179">
          <cell r="C2179">
            <v>13378.109</v>
          </cell>
          <cell r="D2179">
            <v>14.048</v>
          </cell>
          <cell r="G2179">
            <v>17191.293000000001</v>
          </cell>
          <cell r="H2179">
            <v>95.302000000000007</v>
          </cell>
        </row>
        <row r="2180">
          <cell r="C2180">
            <v>13385.71</v>
          </cell>
          <cell r="D2180">
            <v>12.706</v>
          </cell>
          <cell r="G2180">
            <v>17193.127</v>
          </cell>
          <cell r="H2180">
            <v>-10.055999999999999</v>
          </cell>
        </row>
        <row r="2181">
          <cell r="C2181">
            <v>13400.474</v>
          </cell>
          <cell r="D2181">
            <v>10.071</v>
          </cell>
          <cell r="G2181">
            <v>17195.792000000001</v>
          </cell>
          <cell r="H2181">
            <v>-8.7279999999999998</v>
          </cell>
        </row>
        <row r="2182">
          <cell r="C2182">
            <v>13410.27</v>
          </cell>
          <cell r="D2182">
            <v>8.2889999999999997</v>
          </cell>
          <cell r="G2182">
            <v>17198.251</v>
          </cell>
          <cell r="H2182">
            <v>-7.431</v>
          </cell>
        </row>
        <row r="2183">
          <cell r="C2183">
            <v>13416.458000000001</v>
          </cell>
          <cell r="D2183">
            <v>7.3959999999999999</v>
          </cell>
          <cell r="G2183">
            <v>17200.191999999999</v>
          </cell>
          <cell r="H2183">
            <v>94.021000000000001</v>
          </cell>
        </row>
        <row r="2184">
          <cell r="C2184">
            <v>13421.23</v>
          </cell>
          <cell r="D2184">
            <v>6.984</v>
          </cell>
          <cell r="G2184">
            <v>17201.221000000001</v>
          </cell>
          <cell r="H2184">
            <v>-5.83</v>
          </cell>
        </row>
        <row r="2185">
          <cell r="C2185">
            <v>13424.962</v>
          </cell>
          <cell r="D2185">
            <v>6.82</v>
          </cell>
          <cell r="G2185">
            <v>17203.599999999999</v>
          </cell>
          <cell r="H2185">
            <v>-4.484</v>
          </cell>
        </row>
        <row r="2186">
          <cell r="C2186">
            <v>13428.691000000001</v>
          </cell>
          <cell r="D2186">
            <v>6.859</v>
          </cell>
          <cell r="G2186">
            <v>17206.8</v>
          </cell>
          <cell r="H2186">
            <v>-2.5339999999999998</v>
          </cell>
        </row>
        <row r="2187">
          <cell r="C2187">
            <v>13433.037</v>
          </cell>
          <cell r="D2187">
            <v>7.0670000000000002</v>
          </cell>
          <cell r="G2187">
            <v>17210.302</v>
          </cell>
          <cell r="H2187">
            <v>-0.308</v>
          </cell>
        </row>
        <row r="2188">
          <cell r="C2188">
            <v>13437.141</v>
          </cell>
          <cell r="D2188">
            <v>7.4630000000000001</v>
          </cell>
          <cell r="G2188">
            <v>17213.666000000001</v>
          </cell>
          <cell r="H2188">
            <v>2.137</v>
          </cell>
        </row>
        <row r="2189">
          <cell r="C2189">
            <v>13442.08</v>
          </cell>
          <cell r="D2189">
            <v>8.1590000000000007</v>
          </cell>
          <cell r="G2189">
            <v>17215.888999999999</v>
          </cell>
          <cell r="H2189">
            <v>91.853999999999999</v>
          </cell>
        </row>
        <row r="2190">
          <cell r="C2190">
            <v>13447.496999999999</v>
          </cell>
          <cell r="D2190">
            <v>9.1720000000000006</v>
          </cell>
          <cell r="G2190">
            <v>17216.424999999999</v>
          </cell>
          <cell r="H2190">
            <v>4.4690000000000003</v>
          </cell>
        </row>
        <row r="2191">
          <cell r="C2191">
            <v>13454.892</v>
          </cell>
          <cell r="D2191">
            <v>10.643000000000001</v>
          </cell>
          <cell r="G2191">
            <v>17219.562999999998</v>
          </cell>
          <cell r="H2191">
            <v>7.407</v>
          </cell>
        </row>
        <row r="2192">
          <cell r="C2192">
            <v>13462.605</v>
          </cell>
          <cell r="D2192">
            <v>12.231999999999999</v>
          </cell>
          <cell r="G2192">
            <v>17222.157999999999</v>
          </cell>
          <cell r="H2192">
            <v>10.234</v>
          </cell>
        </row>
        <row r="2193">
          <cell r="C2193">
            <v>13471.514999999999</v>
          </cell>
          <cell r="D2193">
            <v>14.045999999999999</v>
          </cell>
          <cell r="G2193">
            <v>17225.397000000001</v>
          </cell>
          <cell r="H2193">
            <v>13.653</v>
          </cell>
        </row>
        <row r="2194">
          <cell r="C2194">
            <v>13479.263999999999</v>
          </cell>
          <cell r="D2194">
            <v>15.657</v>
          </cell>
          <cell r="G2194">
            <v>17226.079000000002</v>
          </cell>
          <cell r="H2194">
            <v>89.578000000000003</v>
          </cell>
        </row>
        <row r="2195">
          <cell r="C2195">
            <v>13485.806</v>
          </cell>
          <cell r="D2195">
            <v>16.858000000000001</v>
          </cell>
          <cell r="G2195">
            <v>17227.940999999999</v>
          </cell>
          <cell r="H2195">
            <v>16.367999999999999</v>
          </cell>
        </row>
        <row r="2196">
          <cell r="C2196">
            <v>13499.189</v>
          </cell>
          <cell r="D2196">
            <v>19.401</v>
          </cell>
          <cell r="G2196">
            <v>17229.838</v>
          </cell>
          <cell r="H2196">
            <v>18.533999999999999</v>
          </cell>
        </row>
        <row r="2197">
          <cell r="C2197">
            <v>13508.928</v>
          </cell>
          <cell r="D2197">
            <v>21.324999999999999</v>
          </cell>
          <cell r="G2197">
            <v>17231.808000000001</v>
          </cell>
          <cell r="H2197">
            <v>20.920999999999999</v>
          </cell>
        </row>
        <row r="2198">
          <cell r="C2198">
            <v>13513.825000000001</v>
          </cell>
          <cell r="D2198">
            <v>22.302</v>
          </cell>
          <cell r="G2198">
            <v>17233.467000000001</v>
          </cell>
          <cell r="H2198">
            <v>87.037999999999997</v>
          </cell>
        </row>
        <row r="2199">
          <cell r="C2199">
            <v>13518.790999999999</v>
          </cell>
          <cell r="D2199">
            <v>23.053000000000001</v>
          </cell>
          <cell r="G2199">
            <v>17233.900000000001</v>
          </cell>
          <cell r="H2199">
            <v>23.341000000000001</v>
          </cell>
        </row>
        <row r="2200">
          <cell r="C2200">
            <v>13523.823</v>
          </cell>
          <cell r="D2200">
            <v>23.555</v>
          </cell>
          <cell r="G2200">
            <v>17235.896000000001</v>
          </cell>
          <cell r="H2200">
            <v>25.498000000000001</v>
          </cell>
        </row>
        <row r="2201">
          <cell r="C2201">
            <v>13527.484</v>
          </cell>
          <cell r="D2201">
            <v>23.756</v>
          </cell>
          <cell r="G2201">
            <v>17237.944</v>
          </cell>
          <cell r="H2201">
            <v>28.33</v>
          </cell>
        </row>
        <row r="2202">
          <cell r="C2202">
            <v>13530.152</v>
          </cell>
          <cell r="D2202">
            <v>23.800999999999998</v>
          </cell>
          <cell r="G2202">
            <v>17238.677</v>
          </cell>
          <cell r="H2202">
            <v>84.704999999999998</v>
          </cell>
        </row>
        <row r="2203">
          <cell r="C2203">
            <v>13534.121999999999</v>
          </cell>
          <cell r="D2203">
            <v>23.754000000000001</v>
          </cell>
          <cell r="G2203">
            <v>17240.112000000001</v>
          </cell>
          <cell r="H2203">
            <v>31.071000000000002</v>
          </cell>
        </row>
        <row r="2204">
          <cell r="C2204">
            <v>13538.629000000001</v>
          </cell>
          <cell r="D2204">
            <v>23.565999999999999</v>
          </cell>
          <cell r="G2204">
            <v>17241.352999999999</v>
          </cell>
          <cell r="H2204">
            <v>32.725999999999999</v>
          </cell>
        </row>
        <row r="2205">
          <cell r="C2205">
            <v>13543.709000000001</v>
          </cell>
          <cell r="D2205">
            <v>23.097999999999999</v>
          </cell>
          <cell r="G2205">
            <v>17242.631000000001</v>
          </cell>
          <cell r="H2205">
            <v>82.340999999999994</v>
          </cell>
        </row>
        <row r="2206">
          <cell r="C2206">
            <v>13547.165000000001</v>
          </cell>
          <cell r="D2206">
            <v>22.629000000000001</v>
          </cell>
          <cell r="G2206">
            <v>17242.703000000001</v>
          </cell>
          <cell r="H2206">
            <v>34.795999999999999</v>
          </cell>
        </row>
        <row r="2207">
          <cell r="C2207">
            <v>13551.915000000001</v>
          </cell>
          <cell r="D2207">
            <v>21.908999999999999</v>
          </cell>
          <cell r="G2207">
            <v>17244.09</v>
          </cell>
          <cell r="H2207">
            <v>37.213999999999999</v>
          </cell>
        </row>
        <row r="2208">
          <cell r="C2208">
            <v>13560.707</v>
          </cell>
          <cell r="D2208">
            <v>20.422000000000001</v>
          </cell>
          <cell r="G2208">
            <v>17245.361000000001</v>
          </cell>
          <cell r="H2208">
            <v>39.503999999999998</v>
          </cell>
        </row>
        <row r="2209">
          <cell r="C2209">
            <v>13586.519</v>
          </cell>
          <cell r="D2209">
            <v>15.891</v>
          </cell>
          <cell r="G2209">
            <v>17245.808000000001</v>
          </cell>
          <cell r="H2209">
            <v>79.754000000000005</v>
          </cell>
        </row>
        <row r="2210">
          <cell r="C2210">
            <v>13593.691999999999</v>
          </cell>
          <cell r="D2210">
            <v>14.763999999999999</v>
          </cell>
          <cell r="G2210">
            <v>17246.985000000001</v>
          </cell>
          <cell r="H2210">
            <v>42.494</v>
          </cell>
        </row>
        <row r="2211">
          <cell r="C2211">
            <v>13604.377</v>
          </cell>
          <cell r="D2211">
            <v>13.339</v>
          </cell>
          <cell r="G2211">
            <v>17247.885999999999</v>
          </cell>
          <cell r="H2211">
            <v>44.408999999999999</v>
          </cell>
        </row>
        <row r="2212">
          <cell r="C2212">
            <v>13616.266</v>
          </cell>
          <cell r="D2212">
            <v>11.733000000000001</v>
          </cell>
          <cell r="G2212">
            <v>17248.058000000001</v>
          </cell>
          <cell r="H2212">
            <v>77.147000000000006</v>
          </cell>
        </row>
        <row r="2213">
          <cell r="C2213">
            <v>13628.056</v>
          </cell>
          <cell r="D2213">
            <v>9.6039999999999992</v>
          </cell>
          <cell r="G2213">
            <v>17249.348999999998</v>
          </cell>
          <cell r="H2213">
            <v>47.570999999999998</v>
          </cell>
        </row>
        <row r="2214">
          <cell r="C2214">
            <v>13632.088</v>
          </cell>
          <cell r="D2214">
            <v>8.82</v>
          </cell>
          <cell r="G2214">
            <v>17249.883000000002</v>
          </cell>
          <cell r="H2214">
            <v>74.73</v>
          </cell>
        </row>
        <row r="2215">
          <cell r="C2215">
            <v>13636.322</v>
          </cell>
          <cell r="D2215">
            <v>8.0660000000000007</v>
          </cell>
          <cell r="G2215">
            <v>17250.944</v>
          </cell>
          <cell r="H2215">
            <v>51.447000000000003</v>
          </cell>
        </row>
        <row r="2216">
          <cell r="C2216">
            <v>13639.698</v>
          </cell>
          <cell r="D2216">
            <v>7.577</v>
          </cell>
          <cell r="G2216">
            <v>17251.114000000001</v>
          </cell>
          <cell r="H2216">
            <v>72.44</v>
          </cell>
        </row>
        <row r="2217">
          <cell r="C2217">
            <v>13643.241</v>
          </cell>
          <cell r="D2217">
            <v>7.1790000000000003</v>
          </cell>
          <cell r="G2217">
            <v>17252.146000000001</v>
          </cell>
          <cell r="H2217">
            <v>54.985999999999997</v>
          </cell>
        </row>
        <row r="2218">
          <cell r="C2218">
            <v>13646.353999999999</v>
          </cell>
          <cell r="D2218">
            <v>6.931</v>
          </cell>
          <cell r="G2218">
            <v>17252.236000000001</v>
          </cell>
          <cell r="H2218">
            <v>69.495000000000005</v>
          </cell>
        </row>
        <row r="2219">
          <cell r="C2219">
            <v>13650.074000000001</v>
          </cell>
          <cell r="D2219">
            <v>6.7220000000000004</v>
          </cell>
          <cell r="G2219">
            <v>17252.775000000001</v>
          </cell>
          <cell r="H2219">
            <v>58.256999999999998</v>
          </cell>
        </row>
        <row r="2220">
          <cell r="C2220">
            <v>13653.313</v>
          </cell>
          <cell r="D2220">
            <v>6.4420000000000002</v>
          </cell>
          <cell r="G2220">
            <v>17252.863000000001</v>
          </cell>
          <cell r="H2220">
            <v>66.608000000000004</v>
          </cell>
        </row>
        <row r="2221">
          <cell r="C2221">
            <v>13658.641</v>
          </cell>
          <cell r="D2221">
            <v>6.3170000000000002</v>
          </cell>
          <cell r="G2221">
            <v>17253.169999999998</v>
          </cell>
          <cell r="H2221">
            <v>61.087000000000003</v>
          </cell>
        </row>
        <row r="2222">
          <cell r="C2222">
            <v>13666.873</v>
          </cell>
          <cell r="D2222">
            <v>5.9660000000000002</v>
          </cell>
          <cell r="G2222">
            <v>17253.333999999999</v>
          </cell>
          <cell r="H2222">
            <v>63.625</v>
          </cell>
        </row>
        <row r="2223">
          <cell r="C2223">
            <v>13671.11</v>
          </cell>
          <cell r="D2223">
            <v>5.6849999999999996</v>
          </cell>
          <cell r="G2223">
            <v>17692.346000000001</v>
          </cell>
          <cell r="H2223">
            <v>86.185000000000002</v>
          </cell>
        </row>
        <row r="2224">
          <cell r="C2224">
            <v>13674.289000000001</v>
          </cell>
          <cell r="D2224">
            <v>5.5289999999999999</v>
          </cell>
          <cell r="G2224">
            <v>17697.448</v>
          </cell>
          <cell r="H2224">
            <v>80.335999999999999</v>
          </cell>
        </row>
        <row r="2225">
          <cell r="C2225">
            <v>13678.058999999999</v>
          </cell>
          <cell r="D2225">
            <v>5.5460000000000003</v>
          </cell>
          <cell r="G2225">
            <v>17703.724999999999</v>
          </cell>
          <cell r="H2225">
            <v>73.221999999999994</v>
          </cell>
        </row>
        <row r="2226">
          <cell r="C2226">
            <v>13680.563</v>
          </cell>
          <cell r="D2226">
            <v>5.7190000000000003</v>
          </cell>
          <cell r="G2226">
            <v>17712.414000000001</v>
          </cell>
          <cell r="H2226">
            <v>64.040000000000006</v>
          </cell>
        </row>
        <row r="2227">
          <cell r="C2227">
            <v>13686.303</v>
          </cell>
          <cell r="D2227">
            <v>6.1740000000000004</v>
          </cell>
          <cell r="G2227">
            <v>17719.347000000002</v>
          </cell>
          <cell r="H2227">
            <v>57.411999999999999</v>
          </cell>
        </row>
        <row r="2228">
          <cell r="C2228">
            <v>13691.665999999999</v>
          </cell>
          <cell r="D2228">
            <v>6.3680000000000003</v>
          </cell>
          <cell r="G2228">
            <v>17730.935000000001</v>
          </cell>
          <cell r="H2228">
            <v>48.515999999999998</v>
          </cell>
        </row>
        <row r="2229">
          <cell r="C2229">
            <v>13696.093000000001</v>
          </cell>
          <cell r="D2229">
            <v>6.6310000000000002</v>
          </cell>
          <cell r="G2229">
            <v>17744.166000000001</v>
          </cell>
          <cell r="H2229">
            <v>41.087000000000003</v>
          </cell>
        </row>
        <row r="2230">
          <cell r="C2230">
            <v>13700.475</v>
          </cell>
          <cell r="D2230">
            <v>7.0720000000000001</v>
          </cell>
          <cell r="G2230">
            <v>17753.312999999998</v>
          </cell>
          <cell r="H2230">
            <v>37.274999999999999</v>
          </cell>
        </row>
        <row r="2231">
          <cell r="C2231">
            <v>13706.743</v>
          </cell>
          <cell r="D2231">
            <v>7.7060000000000004</v>
          </cell>
          <cell r="G2231">
            <v>17756.48</v>
          </cell>
          <cell r="H2231">
            <v>36.177</v>
          </cell>
        </row>
        <row r="2232">
          <cell r="C2232">
            <v>13714.968000000001</v>
          </cell>
          <cell r="D2232">
            <v>8.5419999999999998</v>
          </cell>
          <cell r="G2232">
            <v>17759.058000000001</v>
          </cell>
          <cell r="H2232">
            <v>35.249000000000002</v>
          </cell>
        </row>
        <row r="2233">
          <cell r="C2233">
            <v>13722.295</v>
          </cell>
          <cell r="D2233">
            <v>9.3879999999999999</v>
          </cell>
          <cell r="G2233">
            <v>17762.448</v>
          </cell>
          <cell r="H2233">
            <v>34.012999999999998</v>
          </cell>
        </row>
        <row r="2234">
          <cell r="C2234">
            <v>13728.287</v>
          </cell>
          <cell r="D2234">
            <v>10.007999999999999</v>
          </cell>
          <cell r="G2234">
            <v>17765.275000000001</v>
          </cell>
          <cell r="H2234">
            <v>33.107999999999997</v>
          </cell>
        </row>
        <row r="2235">
          <cell r="C2235">
            <v>13740.02</v>
          </cell>
          <cell r="D2235">
            <v>10.433999999999999</v>
          </cell>
          <cell r="G2235">
            <v>17768.466</v>
          </cell>
          <cell r="H2235">
            <v>32.012</v>
          </cell>
        </row>
        <row r="2236">
          <cell r="C2236">
            <v>13748.61</v>
          </cell>
          <cell r="D2236">
            <v>10.628</v>
          </cell>
          <cell r="G2236">
            <v>17771.332999999999</v>
          </cell>
          <cell r="H2236">
            <v>30.998000000000001</v>
          </cell>
        </row>
        <row r="2237">
          <cell r="C2237">
            <v>13753.821</v>
          </cell>
          <cell r="D2237">
            <v>10.827</v>
          </cell>
          <cell r="G2237">
            <v>17774.008999999998</v>
          </cell>
          <cell r="H2237">
            <v>30.013000000000002</v>
          </cell>
        </row>
        <row r="2238">
          <cell r="C2238">
            <v>13754.63</v>
          </cell>
          <cell r="D2238">
            <v>11.018000000000001</v>
          </cell>
          <cell r="G2238">
            <v>17777.010999999999</v>
          </cell>
          <cell r="H2238">
            <v>28.733000000000001</v>
          </cell>
        </row>
        <row r="2239">
          <cell r="C2239">
            <v>13760.51</v>
          </cell>
          <cell r="D2239">
            <v>11.263999999999999</v>
          </cell>
          <cell r="G2239">
            <v>17779.755000000001</v>
          </cell>
          <cell r="H2239">
            <v>27.669</v>
          </cell>
        </row>
        <row r="2240">
          <cell r="C2240">
            <v>13767.359</v>
          </cell>
          <cell r="D2240">
            <v>11.407</v>
          </cell>
          <cell r="G2240">
            <v>17782.376</v>
          </cell>
          <cell r="H2240">
            <v>26.686</v>
          </cell>
        </row>
        <row r="2241">
          <cell r="C2241">
            <v>13775.603999999999</v>
          </cell>
          <cell r="D2241">
            <v>11.186</v>
          </cell>
          <cell r="G2241">
            <v>17785.335999999999</v>
          </cell>
          <cell r="H2241">
            <v>25.443000000000001</v>
          </cell>
        </row>
        <row r="2242">
          <cell r="C2242">
            <v>13779.558999999999</v>
          </cell>
          <cell r="D2242">
            <v>10.981999999999999</v>
          </cell>
          <cell r="G2242">
            <v>17788.757000000001</v>
          </cell>
          <cell r="H2242">
            <v>23.931000000000001</v>
          </cell>
        </row>
        <row r="2243">
          <cell r="C2243">
            <v>13782.217000000001</v>
          </cell>
          <cell r="D2243">
            <v>10.858000000000001</v>
          </cell>
          <cell r="G2243">
            <v>17791.605</v>
          </cell>
          <cell r="H2243">
            <v>22.631</v>
          </cell>
        </row>
        <row r="2244">
          <cell r="C2244">
            <v>13785.742</v>
          </cell>
          <cell r="D2244">
            <v>10.635</v>
          </cell>
          <cell r="G2244">
            <v>17794.677</v>
          </cell>
          <cell r="H2244">
            <v>21.204999999999998</v>
          </cell>
        </row>
        <row r="2245">
          <cell r="C2245">
            <v>13789.04</v>
          </cell>
          <cell r="D2245">
            <v>10.395</v>
          </cell>
          <cell r="G2245">
            <v>17797.451000000001</v>
          </cell>
          <cell r="H2245">
            <v>19.754999999999999</v>
          </cell>
        </row>
        <row r="2246">
          <cell r="C2246">
            <v>13793.022999999999</v>
          </cell>
          <cell r="D2246">
            <v>10.053000000000001</v>
          </cell>
          <cell r="G2246">
            <v>17799.955999999998</v>
          </cell>
          <cell r="H2246">
            <v>18.416</v>
          </cell>
        </row>
        <row r="2247">
          <cell r="C2247">
            <v>13797.630999999999</v>
          </cell>
          <cell r="D2247">
            <v>9.8010000000000002</v>
          </cell>
          <cell r="G2247">
            <v>17802.510999999999</v>
          </cell>
          <cell r="H2247">
            <v>17.027000000000001</v>
          </cell>
        </row>
        <row r="2248">
          <cell r="C2248">
            <v>13804.117</v>
          </cell>
          <cell r="D2248">
            <v>9.2249999999999996</v>
          </cell>
          <cell r="G2248">
            <v>17806.29</v>
          </cell>
          <cell r="H2248">
            <v>15.119</v>
          </cell>
        </row>
        <row r="2249">
          <cell r="C2249">
            <v>13811.242</v>
          </cell>
          <cell r="D2249">
            <v>8.6620000000000008</v>
          </cell>
          <cell r="G2249">
            <v>17809.204000000002</v>
          </cell>
          <cell r="H2249">
            <v>13.58</v>
          </cell>
        </row>
        <row r="2250">
          <cell r="C2250">
            <v>13818.1</v>
          </cell>
          <cell r="D2250">
            <v>8.3780000000000001</v>
          </cell>
          <cell r="G2250">
            <v>17818.337</v>
          </cell>
          <cell r="H2250">
            <v>9.4710000000000001</v>
          </cell>
        </row>
        <row r="2251">
          <cell r="C2251">
            <v>13821.097</v>
          </cell>
          <cell r="D2251">
            <v>8.3469999999999995</v>
          </cell>
          <cell r="G2251">
            <v>17833.433000000001</v>
          </cell>
          <cell r="H2251">
            <v>3.96</v>
          </cell>
        </row>
        <row r="2252">
          <cell r="C2252">
            <v>13825.084999999999</v>
          </cell>
          <cell r="D2252">
            <v>7.9610000000000003</v>
          </cell>
          <cell r="G2252">
            <v>17846.313999999998</v>
          </cell>
          <cell r="H2252">
            <v>0.90900000000000003</v>
          </cell>
        </row>
        <row r="2253">
          <cell r="C2253">
            <v>13827.467000000001</v>
          </cell>
          <cell r="D2253">
            <v>7.5960000000000001</v>
          </cell>
          <cell r="G2253">
            <v>17874.314999999999</v>
          </cell>
          <cell r="H2253">
            <v>-1.5129999999999999</v>
          </cell>
        </row>
        <row r="2254">
          <cell r="C2254">
            <v>13828.572</v>
          </cell>
          <cell r="D2254">
            <v>7.2990000000000004</v>
          </cell>
          <cell r="G2254">
            <v>17917.623</v>
          </cell>
          <cell r="H2254">
            <v>-1.7549999999999999</v>
          </cell>
        </row>
        <row r="2255">
          <cell r="C2255">
            <v>13832.245000000001</v>
          </cell>
          <cell r="D2255">
            <v>7.0650000000000004</v>
          </cell>
          <cell r="G2255">
            <v>17943.129000000001</v>
          </cell>
          <cell r="H2255">
            <v>-1.877</v>
          </cell>
        </row>
        <row r="2256">
          <cell r="C2256">
            <v>13835.165000000001</v>
          </cell>
          <cell r="D2256">
            <v>6.9820000000000002</v>
          </cell>
          <cell r="G2256">
            <v>17980.746999999999</v>
          </cell>
          <cell r="H2256">
            <v>-2.9729999999999999</v>
          </cell>
        </row>
        <row r="2257">
          <cell r="C2257">
            <v>13837.698</v>
          </cell>
          <cell r="D2257">
            <v>6.9279999999999999</v>
          </cell>
          <cell r="G2257">
            <v>17986.52</v>
          </cell>
          <cell r="H2257">
            <v>-3.4790000000000001</v>
          </cell>
        </row>
        <row r="2258">
          <cell r="C2258">
            <v>13841.065000000001</v>
          </cell>
          <cell r="D2258">
            <v>6.8970000000000002</v>
          </cell>
          <cell r="G2258">
            <v>17991.55</v>
          </cell>
          <cell r="H2258">
            <v>-3.915</v>
          </cell>
        </row>
        <row r="2259">
          <cell r="C2259">
            <v>13845.647000000001</v>
          </cell>
          <cell r="D2259">
            <v>7.0549999999999997</v>
          </cell>
          <cell r="G2259">
            <v>17995.996999999999</v>
          </cell>
          <cell r="H2259">
            <v>-4.2380000000000004</v>
          </cell>
        </row>
        <row r="2260">
          <cell r="C2260">
            <v>13850.848</v>
          </cell>
          <cell r="D2260">
            <v>7.1289999999999996</v>
          </cell>
          <cell r="G2260">
            <v>18001.107</v>
          </cell>
          <cell r="H2260">
            <v>-4.569</v>
          </cell>
        </row>
        <row r="2261">
          <cell r="C2261">
            <v>13855.933000000001</v>
          </cell>
          <cell r="D2261">
            <v>6.8659999999999997</v>
          </cell>
          <cell r="G2261">
            <v>18006.824000000001</v>
          </cell>
          <cell r="H2261">
            <v>-4.9400000000000004</v>
          </cell>
        </row>
        <row r="2262">
          <cell r="C2262">
            <v>13861.674999999999</v>
          </cell>
          <cell r="D2262">
            <v>6.5709999999999997</v>
          </cell>
          <cell r="G2262">
            <v>18010.182000000001</v>
          </cell>
          <cell r="H2262">
            <v>-5.0419999999999998</v>
          </cell>
        </row>
        <row r="2263">
          <cell r="C2263">
            <v>13866.781999999999</v>
          </cell>
          <cell r="D2263">
            <v>6.3049999999999997</v>
          </cell>
          <cell r="G2263">
            <v>18013.569</v>
          </cell>
          <cell r="H2263">
            <v>-4.9800000000000004</v>
          </cell>
        </row>
        <row r="2264">
          <cell r="C2264">
            <v>13872.243</v>
          </cell>
          <cell r="D2264">
            <v>6.1280000000000001</v>
          </cell>
          <cell r="G2264">
            <v>18017.132000000001</v>
          </cell>
          <cell r="H2264">
            <v>-4.8120000000000003</v>
          </cell>
        </row>
        <row r="2265">
          <cell r="C2265">
            <v>13877.879000000001</v>
          </cell>
          <cell r="D2265">
            <v>6.0190000000000001</v>
          </cell>
          <cell r="G2265">
            <v>18021.045999999998</v>
          </cell>
          <cell r="H2265">
            <v>-4.5780000000000003</v>
          </cell>
        </row>
        <row r="2266">
          <cell r="C2266">
            <v>13883.757</v>
          </cell>
          <cell r="D2266">
            <v>6.0119999999999996</v>
          </cell>
          <cell r="G2266">
            <v>18025.954000000002</v>
          </cell>
          <cell r="H2266">
            <v>-4.1820000000000004</v>
          </cell>
        </row>
        <row r="2267">
          <cell r="C2267">
            <v>13890.2</v>
          </cell>
          <cell r="D2267">
            <v>5.7850000000000001</v>
          </cell>
          <cell r="G2267">
            <v>18029.698</v>
          </cell>
          <cell r="H2267">
            <v>-3.758</v>
          </cell>
        </row>
        <row r="2268">
          <cell r="C2268">
            <v>13897.473</v>
          </cell>
          <cell r="D2268">
            <v>5.5540000000000003</v>
          </cell>
          <cell r="G2268">
            <v>18034.691999999999</v>
          </cell>
          <cell r="H2268">
            <v>-3.3</v>
          </cell>
        </row>
        <row r="2269">
          <cell r="C2269">
            <v>13903.742</v>
          </cell>
          <cell r="D2269">
            <v>5.4370000000000003</v>
          </cell>
          <cell r="G2269">
            <v>18047.892</v>
          </cell>
          <cell r="H2269">
            <v>-2.5350000000000001</v>
          </cell>
        </row>
        <row r="2270">
          <cell r="C2270">
            <v>13910.41</v>
          </cell>
          <cell r="D2270">
            <v>5.5369999999999999</v>
          </cell>
          <cell r="G2270">
            <v>18065.564999999999</v>
          </cell>
          <cell r="H2270">
            <v>-1.9730000000000001</v>
          </cell>
        </row>
        <row r="2271">
          <cell r="C2271">
            <v>13914.623</v>
          </cell>
          <cell r="D2271">
            <v>5.4749999999999996</v>
          </cell>
          <cell r="G2271">
            <v>18082.138999999999</v>
          </cell>
          <cell r="H2271">
            <v>-1.974</v>
          </cell>
        </row>
        <row r="2272">
          <cell r="C2272">
            <v>13918.968000000001</v>
          </cell>
          <cell r="D2272">
            <v>5.74</v>
          </cell>
          <cell r="G2272">
            <v>18107.22</v>
          </cell>
          <cell r="H2272">
            <v>-1.93</v>
          </cell>
        </row>
        <row r="2273">
          <cell r="C2273">
            <v>13923.589</v>
          </cell>
          <cell r="D2273">
            <v>5.8869999999999996</v>
          </cell>
          <cell r="G2273">
            <v>18147.225999999999</v>
          </cell>
          <cell r="H2273">
            <v>-1.8939999999999999</v>
          </cell>
        </row>
        <row r="2274">
          <cell r="C2274">
            <v>13927.675999999999</v>
          </cell>
          <cell r="D2274">
            <v>5.78</v>
          </cell>
          <cell r="G2274">
            <v>18202.34</v>
          </cell>
          <cell r="H2274">
            <v>-2.0089999999999999</v>
          </cell>
        </row>
        <row r="2275">
          <cell r="C2275">
            <v>13935.066000000001</v>
          </cell>
          <cell r="D2275">
            <v>5.7229999999999999</v>
          </cell>
          <cell r="G2275">
            <v>18251.07</v>
          </cell>
          <cell r="H2275">
            <v>-2.0840000000000001</v>
          </cell>
        </row>
        <row r="2276">
          <cell r="C2276">
            <v>13944.072</v>
          </cell>
          <cell r="D2276">
            <v>5.69</v>
          </cell>
          <cell r="G2276">
            <v>18332.392</v>
          </cell>
          <cell r="H2276">
            <v>-2.202</v>
          </cell>
        </row>
        <row r="2277">
          <cell r="C2277">
            <v>13952.934999999999</v>
          </cell>
          <cell r="D2277">
            <v>5.165</v>
          </cell>
          <cell r="G2277">
            <v>18353.516</v>
          </cell>
          <cell r="H2277">
            <v>-2.1509999999999998</v>
          </cell>
        </row>
        <row r="2278">
          <cell r="C2278">
            <v>13960.348</v>
          </cell>
          <cell r="D2278">
            <v>5.024</v>
          </cell>
          <cell r="G2278">
            <v>18364.607</v>
          </cell>
          <cell r="H2278">
            <v>-2.21</v>
          </cell>
        </row>
        <row r="2279">
          <cell r="C2279">
            <v>13985.388999999999</v>
          </cell>
          <cell r="D2279">
            <v>5.2949999999999999</v>
          </cell>
          <cell r="G2279">
            <v>18376.239000000001</v>
          </cell>
          <cell r="H2279">
            <v>-2.177</v>
          </cell>
        </row>
        <row r="2280">
          <cell r="C2280">
            <v>13992.582</v>
          </cell>
          <cell r="D2280">
            <v>5.3620000000000001</v>
          </cell>
          <cell r="G2280">
            <v>18384.478999999999</v>
          </cell>
          <cell r="H2280">
            <v>-2.1269999999999998</v>
          </cell>
        </row>
        <row r="2281">
          <cell r="C2281">
            <v>13999.441000000001</v>
          </cell>
          <cell r="D2281">
            <v>5.1440000000000001</v>
          </cell>
          <cell r="G2281">
            <v>18391.653999999999</v>
          </cell>
          <cell r="H2281">
            <v>-2.1789999999999998</v>
          </cell>
        </row>
        <row r="2282">
          <cell r="C2282">
            <v>14029.263999999999</v>
          </cell>
          <cell r="D2282">
            <v>5.806</v>
          </cell>
          <cell r="G2282">
            <v>18397.990000000002</v>
          </cell>
          <cell r="H2282">
            <v>-2.2799999999999998</v>
          </cell>
        </row>
        <row r="2283">
          <cell r="C2283">
            <v>14036.145</v>
          </cell>
          <cell r="D2283">
            <v>5.8029999999999999</v>
          </cell>
          <cell r="G2283">
            <v>18403.591</v>
          </cell>
          <cell r="H2283">
            <v>-2.335</v>
          </cell>
        </row>
        <row r="2284">
          <cell r="C2284">
            <v>14040.058000000001</v>
          </cell>
          <cell r="D2284">
            <v>5.7089999999999996</v>
          </cell>
          <cell r="G2284">
            <v>18407.588</v>
          </cell>
          <cell r="H2284">
            <v>-2.5030000000000001</v>
          </cell>
        </row>
        <row r="2285">
          <cell r="C2285">
            <v>14047.281000000001</v>
          </cell>
          <cell r="D2285">
            <v>6.2460000000000004</v>
          </cell>
          <cell r="G2285">
            <v>18411.809000000001</v>
          </cell>
          <cell r="H2285">
            <v>-2.4020000000000001</v>
          </cell>
        </row>
        <row r="2286">
          <cell r="C2286">
            <v>14054.29</v>
          </cell>
          <cell r="D2286">
            <v>5.94</v>
          </cell>
          <cell r="G2286">
            <v>18416.84</v>
          </cell>
          <cell r="H2286">
            <v>-2.3370000000000002</v>
          </cell>
        </row>
        <row r="2287">
          <cell r="C2287">
            <v>14059.494000000001</v>
          </cell>
          <cell r="D2287">
            <v>5.9409999999999998</v>
          </cell>
          <cell r="G2287">
            <v>18421.837</v>
          </cell>
          <cell r="H2287">
            <v>-2.33</v>
          </cell>
        </row>
        <row r="2288">
          <cell r="C2288">
            <v>14069.311</v>
          </cell>
          <cell r="D2288">
            <v>5.9560000000000004</v>
          </cell>
          <cell r="G2288">
            <v>18426.374</v>
          </cell>
          <cell r="H2288">
            <v>-2.2709999999999999</v>
          </cell>
        </row>
        <row r="2289">
          <cell r="C2289">
            <v>14079.566999999999</v>
          </cell>
          <cell r="D2289">
            <v>5.665</v>
          </cell>
          <cell r="G2289">
            <v>18432.526999999998</v>
          </cell>
          <cell r="H2289">
            <v>-2.1339999999999999</v>
          </cell>
        </row>
        <row r="2290">
          <cell r="C2290">
            <v>14092.432000000001</v>
          </cell>
          <cell r="D2290">
            <v>5.468</v>
          </cell>
          <cell r="G2290">
            <v>18435.569</v>
          </cell>
          <cell r="H2290">
            <v>-2.1309999999999998</v>
          </cell>
        </row>
        <row r="2291">
          <cell r="C2291">
            <v>14102.361000000001</v>
          </cell>
          <cell r="D2291">
            <v>5.23</v>
          </cell>
          <cell r="G2291">
            <v>18438.617999999999</v>
          </cell>
          <cell r="H2291">
            <v>-2.0779999999999998</v>
          </cell>
        </row>
        <row r="2292">
          <cell r="C2292">
            <v>14106.344999999999</v>
          </cell>
          <cell r="D2292">
            <v>5.4420000000000002</v>
          </cell>
          <cell r="G2292">
            <v>18442.241000000002</v>
          </cell>
          <cell r="H2292">
            <v>-2.1</v>
          </cell>
        </row>
        <row r="2293">
          <cell r="C2293">
            <v>14110.54</v>
          </cell>
          <cell r="D2293">
            <v>5.9249999999999998</v>
          </cell>
          <cell r="G2293">
            <v>18445.021000000001</v>
          </cell>
          <cell r="H2293">
            <v>-2.0859999999999999</v>
          </cell>
        </row>
        <row r="2294">
          <cell r="C2294">
            <v>14119.957</v>
          </cell>
          <cell r="D2294">
            <v>5.7389999999999999</v>
          </cell>
          <cell r="G2294">
            <v>18447.749</v>
          </cell>
          <cell r="H2294">
            <v>-2.0950000000000002</v>
          </cell>
        </row>
        <row r="2295">
          <cell r="C2295">
            <v>14132.671</v>
          </cell>
          <cell r="D2295">
            <v>5.202</v>
          </cell>
          <cell r="G2295">
            <v>18451.169999999998</v>
          </cell>
          <cell r="H2295">
            <v>-2.1269999999999998</v>
          </cell>
        </row>
        <row r="2296">
          <cell r="C2296">
            <v>14140.376</v>
          </cell>
          <cell r="D2296">
            <v>5.3849999999999998</v>
          </cell>
          <cell r="G2296">
            <v>18454.925999999999</v>
          </cell>
          <cell r="H2296">
            <v>-2.19</v>
          </cell>
        </row>
        <row r="2297">
          <cell r="C2297">
            <v>14147.054</v>
          </cell>
          <cell r="D2297">
            <v>5.4160000000000004</v>
          </cell>
          <cell r="G2297">
            <v>18458.376</v>
          </cell>
          <cell r="H2297">
            <v>-2.1920000000000002</v>
          </cell>
        </row>
        <row r="2298">
          <cell r="C2298">
            <v>14153.621999999999</v>
          </cell>
          <cell r="D2298">
            <v>5.5069999999999997</v>
          </cell>
          <cell r="G2298">
            <v>18461.511999999999</v>
          </cell>
          <cell r="H2298">
            <v>-2.2160000000000002</v>
          </cell>
        </row>
        <row r="2299">
          <cell r="C2299">
            <v>14157.23</v>
          </cell>
          <cell r="D2299">
            <v>5.63</v>
          </cell>
          <cell r="G2299">
            <v>18464.993999999999</v>
          </cell>
          <cell r="H2299">
            <v>-2.23</v>
          </cell>
        </row>
        <row r="2300">
          <cell r="C2300">
            <v>14164.291999999999</v>
          </cell>
          <cell r="D2300">
            <v>5.5810000000000004</v>
          </cell>
          <cell r="G2300">
            <v>18469.031999999999</v>
          </cell>
          <cell r="H2300">
            <v>-2.2989999999999999</v>
          </cell>
        </row>
        <row r="2301">
          <cell r="C2301">
            <v>14172.004999999999</v>
          </cell>
          <cell r="D2301">
            <v>5.5049999999999999</v>
          </cell>
          <cell r="G2301">
            <v>18472.363000000001</v>
          </cell>
          <cell r="H2301">
            <v>-2.27</v>
          </cell>
        </row>
        <row r="2302">
          <cell r="C2302">
            <v>14181.191999999999</v>
          </cell>
          <cell r="D2302">
            <v>5.8959999999999999</v>
          </cell>
          <cell r="G2302">
            <v>18475.548999999999</v>
          </cell>
          <cell r="H2302">
            <v>-2.2919999999999998</v>
          </cell>
        </row>
        <row r="2303">
          <cell r="C2303">
            <v>14192.597</v>
          </cell>
          <cell r="D2303">
            <v>6.4980000000000002</v>
          </cell>
          <cell r="G2303">
            <v>18478.587</v>
          </cell>
          <cell r="H2303">
            <v>-2.2000000000000002</v>
          </cell>
        </row>
        <row r="2304">
          <cell r="C2304">
            <v>14207.117</v>
          </cell>
          <cell r="D2304">
            <v>7.3620000000000001</v>
          </cell>
          <cell r="G2304">
            <v>18482.187000000002</v>
          </cell>
          <cell r="H2304">
            <v>-2.17</v>
          </cell>
        </row>
        <row r="2305">
          <cell r="C2305">
            <v>14217.632</v>
          </cell>
          <cell r="D2305">
            <v>8.0210000000000008</v>
          </cell>
          <cell r="G2305">
            <v>18486.264999999999</v>
          </cell>
          <cell r="H2305">
            <v>-2.1509999999999998</v>
          </cell>
        </row>
        <row r="2306">
          <cell r="C2306">
            <v>14227.064</v>
          </cell>
          <cell r="D2306">
            <v>7.468</v>
          </cell>
          <cell r="G2306">
            <v>18490.342000000001</v>
          </cell>
          <cell r="H2306">
            <v>-2.1280000000000001</v>
          </cell>
        </row>
        <row r="2307">
          <cell r="C2307">
            <v>14242.589</v>
          </cell>
          <cell r="D2307">
            <v>8.1920000000000002</v>
          </cell>
          <cell r="G2307">
            <v>18494.739000000001</v>
          </cell>
          <cell r="H2307">
            <v>-2.0270000000000001</v>
          </cell>
        </row>
        <row r="2308">
          <cell r="C2308">
            <v>14255.017</v>
          </cell>
          <cell r="D2308">
            <v>8.4440000000000008</v>
          </cell>
          <cell r="G2308">
            <v>18499.651000000002</v>
          </cell>
          <cell r="H2308">
            <v>-1.9790000000000001</v>
          </cell>
        </row>
        <row r="2309">
          <cell r="C2309">
            <v>14267.172</v>
          </cell>
          <cell r="D2309">
            <v>8.1850000000000005</v>
          </cell>
          <cell r="G2309">
            <v>18512.848000000002</v>
          </cell>
          <cell r="H2309">
            <v>-1.93</v>
          </cell>
        </row>
        <row r="2310">
          <cell r="C2310">
            <v>14278.376</v>
          </cell>
          <cell r="D2310">
            <v>7.8120000000000003</v>
          </cell>
          <cell r="G2310">
            <v>18519.504000000001</v>
          </cell>
          <cell r="H2310">
            <v>-1.8260000000000001</v>
          </cell>
        </row>
        <row r="2311">
          <cell r="C2311">
            <v>14292.239</v>
          </cell>
          <cell r="D2311">
            <v>7.3529999999999998</v>
          </cell>
          <cell r="G2311">
            <v>18531.072</v>
          </cell>
          <cell r="H2311">
            <v>-1.788</v>
          </cell>
        </row>
        <row r="2312">
          <cell r="C2312">
            <v>14306.049000000001</v>
          </cell>
          <cell r="D2312">
            <v>6.7839999999999998</v>
          </cell>
          <cell r="G2312">
            <v>18545.593000000001</v>
          </cell>
          <cell r="H2312">
            <v>-1.7669999999999999</v>
          </cell>
        </row>
        <row r="2313">
          <cell r="C2313">
            <v>14324.834000000001</v>
          </cell>
          <cell r="D2313">
            <v>6.2290000000000001</v>
          </cell>
          <cell r="G2313">
            <v>18558.243999999999</v>
          </cell>
          <cell r="H2313">
            <v>-1.7629999999999999</v>
          </cell>
        </row>
        <row r="2314">
          <cell r="C2314">
            <v>14330.968000000001</v>
          </cell>
          <cell r="D2314">
            <v>6.0229999999999997</v>
          </cell>
          <cell r="G2314">
            <v>18575.455000000002</v>
          </cell>
          <cell r="H2314">
            <v>-1.7869999999999999</v>
          </cell>
        </row>
        <row r="2315">
          <cell r="C2315">
            <v>14343.484</v>
          </cell>
          <cell r="D2315">
            <v>5.6879999999999997</v>
          </cell>
          <cell r="G2315">
            <v>18602.516</v>
          </cell>
          <cell r="H2315">
            <v>-1.84</v>
          </cell>
        </row>
        <row r="2316">
          <cell r="C2316">
            <v>14357.099</v>
          </cell>
          <cell r="D2316">
            <v>5.3869999999999996</v>
          </cell>
          <cell r="G2316">
            <v>18643.114000000001</v>
          </cell>
          <cell r="H2316">
            <v>-1.8169999999999999</v>
          </cell>
        </row>
        <row r="2317">
          <cell r="C2317">
            <v>14363.88</v>
          </cell>
          <cell r="D2317">
            <v>5.3529999999999998</v>
          </cell>
          <cell r="G2317">
            <v>18703.722000000002</v>
          </cell>
          <cell r="H2317">
            <v>-1.835</v>
          </cell>
        </row>
        <row r="2318">
          <cell r="C2318">
            <v>14373.569</v>
          </cell>
          <cell r="D2318">
            <v>5.681</v>
          </cell>
          <cell r="G2318">
            <v>18746.031999999999</v>
          </cell>
          <cell r="H2318">
            <v>-1.792</v>
          </cell>
        </row>
        <row r="2319">
          <cell r="C2319">
            <v>14392.669</v>
          </cell>
          <cell r="D2319">
            <v>5.774</v>
          </cell>
          <cell r="G2319">
            <v>18784.150000000001</v>
          </cell>
          <cell r="H2319">
            <v>-1.762</v>
          </cell>
        </row>
        <row r="2320">
          <cell r="C2320">
            <v>14401.089</v>
          </cell>
          <cell r="D2320">
            <v>5.665</v>
          </cell>
          <cell r="G2320">
            <v>18793.235000000001</v>
          </cell>
          <cell r="H2320">
            <v>-1.8839999999999999</v>
          </cell>
        </row>
        <row r="2321">
          <cell r="C2321">
            <v>14409.525</v>
          </cell>
          <cell r="D2321">
            <v>5.64</v>
          </cell>
          <cell r="G2321">
            <v>18804.107</v>
          </cell>
          <cell r="H2321">
            <v>-2.073</v>
          </cell>
        </row>
        <row r="2322">
          <cell r="C2322">
            <v>14422.252</v>
          </cell>
          <cell r="D2322">
            <v>5.6580000000000004</v>
          </cell>
          <cell r="G2322">
            <v>18812.969000000001</v>
          </cell>
          <cell r="H2322">
            <v>-2.3090000000000002</v>
          </cell>
        </row>
        <row r="2323">
          <cell r="C2323">
            <v>14430.686</v>
          </cell>
          <cell r="D2323">
            <v>5.5750000000000002</v>
          </cell>
          <cell r="G2323">
            <v>18820.998</v>
          </cell>
          <cell r="H2323">
            <v>-2.605</v>
          </cell>
        </row>
        <row r="2324">
          <cell r="C2324">
            <v>14441.986000000001</v>
          </cell>
          <cell r="D2324">
            <v>5.2439999999999998</v>
          </cell>
          <cell r="G2324">
            <v>18830.002</v>
          </cell>
          <cell r="H2324">
            <v>-2.8540000000000001</v>
          </cell>
        </row>
        <row r="2325">
          <cell r="C2325">
            <v>14454.543</v>
          </cell>
          <cell r="D2325">
            <v>5.173</v>
          </cell>
          <cell r="G2325">
            <v>18841.29</v>
          </cell>
          <cell r="H2325">
            <v>-3.008</v>
          </cell>
        </row>
        <row r="2326">
          <cell r="C2326">
            <v>14466.332</v>
          </cell>
          <cell r="D2326">
            <v>5.032</v>
          </cell>
          <cell r="G2326">
            <v>18847.482</v>
          </cell>
          <cell r="H2326">
            <v>-3.0259999999999998</v>
          </cell>
        </row>
        <row r="2327">
          <cell r="C2327">
            <v>14478.944</v>
          </cell>
          <cell r="D2327">
            <v>4.9260000000000002</v>
          </cell>
          <cell r="G2327">
            <v>18852.144</v>
          </cell>
          <cell r="H2327">
            <v>-2.9740000000000002</v>
          </cell>
        </row>
        <row r="2328">
          <cell r="C2328">
            <v>14493.868</v>
          </cell>
          <cell r="D2328">
            <v>4.718</v>
          </cell>
          <cell r="G2328">
            <v>18856.546999999999</v>
          </cell>
          <cell r="H2328">
            <v>-2.988</v>
          </cell>
        </row>
        <row r="2329">
          <cell r="C2329">
            <v>14507.441999999999</v>
          </cell>
          <cell r="D2329">
            <v>4.1769999999999996</v>
          </cell>
          <cell r="G2329">
            <v>18861.911</v>
          </cell>
          <cell r="H2329">
            <v>-2.9369999999999998</v>
          </cell>
        </row>
        <row r="2330">
          <cell r="C2330">
            <v>14519.474</v>
          </cell>
          <cell r="D2330">
            <v>3.7170000000000001</v>
          </cell>
          <cell r="G2330">
            <v>18866.762999999999</v>
          </cell>
          <cell r="H2330">
            <v>-2.8660000000000001</v>
          </cell>
        </row>
        <row r="2331">
          <cell r="C2331">
            <v>14534.553</v>
          </cell>
          <cell r="D2331">
            <v>3.2080000000000002</v>
          </cell>
          <cell r="G2331">
            <v>18871.654999999999</v>
          </cell>
          <cell r="H2331">
            <v>-2.8740000000000001</v>
          </cell>
        </row>
        <row r="2332">
          <cell r="C2332">
            <v>14548.544</v>
          </cell>
          <cell r="D2332">
            <v>2.94</v>
          </cell>
          <cell r="G2332">
            <v>18876.53</v>
          </cell>
          <cell r="H2332">
            <v>-2.653</v>
          </cell>
        </row>
        <row r="2333">
          <cell r="C2333">
            <v>14553.665000000001</v>
          </cell>
          <cell r="D2333">
            <v>2.7370000000000001</v>
          </cell>
          <cell r="G2333">
            <v>18883.34</v>
          </cell>
          <cell r="H2333">
            <v>-2.2999999999999998</v>
          </cell>
        </row>
        <row r="2334">
          <cell r="C2334">
            <v>14557.925999999999</v>
          </cell>
          <cell r="D2334">
            <v>2.6469999999999998</v>
          </cell>
          <cell r="G2334">
            <v>18889.563999999998</v>
          </cell>
          <cell r="H2334">
            <v>-1.915</v>
          </cell>
        </row>
        <row r="2335">
          <cell r="C2335">
            <v>14561.856</v>
          </cell>
          <cell r="D2335">
            <v>2.613</v>
          </cell>
          <cell r="G2335">
            <v>18893.968000000001</v>
          </cell>
          <cell r="H2335">
            <v>-1.6519999999999999</v>
          </cell>
        </row>
        <row r="2336">
          <cell r="C2336">
            <v>14564.938</v>
          </cell>
          <cell r="D2336">
            <v>2.5670000000000002</v>
          </cell>
          <cell r="G2336">
            <v>18900.632000000001</v>
          </cell>
          <cell r="H2336">
            <v>-1.052</v>
          </cell>
        </row>
        <row r="2337">
          <cell r="C2337">
            <v>14568.879000000001</v>
          </cell>
          <cell r="D2337">
            <v>2.3690000000000002</v>
          </cell>
          <cell r="G2337">
            <v>18910.717000000001</v>
          </cell>
          <cell r="H2337">
            <v>0.14799999999999999</v>
          </cell>
        </row>
        <row r="2338">
          <cell r="C2338">
            <v>14576.8</v>
          </cell>
          <cell r="D2338">
            <v>1.97</v>
          </cell>
          <cell r="G2338">
            <v>18924.293000000001</v>
          </cell>
          <cell r="H2338">
            <v>2.38</v>
          </cell>
        </row>
        <row r="2339">
          <cell r="C2339">
            <v>14588.397999999999</v>
          </cell>
          <cell r="D2339">
            <v>1.839</v>
          </cell>
          <cell r="G2339">
            <v>18940.620999999999</v>
          </cell>
          <cell r="H2339">
            <v>6.1029999999999998</v>
          </cell>
        </row>
        <row r="2340">
          <cell r="C2340">
            <v>14600.814</v>
          </cell>
          <cell r="D2340">
            <v>1.976</v>
          </cell>
          <cell r="G2340">
            <v>18953.238000000001</v>
          </cell>
          <cell r="H2340">
            <v>9.8650000000000002</v>
          </cell>
        </row>
        <row r="2341">
          <cell r="C2341">
            <v>14613.909</v>
          </cell>
          <cell r="D2341">
            <v>2.6259999999999999</v>
          </cell>
          <cell r="G2341">
            <v>18965.995999999999</v>
          </cell>
          <cell r="H2341">
            <v>14.667</v>
          </cell>
        </row>
        <row r="2342">
          <cell r="C2342">
            <v>14618.870999999999</v>
          </cell>
          <cell r="D2342">
            <v>2.7669999999999999</v>
          </cell>
          <cell r="G2342">
            <v>18977.768</v>
          </cell>
          <cell r="H2342">
            <v>19.948</v>
          </cell>
        </row>
        <row r="2343">
          <cell r="C2343">
            <v>14624.5</v>
          </cell>
          <cell r="D2343">
            <v>2.8490000000000002</v>
          </cell>
          <cell r="G2343">
            <v>18983.777999999998</v>
          </cell>
          <cell r="H2343">
            <v>22.797999999999998</v>
          </cell>
        </row>
        <row r="2344">
          <cell r="C2344">
            <v>14633.843999999999</v>
          </cell>
          <cell r="D2344">
            <v>3.0329999999999999</v>
          </cell>
          <cell r="G2344">
            <v>18987.786</v>
          </cell>
          <cell r="H2344">
            <v>24.667999999999999</v>
          </cell>
        </row>
        <row r="2345">
          <cell r="C2345">
            <v>14650.686</v>
          </cell>
          <cell r="D2345">
            <v>4.3810000000000002</v>
          </cell>
          <cell r="G2345">
            <v>18992.901999999998</v>
          </cell>
          <cell r="H2345">
            <v>27.236999999999998</v>
          </cell>
        </row>
        <row r="2346">
          <cell r="C2346">
            <v>14657.516</v>
          </cell>
          <cell r="D2346">
            <v>4.548</v>
          </cell>
          <cell r="G2346">
            <v>18996.947</v>
          </cell>
          <cell r="H2346">
            <v>29.503</v>
          </cell>
        </row>
        <row r="2347">
          <cell r="C2347">
            <v>14666.159</v>
          </cell>
          <cell r="D2347">
            <v>5.0659999999999998</v>
          </cell>
          <cell r="G2347">
            <v>19001.366999999998</v>
          </cell>
          <cell r="H2347">
            <v>31.812999999999999</v>
          </cell>
        </row>
        <row r="2348">
          <cell r="C2348">
            <v>14682.246999999999</v>
          </cell>
          <cell r="D2348">
            <v>5.2679999999999998</v>
          </cell>
          <cell r="G2348">
            <v>19005.241000000002</v>
          </cell>
          <cell r="H2348">
            <v>33.646999999999998</v>
          </cell>
        </row>
        <row r="2349">
          <cell r="C2349">
            <v>14696.208000000001</v>
          </cell>
          <cell r="D2349">
            <v>5.5069999999999997</v>
          </cell>
          <cell r="G2349">
            <v>19008.562000000002</v>
          </cell>
          <cell r="H2349">
            <v>35.204999999999998</v>
          </cell>
        </row>
        <row r="2350">
          <cell r="C2350">
            <v>14713.938</v>
          </cell>
          <cell r="D2350">
            <v>5.6340000000000003</v>
          </cell>
          <cell r="G2350">
            <v>19011.490000000002</v>
          </cell>
          <cell r="H2350">
            <v>36.284999999999997</v>
          </cell>
        </row>
        <row r="2351">
          <cell r="C2351">
            <v>14739.138999999999</v>
          </cell>
          <cell r="D2351">
            <v>5.46</v>
          </cell>
          <cell r="G2351">
            <v>19013.815999999999</v>
          </cell>
          <cell r="H2351">
            <v>37.075000000000003</v>
          </cell>
        </row>
        <row r="2352">
          <cell r="C2352">
            <v>14764.15</v>
          </cell>
          <cell r="D2352">
            <v>5.7830000000000004</v>
          </cell>
          <cell r="G2352">
            <v>19016.058000000001</v>
          </cell>
          <cell r="H2352">
            <v>37.633000000000003</v>
          </cell>
        </row>
        <row r="2353">
          <cell r="C2353">
            <v>14785.053</v>
          </cell>
          <cell r="D2353">
            <v>5.4859999999999998</v>
          </cell>
          <cell r="G2353">
            <v>19018.701000000001</v>
          </cell>
          <cell r="H2353">
            <v>38.033000000000001</v>
          </cell>
        </row>
        <row r="2354">
          <cell r="C2354">
            <v>14792.751</v>
          </cell>
          <cell r="D2354">
            <v>5.1050000000000004</v>
          </cell>
          <cell r="G2354">
            <v>19021.041000000001</v>
          </cell>
          <cell r="H2354">
            <v>38.206000000000003</v>
          </cell>
        </row>
        <row r="2355">
          <cell r="C2355">
            <v>14800.127</v>
          </cell>
          <cell r="D2355">
            <v>4.7359999999999998</v>
          </cell>
          <cell r="G2355">
            <v>19023.256000000001</v>
          </cell>
          <cell r="H2355">
            <v>38.354999999999997</v>
          </cell>
        </row>
        <row r="2356">
          <cell r="C2356">
            <v>14805.415999999999</v>
          </cell>
          <cell r="D2356">
            <v>4.5389999999999997</v>
          </cell>
          <cell r="G2356">
            <v>19027.045999999998</v>
          </cell>
          <cell r="H2356">
            <v>38.435000000000002</v>
          </cell>
        </row>
        <row r="2357">
          <cell r="C2357">
            <v>14813.49</v>
          </cell>
          <cell r="D2357">
            <v>4.2370000000000001</v>
          </cell>
          <cell r="G2357">
            <v>19030.539000000001</v>
          </cell>
          <cell r="H2357">
            <v>38.417000000000002</v>
          </cell>
        </row>
        <row r="2358">
          <cell r="C2358">
            <v>14818.186</v>
          </cell>
          <cell r="D2358">
            <v>4.3250000000000002</v>
          </cell>
          <cell r="G2358">
            <v>19032.968000000001</v>
          </cell>
          <cell r="H2358">
            <v>38.158000000000001</v>
          </cell>
        </row>
        <row r="2359">
          <cell r="C2359">
            <v>14823.504000000001</v>
          </cell>
          <cell r="D2359">
            <v>4.3719999999999999</v>
          </cell>
          <cell r="G2359">
            <v>19035.673999999999</v>
          </cell>
          <cell r="H2359">
            <v>37.81</v>
          </cell>
        </row>
        <row r="2360">
          <cell r="C2360">
            <v>14830.571</v>
          </cell>
          <cell r="D2360">
            <v>4.4080000000000004</v>
          </cell>
          <cell r="G2360">
            <v>19038.187999999998</v>
          </cell>
          <cell r="H2360">
            <v>37.415999999999997</v>
          </cell>
        </row>
        <row r="2361">
          <cell r="C2361">
            <v>14840.065000000001</v>
          </cell>
          <cell r="D2361">
            <v>4.3559999999999999</v>
          </cell>
          <cell r="G2361">
            <v>19041.592000000001</v>
          </cell>
          <cell r="H2361">
            <v>36.716999999999999</v>
          </cell>
        </row>
        <row r="2362">
          <cell r="C2362">
            <v>14852.43</v>
          </cell>
          <cell r="D2362">
            <v>4.2560000000000002</v>
          </cell>
          <cell r="G2362">
            <v>19044.080999999998</v>
          </cell>
          <cell r="H2362">
            <v>35.956000000000003</v>
          </cell>
        </row>
        <row r="2363">
          <cell r="C2363">
            <v>14862.253000000001</v>
          </cell>
          <cell r="D2363">
            <v>3.9670000000000001</v>
          </cell>
          <cell r="G2363">
            <v>19046.404999999999</v>
          </cell>
          <cell r="H2363">
            <v>35.179000000000002</v>
          </cell>
        </row>
        <row r="2364">
          <cell r="C2364">
            <v>14870.999</v>
          </cell>
          <cell r="D2364">
            <v>3.6339999999999999</v>
          </cell>
          <cell r="G2364">
            <v>19048.5</v>
          </cell>
          <cell r="H2364">
            <v>34.29</v>
          </cell>
        </row>
        <row r="2365">
          <cell r="C2365">
            <v>14879.272999999999</v>
          </cell>
          <cell r="D2365">
            <v>3.347</v>
          </cell>
          <cell r="G2365">
            <v>19051.021000000001</v>
          </cell>
          <cell r="H2365">
            <v>33.218000000000004</v>
          </cell>
        </row>
        <row r="2366">
          <cell r="C2366">
            <v>14887.047</v>
          </cell>
          <cell r="D2366">
            <v>2.9950000000000001</v>
          </cell>
          <cell r="G2366">
            <v>19054.080999999998</v>
          </cell>
          <cell r="H2366">
            <v>31.783999999999999</v>
          </cell>
        </row>
        <row r="2367">
          <cell r="C2367">
            <v>14892.870999999999</v>
          </cell>
          <cell r="D2367">
            <v>2.722</v>
          </cell>
          <cell r="G2367">
            <v>19058.648000000001</v>
          </cell>
          <cell r="H2367">
            <v>29.164000000000001</v>
          </cell>
        </row>
        <row r="2368">
          <cell r="C2368">
            <v>14898.42</v>
          </cell>
          <cell r="D2368">
            <v>2.7919999999999998</v>
          </cell>
          <cell r="G2368">
            <v>19061.91</v>
          </cell>
          <cell r="H2368">
            <v>27.146999999999998</v>
          </cell>
        </row>
        <row r="2369">
          <cell r="C2369">
            <v>14904.034</v>
          </cell>
          <cell r="D2369">
            <v>2.73</v>
          </cell>
          <cell r="G2369">
            <v>19068.542000000001</v>
          </cell>
          <cell r="H2369">
            <v>23.114000000000001</v>
          </cell>
        </row>
        <row r="2370">
          <cell r="C2370">
            <v>14914.514999999999</v>
          </cell>
          <cell r="D2370">
            <v>2.5329999999999999</v>
          </cell>
          <cell r="G2370">
            <v>19075.483</v>
          </cell>
          <cell r="H2370">
            <v>19.123999999999999</v>
          </cell>
        </row>
        <row r="2371">
          <cell r="C2371">
            <v>14925.016</v>
          </cell>
          <cell r="D2371">
            <v>2.113</v>
          </cell>
          <cell r="G2371">
            <v>19084.213</v>
          </cell>
          <cell r="H2371">
            <v>14.569000000000001</v>
          </cell>
        </row>
        <row r="2372">
          <cell r="C2372">
            <v>14937.428</v>
          </cell>
          <cell r="D2372">
            <v>1.96</v>
          </cell>
          <cell r="G2372">
            <v>19107.026000000002</v>
          </cell>
          <cell r="H2372">
            <v>6.2859999999999996</v>
          </cell>
        </row>
        <row r="2373">
          <cell r="C2373">
            <v>14979.296</v>
          </cell>
          <cell r="D2373">
            <v>2.056</v>
          </cell>
          <cell r="G2373">
            <v>19119.606</v>
          </cell>
          <cell r="H2373">
            <v>3.11</v>
          </cell>
        </row>
        <row r="2374">
          <cell r="C2374">
            <v>14991.584999999999</v>
          </cell>
          <cell r="D2374">
            <v>2.0779999999999998</v>
          </cell>
          <cell r="G2374">
            <v>19126.204000000002</v>
          </cell>
          <cell r="H2374">
            <v>1.7529999999999999</v>
          </cell>
        </row>
        <row r="2375">
          <cell r="C2375">
            <v>15001.291999999999</v>
          </cell>
          <cell r="D2375">
            <v>2.1309999999999998</v>
          </cell>
          <cell r="G2375">
            <v>19131.192999999999</v>
          </cell>
          <cell r="H2375">
            <v>0.878</v>
          </cell>
        </row>
        <row r="2376">
          <cell r="C2376">
            <v>15011.441999999999</v>
          </cell>
          <cell r="D2376">
            <v>2.121</v>
          </cell>
          <cell r="G2376">
            <v>19137.955000000002</v>
          </cell>
          <cell r="H2376">
            <v>-0.11</v>
          </cell>
        </row>
        <row r="2377">
          <cell r="C2377">
            <v>15021.254999999999</v>
          </cell>
          <cell r="D2377">
            <v>2.0920000000000001</v>
          </cell>
          <cell r="G2377">
            <v>19145.471000000001</v>
          </cell>
          <cell r="H2377">
            <v>-0.97899999999999998</v>
          </cell>
        </row>
        <row r="2378">
          <cell r="C2378">
            <v>15030.762000000001</v>
          </cell>
          <cell r="D2378">
            <v>2.153</v>
          </cell>
          <cell r="G2378">
            <v>19155.305</v>
          </cell>
          <cell r="H2378">
            <v>-1.589</v>
          </cell>
        </row>
        <row r="2379">
          <cell r="C2379">
            <v>15063.999</v>
          </cell>
          <cell r="D2379">
            <v>2.72</v>
          </cell>
          <cell r="G2379">
            <v>19169.203000000001</v>
          </cell>
          <cell r="H2379">
            <v>-2.0249999999999999</v>
          </cell>
        </row>
        <row r="2380">
          <cell r="C2380">
            <v>15087.745000000001</v>
          </cell>
          <cell r="D2380">
            <v>4.7960000000000003</v>
          </cell>
          <cell r="G2380">
            <v>19175.453000000001</v>
          </cell>
          <cell r="H2380">
            <v>-2.0760000000000001</v>
          </cell>
        </row>
        <row r="2381">
          <cell r="C2381">
            <v>15105.666999999999</v>
          </cell>
          <cell r="D2381">
            <v>7.9459999999999997</v>
          </cell>
          <cell r="G2381">
            <v>19181.004000000001</v>
          </cell>
          <cell r="H2381">
            <v>-2.1669999999999998</v>
          </cell>
        </row>
        <row r="2382">
          <cell r="C2382">
            <v>15111.832</v>
          </cell>
          <cell r="D2382">
            <v>9.2080000000000002</v>
          </cell>
          <cell r="G2382">
            <v>19195.73</v>
          </cell>
          <cell r="H2382">
            <v>-1.8</v>
          </cell>
        </row>
        <row r="2383">
          <cell r="C2383">
            <v>15115.821</v>
          </cell>
          <cell r="D2383">
            <v>10.042</v>
          </cell>
          <cell r="G2383">
            <v>19198.960999999999</v>
          </cell>
          <cell r="H2383">
            <v>-1.742</v>
          </cell>
        </row>
        <row r="2384">
          <cell r="C2384">
            <v>15118.334999999999</v>
          </cell>
          <cell r="D2384">
            <v>10.506</v>
          </cell>
          <cell r="G2384">
            <v>19204.315999999999</v>
          </cell>
          <cell r="H2384">
            <v>-1.6619999999999999</v>
          </cell>
        </row>
        <row r="2385">
          <cell r="C2385">
            <v>15121.315000000001</v>
          </cell>
          <cell r="D2385">
            <v>10.938000000000001</v>
          </cell>
          <cell r="G2385">
            <v>19208.901000000002</v>
          </cell>
          <cell r="H2385">
            <v>-1.76</v>
          </cell>
        </row>
        <row r="2386">
          <cell r="C2386">
            <v>15124.598</v>
          </cell>
          <cell r="D2386">
            <v>11.445</v>
          </cell>
          <cell r="G2386">
            <v>19213.955999999998</v>
          </cell>
          <cell r="H2386">
            <v>-1.77</v>
          </cell>
        </row>
        <row r="2387">
          <cell r="C2387">
            <v>15127.297</v>
          </cell>
          <cell r="D2387">
            <v>11.727</v>
          </cell>
          <cell r="G2387">
            <v>19218.645</v>
          </cell>
          <cell r="H2387">
            <v>-1.7849999999999999</v>
          </cell>
        </row>
        <row r="2388">
          <cell r="C2388">
            <v>15131.934999999999</v>
          </cell>
          <cell r="D2388">
            <v>12.148999999999999</v>
          </cell>
          <cell r="G2388">
            <v>19222.938999999998</v>
          </cell>
          <cell r="H2388">
            <v>-1.8859999999999999</v>
          </cell>
        </row>
        <row r="2389">
          <cell r="C2389">
            <v>15138.267</v>
          </cell>
          <cell r="D2389">
            <v>12.542999999999999</v>
          </cell>
          <cell r="G2389">
            <v>19229.046999999999</v>
          </cell>
          <cell r="H2389">
            <v>-1.9630000000000001</v>
          </cell>
        </row>
        <row r="2390">
          <cell r="C2390">
            <v>15145.471</v>
          </cell>
          <cell r="D2390">
            <v>12.747999999999999</v>
          </cell>
          <cell r="G2390">
            <v>19233.746999999999</v>
          </cell>
          <cell r="H2390">
            <v>-1.9590000000000001</v>
          </cell>
        </row>
        <row r="2391">
          <cell r="C2391">
            <v>15152.152</v>
          </cell>
          <cell r="D2391">
            <v>12.331</v>
          </cell>
          <cell r="G2391">
            <v>19238.837</v>
          </cell>
          <cell r="H2391">
            <v>-2.125</v>
          </cell>
        </row>
        <row r="2392">
          <cell r="C2392">
            <v>15159.709000000001</v>
          </cell>
          <cell r="D2392">
            <v>11.587999999999999</v>
          </cell>
          <cell r="G2392">
            <v>19242.631000000001</v>
          </cell>
          <cell r="H2392">
            <v>-2.2570000000000001</v>
          </cell>
        </row>
        <row r="2393">
          <cell r="C2393">
            <v>15165.367</v>
          </cell>
          <cell r="D2393">
            <v>10.760999999999999</v>
          </cell>
          <cell r="G2393">
            <v>19246.543000000001</v>
          </cell>
          <cell r="H2393">
            <v>-2.2850000000000001</v>
          </cell>
        </row>
        <row r="2394">
          <cell r="C2394">
            <v>15172.516</v>
          </cell>
          <cell r="D2394">
            <v>9.4130000000000003</v>
          </cell>
          <cell r="G2394">
            <v>19250.153999999999</v>
          </cell>
          <cell r="H2394">
            <v>-2.3860000000000001</v>
          </cell>
        </row>
        <row r="2395">
          <cell r="C2395">
            <v>15177.429</v>
          </cell>
          <cell r="D2395">
            <v>8.4740000000000002</v>
          </cell>
          <cell r="G2395">
            <v>19254.901999999998</v>
          </cell>
          <cell r="H2395">
            <v>-2.3740000000000001</v>
          </cell>
        </row>
        <row r="2396">
          <cell r="C2396">
            <v>15183.795</v>
          </cell>
          <cell r="D2396">
            <v>7.343</v>
          </cell>
          <cell r="G2396">
            <v>19259.757000000001</v>
          </cell>
          <cell r="H2396">
            <v>-2.31</v>
          </cell>
        </row>
        <row r="2397">
          <cell r="C2397">
            <v>15191.187</v>
          </cell>
          <cell r="D2397">
            <v>5.7519999999999998</v>
          </cell>
          <cell r="G2397">
            <v>19286.156999999999</v>
          </cell>
          <cell r="H2397">
            <v>-2.274</v>
          </cell>
        </row>
        <row r="2398">
          <cell r="C2398">
            <v>15194.384</v>
          </cell>
          <cell r="D2398">
            <v>5.0750000000000002</v>
          </cell>
          <cell r="G2398">
            <v>19310.650000000001</v>
          </cell>
          <cell r="H2398">
            <v>-2.0539999999999998</v>
          </cell>
        </row>
        <row r="2399">
          <cell r="C2399">
            <v>15196.504000000001</v>
          </cell>
          <cell r="D2399">
            <v>4.6189999999999998</v>
          </cell>
          <cell r="G2399">
            <v>19331.052</v>
          </cell>
          <cell r="H2399">
            <v>-2.073</v>
          </cell>
        </row>
        <row r="2400">
          <cell r="C2400">
            <v>15200.557000000001</v>
          </cell>
          <cell r="D2400">
            <v>3.9630000000000001</v>
          </cell>
          <cell r="G2400">
            <v>19348.629000000001</v>
          </cell>
          <cell r="H2400">
            <v>-2.113</v>
          </cell>
        </row>
        <row r="2401">
          <cell r="C2401">
            <v>15204.763999999999</v>
          </cell>
          <cell r="D2401">
            <v>3.3290000000000002</v>
          </cell>
          <cell r="G2401">
            <v>19364.039000000001</v>
          </cell>
          <cell r="H2401">
            <v>-2.0350000000000001</v>
          </cell>
        </row>
        <row r="2402">
          <cell r="C2402">
            <v>15207.308999999999</v>
          </cell>
          <cell r="D2402">
            <v>3.02</v>
          </cell>
          <cell r="G2402">
            <v>19383.741000000002</v>
          </cell>
          <cell r="H2402">
            <v>-2.0699999999999998</v>
          </cell>
        </row>
        <row r="2403">
          <cell r="C2403">
            <v>15209.838</v>
          </cell>
          <cell r="D2403">
            <v>2.7530000000000001</v>
          </cell>
          <cell r="G2403">
            <v>19399.035</v>
          </cell>
          <cell r="H2403">
            <v>-2.024</v>
          </cell>
        </row>
        <row r="2404">
          <cell r="C2404">
            <v>15212.819</v>
          </cell>
          <cell r="D2404">
            <v>2.536</v>
          </cell>
          <cell r="G2404">
            <v>19403.988000000001</v>
          </cell>
          <cell r="H2404">
            <v>-2.1230000000000002</v>
          </cell>
        </row>
        <row r="2405">
          <cell r="C2405">
            <v>15215.304</v>
          </cell>
          <cell r="D2405">
            <v>2.444</v>
          </cell>
          <cell r="G2405">
            <v>19408.613000000001</v>
          </cell>
          <cell r="H2405">
            <v>-2.1509999999999998</v>
          </cell>
        </row>
        <row r="2406">
          <cell r="C2406">
            <v>15218.285</v>
          </cell>
          <cell r="D2406">
            <v>2.3889999999999998</v>
          </cell>
          <cell r="G2406">
            <v>19413.510999999999</v>
          </cell>
          <cell r="H2406">
            <v>-2.117</v>
          </cell>
        </row>
        <row r="2407">
          <cell r="C2407">
            <v>15220.718000000001</v>
          </cell>
          <cell r="D2407">
            <v>2.4780000000000002</v>
          </cell>
          <cell r="G2407">
            <v>19421.38</v>
          </cell>
          <cell r="H2407">
            <v>-2.117</v>
          </cell>
        </row>
        <row r="2408">
          <cell r="C2408">
            <v>15223.178</v>
          </cell>
          <cell r="D2408">
            <v>2.5840000000000001</v>
          </cell>
          <cell r="G2408">
            <v>19425.807000000001</v>
          </cell>
          <cell r="H2408">
            <v>-2.1339999999999999</v>
          </cell>
        </row>
        <row r="2409">
          <cell r="C2409">
            <v>15225.145</v>
          </cell>
          <cell r="D2409">
            <v>2.734</v>
          </cell>
          <cell r="G2409">
            <v>19438.759999999998</v>
          </cell>
          <cell r="H2409">
            <v>-2.0219999999999998</v>
          </cell>
        </row>
        <row r="2410">
          <cell r="C2410">
            <v>15229.703</v>
          </cell>
          <cell r="D2410">
            <v>3.0739999999999998</v>
          </cell>
          <cell r="G2410">
            <v>19455.492999999999</v>
          </cell>
          <cell r="H2410">
            <v>-2.0569999999999999</v>
          </cell>
        </row>
        <row r="2411">
          <cell r="C2411">
            <v>15234.777</v>
          </cell>
          <cell r="D2411">
            <v>3.7410000000000001</v>
          </cell>
          <cell r="G2411">
            <v>19478.983</v>
          </cell>
          <cell r="H2411">
            <v>-1.923</v>
          </cell>
        </row>
        <row r="2412">
          <cell r="C2412">
            <v>15240.146000000001</v>
          </cell>
          <cell r="D2412">
            <v>4.3129999999999997</v>
          </cell>
          <cell r="G2412">
            <v>19508.925999999999</v>
          </cell>
          <cell r="H2412">
            <v>-1.952</v>
          </cell>
        </row>
        <row r="2413">
          <cell r="C2413">
            <v>15246.982</v>
          </cell>
          <cell r="D2413">
            <v>5.3049999999999997</v>
          </cell>
          <cell r="G2413">
            <v>19535.249</v>
          </cell>
          <cell r="H2413">
            <v>-2.0539999999999998</v>
          </cell>
        </row>
        <row r="2414">
          <cell r="C2414">
            <v>15255.712</v>
          </cell>
          <cell r="D2414">
            <v>6.359</v>
          </cell>
        </row>
        <row r="2415">
          <cell r="C2415">
            <v>15264.004999999999</v>
          </cell>
          <cell r="D2415">
            <v>7.0960000000000001</v>
          </cell>
        </row>
        <row r="2416">
          <cell r="C2416">
            <v>15276.948</v>
          </cell>
          <cell r="D2416">
            <v>7.359</v>
          </cell>
        </row>
        <row r="2417">
          <cell r="C2417">
            <v>15288.822</v>
          </cell>
          <cell r="D2417">
            <v>6.6120000000000001</v>
          </cell>
        </row>
        <row r="2418">
          <cell r="C2418">
            <v>15296.793</v>
          </cell>
          <cell r="D2418">
            <v>5.6959999999999997</v>
          </cell>
        </row>
        <row r="2419">
          <cell r="C2419">
            <v>15301.064</v>
          </cell>
          <cell r="D2419">
            <v>5.2210000000000001</v>
          </cell>
        </row>
        <row r="2420">
          <cell r="C2420">
            <v>15304.944</v>
          </cell>
          <cell r="D2420">
            <v>4.7610000000000001</v>
          </cell>
        </row>
        <row r="2421">
          <cell r="C2421">
            <v>15306.45</v>
          </cell>
          <cell r="D2421">
            <v>4.617</v>
          </cell>
        </row>
        <row r="2422">
          <cell r="C2422">
            <v>15311.138999999999</v>
          </cell>
          <cell r="D2422">
            <v>4.2229999999999999</v>
          </cell>
        </row>
        <row r="2423">
          <cell r="C2423">
            <v>15314.864</v>
          </cell>
          <cell r="D2423">
            <v>3.927</v>
          </cell>
        </row>
        <row r="2424">
          <cell r="C2424">
            <v>15318.111000000001</v>
          </cell>
          <cell r="D2424">
            <v>3.7949999999999999</v>
          </cell>
        </row>
        <row r="2425">
          <cell r="C2425">
            <v>15322.539000000001</v>
          </cell>
          <cell r="D2425">
            <v>3.8580000000000001</v>
          </cell>
        </row>
        <row r="2426">
          <cell r="C2426">
            <v>15324.287</v>
          </cell>
          <cell r="D2426">
            <v>3.9510000000000001</v>
          </cell>
        </row>
        <row r="2427">
          <cell r="C2427">
            <v>15327.243</v>
          </cell>
          <cell r="D2427">
            <v>4.1550000000000002</v>
          </cell>
        </row>
        <row r="2428">
          <cell r="C2428">
            <v>15331.369000000001</v>
          </cell>
          <cell r="D2428">
            <v>4.4589999999999996</v>
          </cell>
        </row>
        <row r="2429">
          <cell r="C2429">
            <v>15334.746999999999</v>
          </cell>
          <cell r="D2429">
            <v>4.6340000000000003</v>
          </cell>
        </row>
        <row r="2430">
          <cell r="C2430">
            <v>15342.316999999999</v>
          </cell>
          <cell r="D2430">
            <v>4.87</v>
          </cell>
        </row>
        <row r="2431">
          <cell r="C2431">
            <v>15356.132</v>
          </cell>
          <cell r="D2431">
            <v>5.2480000000000002</v>
          </cell>
        </row>
        <row r="2432">
          <cell r="C2432">
            <v>15377.84</v>
          </cell>
          <cell r="D2432">
            <v>5.407</v>
          </cell>
        </row>
        <row r="2433">
          <cell r="C2433">
            <v>15393.957</v>
          </cell>
          <cell r="D2433">
            <v>5.3959999999999999</v>
          </cell>
        </row>
        <row r="2434">
          <cell r="C2434">
            <v>15406.844999999999</v>
          </cell>
          <cell r="D2434">
            <v>5.5149999999999997</v>
          </cell>
        </row>
        <row r="2435">
          <cell r="C2435">
            <v>15420.382</v>
          </cell>
          <cell r="D2435">
            <v>6.03</v>
          </cell>
        </row>
        <row r="2436">
          <cell r="C2436">
            <v>15437.526</v>
          </cell>
          <cell r="D2436">
            <v>8.08</v>
          </cell>
        </row>
        <row r="2437">
          <cell r="C2437">
            <v>15449.276</v>
          </cell>
          <cell r="D2437">
            <v>10.904</v>
          </cell>
        </row>
        <row r="2438">
          <cell r="C2438">
            <v>15455.608</v>
          </cell>
          <cell r="D2438">
            <v>13.054</v>
          </cell>
        </row>
        <row r="2439">
          <cell r="C2439">
            <v>15459.632</v>
          </cell>
          <cell r="D2439">
            <v>14.51</v>
          </cell>
        </row>
        <row r="2440">
          <cell r="C2440">
            <v>15463.418</v>
          </cell>
          <cell r="D2440">
            <v>16.065000000000001</v>
          </cell>
        </row>
        <row r="2441">
          <cell r="C2441">
            <v>15465.050999999999</v>
          </cell>
          <cell r="D2441">
            <v>16.683</v>
          </cell>
        </row>
        <row r="2442">
          <cell r="C2442">
            <v>15467.498</v>
          </cell>
          <cell r="D2442">
            <v>17.411000000000001</v>
          </cell>
        </row>
        <row r="2443">
          <cell r="C2443">
            <v>15469.751</v>
          </cell>
          <cell r="D2443">
            <v>17.901</v>
          </cell>
        </row>
        <row r="2444">
          <cell r="C2444">
            <v>15472.071</v>
          </cell>
          <cell r="D2444">
            <v>18.422000000000001</v>
          </cell>
        </row>
        <row r="2445">
          <cell r="C2445">
            <v>15474.805</v>
          </cell>
          <cell r="D2445">
            <v>18.943999999999999</v>
          </cell>
        </row>
        <row r="2446">
          <cell r="C2446">
            <v>15477.444</v>
          </cell>
          <cell r="D2446">
            <v>19.393000000000001</v>
          </cell>
        </row>
        <row r="2447">
          <cell r="C2447">
            <v>15479.288</v>
          </cell>
          <cell r="D2447">
            <v>19.696000000000002</v>
          </cell>
        </row>
        <row r="2448">
          <cell r="C2448">
            <v>15481.762000000001</v>
          </cell>
          <cell r="D2448">
            <v>20.010000000000002</v>
          </cell>
        </row>
        <row r="2449">
          <cell r="C2449">
            <v>15485.078</v>
          </cell>
          <cell r="D2449">
            <v>20.414999999999999</v>
          </cell>
        </row>
        <row r="2450">
          <cell r="C2450">
            <v>15487.647999999999</v>
          </cell>
          <cell r="D2450">
            <v>20.625</v>
          </cell>
        </row>
        <row r="2451">
          <cell r="C2451">
            <v>15489.962</v>
          </cell>
          <cell r="D2451">
            <v>20.626999999999999</v>
          </cell>
        </row>
        <row r="2452">
          <cell r="C2452">
            <v>15492.495999999999</v>
          </cell>
          <cell r="D2452">
            <v>20.634</v>
          </cell>
        </row>
        <row r="2453">
          <cell r="C2453">
            <v>15496.504999999999</v>
          </cell>
          <cell r="D2453">
            <v>20.562999999999999</v>
          </cell>
        </row>
        <row r="2454">
          <cell r="C2454">
            <v>15500.561</v>
          </cell>
          <cell r="D2454">
            <v>20.486000000000001</v>
          </cell>
        </row>
        <row r="2455">
          <cell r="C2455">
            <v>15504.368</v>
          </cell>
          <cell r="D2455">
            <v>20.114000000000001</v>
          </cell>
        </row>
        <row r="2456">
          <cell r="C2456">
            <v>15507.546</v>
          </cell>
          <cell r="D2456">
            <v>19.811</v>
          </cell>
        </row>
        <row r="2457">
          <cell r="C2457">
            <v>15512.049000000001</v>
          </cell>
          <cell r="D2457">
            <v>19.088000000000001</v>
          </cell>
        </row>
        <row r="2458">
          <cell r="C2458">
            <v>15514.807000000001</v>
          </cell>
          <cell r="D2458">
            <v>18.524999999999999</v>
          </cell>
        </row>
        <row r="2459">
          <cell r="C2459">
            <v>15518.273999999999</v>
          </cell>
          <cell r="D2459">
            <v>17.763000000000002</v>
          </cell>
        </row>
        <row r="2460">
          <cell r="C2460">
            <v>15520.784</v>
          </cell>
          <cell r="D2460">
            <v>17.097999999999999</v>
          </cell>
        </row>
        <row r="2461">
          <cell r="C2461">
            <v>15523.457</v>
          </cell>
          <cell r="D2461">
            <v>16.486999999999998</v>
          </cell>
        </row>
        <row r="2462">
          <cell r="C2462">
            <v>15527.159</v>
          </cell>
          <cell r="D2462">
            <v>15.208</v>
          </cell>
        </row>
        <row r="2463">
          <cell r="C2463">
            <v>15531.134</v>
          </cell>
          <cell r="D2463">
            <v>13.804</v>
          </cell>
        </row>
        <row r="2464">
          <cell r="C2464">
            <v>15536.236000000001</v>
          </cell>
          <cell r="D2464">
            <v>12.095000000000001</v>
          </cell>
        </row>
        <row r="2465">
          <cell r="C2465">
            <v>15547.53</v>
          </cell>
          <cell r="D2465">
            <v>8.98</v>
          </cell>
        </row>
        <row r="2466">
          <cell r="C2466">
            <v>15562.396000000001</v>
          </cell>
          <cell r="D2466">
            <v>6.47</v>
          </cell>
        </row>
        <row r="2467">
          <cell r="C2467">
            <v>15584.772000000001</v>
          </cell>
          <cell r="D2467">
            <v>5.2770000000000001</v>
          </cell>
        </row>
        <row r="2468">
          <cell r="C2468">
            <v>15592.828</v>
          </cell>
          <cell r="D2468">
            <v>5.2560000000000002</v>
          </cell>
        </row>
        <row r="2469">
          <cell r="C2469">
            <v>15611.195</v>
          </cell>
          <cell r="D2469">
            <v>5.2450000000000001</v>
          </cell>
        </row>
        <row r="2470">
          <cell r="C2470">
            <v>15632.227999999999</v>
          </cell>
          <cell r="D2470">
            <v>4.1349999999999998</v>
          </cell>
        </row>
        <row r="2471">
          <cell r="C2471">
            <v>15650.485000000001</v>
          </cell>
          <cell r="D2471">
            <v>1.0640000000000001</v>
          </cell>
        </row>
        <row r="2472">
          <cell r="C2472">
            <v>15668.266</v>
          </cell>
          <cell r="D2472">
            <v>-3.919</v>
          </cell>
        </row>
        <row r="2473">
          <cell r="C2473">
            <v>15673.242</v>
          </cell>
          <cell r="D2473">
            <v>-5.577</v>
          </cell>
        </row>
        <row r="2474">
          <cell r="C2474">
            <v>15676.857</v>
          </cell>
          <cell r="D2474">
            <v>-6.7279999999999998</v>
          </cell>
        </row>
        <row r="2475">
          <cell r="C2475">
            <v>15680.406000000001</v>
          </cell>
          <cell r="D2475">
            <v>-7.8259999999999996</v>
          </cell>
        </row>
        <row r="2476">
          <cell r="C2476">
            <v>15685.207</v>
          </cell>
          <cell r="D2476">
            <v>-9.3559999999999999</v>
          </cell>
        </row>
        <row r="2477">
          <cell r="C2477">
            <v>15689.507</v>
          </cell>
          <cell r="D2477">
            <v>-10.667</v>
          </cell>
        </row>
        <row r="2478">
          <cell r="C2478">
            <v>15696.545</v>
          </cell>
          <cell r="D2478">
            <v>-12.632</v>
          </cell>
        </row>
        <row r="2479">
          <cell r="C2479">
            <v>15700.643</v>
          </cell>
          <cell r="D2479">
            <v>-13.449</v>
          </cell>
        </row>
        <row r="2480">
          <cell r="C2480">
            <v>15704.784</v>
          </cell>
          <cell r="D2480">
            <v>-14.196999999999999</v>
          </cell>
        </row>
        <row r="2481">
          <cell r="C2481">
            <v>15711.308999999999</v>
          </cell>
          <cell r="D2481">
            <v>-14.872</v>
          </cell>
        </row>
        <row r="2482">
          <cell r="C2482">
            <v>15717.679</v>
          </cell>
          <cell r="D2482">
            <v>-15.379</v>
          </cell>
        </row>
        <row r="2483">
          <cell r="C2483">
            <v>15720.377</v>
          </cell>
          <cell r="D2483">
            <v>-15.534000000000001</v>
          </cell>
        </row>
        <row r="2484">
          <cell r="C2484">
            <v>15723.103999999999</v>
          </cell>
          <cell r="D2484">
            <v>-15.432</v>
          </cell>
        </row>
        <row r="2485">
          <cell r="C2485">
            <v>15725.751</v>
          </cell>
          <cell r="D2485">
            <v>-15.346</v>
          </cell>
        </row>
        <row r="2486">
          <cell r="C2486">
            <v>15728.762000000001</v>
          </cell>
          <cell r="D2486">
            <v>-15.358000000000001</v>
          </cell>
        </row>
        <row r="2487">
          <cell r="C2487">
            <v>15732.531999999999</v>
          </cell>
          <cell r="D2487">
            <v>-15.007999999999999</v>
          </cell>
        </row>
        <row r="2488">
          <cell r="C2488">
            <v>15738.543</v>
          </cell>
          <cell r="D2488">
            <v>-14.246</v>
          </cell>
        </row>
        <row r="2489">
          <cell r="C2489">
            <v>15745.053</v>
          </cell>
          <cell r="D2489">
            <v>-12.952</v>
          </cell>
        </row>
        <row r="2490">
          <cell r="C2490">
            <v>15759.347</v>
          </cell>
          <cell r="D2490">
            <v>-9.3149999999999995</v>
          </cell>
        </row>
        <row r="2491">
          <cell r="C2491">
            <v>15780.567999999999</v>
          </cell>
          <cell r="D2491">
            <v>-3.2410000000000001</v>
          </cell>
        </row>
        <row r="2492">
          <cell r="C2492">
            <v>15784.659</v>
          </cell>
          <cell r="D2492">
            <v>-2.0819999999999999</v>
          </cell>
        </row>
        <row r="2493">
          <cell r="C2493">
            <v>15787.797</v>
          </cell>
          <cell r="D2493">
            <v>-1.28</v>
          </cell>
        </row>
        <row r="2494">
          <cell r="C2494">
            <v>15791.731</v>
          </cell>
          <cell r="D2494">
            <v>-0.36099999999999999</v>
          </cell>
        </row>
        <row r="2495">
          <cell r="C2495">
            <v>15795.963</v>
          </cell>
          <cell r="D2495">
            <v>0.372</v>
          </cell>
        </row>
        <row r="2496">
          <cell r="C2496">
            <v>15799.903</v>
          </cell>
          <cell r="D2496">
            <v>1.0720000000000001</v>
          </cell>
        </row>
        <row r="2497">
          <cell r="C2497">
            <v>15803.134</v>
          </cell>
          <cell r="D2497">
            <v>1.4910000000000001</v>
          </cell>
        </row>
        <row r="2498">
          <cell r="C2498">
            <v>15806.295</v>
          </cell>
          <cell r="D2498">
            <v>1.8009999999999999</v>
          </cell>
        </row>
        <row r="2499">
          <cell r="C2499">
            <v>15811.835999999999</v>
          </cell>
          <cell r="D2499">
            <v>2.448</v>
          </cell>
        </row>
        <row r="2500">
          <cell r="C2500">
            <v>15815.040999999999</v>
          </cell>
          <cell r="D2500">
            <v>2.6819999999999999</v>
          </cell>
        </row>
        <row r="2501">
          <cell r="C2501">
            <v>15819.967000000001</v>
          </cell>
          <cell r="D2501">
            <v>3.1429999999999998</v>
          </cell>
        </row>
        <row r="2502">
          <cell r="C2502">
            <v>15822.921</v>
          </cell>
          <cell r="D2502">
            <v>3.32</v>
          </cell>
        </row>
        <row r="2503">
          <cell r="C2503">
            <v>15826.725</v>
          </cell>
          <cell r="D2503">
            <v>3.597</v>
          </cell>
        </row>
        <row r="2504">
          <cell r="C2504">
            <v>15830.796</v>
          </cell>
          <cell r="D2504">
            <v>3.6709999999999998</v>
          </cell>
        </row>
        <row r="2505">
          <cell r="C2505">
            <v>15836.883</v>
          </cell>
          <cell r="D2505">
            <v>3.819</v>
          </cell>
        </row>
        <row r="2506">
          <cell r="C2506">
            <v>15844.64</v>
          </cell>
          <cell r="D2506">
            <v>3.62</v>
          </cell>
        </row>
        <row r="2507">
          <cell r="C2507">
            <v>15851.346</v>
          </cell>
          <cell r="D2507">
            <v>3.5270000000000001</v>
          </cell>
        </row>
        <row r="2508">
          <cell r="C2508">
            <v>15855.597</v>
          </cell>
          <cell r="D2508">
            <v>3.2650000000000001</v>
          </cell>
        </row>
        <row r="2509">
          <cell r="C2509">
            <v>15860.82</v>
          </cell>
          <cell r="D2509">
            <v>2.738</v>
          </cell>
        </row>
        <row r="2510">
          <cell r="C2510">
            <v>15863.306</v>
          </cell>
          <cell r="D2510">
            <v>2.448</v>
          </cell>
        </row>
        <row r="2511">
          <cell r="C2511">
            <v>15867.200999999999</v>
          </cell>
          <cell r="D2511">
            <v>2.226</v>
          </cell>
        </row>
        <row r="2512">
          <cell r="C2512">
            <v>15870.004999999999</v>
          </cell>
          <cell r="D2512">
            <v>1.9450000000000001</v>
          </cell>
        </row>
        <row r="2513">
          <cell r="C2513">
            <v>15873.066000000001</v>
          </cell>
          <cell r="D2513">
            <v>1.5620000000000001</v>
          </cell>
        </row>
        <row r="2514">
          <cell r="C2514">
            <v>15875.808000000001</v>
          </cell>
          <cell r="D2514">
            <v>1.1220000000000001</v>
          </cell>
        </row>
        <row r="2515">
          <cell r="C2515">
            <v>15879.35</v>
          </cell>
          <cell r="D2515">
            <v>0.67300000000000004</v>
          </cell>
        </row>
        <row r="2516">
          <cell r="C2516">
            <v>15882.12</v>
          </cell>
          <cell r="D2516">
            <v>0.16300000000000001</v>
          </cell>
        </row>
        <row r="2517">
          <cell r="C2517">
            <v>15884.043</v>
          </cell>
          <cell r="D2517">
            <v>-9.8000000000000004E-2</v>
          </cell>
        </row>
        <row r="2518">
          <cell r="C2518">
            <v>15886.194</v>
          </cell>
          <cell r="D2518">
            <v>-0.53600000000000003</v>
          </cell>
        </row>
        <row r="2519">
          <cell r="C2519">
            <v>15889.031999999999</v>
          </cell>
          <cell r="D2519">
            <v>-1.0069999999999999</v>
          </cell>
        </row>
        <row r="2520">
          <cell r="C2520">
            <v>15891.558000000001</v>
          </cell>
          <cell r="D2520">
            <v>-1.3859999999999999</v>
          </cell>
        </row>
        <row r="2521">
          <cell r="C2521">
            <v>15893.941000000001</v>
          </cell>
          <cell r="D2521">
            <v>-1.9790000000000001</v>
          </cell>
        </row>
        <row r="2522">
          <cell r="C2522">
            <v>15897.395</v>
          </cell>
          <cell r="D2522">
            <v>-2.5270000000000001</v>
          </cell>
        </row>
        <row r="2523">
          <cell r="C2523">
            <v>15900.511</v>
          </cell>
          <cell r="D2523">
            <v>-3.0609999999999999</v>
          </cell>
        </row>
        <row r="2524">
          <cell r="C2524">
            <v>15902.537</v>
          </cell>
          <cell r="D2524">
            <v>-3.4239999999999999</v>
          </cell>
        </row>
        <row r="2525">
          <cell r="C2525">
            <v>15905.796</v>
          </cell>
          <cell r="D2525">
            <v>-4.1360000000000001</v>
          </cell>
        </row>
        <row r="2526">
          <cell r="C2526">
            <v>15908.55</v>
          </cell>
          <cell r="D2526">
            <v>-4.6970000000000001</v>
          </cell>
        </row>
        <row r="2527">
          <cell r="C2527">
            <v>15912.808000000001</v>
          </cell>
          <cell r="D2527">
            <v>-5.4649999999999999</v>
          </cell>
        </row>
        <row r="2528">
          <cell r="C2528">
            <v>15915.608</v>
          </cell>
          <cell r="D2528">
            <v>-5.9390000000000001</v>
          </cell>
        </row>
        <row r="2529">
          <cell r="C2529">
            <v>15917.630999999999</v>
          </cell>
          <cell r="D2529">
            <v>-6.3719999999999999</v>
          </cell>
        </row>
        <row r="2530">
          <cell r="C2530">
            <v>15925.71</v>
          </cell>
          <cell r="D2530">
            <v>-7.6779999999999999</v>
          </cell>
        </row>
        <row r="2531">
          <cell r="C2531">
            <v>15936.174999999999</v>
          </cell>
          <cell r="D2531">
            <v>-8.5749999999999993</v>
          </cell>
        </row>
        <row r="2532">
          <cell r="C2532">
            <v>15952.983</v>
          </cell>
          <cell r="D2532">
            <v>-8.2249999999999996</v>
          </cell>
        </row>
        <row r="2533">
          <cell r="C2533">
            <v>15960.304</v>
          </cell>
          <cell r="D2533">
            <v>-7.4240000000000004</v>
          </cell>
        </row>
        <row r="2534">
          <cell r="C2534">
            <v>15972.433000000001</v>
          </cell>
          <cell r="D2534">
            <v>-5.1440000000000001</v>
          </cell>
        </row>
        <row r="2535">
          <cell r="C2535">
            <v>15976.391</v>
          </cell>
          <cell r="D2535">
            <v>-4.0659999999999998</v>
          </cell>
        </row>
        <row r="2536">
          <cell r="C2536">
            <v>15980.766</v>
          </cell>
          <cell r="D2536">
            <v>-2.8090000000000002</v>
          </cell>
        </row>
        <row r="2537">
          <cell r="C2537">
            <v>15983.691000000001</v>
          </cell>
          <cell r="D2537">
            <v>-2.0049999999999999</v>
          </cell>
        </row>
        <row r="2538">
          <cell r="C2538">
            <v>15987.03</v>
          </cell>
          <cell r="D2538">
            <v>-1.0089999999999999</v>
          </cell>
        </row>
        <row r="2539">
          <cell r="C2539">
            <v>15991.356</v>
          </cell>
          <cell r="D2539">
            <v>0.17399999999999999</v>
          </cell>
        </row>
        <row r="2540">
          <cell r="C2540">
            <v>15995.566999999999</v>
          </cell>
          <cell r="D2540">
            <v>1.32</v>
          </cell>
        </row>
        <row r="2541">
          <cell r="C2541">
            <v>15999.421</v>
          </cell>
          <cell r="D2541">
            <v>2.2189999999999999</v>
          </cell>
        </row>
        <row r="2542">
          <cell r="C2542">
            <v>16002.143</v>
          </cell>
          <cell r="D2542">
            <v>2.851</v>
          </cell>
        </row>
        <row r="2543">
          <cell r="C2543">
            <v>16004.357</v>
          </cell>
          <cell r="D2543">
            <v>3.4</v>
          </cell>
        </row>
        <row r="2544">
          <cell r="C2544">
            <v>16006.51</v>
          </cell>
          <cell r="D2544">
            <v>3.7829999999999999</v>
          </cell>
        </row>
        <row r="2545">
          <cell r="C2545">
            <v>16009.504000000001</v>
          </cell>
          <cell r="D2545">
            <v>4.1669999999999998</v>
          </cell>
        </row>
        <row r="2546">
          <cell r="C2546">
            <v>16011.661</v>
          </cell>
          <cell r="D2546">
            <v>4.4169999999999998</v>
          </cell>
        </row>
        <row r="2547">
          <cell r="C2547">
            <v>16014.455</v>
          </cell>
          <cell r="D2547">
            <v>4.59</v>
          </cell>
        </row>
        <row r="2548">
          <cell r="C2548">
            <v>16017.508</v>
          </cell>
          <cell r="D2548">
            <v>4.7370000000000001</v>
          </cell>
        </row>
        <row r="2549">
          <cell r="C2549">
            <v>16020.656999999999</v>
          </cell>
          <cell r="D2549">
            <v>4.7919999999999998</v>
          </cell>
        </row>
        <row r="2550">
          <cell r="C2550">
            <v>16023.891</v>
          </cell>
          <cell r="D2550">
            <v>4.7409999999999997</v>
          </cell>
        </row>
        <row r="2551">
          <cell r="C2551">
            <v>16027.102000000001</v>
          </cell>
          <cell r="D2551">
            <v>4.6509999999999998</v>
          </cell>
        </row>
        <row r="2552">
          <cell r="C2552">
            <v>16030.989</v>
          </cell>
          <cell r="D2552">
            <v>4.4210000000000003</v>
          </cell>
        </row>
        <row r="2553">
          <cell r="C2553">
            <v>16034.883</v>
          </cell>
          <cell r="D2553">
            <v>4.1310000000000002</v>
          </cell>
        </row>
        <row r="2554">
          <cell r="C2554">
            <v>16039.174999999999</v>
          </cell>
          <cell r="D2554">
            <v>3.677</v>
          </cell>
        </row>
        <row r="2555">
          <cell r="C2555">
            <v>16042.637000000001</v>
          </cell>
          <cell r="D2555">
            <v>3.2730000000000001</v>
          </cell>
        </row>
        <row r="2556">
          <cell r="C2556">
            <v>16053.807000000001</v>
          </cell>
          <cell r="D2556">
            <v>2.2000000000000002</v>
          </cell>
        </row>
        <row r="2557">
          <cell r="C2557">
            <v>16094.223</v>
          </cell>
          <cell r="D2557">
            <v>-1.407</v>
          </cell>
        </row>
        <row r="2558">
          <cell r="C2558">
            <v>16099.088</v>
          </cell>
          <cell r="D2558">
            <v>-2.024</v>
          </cell>
        </row>
        <row r="2559">
          <cell r="C2559">
            <v>16103.773999999999</v>
          </cell>
          <cell r="D2559">
            <v>-2.665</v>
          </cell>
        </row>
        <row r="2560">
          <cell r="C2560">
            <v>16108.895</v>
          </cell>
          <cell r="D2560">
            <v>-3.371</v>
          </cell>
        </row>
        <row r="2561">
          <cell r="C2561">
            <v>16113.879000000001</v>
          </cell>
          <cell r="D2561">
            <v>-4.1109999999999998</v>
          </cell>
        </row>
        <row r="2562">
          <cell r="C2562">
            <v>16117.47</v>
          </cell>
          <cell r="D2562">
            <v>-4.6150000000000002</v>
          </cell>
        </row>
        <row r="2563">
          <cell r="C2563">
            <v>16121.286</v>
          </cell>
          <cell r="D2563">
            <v>-4.9290000000000003</v>
          </cell>
        </row>
        <row r="2564">
          <cell r="C2564">
            <v>16125.349</v>
          </cell>
          <cell r="D2564">
            <v>-5.1840000000000002</v>
          </cell>
        </row>
        <row r="2565">
          <cell r="C2565">
            <v>16128.932000000001</v>
          </cell>
          <cell r="D2565">
            <v>-5.2969999999999997</v>
          </cell>
        </row>
        <row r="2566">
          <cell r="C2566">
            <v>16131.971</v>
          </cell>
          <cell r="D2566">
            <v>-5.3120000000000003</v>
          </cell>
        </row>
        <row r="2567">
          <cell r="C2567">
            <v>16135.281999999999</v>
          </cell>
          <cell r="D2567">
            <v>-5.2430000000000003</v>
          </cell>
        </row>
        <row r="2568">
          <cell r="C2568">
            <v>16139.919</v>
          </cell>
          <cell r="D2568">
            <v>-4.9809999999999999</v>
          </cell>
        </row>
        <row r="2569">
          <cell r="C2569">
            <v>16142.716</v>
          </cell>
          <cell r="D2569">
            <v>-4.766</v>
          </cell>
        </row>
        <row r="2570">
          <cell r="C2570">
            <v>16146.362999999999</v>
          </cell>
          <cell r="D2570">
            <v>-4.3630000000000004</v>
          </cell>
        </row>
        <row r="2571">
          <cell r="C2571">
            <v>16150.027</v>
          </cell>
          <cell r="D2571">
            <v>-3.8540000000000001</v>
          </cell>
        </row>
        <row r="2572">
          <cell r="C2572">
            <v>16153.663</v>
          </cell>
          <cell r="D2572">
            <v>-3.23</v>
          </cell>
        </row>
        <row r="2573">
          <cell r="C2573">
            <v>16157.246999999999</v>
          </cell>
          <cell r="D2573">
            <v>-2.5649999999999999</v>
          </cell>
        </row>
        <row r="2574">
          <cell r="C2574">
            <v>16161.001</v>
          </cell>
          <cell r="D2574">
            <v>-1.93</v>
          </cell>
        </row>
        <row r="2575">
          <cell r="C2575">
            <v>16165.808000000001</v>
          </cell>
          <cell r="D2575">
            <v>-1.0860000000000001</v>
          </cell>
        </row>
        <row r="2576">
          <cell r="C2576">
            <v>16169.261</v>
          </cell>
          <cell r="D2576">
            <v>-0.57099999999999995</v>
          </cell>
        </row>
        <row r="2577">
          <cell r="C2577">
            <v>16174.839</v>
          </cell>
          <cell r="D2577">
            <v>0.28000000000000003</v>
          </cell>
        </row>
        <row r="2578">
          <cell r="C2578">
            <v>16179.887000000001</v>
          </cell>
          <cell r="D2578">
            <v>0.91400000000000003</v>
          </cell>
        </row>
        <row r="2579">
          <cell r="C2579">
            <v>16191.71</v>
          </cell>
          <cell r="D2579">
            <v>1.9910000000000001</v>
          </cell>
        </row>
        <row r="2580">
          <cell r="C2580">
            <v>16207.562</v>
          </cell>
          <cell r="D2580">
            <v>2.4849999999999999</v>
          </cell>
        </row>
        <row r="2581">
          <cell r="C2581">
            <v>16265.262000000001</v>
          </cell>
          <cell r="D2581">
            <v>2.38</v>
          </cell>
        </row>
        <row r="2582">
          <cell r="C2582">
            <v>16305.395</v>
          </cell>
          <cell r="D2582">
            <v>2.306</v>
          </cell>
        </row>
        <row r="2583">
          <cell r="C2583">
            <v>16355.527</v>
          </cell>
          <cell r="D2583">
            <v>2.1509999999999998</v>
          </cell>
        </row>
        <row r="2584">
          <cell r="C2584">
            <v>16387.599999999999</v>
          </cell>
          <cell r="D2584">
            <v>2.13</v>
          </cell>
        </row>
        <row r="2585">
          <cell r="C2585">
            <v>16421.617999999999</v>
          </cell>
          <cell r="D2585">
            <v>2.008</v>
          </cell>
        </row>
        <row r="2586">
          <cell r="C2586">
            <v>16484.669000000002</v>
          </cell>
          <cell r="D2586">
            <v>1.8180000000000001</v>
          </cell>
        </row>
        <row r="2587">
          <cell r="C2587">
            <v>16508.955000000002</v>
          </cell>
          <cell r="D2587">
            <v>1.95</v>
          </cell>
        </row>
        <row r="2588">
          <cell r="C2588">
            <v>16558.061000000002</v>
          </cell>
          <cell r="D2588">
            <v>2.0859999999999999</v>
          </cell>
        </row>
        <row r="2589">
          <cell r="C2589">
            <v>16631.341</v>
          </cell>
          <cell r="D2589">
            <v>1.94</v>
          </cell>
        </row>
        <row r="2590">
          <cell r="C2590">
            <v>16650.674999999999</v>
          </cell>
          <cell r="D2590">
            <v>1.163</v>
          </cell>
        </row>
        <row r="2591">
          <cell r="C2591">
            <v>16660.227999999999</v>
          </cell>
          <cell r="D2591">
            <v>0.442</v>
          </cell>
        </row>
        <row r="2592">
          <cell r="C2592">
            <v>16676.782999999999</v>
          </cell>
          <cell r="D2592">
            <v>-1.9359999999999999</v>
          </cell>
        </row>
        <row r="2593">
          <cell r="C2593">
            <v>16684.099999999999</v>
          </cell>
          <cell r="D2593">
            <v>-3.0430000000000001</v>
          </cell>
        </row>
        <row r="2594">
          <cell r="C2594">
            <v>16686.830000000002</v>
          </cell>
          <cell r="D2594">
            <v>-3.367</v>
          </cell>
        </row>
        <row r="2595">
          <cell r="C2595">
            <v>16690.444</v>
          </cell>
          <cell r="D2595">
            <v>-3.8029999999999999</v>
          </cell>
        </row>
        <row r="2596">
          <cell r="C2596">
            <v>16694.458999999999</v>
          </cell>
          <cell r="D2596">
            <v>-4.2380000000000004</v>
          </cell>
        </row>
        <row r="2597">
          <cell r="C2597">
            <v>16698.105</v>
          </cell>
          <cell r="D2597">
            <v>-4.5350000000000001</v>
          </cell>
        </row>
        <row r="2598">
          <cell r="C2598">
            <v>16701.682000000001</v>
          </cell>
          <cell r="D2598">
            <v>-4.7190000000000003</v>
          </cell>
        </row>
        <row r="2599">
          <cell r="C2599">
            <v>16706.396000000001</v>
          </cell>
          <cell r="D2599">
            <v>-4.7770000000000001</v>
          </cell>
        </row>
        <row r="2600">
          <cell r="C2600">
            <v>16711.377</v>
          </cell>
          <cell r="D2600">
            <v>-4.6890000000000001</v>
          </cell>
        </row>
        <row r="2601">
          <cell r="C2601">
            <v>16716.351999999999</v>
          </cell>
          <cell r="D2601">
            <v>-4.391</v>
          </cell>
        </row>
        <row r="2602">
          <cell r="C2602">
            <v>16719.616999999998</v>
          </cell>
          <cell r="D2602">
            <v>-4.2110000000000003</v>
          </cell>
        </row>
        <row r="2603">
          <cell r="C2603">
            <v>16721.532999999999</v>
          </cell>
          <cell r="D2603">
            <v>-4.0209999999999999</v>
          </cell>
        </row>
        <row r="2604">
          <cell r="C2604">
            <v>16725.019</v>
          </cell>
          <cell r="D2604">
            <v>-3.6680000000000001</v>
          </cell>
        </row>
        <row r="2605">
          <cell r="C2605">
            <v>16727.994999999999</v>
          </cell>
          <cell r="D2605">
            <v>-3.3010000000000002</v>
          </cell>
        </row>
        <row r="2606">
          <cell r="C2606">
            <v>16730.273000000001</v>
          </cell>
          <cell r="D2606">
            <v>-3.0289999999999999</v>
          </cell>
        </row>
        <row r="2607">
          <cell r="C2607">
            <v>16732.737000000001</v>
          </cell>
          <cell r="D2607">
            <v>-2.6680000000000001</v>
          </cell>
        </row>
        <row r="2608">
          <cell r="C2608">
            <v>16737.042000000001</v>
          </cell>
          <cell r="D2608">
            <v>-2.1120000000000001</v>
          </cell>
        </row>
        <row r="2609">
          <cell r="C2609">
            <v>16744.718000000001</v>
          </cell>
          <cell r="D2609">
            <v>-1.111</v>
          </cell>
        </row>
        <row r="2610">
          <cell r="C2610">
            <v>16756.156999999999</v>
          </cell>
          <cell r="D2610">
            <v>0.26</v>
          </cell>
        </row>
        <row r="2611">
          <cell r="C2611">
            <v>16765.316999999999</v>
          </cell>
          <cell r="D2611">
            <v>1.611</v>
          </cell>
        </row>
        <row r="2612">
          <cell r="C2612">
            <v>16775.975999999999</v>
          </cell>
          <cell r="D2612">
            <v>3.4929999999999999</v>
          </cell>
        </row>
        <row r="2613">
          <cell r="C2613">
            <v>16786.437000000002</v>
          </cell>
          <cell r="D2613">
            <v>5.9210000000000003</v>
          </cell>
        </row>
        <row r="2614">
          <cell r="C2614">
            <v>16791.776999999998</v>
          </cell>
          <cell r="D2614">
            <v>7.0869999999999997</v>
          </cell>
        </row>
        <row r="2615">
          <cell r="C2615">
            <v>16793.933000000001</v>
          </cell>
          <cell r="D2615">
            <v>7.4649999999999999</v>
          </cell>
        </row>
        <row r="2616">
          <cell r="C2616">
            <v>16797.512999999999</v>
          </cell>
          <cell r="D2616">
            <v>8.1359999999999992</v>
          </cell>
        </row>
        <row r="2617">
          <cell r="C2617">
            <v>16800.103999999999</v>
          </cell>
          <cell r="D2617">
            <v>8.5670000000000002</v>
          </cell>
        </row>
        <row r="2618">
          <cell r="C2618">
            <v>16804.142</v>
          </cell>
          <cell r="D2618">
            <v>9.0519999999999996</v>
          </cell>
        </row>
        <row r="2619">
          <cell r="C2619">
            <v>16807.289000000001</v>
          </cell>
          <cell r="D2619">
            <v>9.3339999999999996</v>
          </cell>
        </row>
        <row r="2620">
          <cell r="C2620">
            <v>16811.589</v>
          </cell>
          <cell r="D2620">
            <v>9.7319999999999993</v>
          </cell>
        </row>
        <row r="2621">
          <cell r="C2621">
            <v>16816.482</v>
          </cell>
          <cell r="D2621">
            <v>10.154999999999999</v>
          </cell>
        </row>
        <row r="2622">
          <cell r="C2622">
            <v>16818.632000000001</v>
          </cell>
          <cell r="D2622">
            <v>10.307</v>
          </cell>
        </row>
        <row r="2623">
          <cell r="C2623">
            <v>16821.203000000001</v>
          </cell>
          <cell r="D2623">
            <v>10.454000000000001</v>
          </cell>
        </row>
        <row r="2624">
          <cell r="C2624">
            <v>16823.634999999998</v>
          </cell>
          <cell r="D2624">
            <v>10.589</v>
          </cell>
        </row>
        <row r="2625">
          <cell r="C2625">
            <v>16826.226999999999</v>
          </cell>
          <cell r="D2625">
            <v>10.601000000000001</v>
          </cell>
        </row>
        <row r="2626">
          <cell r="C2626">
            <v>16828.451000000001</v>
          </cell>
          <cell r="D2626">
            <v>10.617000000000001</v>
          </cell>
        </row>
        <row r="2627">
          <cell r="C2627">
            <v>16830.851999999999</v>
          </cell>
          <cell r="D2627">
            <v>10.551</v>
          </cell>
        </row>
        <row r="2628">
          <cell r="C2628">
            <v>16833.425999999999</v>
          </cell>
          <cell r="D2628">
            <v>10.316000000000001</v>
          </cell>
        </row>
        <row r="2629">
          <cell r="C2629">
            <v>16835.778999999999</v>
          </cell>
          <cell r="D2629">
            <v>10.202</v>
          </cell>
        </row>
        <row r="2630">
          <cell r="C2630">
            <v>16838.921999999999</v>
          </cell>
          <cell r="D2630">
            <v>9.8780000000000001</v>
          </cell>
        </row>
        <row r="2631">
          <cell r="C2631">
            <v>16841.346000000001</v>
          </cell>
          <cell r="D2631">
            <v>9.5749999999999993</v>
          </cell>
        </row>
        <row r="2632">
          <cell r="C2632">
            <v>16844.478999999999</v>
          </cell>
          <cell r="D2632">
            <v>9.24</v>
          </cell>
        </row>
        <row r="2633">
          <cell r="C2633">
            <v>16847.11</v>
          </cell>
          <cell r="D2633">
            <v>8.9420000000000002</v>
          </cell>
        </row>
        <row r="2634">
          <cell r="C2634">
            <v>16849.638999999999</v>
          </cell>
          <cell r="D2634">
            <v>8.657</v>
          </cell>
        </row>
        <row r="2635">
          <cell r="C2635">
            <v>16851.855</v>
          </cell>
          <cell r="D2635">
            <v>8.2639999999999993</v>
          </cell>
        </row>
        <row r="2636">
          <cell r="C2636">
            <v>16853.603999999999</v>
          </cell>
          <cell r="D2636">
            <v>7.9690000000000003</v>
          </cell>
        </row>
        <row r="2637">
          <cell r="C2637">
            <v>16855.919000000002</v>
          </cell>
          <cell r="D2637">
            <v>7.5110000000000001</v>
          </cell>
        </row>
        <row r="2638">
          <cell r="C2638">
            <v>16858.161</v>
          </cell>
          <cell r="D2638">
            <v>7.0069999999999997</v>
          </cell>
        </row>
        <row r="2639">
          <cell r="C2639">
            <v>16861.474999999999</v>
          </cell>
          <cell r="D2639">
            <v>6.2519999999999998</v>
          </cell>
        </row>
        <row r="2640">
          <cell r="C2640">
            <v>16866.12</v>
          </cell>
          <cell r="D2640">
            <v>5.1779999999999999</v>
          </cell>
        </row>
        <row r="2641">
          <cell r="C2641">
            <v>16870.845000000001</v>
          </cell>
          <cell r="D2641">
            <v>4.25</v>
          </cell>
        </row>
        <row r="2642">
          <cell r="C2642">
            <v>16885.595000000001</v>
          </cell>
          <cell r="D2642">
            <v>2.5710000000000002</v>
          </cell>
        </row>
        <row r="2643">
          <cell r="C2643">
            <v>16944.834999999999</v>
          </cell>
          <cell r="D2643">
            <v>2.234</v>
          </cell>
        </row>
        <row r="2644">
          <cell r="C2644">
            <v>16983.723999999998</v>
          </cell>
          <cell r="D2644">
            <v>2.5779999999999998</v>
          </cell>
        </row>
        <row r="2645">
          <cell r="C2645">
            <v>16997.062999999998</v>
          </cell>
          <cell r="D2645">
            <v>2.6190000000000002</v>
          </cell>
        </row>
        <row r="2646">
          <cell r="C2646">
            <v>17000.955000000002</v>
          </cell>
          <cell r="D2646">
            <v>2.5609999999999999</v>
          </cell>
        </row>
        <row r="2647">
          <cell r="C2647">
            <v>17004.742999999999</v>
          </cell>
          <cell r="D2647">
            <v>2.488</v>
          </cell>
        </row>
        <row r="2648">
          <cell r="C2648">
            <v>17008.687000000002</v>
          </cell>
          <cell r="D2648">
            <v>2.379</v>
          </cell>
        </row>
        <row r="2649">
          <cell r="C2649">
            <v>17012.273000000001</v>
          </cell>
          <cell r="D2649">
            <v>2.238</v>
          </cell>
        </row>
        <row r="2650">
          <cell r="C2650">
            <v>17015.986000000001</v>
          </cell>
          <cell r="D2650">
            <v>2.1389999999999998</v>
          </cell>
        </row>
        <row r="2651">
          <cell r="C2651">
            <v>17018.924999999999</v>
          </cell>
          <cell r="D2651">
            <v>1.9710000000000001</v>
          </cell>
        </row>
        <row r="2652">
          <cell r="C2652">
            <v>17022.146000000001</v>
          </cell>
          <cell r="D2652">
            <v>1.6919999999999999</v>
          </cell>
        </row>
        <row r="2653">
          <cell r="C2653">
            <v>17025.099999999999</v>
          </cell>
          <cell r="D2653">
            <v>1.327</v>
          </cell>
        </row>
        <row r="2654">
          <cell r="C2654">
            <v>17031.330999999998</v>
          </cell>
          <cell r="D2654">
            <v>0.35199999999999998</v>
          </cell>
        </row>
        <row r="2655">
          <cell r="C2655">
            <v>17034.580000000002</v>
          </cell>
          <cell r="D2655">
            <v>-0.17899999999999999</v>
          </cell>
        </row>
        <row r="2656">
          <cell r="C2656">
            <v>17037.883000000002</v>
          </cell>
          <cell r="D2656">
            <v>-0.8</v>
          </cell>
        </row>
        <row r="2657">
          <cell r="C2657">
            <v>17041.075000000001</v>
          </cell>
          <cell r="D2657">
            <v>-1.4950000000000001</v>
          </cell>
        </row>
        <row r="2658">
          <cell r="C2658">
            <v>17045.713</v>
          </cell>
          <cell r="D2658">
            <v>-2.472</v>
          </cell>
        </row>
        <row r="2659">
          <cell r="C2659">
            <v>17049.132000000001</v>
          </cell>
          <cell r="D2659">
            <v>-3.2360000000000002</v>
          </cell>
        </row>
        <row r="2660">
          <cell r="C2660">
            <v>17052.416000000001</v>
          </cell>
          <cell r="D2660">
            <v>-3.984</v>
          </cell>
        </row>
        <row r="2661">
          <cell r="C2661">
            <v>17054.366999999998</v>
          </cell>
          <cell r="D2661">
            <v>-4.4690000000000003</v>
          </cell>
        </row>
        <row r="2662">
          <cell r="C2662">
            <v>17058.046999999999</v>
          </cell>
          <cell r="D2662">
            <v>-5.3780000000000001</v>
          </cell>
        </row>
        <row r="2663">
          <cell r="C2663">
            <v>17063.675999999999</v>
          </cell>
          <cell r="D2663">
            <v>-6.6689999999999996</v>
          </cell>
        </row>
        <row r="2664">
          <cell r="C2664">
            <v>17066.179</v>
          </cell>
          <cell r="D2664">
            <v>-7.1689999999999996</v>
          </cell>
        </row>
        <row r="2665">
          <cell r="C2665">
            <v>17068.341</v>
          </cell>
          <cell r="D2665">
            <v>-7.6139999999999999</v>
          </cell>
        </row>
        <row r="2666">
          <cell r="C2666">
            <v>17070.978999999999</v>
          </cell>
          <cell r="D2666">
            <v>-8.2260000000000009</v>
          </cell>
        </row>
        <row r="2667">
          <cell r="C2667">
            <v>17074.21</v>
          </cell>
          <cell r="D2667">
            <v>-8.9280000000000008</v>
          </cell>
        </row>
        <row r="2668">
          <cell r="C2668">
            <v>17077.150000000001</v>
          </cell>
          <cell r="D2668">
            <v>-9.51</v>
          </cell>
        </row>
        <row r="2669">
          <cell r="C2669">
            <v>17079.924999999999</v>
          </cell>
          <cell r="D2669">
            <v>-10.068</v>
          </cell>
        </row>
        <row r="2670">
          <cell r="C2670">
            <v>17082.437000000002</v>
          </cell>
          <cell r="D2670">
            <v>-10.603999999999999</v>
          </cell>
        </row>
        <row r="2671">
          <cell r="C2671">
            <v>17086.478999999999</v>
          </cell>
          <cell r="D2671">
            <v>-11.358000000000001</v>
          </cell>
        </row>
        <row r="2672">
          <cell r="C2672">
            <v>17101.746999999999</v>
          </cell>
          <cell r="D2672">
            <v>-12.849</v>
          </cell>
        </row>
        <row r="2673">
          <cell r="C2673">
            <v>17116.146000000001</v>
          </cell>
          <cell r="D2673">
            <v>-12.862</v>
          </cell>
        </row>
        <row r="2674">
          <cell r="C2674">
            <v>17121.955000000002</v>
          </cell>
          <cell r="D2674">
            <v>-12.582000000000001</v>
          </cell>
        </row>
        <row r="2675">
          <cell r="C2675">
            <v>17129.532999999999</v>
          </cell>
          <cell r="D2675">
            <v>87.021000000000001</v>
          </cell>
        </row>
        <row r="2676">
          <cell r="C2676">
            <v>17129.913</v>
          </cell>
          <cell r="D2676">
            <v>-12.04</v>
          </cell>
        </row>
        <row r="2677">
          <cell r="C2677">
            <v>17137.557000000001</v>
          </cell>
          <cell r="D2677">
            <v>-11.388999999999999</v>
          </cell>
        </row>
        <row r="2678">
          <cell r="C2678">
            <v>17140</v>
          </cell>
          <cell r="D2678">
            <v>88.399000000000001</v>
          </cell>
        </row>
        <row r="2679">
          <cell r="C2679">
            <v>17147.651000000002</v>
          </cell>
          <cell r="D2679">
            <v>89.028999999999996</v>
          </cell>
        </row>
        <row r="2680">
          <cell r="C2680">
            <v>17148.128000000001</v>
          </cell>
          <cell r="D2680">
            <v>-10.563000000000001</v>
          </cell>
        </row>
        <row r="2681">
          <cell r="C2681">
            <v>17156.402999999998</v>
          </cell>
          <cell r="D2681">
            <v>89.387</v>
          </cell>
        </row>
        <row r="2682">
          <cell r="C2682">
            <v>17156.5</v>
          </cell>
          <cell r="D2682">
            <v>-9.9220000000000006</v>
          </cell>
        </row>
        <row r="2683">
          <cell r="C2683">
            <v>17159.243999999999</v>
          </cell>
          <cell r="D2683">
            <v>89.453999999999994</v>
          </cell>
        </row>
        <row r="2684">
          <cell r="C2684">
            <v>17161.45</v>
          </cell>
          <cell r="D2684">
            <v>-9.4380000000000006</v>
          </cell>
        </row>
        <row r="2685">
          <cell r="C2685">
            <v>17162.382000000001</v>
          </cell>
          <cell r="D2685">
            <v>89.397999999999996</v>
          </cell>
        </row>
        <row r="2686">
          <cell r="C2686">
            <v>17165.173999999999</v>
          </cell>
          <cell r="D2686">
            <v>89.352000000000004</v>
          </cell>
        </row>
        <row r="2687">
          <cell r="C2687">
            <v>17165.304</v>
          </cell>
          <cell r="D2687">
            <v>-8.8989999999999991</v>
          </cell>
        </row>
        <row r="2688">
          <cell r="C2688">
            <v>17168.261999999999</v>
          </cell>
          <cell r="D2688">
            <v>89.034999999999997</v>
          </cell>
        </row>
        <row r="2689">
          <cell r="C2689">
            <v>17168.672999999999</v>
          </cell>
          <cell r="D2689">
            <v>-8.3719999999999999</v>
          </cell>
        </row>
        <row r="2690">
          <cell r="C2690">
            <v>17172.713</v>
          </cell>
          <cell r="D2690">
            <v>-7.6239999999999997</v>
          </cell>
        </row>
        <row r="2691">
          <cell r="C2691">
            <v>17173.924999999999</v>
          </cell>
          <cell r="D2691">
            <v>88.49</v>
          </cell>
        </row>
        <row r="2692">
          <cell r="C2692">
            <v>17174.558000000001</v>
          </cell>
          <cell r="D2692">
            <v>-7.1859999999999999</v>
          </cell>
        </row>
        <row r="2693">
          <cell r="C2693">
            <v>17178.596000000001</v>
          </cell>
          <cell r="D2693">
            <v>87.745000000000005</v>
          </cell>
        </row>
        <row r="2694">
          <cell r="C2694">
            <v>17178.821</v>
          </cell>
          <cell r="D2694">
            <v>-6.1959999999999997</v>
          </cell>
        </row>
        <row r="2695">
          <cell r="C2695">
            <v>17181.323</v>
          </cell>
          <cell r="D2695">
            <v>-5.3879999999999999</v>
          </cell>
        </row>
        <row r="2696">
          <cell r="C2696">
            <v>17181.766</v>
          </cell>
          <cell r="D2696">
            <v>87.262</v>
          </cell>
        </row>
        <row r="2697">
          <cell r="C2697">
            <v>17183.28</v>
          </cell>
          <cell r="D2697">
            <v>-4.7309999999999999</v>
          </cell>
        </row>
        <row r="2698">
          <cell r="C2698">
            <v>17184.446</v>
          </cell>
          <cell r="D2698">
            <v>86.66</v>
          </cell>
        </row>
        <row r="2699">
          <cell r="C2699">
            <v>17184.949000000001</v>
          </cell>
          <cell r="D2699">
            <v>-4.1210000000000004</v>
          </cell>
        </row>
        <row r="2700">
          <cell r="C2700">
            <v>17186.239000000001</v>
          </cell>
          <cell r="D2700">
            <v>-3.633</v>
          </cell>
        </row>
        <row r="2701">
          <cell r="C2701">
            <v>17187.404999999999</v>
          </cell>
          <cell r="D2701">
            <v>86.021000000000001</v>
          </cell>
        </row>
        <row r="2702">
          <cell r="C2702">
            <v>17188.231</v>
          </cell>
          <cell r="D2702">
            <v>-2.7690000000000001</v>
          </cell>
        </row>
        <row r="2703">
          <cell r="C2703">
            <v>17189.657999999999</v>
          </cell>
          <cell r="D2703">
            <v>-2.1440000000000001</v>
          </cell>
        </row>
        <row r="2704">
          <cell r="C2704">
            <v>17190.768</v>
          </cell>
          <cell r="D2704">
            <v>85.185000000000002</v>
          </cell>
        </row>
        <row r="2705">
          <cell r="C2705">
            <v>17191.294000000002</v>
          </cell>
          <cell r="D2705">
            <v>-1.3680000000000001</v>
          </cell>
        </row>
        <row r="2706">
          <cell r="C2706">
            <v>17193.652999999998</v>
          </cell>
          <cell r="D2706">
            <v>-0.11799999999999999</v>
          </cell>
        </row>
        <row r="2707">
          <cell r="C2707">
            <v>17196.334999999999</v>
          </cell>
          <cell r="D2707">
            <v>1.294</v>
          </cell>
        </row>
        <row r="2708">
          <cell r="C2708">
            <v>17197.672999999999</v>
          </cell>
          <cell r="D2708">
            <v>2.0910000000000002</v>
          </cell>
        </row>
        <row r="2709">
          <cell r="C2709">
            <v>17198.108</v>
          </cell>
          <cell r="D2709">
            <v>83.361999999999995</v>
          </cell>
        </row>
        <row r="2710">
          <cell r="C2710">
            <v>17199.508000000002</v>
          </cell>
          <cell r="D2710">
            <v>3.1680000000000001</v>
          </cell>
        </row>
        <row r="2711">
          <cell r="C2711">
            <v>17201.243999999999</v>
          </cell>
          <cell r="D2711">
            <v>4.2569999999999997</v>
          </cell>
        </row>
        <row r="2712">
          <cell r="C2712">
            <v>17202.702000000001</v>
          </cell>
          <cell r="D2712">
            <v>5.2910000000000004</v>
          </cell>
        </row>
        <row r="2713">
          <cell r="C2713">
            <v>17204.149000000001</v>
          </cell>
          <cell r="D2713">
            <v>6.3840000000000003</v>
          </cell>
        </row>
        <row r="2714">
          <cell r="C2714">
            <v>17205.901000000002</v>
          </cell>
          <cell r="D2714">
            <v>7.7640000000000002</v>
          </cell>
        </row>
        <row r="2715">
          <cell r="C2715">
            <v>17207.275000000001</v>
          </cell>
          <cell r="D2715">
            <v>81.021000000000001</v>
          </cell>
        </row>
        <row r="2716">
          <cell r="C2716">
            <v>17207.621999999999</v>
          </cell>
          <cell r="D2716">
            <v>9.3149999999999995</v>
          </cell>
        </row>
        <row r="2717">
          <cell r="C2717">
            <v>17209.850999999999</v>
          </cell>
          <cell r="D2717">
            <v>11.356</v>
          </cell>
        </row>
        <row r="2718">
          <cell r="C2718">
            <v>17211.366999999998</v>
          </cell>
          <cell r="D2718">
            <v>79.840999999999994</v>
          </cell>
        </row>
        <row r="2719">
          <cell r="C2719">
            <v>17211.375</v>
          </cell>
          <cell r="D2719">
            <v>12.851000000000001</v>
          </cell>
        </row>
        <row r="2720">
          <cell r="C2720">
            <v>17213.072</v>
          </cell>
          <cell r="D2720">
            <v>14.654999999999999</v>
          </cell>
        </row>
        <row r="2721">
          <cell r="C2721">
            <v>17214.239000000001</v>
          </cell>
          <cell r="D2721">
            <v>15.84</v>
          </cell>
        </row>
        <row r="2722">
          <cell r="C2722">
            <v>17214.768</v>
          </cell>
          <cell r="D2722">
            <v>78.727999999999994</v>
          </cell>
        </row>
        <row r="2723">
          <cell r="C2723">
            <v>17216.438999999998</v>
          </cell>
          <cell r="D2723">
            <v>18.262</v>
          </cell>
        </row>
        <row r="2724">
          <cell r="C2724">
            <v>17216.917000000001</v>
          </cell>
          <cell r="D2724">
            <v>77.843999999999994</v>
          </cell>
        </row>
        <row r="2725">
          <cell r="C2725">
            <v>17218.186000000002</v>
          </cell>
          <cell r="D2725">
            <v>20.254000000000001</v>
          </cell>
        </row>
        <row r="2726">
          <cell r="C2726">
            <v>17219.976999999999</v>
          </cell>
          <cell r="D2726">
            <v>76.275000000000006</v>
          </cell>
        </row>
        <row r="2727">
          <cell r="C2727">
            <v>17219.981</v>
          </cell>
          <cell r="D2727">
            <v>22.407</v>
          </cell>
        </row>
        <row r="2728">
          <cell r="C2728">
            <v>17221.344000000001</v>
          </cell>
          <cell r="D2728">
            <v>24.244</v>
          </cell>
        </row>
        <row r="2729">
          <cell r="C2729">
            <v>17223.23</v>
          </cell>
          <cell r="D2729">
            <v>74.131</v>
          </cell>
        </row>
        <row r="2730">
          <cell r="C2730">
            <v>17223.364000000001</v>
          </cell>
          <cell r="D2730">
            <v>27.006</v>
          </cell>
        </row>
        <row r="2731">
          <cell r="C2731">
            <v>17224.981</v>
          </cell>
          <cell r="D2731">
            <v>29.445</v>
          </cell>
        </row>
        <row r="2732">
          <cell r="C2732">
            <v>17225.356</v>
          </cell>
          <cell r="D2732">
            <v>72.372</v>
          </cell>
        </row>
        <row r="2733">
          <cell r="C2733">
            <v>17226.594000000001</v>
          </cell>
          <cell r="D2733">
            <v>32.173000000000002</v>
          </cell>
        </row>
        <row r="2734">
          <cell r="C2734">
            <v>17227.746999999999</v>
          </cell>
          <cell r="D2734">
            <v>69.989000000000004</v>
          </cell>
        </row>
        <row r="2735">
          <cell r="C2735">
            <v>17227.851999999999</v>
          </cell>
          <cell r="D2735">
            <v>34.433</v>
          </cell>
        </row>
        <row r="2736">
          <cell r="C2736">
            <v>17229.339</v>
          </cell>
          <cell r="D2736">
            <v>37.417999999999999</v>
          </cell>
        </row>
        <row r="2737">
          <cell r="C2737">
            <v>17230.357</v>
          </cell>
          <cell r="D2737">
            <v>39.729999999999997</v>
          </cell>
        </row>
        <row r="2738">
          <cell r="C2738">
            <v>17231.167000000001</v>
          </cell>
          <cell r="D2738">
            <v>66.218999999999994</v>
          </cell>
        </row>
        <row r="2739">
          <cell r="C2739">
            <v>17231.692999999999</v>
          </cell>
          <cell r="D2739">
            <v>43.075000000000003</v>
          </cell>
        </row>
        <row r="2740">
          <cell r="C2740">
            <v>17231.949000000001</v>
          </cell>
          <cell r="D2740">
            <v>64.91</v>
          </cell>
        </row>
        <row r="2741">
          <cell r="C2741">
            <v>17232.288</v>
          </cell>
          <cell r="D2741">
            <v>45.561999999999998</v>
          </cell>
        </row>
        <row r="2742">
          <cell r="C2742">
            <v>17232.601999999999</v>
          </cell>
          <cell r="D2742">
            <v>63.223999999999997</v>
          </cell>
        </row>
        <row r="2743">
          <cell r="C2743">
            <v>17233.800999999999</v>
          </cell>
          <cell r="D2743">
            <v>52.38</v>
          </cell>
        </row>
        <row r="2744">
          <cell r="C2744">
            <v>17233.967000000001</v>
          </cell>
          <cell r="D2744">
            <v>57.642000000000003</v>
          </cell>
        </row>
        <row r="2745">
          <cell r="C2745">
            <v>17234.050999999999</v>
          </cell>
          <cell r="D2745">
            <v>55.893000000000001</v>
          </cell>
        </row>
        <row r="2746">
          <cell r="C2746">
            <v>17711.748</v>
          </cell>
          <cell r="D2746">
            <v>72.975999999999999</v>
          </cell>
        </row>
        <row r="2747">
          <cell r="C2747">
            <v>17726.206999999999</v>
          </cell>
          <cell r="D2747">
            <v>59.564999999999998</v>
          </cell>
        </row>
        <row r="2748">
          <cell r="C2748">
            <v>17735.662</v>
          </cell>
          <cell r="D2748">
            <v>53.07</v>
          </cell>
        </row>
        <row r="2749">
          <cell r="C2749">
            <v>17755.415000000001</v>
          </cell>
          <cell r="D2749">
            <v>44.003999999999998</v>
          </cell>
        </row>
        <row r="2750">
          <cell r="C2750">
            <v>17758.303</v>
          </cell>
          <cell r="D2750">
            <v>43.12</v>
          </cell>
        </row>
        <row r="2751">
          <cell r="C2751">
            <v>17760.387999999999</v>
          </cell>
          <cell r="D2751">
            <v>42.482999999999997</v>
          </cell>
        </row>
        <row r="2752">
          <cell r="C2752">
            <v>17763.060000000001</v>
          </cell>
          <cell r="D2752">
            <v>41.671999999999997</v>
          </cell>
        </row>
        <row r="2753">
          <cell r="C2753">
            <v>17764.768</v>
          </cell>
          <cell r="D2753">
            <v>41.112000000000002</v>
          </cell>
        </row>
        <row r="2754">
          <cell r="C2754">
            <v>17767.837</v>
          </cell>
          <cell r="D2754">
            <v>40.194000000000003</v>
          </cell>
        </row>
        <row r="2755">
          <cell r="C2755">
            <v>17770.752</v>
          </cell>
          <cell r="D2755">
            <v>39.244999999999997</v>
          </cell>
        </row>
        <row r="2756">
          <cell r="C2756">
            <v>17773.187999999998</v>
          </cell>
          <cell r="D2756">
            <v>38.384999999999998</v>
          </cell>
        </row>
        <row r="2757">
          <cell r="C2757">
            <v>17775.278999999999</v>
          </cell>
          <cell r="D2757">
            <v>37.56</v>
          </cell>
        </row>
        <row r="2758">
          <cell r="C2758">
            <v>17777.031999999999</v>
          </cell>
          <cell r="D2758">
            <v>36.853000000000002</v>
          </cell>
        </row>
        <row r="2759">
          <cell r="C2759">
            <v>17779.674999999999</v>
          </cell>
          <cell r="D2759">
            <v>35.808</v>
          </cell>
        </row>
        <row r="2760">
          <cell r="C2760">
            <v>17782.819</v>
          </cell>
          <cell r="D2760">
            <v>34.652000000000001</v>
          </cell>
        </row>
        <row r="2761">
          <cell r="C2761">
            <v>17784.502</v>
          </cell>
          <cell r="D2761">
            <v>33.976999999999997</v>
          </cell>
        </row>
        <row r="2762">
          <cell r="C2762">
            <v>17787.546999999999</v>
          </cell>
          <cell r="D2762">
            <v>32.701999999999998</v>
          </cell>
        </row>
        <row r="2763">
          <cell r="C2763">
            <v>17789.891</v>
          </cell>
          <cell r="D2763">
            <v>31.696000000000002</v>
          </cell>
        </row>
        <row r="2764">
          <cell r="C2764">
            <v>17792.617999999999</v>
          </cell>
          <cell r="D2764">
            <v>30.53</v>
          </cell>
        </row>
        <row r="2765">
          <cell r="C2765">
            <v>17794.875</v>
          </cell>
          <cell r="D2765">
            <v>29.465</v>
          </cell>
        </row>
        <row r="2766">
          <cell r="C2766">
            <v>17797.453000000001</v>
          </cell>
          <cell r="D2766">
            <v>28.212</v>
          </cell>
        </row>
        <row r="2767">
          <cell r="C2767">
            <v>17799.45</v>
          </cell>
          <cell r="D2767">
            <v>27.26</v>
          </cell>
        </row>
        <row r="2768">
          <cell r="C2768">
            <v>17801.807000000001</v>
          </cell>
          <cell r="D2768">
            <v>26.036000000000001</v>
          </cell>
        </row>
        <row r="2769">
          <cell r="C2769">
            <v>17804.72</v>
          </cell>
          <cell r="D2769">
            <v>24.457999999999998</v>
          </cell>
        </row>
        <row r="2770">
          <cell r="C2770">
            <v>17810.651000000002</v>
          </cell>
          <cell r="D2770">
            <v>21.138000000000002</v>
          </cell>
        </row>
        <row r="2771">
          <cell r="C2771">
            <v>17814.322</v>
          </cell>
          <cell r="D2771">
            <v>19.158999999999999</v>
          </cell>
        </row>
        <row r="2772">
          <cell r="C2772">
            <v>17818.537</v>
          </cell>
          <cell r="D2772">
            <v>17.097000000000001</v>
          </cell>
        </row>
        <row r="2773">
          <cell r="C2773">
            <v>17824.006000000001</v>
          </cell>
          <cell r="D2773">
            <v>14.565</v>
          </cell>
        </row>
        <row r="2774">
          <cell r="C2774">
            <v>17832.242999999999</v>
          </cell>
          <cell r="D2774">
            <v>11.430999999999999</v>
          </cell>
        </row>
        <row r="2775">
          <cell r="C2775">
            <v>17840.578000000001</v>
          </cell>
          <cell r="D2775">
            <v>9.0709999999999997</v>
          </cell>
        </row>
        <row r="2776">
          <cell r="C2776">
            <v>17848.925999999999</v>
          </cell>
          <cell r="D2776">
            <v>7.4950000000000001</v>
          </cell>
        </row>
        <row r="2777">
          <cell r="C2777">
            <v>17855.782999999999</v>
          </cell>
          <cell r="D2777">
            <v>6.5730000000000004</v>
          </cell>
        </row>
        <row r="2778">
          <cell r="C2778">
            <v>17865.846000000001</v>
          </cell>
          <cell r="D2778">
            <v>5.8120000000000003</v>
          </cell>
        </row>
        <row r="2779">
          <cell r="C2779">
            <v>17874.047999999999</v>
          </cell>
          <cell r="D2779">
            <v>5.5309999999999997</v>
          </cell>
        </row>
        <row r="2780">
          <cell r="C2780">
            <v>17884.071</v>
          </cell>
          <cell r="D2780">
            <v>5.3639999999999999</v>
          </cell>
        </row>
        <row r="2781">
          <cell r="C2781">
            <v>17895.483</v>
          </cell>
          <cell r="D2781">
            <v>5.3810000000000002</v>
          </cell>
        </row>
        <row r="2782">
          <cell r="C2782">
            <v>17919.490000000002</v>
          </cell>
          <cell r="D2782">
            <v>5.4029999999999996</v>
          </cell>
        </row>
        <row r="2783">
          <cell r="C2783">
            <v>17929.638999999999</v>
          </cell>
          <cell r="D2783">
            <v>5.383</v>
          </cell>
        </row>
        <row r="2784">
          <cell r="C2784">
            <v>17953.417000000001</v>
          </cell>
          <cell r="D2784">
            <v>5.46</v>
          </cell>
        </row>
        <row r="2785">
          <cell r="C2785">
            <v>17969.28</v>
          </cell>
          <cell r="D2785">
            <v>5.2510000000000003</v>
          </cell>
        </row>
        <row r="2786">
          <cell r="C2786">
            <v>17985.509999999998</v>
          </cell>
          <cell r="D2786">
            <v>4.4480000000000004</v>
          </cell>
        </row>
        <row r="2787">
          <cell r="C2787">
            <v>17989.862000000001</v>
          </cell>
          <cell r="D2787">
            <v>4.2519999999999998</v>
          </cell>
        </row>
        <row r="2788">
          <cell r="C2788">
            <v>17994.188999999998</v>
          </cell>
          <cell r="D2788">
            <v>3.8860000000000001</v>
          </cell>
        </row>
        <row r="2789">
          <cell r="C2789">
            <v>17997.912</v>
          </cell>
          <cell r="D2789">
            <v>3.7149999999999999</v>
          </cell>
        </row>
        <row r="2790">
          <cell r="C2790">
            <v>18001.071</v>
          </cell>
          <cell r="D2790">
            <v>3.4769999999999999</v>
          </cell>
        </row>
        <row r="2791">
          <cell r="C2791">
            <v>18004.415000000001</v>
          </cell>
          <cell r="D2791">
            <v>3.359</v>
          </cell>
        </row>
        <row r="2792">
          <cell r="C2792">
            <v>18007.677</v>
          </cell>
          <cell r="D2792">
            <v>3.2160000000000002</v>
          </cell>
        </row>
        <row r="2793">
          <cell r="C2793">
            <v>18010.593000000001</v>
          </cell>
          <cell r="D2793">
            <v>3.2240000000000002</v>
          </cell>
        </row>
        <row r="2794">
          <cell r="C2794">
            <v>18013.009999999998</v>
          </cell>
          <cell r="D2794">
            <v>3.1960000000000002</v>
          </cell>
        </row>
        <row r="2795">
          <cell r="C2795">
            <v>18015.738000000001</v>
          </cell>
          <cell r="D2795">
            <v>3.2570000000000001</v>
          </cell>
        </row>
        <row r="2796">
          <cell r="C2796">
            <v>18018.398000000001</v>
          </cell>
          <cell r="D2796">
            <v>3.3919999999999999</v>
          </cell>
        </row>
        <row r="2797">
          <cell r="C2797">
            <v>18021.493999999999</v>
          </cell>
          <cell r="D2797">
            <v>3.5259999999999998</v>
          </cell>
        </row>
        <row r="2798">
          <cell r="C2798">
            <v>18023.416000000001</v>
          </cell>
          <cell r="D2798">
            <v>3.5819999999999999</v>
          </cell>
        </row>
        <row r="2799">
          <cell r="C2799">
            <v>18025.851999999999</v>
          </cell>
          <cell r="D2799">
            <v>3.7509999999999999</v>
          </cell>
        </row>
        <row r="2800">
          <cell r="C2800">
            <v>18029.881000000001</v>
          </cell>
          <cell r="D2800">
            <v>4.05</v>
          </cell>
        </row>
        <row r="2801">
          <cell r="C2801">
            <v>18033.287</v>
          </cell>
          <cell r="D2801">
            <v>4.3170000000000002</v>
          </cell>
        </row>
        <row r="2802">
          <cell r="C2802">
            <v>18044.308000000001</v>
          </cell>
          <cell r="D2802">
            <v>4.9640000000000004</v>
          </cell>
        </row>
        <row r="2803">
          <cell r="C2803">
            <v>18057.361000000001</v>
          </cell>
          <cell r="D2803">
            <v>5.4320000000000004</v>
          </cell>
        </row>
        <row r="2804">
          <cell r="C2804">
            <v>18084.530999999999</v>
          </cell>
          <cell r="D2804">
            <v>5.5</v>
          </cell>
        </row>
        <row r="2805">
          <cell r="C2805">
            <v>18098.917000000001</v>
          </cell>
          <cell r="D2805">
            <v>5.5220000000000002</v>
          </cell>
        </row>
        <row r="2806">
          <cell r="C2806">
            <v>18113.295999999998</v>
          </cell>
          <cell r="D2806">
            <v>5.508</v>
          </cell>
        </row>
        <row r="2807">
          <cell r="C2807">
            <v>18132.324000000001</v>
          </cell>
          <cell r="D2807">
            <v>5.5149999999999997</v>
          </cell>
        </row>
        <row r="2808">
          <cell r="C2808">
            <v>18151.607</v>
          </cell>
          <cell r="D2808">
            <v>5.5579999999999998</v>
          </cell>
        </row>
        <row r="2809">
          <cell r="C2809">
            <v>18167.363000000001</v>
          </cell>
          <cell r="D2809">
            <v>5.4930000000000003</v>
          </cell>
        </row>
        <row r="2810">
          <cell r="C2810">
            <v>18185.662</v>
          </cell>
          <cell r="D2810">
            <v>5.48</v>
          </cell>
        </row>
        <row r="2811">
          <cell r="C2811">
            <v>18209.710999999999</v>
          </cell>
          <cell r="D2811">
            <v>5.4829999999999997</v>
          </cell>
        </row>
        <row r="2812">
          <cell r="C2812">
            <v>18225.797999999999</v>
          </cell>
          <cell r="D2812">
            <v>5.4850000000000003</v>
          </cell>
        </row>
        <row r="2813">
          <cell r="C2813">
            <v>18240.887999999999</v>
          </cell>
          <cell r="D2813">
            <v>5.4210000000000003</v>
          </cell>
        </row>
        <row r="2814">
          <cell r="C2814">
            <v>18255.308000000001</v>
          </cell>
          <cell r="D2814">
            <v>5.4969999999999999</v>
          </cell>
        </row>
        <row r="2815">
          <cell r="C2815">
            <v>18290.784</v>
          </cell>
          <cell r="D2815">
            <v>5.5270000000000001</v>
          </cell>
        </row>
        <row r="2816">
          <cell r="C2816">
            <v>18328.008000000002</v>
          </cell>
          <cell r="D2816">
            <v>5.4880000000000004</v>
          </cell>
        </row>
        <row r="2817">
          <cell r="C2817">
            <v>18346.855</v>
          </cell>
          <cell r="D2817">
            <v>5.4630000000000001</v>
          </cell>
        </row>
        <row r="2818">
          <cell r="C2818">
            <v>18361.812000000002</v>
          </cell>
          <cell r="D2818">
            <v>5.452</v>
          </cell>
        </row>
        <row r="2819">
          <cell r="C2819">
            <v>18373.678</v>
          </cell>
          <cell r="D2819">
            <v>5.4610000000000003</v>
          </cell>
        </row>
        <row r="2820">
          <cell r="C2820">
            <v>18381.385999999999</v>
          </cell>
          <cell r="D2820">
            <v>5.492</v>
          </cell>
        </row>
        <row r="2821">
          <cell r="C2821">
            <v>18392.347000000002</v>
          </cell>
          <cell r="D2821">
            <v>5.6429999999999998</v>
          </cell>
        </row>
        <row r="2822">
          <cell r="C2822">
            <v>18397.489000000001</v>
          </cell>
          <cell r="D2822">
            <v>5.7450000000000001</v>
          </cell>
        </row>
        <row r="2823">
          <cell r="C2823">
            <v>18406.672999999999</v>
          </cell>
          <cell r="D2823">
            <v>5.774</v>
          </cell>
        </row>
        <row r="2824">
          <cell r="C2824">
            <v>18415.386999999999</v>
          </cell>
          <cell r="D2824">
            <v>5.8460000000000001</v>
          </cell>
        </row>
        <row r="2825">
          <cell r="C2825">
            <v>18422.537</v>
          </cell>
          <cell r="D2825">
            <v>5.9409999999999998</v>
          </cell>
        </row>
        <row r="2826">
          <cell r="C2826">
            <v>18430.879000000001</v>
          </cell>
          <cell r="D2826">
            <v>5.9130000000000003</v>
          </cell>
        </row>
        <row r="2827">
          <cell r="C2827">
            <v>18438.392</v>
          </cell>
          <cell r="D2827">
            <v>5.9669999999999996</v>
          </cell>
        </row>
        <row r="2828">
          <cell r="C2828">
            <v>18444.789000000001</v>
          </cell>
          <cell r="D2828">
            <v>5.9560000000000004</v>
          </cell>
        </row>
        <row r="2829">
          <cell r="C2829">
            <v>18448.677</v>
          </cell>
          <cell r="D2829">
            <v>5.976</v>
          </cell>
        </row>
        <row r="2830">
          <cell r="C2830">
            <v>18452.739000000001</v>
          </cell>
          <cell r="D2830">
            <v>5.9829999999999997</v>
          </cell>
        </row>
        <row r="2831">
          <cell r="C2831">
            <v>18455.573</v>
          </cell>
          <cell r="D2831">
            <v>6.0140000000000002</v>
          </cell>
        </row>
        <row r="2832">
          <cell r="C2832">
            <v>18458.79</v>
          </cell>
          <cell r="D2832">
            <v>6.0350000000000001</v>
          </cell>
        </row>
        <row r="2833">
          <cell r="C2833">
            <v>18462.32</v>
          </cell>
          <cell r="D2833">
            <v>5.9189999999999996</v>
          </cell>
        </row>
        <row r="2834">
          <cell r="C2834">
            <v>18465.887999999999</v>
          </cell>
          <cell r="D2834">
            <v>5.907</v>
          </cell>
        </row>
        <row r="2835">
          <cell r="C2835">
            <v>18468.86</v>
          </cell>
          <cell r="D2835">
            <v>5.9240000000000004</v>
          </cell>
        </row>
        <row r="2836">
          <cell r="C2836">
            <v>18471.485000000001</v>
          </cell>
          <cell r="D2836">
            <v>5.8780000000000001</v>
          </cell>
        </row>
        <row r="2837">
          <cell r="C2837">
            <v>18475.807000000001</v>
          </cell>
          <cell r="D2837">
            <v>5.8570000000000002</v>
          </cell>
        </row>
        <row r="2838">
          <cell r="C2838">
            <v>18481.491000000002</v>
          </cell>
          <cell r="D2838">
            <v>5.8289999999999997</v>
          </cell>
        </row>
        <row r="2839">
          <cell r="C2839">
            <v>18484.609</v>
          </cell>
          <cell r="D2839">
            <v>5.7969999999999997</v>
          </cell>
        </row>
        <row r="2840">
          <cell r="C2840">
            <v>18489.074000000001</v>
          </cell>
          <cell r="D2840">
            <v>5.76</v>
          </cell>
        </row>
        <row r="2841">
          <cell r="C2841">
            <v>18494.481</v>
          </cell>
          <cell r="D2841">
            <v>5.7279999999999998</v>
          </cell>
        </row>
        <row r="2842">
          <cell r="C2842">
            <v>18499.798999999999</v>
          </cell>
          <cell r="D2842">
            <v>5.6139999999999999</v>
          </cell>
        </row>
        <row r="2843">
          <cell r="C2843">
            <v>18505.059000000001</v>
          </cell>
          <cell r="D2843">
            <v>5.5430000000000001</v>
          </cell>
        </row>
        <row r="2844">
          <cell r="C2844">
            <v>18510.990000000002</v>
          </cell>
          <cell r="D2844">
            <v>5.4329999999999998</v>
          </cell>
        </row>
        <row r="2845">
          <cell r="C2845">
            <v>18518.582999999999</v>
          </cell>
          <cell r="D2845">
            <v>5.4059999999999997</v>
          </cell>
        </row>
        <row r="2846">
          <cell r="C2846">
            <v>18521.657999999999</v>
          </cell>
          <cell r="D2846">
            <v>5.4189999999999996</v>
          </cell>
        </row>
        <row r="2847">
          <cell r="C2847">
            <v>18526.151000000002</v>
          </cell>
          <cell r="D2847">
            <v>5.4640000000000004</v>
          </cell>
        </row>
        <row r="2848">
          <cell r="C2848">
            <v>18554.208999999999</v>
          </cell>
          <cell r="D2848">
            <v>5.4480000000000004</v>
          </cell>
        </row>
        <row r="2849">
          <cell r="C2849">
            <v>18572.025000000001</v>
          </cell>
          <cell r="D2849">
            <v>5.452</v>
          </cell>
        </row>
        <row r="2850">
          <cell r="C2850">
            <v>18591.409</v>
          </cell>
          <cell r="D2850">
            <v>5.6429999999999998</v>
          </cell>
        </row>
        <row r="2851">
          <cell r="C2851">
            <v>18600.507000000001</v>
          </cell>
          <cell r="D2851">
            <v>5.681</v>
          </cell>
        </row>
        <row r="2852">
          <cell r="C2852">
            <v>18607.417000000001</v>
          </cell>
          <cell r="D2852">
            <v>5.6890000000000001</v>
          </cell>
        </row>
        <row r="2853">
          <cell r="C2853">
            <v>18674.330000000002</v>
          </cell>
          <cell r="D2853">
            <v>5.76</v>
          </cell>
        </row>
        <row r="2854">
          <cell r="C2854">
            <v>18717.767</v>
          </cell>
          <cell r="D2854">
            <v>5.8250000000000002</v>
          </cell>
        </row>
        <row r="2855">
          <cell r="C2855">
            <v>18744.845000000001</v>
          </cell>
          <cell r="D2855">
            <v>5.7430000000000003</v>
          </cell>
        </row>
        <row r="2856">
          <cell r="C2856">
            <v>18768.679</v>
          </cell>
          <cell r="D2856">
            <v>5.7889999999999997</v>
          </cell>
        </row>
        <row r="2857">
          <cell r="C2857">
            <v>18786.098999999998</v>
          </cell>
          <cell r="D2857">
            <v>5.8319999999999999</v>
          </cell>
        </row>
        <row r="2858">
          <cell r="C2858">
            <v>18803.883000000002</v>
          </cell>
          <cell r="D2858">
            <v>5.7489999999999997</v>
          </cell>
        </row>
        <row r="2859">
          <cell r="C2859">
            <v>18812.223000000002</v>
          </cell>
          <cell r="D2859">
            <v>5.6520000000000001</v>
          </cell>
        </row>
        <row r="2860">
          <cell r="C2860">
            <v>18815.555</v>
          </cell>
          <cell r="D2860">
            <v>5.5339999999999998</v>
          </cell>
        </row>
        <row r="2861">
          <cell r="C2861">
            <v>18823.306</v>
          </cell>
          <cell r="D2861">
            <v>5.3339999999999996</v>
          </cell>
        </row>
        <row r="2862">
          <cell r="C2862">
            <v>18833.163</v>
          </cell>
          <cell r="D2862">
            <v>5.1849999999999996</v>
          </cell>
        </row>
        <row r="2863">
          <cell r="C2863">
            <v>18840.791000000001</v>
          </cell>
          <cell r="D2863">
            <v>5.2290000000000001</v>
          </cell>
        </row>
        <row r="2864">
          <cell r="C2864">
            <v>18845.811000000002</v>
          </cell>
          <cell r="D2864">
            <v>5.13</v>
          </cell>
        </row>
        <row r="2865">
          <cell r="C2865">
            <v>18851.874</v>
          </cell>
          <cell r="D2865">
            <v>5.0209999999999999</v>
          </cell>
        </row>
        <row r="2866">
          <cell r="C2866">
            <v>18856.536</v>
          </cell>
          <cell r="D2866">
            <v>5.0750000000000002</v>
          </cell>
        </row>
        <row r="2867">
          <cell r="C2867">
            <v>18861.767</v>
          </cell>
          <cell r="D2867">
            <v>5.1260000000000003</v>
          </cell>
        </row>
        <row r="2868">
          <cell r="C2868">
            <v>18865.371999999999</v>
          </cell>
          <cell r="D2868">
            <v>5.202</v>
          </cell>
        </row>
        <row r="2869">
          <cell r="C2869">
            <v>18870.255000000001</v>
          </cell>
          <cell r="D2869">
            <v>5.2830000000000004</v>
          </cell>
        </row>
        <row r="2870">
          <cell r="C2870">
            <v>18877.526999999998</v>
          </cell>
          <cell r="D2870">
            <v>5.4589999999999996</v>
          </cell>
        </row>
        <row r="2871">
          <cell r="C2871">
            <v>18884.763999999999</v>
          </cell>
          <cell r="D2871">
            <v>5.774</v>
          </cell>
        </row>
        <row r="2872">
          <cell r="C2872">
            <v>18898.815999999999</v>
          </cell>
          <cell r="D2872">
            <v>6.7389999999999999</v>
          </cell>
        </row>
        <row r="2873">
          <cell r="C2873">
            <v>18914.138999999999</v>
          </cell>
          <cell r="D2873">
            <v>8.3979999999999997</v>
          </cell>
        </row>
        <row r="2874">
          <cell r="C2874">
            <v>18939.37</v>
          </cell>
          <cell r="D2874">
            <v>13.476000000000001</v>
          </cell>
        </row>
        <row r="2875">
          <cell r="C2875">
            <v>18956.879000000001</v>
          </cell>
          <cell r="D2875">
            <v>19.122</v>
          </cell>
        </row>
        <row r="2876">
          <cell r="C2876">
            <v>18971.842000000001</v>
          </cell>
          <cell r="D2876">
            <v>25.151</v>
          </cell>
        </row>
        <row r="2877">
          <cell r="C2877">
            <v>18984.781999999999</v>
          </cell>
          <cell r="D2877">
            <v>31.335000000000001</v>
          </cell>
        </row>
        <row r="2878">
          <cell r="C2878">
            <v>18991.348000000002</v>
          </cell>
          <cell r="D2878">
            <v>34.991</v>
          </cell>
        </row>
        <row r="2879">
          <cell r="C2879">
            <v>18994.999</v>
          </cell>
          <cell r="D2879">
            <v>37.18</v>
          </cell>
        </row>
        <row r="2880">
          <cell r="C2880">
            <v>18999.984</v>
          </cell>
          <cell r="D2880">
            <v>40.241</v>
          </cell>
        </row>
        <row r="2881">
          <cell r="C2881">
            <v>19001.848000000002</v>
          </cell>
          <cell r="D2881">
            <v>41.383000000000003</v>
          </cell>
        </row>
        <row r="2882">
          <cell r="C2882">
            <v>19003.933000000001</v>
          </cell>
          <cell r="D2882">
            <v>42.426000000000002</v>
          </cell>
        </row>
        <row r="2883">
          <cell r="C2883">
            <v>19005.62</v>
          </cell>
          <cell r="D2883">
            <v>43.256</v>
          </cell>
        </row>
        <row r="2884">
          <cell r="C2884">
            <v>19007.117999999999</v>
          </cell>
          <cell r="D2884">
            <v>43.936999999999998</v>
          </cell>
        </row>
        <row r="2885">
          <cell r="C2885">
            <v>19008.987000000001</v>
          </cell>
          <cell r="D2885">
            <v>44.573</v>
          </cell>
        </row>
        <row r="2886">
          <cell r="C2886">
            <v>19010.685000000001</v>
          </cell>
          <cell r="D2886">
            <v>45.119</v>
          </cell>
        </row>
        <row r="2887">
          <cell r="C2887">
            <v>19012.822</v>
          </cell>
          <cell r="D2887">
            <v>45.784999999999997</v>
          </cell>
        </row>
        <row r="2888">
          <cell r="C2888">
            <v>19015.350999999999</v>
          </cell>
          <cell r="D2888">
            <v>46.405999999999999</v>
          </cell>
        </row>
        <row r="2889">
          <cell r="C2889">
            <v>19018.223999999998</v>
          </cell>
          <cell r="D2889">
            <v>47.106000000000002</v>
          </cell>
        </row>
        <row r="2890">
          <cell r="C2890">
            <v>19020.698</v>
          </cell>
          <cell r="D2890">
            <v>47.533999999999999</v>
          </cell>
        </row>
        <row r="2891">
          <cell r="C2891">
            <v>19023.678</v>
          </cell>
          <cell r="D2891">
            <v>47.84</v>
          </cell>
        </row>
        <row r="2892">
          <cell r="C2892">
            <v>19026.392</v>
          </cell>
          <cell r="D2892">
            <v>47.970999999999997</v>
          </cell>
        </row>
        <row r="2893">
          <cell r="C2893">
            <v>19029.577000000001</v>
          </cell>
          <cell r="D2893">
            <v>48.034999999999997</v>
          </cell>
        </row>
        <row r="2894">
          <cell r="C2894">
            <v>19031.925999999999</v>
          </cell>
          <cell r="D2894">
            <v>47.872999999999998</v>
          </cell>
        </row>
        <row r="2895">
          <cell r="C2895">
            <v>19034.054</v>
          </cell>
          <cell r="D2895">
            <v>47.628999999999998</v>
          </cell>
        </row>
        <row r="2896">
          <cell r="C2896">
            <v>19036.816999999999</v>
          </cell>
          <cell r="D2896">
            <v>47.216999999999999</v>
          </cell>
        </row>
        <row r="2897">
          <cell r="C2897">
            <v>19039.098000000002</v>
          </cell>
          <cell r="D2897">
            <v>46.715000000000003</v>
          </cell>
        </row>
        <row r="2898">
          <cell r="C2898">
            <v>19041.931</v>
          </cell>
          <cell r="D2898">
            <v>45.78</v>
          </cell>
        </row>
        <row r="2899">
          <cell r="C2899">
            <v>19046.125</v>
          </cell>
          <cell r="D2899">
            <v>44.344999999999999</v>
          </cell>
        </row>
        <row r="2900">
          <cell r="C2900">
            <v>19050.861000000001</v>
          </cell>
          <cell r="D2900">
            <v>42.427999999999997</v>
          </cell>
        </row>
        <row r="2901">
          <cell r="C2901">
            <v>19053.523000000001</v>
          </cell>
          <cell r="D2901">
            <v>41.122</v>
          </cell>
        </row>
        <row r="2902">
          <cell r="C2902">
            <v>19057.654999999999</v>
          </cell>
          <cell r="D2902">
            <v>38.707000000000001</v>
          </cell>
        </row>
        <row r="2903">
          <cell r="C2903">
            <v>19062.254000000001</v>
          </cell>
          <cell r="D2903">
            <v>35.871000000000002</v>
          </cell>
        </row>
        <row r="2904">
          <cell r="C2904">
            <v>19065.657999999999</v>
          </cell>
          <cell r="D2904">
            <v>33.582999999999998</v>
          </cell>
        </row>
        <row r="2905">
          <cell r="C2905">
            <v>19068.806</v>
          </cell>
          <cell r="D2905">
            <v>31.413</v>
          </cell>
        </row>
        <row r="2906">
          <cell r="C2906">
            <v>19078.556</v>
          </cell>
          <cell r="D2906">
            <v>25.402000000000001</v>
          </cell>
        </row>
        <row r="2907">
          <cell r="C2907">
            <v>19088.023000000001</v>
          </cell>
          <cell r="D2907">
            <v>20.899000000000001</v>
          </cell>
        </row>
        <row r="2908">
          <cell r="C2908">
            <v>19098.351999999999</v>
          </cell>
          <cell r="D2908">
            <v>17.033000000000001</v>
          </cell>
        </row>
        <row r="2909">
          <cell r="C2909">
            <v>19112.812000000002</v>
          </cell>
          <cell r="D2909">
            <v>12.701000000000001</v>
          </cell>
        </row>
        <row r="2910">
          <cell r="C2910">
            <v>19138.393</v>
          </cell>
          <cell r="D2910">
            <v>7.5330000000000004</v>
          </cell>
        </row>
        <row r="2911">
          <cell r="C2911">
            <v>19153.626</v>
          </cell>
          <cell r="D2911">
            <v>6.1130000000000004</v>
          </cell>
        </row>
        <row r="2912">
          <cell r="C2912">
            <v>19170.348999999998</v>
          </cell>
          <cell r="D2912">
            <v>5.6639999999999997</v>
          </cell>
        </row>
        <row r="2913">
          <cell r="C2913">
            <v>19181.598999999998</v>
          </cell>
          <cell r="D2913">
            <v>5.9870000000000001</v>
          </cell>
        </row>
        <row r="2914">
          <cell r="C2914">
            <v>19186.231</v>
          </cell>
          <cell r="D2914">
            <v>6.1829999999999998</v>
          </cell>
        </row>
        <row r="2915">
          <cell r="C2915">
            <v>19189.678</v>
          </cell>
          <cell r="D2915">
            <v>6.2430000000000003</v>
          </cell>
        </row>
        <row r="2916">
          <cell r="C2916">
            <v>19194.403999999999</v>
          </cell>
          <cell r="D2916">
            <v>6.2279999999999998</v>
          </cell>
        </row>
        <row r="2917">
          <cell r="C2917">
            <v>19201.985000000001</v>
          </cell>
          <cell r="D2917">
            <v>6.335</v>
          </cell>
        </row>
        <row r="2918">
          <cell r="C2918">
            <v>19206.183000000001</v>
          </cell>
          <cell r="D2918">
            <v>6.3659999999999997</v>
          </cell>
        </row>
        <row r="2919">
          <cell r="C2919">
            <v>19211.113000000001</v>
          </cell>
          <cell r="D2919">
            <v>6.3710000000000004</v>
          </cell>
        </row>
        <row r="2920">
          <cell r="C2920">
            <v>19214.46</v>
          </cell>
          <cell r="D2920">
            <v>6.35</v>
          </cell>
        </row>
        <row r="2921">
          <cell r="C2921">
            <v>19218.945</v>
          </cell>
          <cell r="D2921">
            <v>6.1879999999999997</v>
          </cell>
        </row>
        <row r="2922">
          <cell r="C2922">
            <v>19223.987000000001</v>
          </cell>
          <cell r="D2922">
            <v>6.11</v>
          </cell>
        </row>
        <row r="2923">
          <cell r="C2923">
            <v>19228.246999999999</v>
          </cell>
          <cell r="D2923">
            <v>6.01</v>
          </cell>
        </row>
        <row r="2924">
          <cell r="C2924">
            <v>19233.744999999999</v>
          </cell>
          <cell r="D2924">
            <v>5.7460000000000004</v>
          </cell>
        </row>
        <row r="2925">
          <cell r="C2925">
            <v>19245.417000000001</v>
          </cell>
          <cell r="D2925">
            <v>5.4359999999999999</v>
          </cell>
        </row>
        <row r="2926">
          <cell r="C2926">
            <v>19255.996999999999</v>
          </cell>
          <cell r="D2926">
            <v>5.2430000000000003</v>
          </cell>
        </row>
        <row r="2927">
          <cell r="C2927">
            <v>19261.245999999999</v>
          </cell>
          <cell r="D2927">
            <v>5.2560000000000002</v>
          </cell>
        </row>
        <row r="2928">
          <cell r="C2928">
            <v>19270.094000000001</v>
          </cell>
          <cell r="D2928">
            <v>5.3369999999999997</v>
          </cell>
        </row>
        <row r="2929">
          <cell r="C2929">
            <v>19281.951000000001</v>
          </cell>
          <cell r="D2929">
            <v>5.4379999999999997</v>
          </cell>
        </row>
        <row r="2930">
          <cell r="C2930">
            <v>19300.888999999999</v>
          </cell>
          <cell r="D2930">
            <v>5.3609999999999998</v>
          </cell>
        </row>
        <row r="2931">
          <cell r="C2931">
            <v>19319.796999999999</v>
          </cell>
          <cell r="D2931">
            <v>5.4109999999999996</v>
          </cell>
        </row>
        <row r="2932">
          <cell r="C2932">
            <v>19340.166000000001</v>
          </cell>
          <cell r="D2932">
            <v>5.4429999999999996</v>
          </cell>
        </row>
        <row r="2933">
          <cell r="C2933">
            <v>19367.942999999999</v>
          </cell>
          <cell r="D2933">
            <v>5.4210000000000003</v>
          </cell>
        </row>
        <row r="2934">
          <cell r="C2934">
            <v>19377.830999999998</v>
          </cell>
          <cell r="D2934">
            <v>5.4779999999999998</v>
          </cell>
        </row>
        <row r="2935">
          <cell r="C2935">
            <v>19396.723000000002</v>
          </cell>
          <cell r="D2935">
            <v>5.3979999999999997</v>
          </cell>
        </row>
        <row r="2936">
          <cell r="C2936">
            <v>19415.221000000001</v>
          </cell>
          <cell r="D2936">
            <v>5.3959999999999999</v>
          </cell>
        </row>
        <row r="2937">
          <cell r="C2937">
            <v>19435.422999999999</v>
          </cell>
          <cell r="D2937">
            <v>5.3869999999999996</v>
          </cell>
        </row>
        <row r="2938">
          <cell r="C2938">
            <v>19459.846000000001</v>
          </cell>
          <cell r="D2938">
            <v>5.3719999999999999</v>
          </cell>
        </row>
        <row r="2939">
          <cell r="C2939">
            <v>19477.767</v>
          </cell>
          <cell r="D2939">
            <v>5.399</v>
          </cell>
        </row>
        <row r="2940">
          <cell r="C2940">
            <v>19489.569</v>
          </cell>
          <cell r="D2940">
            <v>5.3970000000000002</v>
          </cell>
        </row>
        <row r="2941">
          <cell r="C2941">
            <v>19504.306</v>
          </cell>
          <cell r="D2941">
            <v>5.4420000000000002</v>
          </cell>
        </row>
        <row r="2942">
          <cell r="C2942">
            <v>19535</v>
          </cell>
          <cell r="D2942">
            <v>5.415</v>
          </cell>
        </row>
      </sheetData>
      <sheetData sheetId="1"/>
      <sheetData sheetId="2"/>
      <sheetData sheetId="3"/>
      <sheetData sheetId="4"/>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sheetName val="ESTADO RED VIS"/>
      <sheetName val="SEMAFORO VIS"/>
      <sheetName val="TORTA EST. VIAS VIS"/>
      <sheetName val="ESTADO RED TEC"/>
      <sheetName val="SEMAFORO TEC VIS"/>
      <sheetName val="TORTA EST. VIAS TEC"/>
      <sheetName val="MAPA EST RED"/>
      <sheetName val="NECESIDAD VIA"/>
      <sheetName val="Necesidades cr."/>
      <sheetName val="CANT OBRA"/>
      <sheetName val="INF. EMERGENCIAS"/>
      <sheetName val="PUENTES"/>
      <sheetName val="NEC PTES"/>
      <sheetName val="PONTONES"/>
      <sheetName val="NEC. PONTONES"/>
      <sheetName val="Señal Vertical"/>
      <sheetName val="Señal Horizontal"/>
      <sheetName val="ACCIDENTALIDAD"/>
      <sheetName val="DEFENSA VIAS"/>
      <sheetName val="SEGUIMIENTO"/>
      <sheetName val="CUANTI AMV"/>
      <sheetName val="CUALI AMV"/>
      <sheetName val="CUANTI MICRO"/>
      <sheetName val="CUALI MICRO"/>
      <sheetName val="FOTOG"/>
      <sheetName val="PRENSA"/>
      <sheetName val="COMENTARIO"/>
      <sheetName val="ANEXO"/>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row r="3">
          <cell r="A3">
            <v>0</v>
          </cell>
          <cell r="B3">
            <v>0</v>
          </cell>
          <cell r="F3">
            <v>0</v>
          </cell>
          <cell r="G3">
            <v>0</v>
          </cell>
          <cell r="K3">
            <v>0</v>
          </cell>
          <cell r="L3">
            <v>0</v>
          </cell>
        </row>
        <row r="4">
          <cell r="A4">
            <v>1</v>
          </cell>
          <cell r="B4">
            <v>933</v>
          </cell>
          <cell r="F4">
            <v>1</v>
          </cell>
          <cell r="G4">
            <v>962</v>
          </cell>
          <cell r="K4">
            <v>1</v>
          </cell>
          <cell r="L4">
            <v>997</v>
          </cell>
        </row>
        <row r="5">
          <cell r="A5">
            <v>2</v>
          </cell>
          <cell r="B5">
            <v>949</v>
          </cell>
          <cell r="F5">
            <v>2</v>
          </cell>
          <cell r="G5">
            <v>1030</v>
          </cell>
          <cell r="K5">
            <v>2</v>
          </cell>
          <cell r="L5">
            <v>996</v>
          </cell>
        </row>
        <row r="6">
          <cell r="A6">
            <v>3</v>
          </cell>
          <cell r="B6">
            <v>969</v>
          </cell>
          <cell r="F6">
            <v>3</v>
          </cell>
          <cell r="G6">
            <v>952</v>
          </cell>
          <cell r="K6">
            <v>3</v>
          </cell>
          <cell r="L6">
            <v>999</v>
          </cell>
        </row>
        <row r="7">
          <cell r="A7">
            <v>4</v>
          </cell>
          <cell r="B7">
            <v>965</v>
          </cell>
          <cell r="F7">
            <v>4</v>
          </cell>
          <cell r="G7">
            <v>957</v>
          </cell>
          <cell r="K7">
            <v>4</v>
          </cell>
          <cell r="L7">
            <v>1000</v>
          </cell>
        </row>
        <row r="8">
          <cell r="A8">
            <v>5</v>
          </cell>
          <cell r="B8">
            <v>952</v>
          </cell>
          <cell r="F8">
            <v>5</v>
          </cell>
          <cell r="G8">
            <v>1000</v>
          </cell>
          <cell r="K8">
            <v>5</v>
          </cell>
          <cell r="L8">
            <v>1001</v>
          </cell>
        </row>
        <row r="9">
          <cell r="A9">
            <v>6</v>
          </cell>
          <cell r="B9">
            <v>964</v>
          </cell>
          <cell r="F9">
            <v>6</v>
          </cell>
          <cell r="G9">
            <v>950</v>
          </cell>
          <cell r="K9">
            <v>6</v>
          </cell>
          <cell r="L9">
            <v>999</v>
          </cell>
        </row>
        <row r="10">
          <cell r="A10">
            <v>7</v>
          </cell>
          <cell r="B10">
            <v>978</v>
          </cell>
          <cell r="F10">
            <v>7</v>
          </cell>
          <cell r="G10">
            <v>983</v>
          </cell>
          <cell r="K10">
            <v>7</v>
          </cell>
          <cell r="L10">
            <v>1005</v>
          </cell>
        </row>
        <row r="11">
          <cell r="A11">
            <v>8</v>
          </cell>
          <cell r="B11">
            <v>969</v>
          </cell>
          <cell r="F11">
            <v>8</v>
          </cell>
          <cell r="G11">
            <v>976</v>
          </cell>
          <cell r="K11">
            <v>8</v>
          </cell>
          <cell r="L11">
            <v>1000</v>
          </cell>
        </row>
        <row r="12">
          <cell r="A12">
            <v>9</v>
          </cell>
          <cell r="B12">
            <v>1104</v>
          </cell>
          <cell r="F12">
            <v>9</v>
          </cell>
          <cell r="G12">
            <v>965</v>
          </cell>
          <cell r="K12">
            <v>9</v>
          </cell>
          <cell r="L12">
            <v>1000</v>
          </cell>
        </row>
        <row r="13">
          <cell r="A13">
            <v>10</v>
          </cell>
          <cell r="B13">
            <v>857</v>
          </cell>
          <cell r="F13">
            <v>10</v>
          </cell>
          <cell r="G13">
            <v>961</v>
          </cell>
          <cell r="K13">
            <v>10</v>
          </cell>
          <cell r="L13">
            <v>1000</v>
          </cell>
        </row>
        <row r="14">
          <cell r="A14">
            <v>11</v>
          </cell>
          <cell r="B14">
            <v>957</v>
          </cell>
          <cell r="F14">
            <v>11</v>
          </cell>
          <cell r="G14">
            <v>970</v>
          </cell>
          <cell r="K14">
            <v>11</v>
          </cell>
          <cell r="L14">
            <v>1000</v>
          </cell>
        </row>
        <row r="15">
          <cell r="A15">
            <v>12</v>
          </cell>
          <cell r="B15">
            <v>983</v>
          </cell>
          <cell r="F15">
            <v>12</v>
          </cell>
          <cell r="G15">
            <v>980</v>
          </cell>
          <cell r="K15">
            <v>12</v>
          </cell>
          <cell r="L15">
            <v>1000</v>
          </cell>
        </row>
        <row r="16">
          <cell r="A16">
            <v>13</v>
          </cell>
          <cell r="B16">
            <v>980</v>
          </cell>
          <cell r="F16">
            <v>13</v>
          </cell>
          <cell r="G16">
            <v>998</v>
          </cell>
          <cell r="K16">
            <v>13</v>
          </cell>
          <cell r="L16">
            <v>1000</v>
          </cell>
        </row>
        <row r="17">
          <cell r="A17">
            <v>14</v>
          </cell>
          <cell r="B17">
            <v>963</v>
          </cell>
          <cell r="F17">
            <v>14</v>
          </cell>
          <cell r="G17">
            <v>1005</v>
          </cell>
          <cell r="K17">
            <v>14</v>
          </cell>
          <cell r="L17">
            <v>1000</v>
          </cell>
        </row>
        <row r="18">
          <cell r="A18">
            <v>15</v>
          </cell>
          <cell r="B18">
            <v>987</v>
          </cell>
          <cell r="F18">
            <v>15</v>
          </cell>
          <cell r="G18">
            <v>982</v>
          </cell>
          <cell r="K18">
            <v>15</v>
          </cell>
          <cell r="L18">
            <v>1000</v>
          </cell>
        </row>
        <row r="19">
          <cell r="A19">
            <v>16</v>
          </cell>
          <cell r="B19">
            <v>979</v>
          </cell>
          <cell r="F19">
            <v>16</v>
          </cell>
          <cell r="G19">
            <v>993</v>
          </cell>
          <cell r="K19">
            <v>16</v>
          </cell>
          <cell r="L19">
            <v>983</v>
          </cell>
        </row>
        <row r="20">
          <cell r="A20">
            <v>17</v>
          </cell>
          <cell r="B20">
            <v>977</v>
          </cell>
          <cell r="F20">
            <v>17</v>
          </cell>
          <cell r="G20">
            <v>988</v>
          </cell>
          <cell r="K20">
            <v>17</v>
          </cell>
          <cell r="L20">
            <v>1010</v>
          </cell>
        </row>
        <row r="21">
          <cell r="A21">
            <v>18</v>
          </cell>
          <cell r="B21">
            <v>987</v>
          </cell>
          <cell r="F21">
            <v>18</v>
          </cell>
          <cell r="G21">
            <v>1005</v>
          </cell>
          <cell r="K21">
            <v>18</v>
          </cell>
          <cell r="L21">
            <v>1023</v>
          </cell>
        </row>
        <row r="22">
          <cell r="A22">
            <v>19</v>
          </cell>
          <cell r="B22">
            <v>931</v>
          </cell>
          <cell r="F22">
            <v>19</v>
          </cell>
          <cell r="G22">
            <v>976</v>
          </cell>
          <cell r="K22">
            <v>19</v>
          </cell>
          <cell r="L22">
            <v>1000</v>
          </cell>
        </row>
        <row r="23">
          <cell r="A23">
            <v>20</v>
          </cell>
          <cell r="B23">
            <v>1109</v>
          </cell>
          <cell r="F23">
            <v>20</v>
          </cell>
          <cell r="G23">
            <v>973</v>
          </cell>
          <cell r="K23">
            <v>20</v>
          </cell>
          <cell r="L23">
            <v>972</v>
          </cell>
        </row>
        <row r="24">
          <cell r="A24">
            <v>21</v>
          </cell>
          <cell r="B24">
            <v>892</v>
          </cell>
          <cell r="F24">
            <v>21</v>
          </cell>
          <cell r="G24">
            <v>956</v>
          </cell>
          <cell r="K24">
            <v>21</v>
          </cell>
          <cell r="L24">
            <v>970</v>
          </cell>
        </row>
        <row r="25">
          <cell r="A25">
            <v>22</v>
          </cell>
          <cell r="B25">
            <v>1004</v>
          </cell>
          <cell r="F25">
            <v>22</v>
          </cell>
          <cell r="G25">
            <v>962</v>
          </cell>
          <cell r="K25">
            <v>22</v>
          </cell>
          <cell r="L25">
            <v>992</v>
          </cell>
        </row>
        <row r="26">
          <cell r="A26">
            <v>23</v>
          </cell>
          <cell r="B26">
            <v>1000</v>
          </cell>
          <cell r="F26">
            <v>23</v>
          </cell>
          <cell r="G26">
            <v>983</v>
          </cell>
          <cell r="K26">
            <v>23</v>
          </cell>
          <cell r="L26">
            <v>987</v>
          </cell>
        </row>
        <row r="27">
          <cell r="A27">
            <v>24</v>
          </cell>
          <cell r="B27">
            <v>996</v>
          </cell>
          <cell r="F27">
            <v>24</v>
          </cell>
          <cell r="G27">
            <v>977</v>
          </cell>
          <cell r="K27">
            <v>24</v>
          </cell>
          <cell r="L27">
            <v>981</v>
          </cell>
        </row>
        <row r="28">
          <cell r="A28">
            <v>25</v>
          </cell>
          <cell r="B28">
            <v>1002</v>
          </cell>
          <cell r="F28">
            <v>25</v>
          </cell>
          <cell r="G28">
            <v>972</v>
          </cell>
          <cell r="K28">
            <v>25</v>
          </cell>
          <cell r="L28">
            <v>986</v>
          </cell>
        </row>
        <row r="29">
          <cell r="A29">
            <v>26</v>
          </cell>
          <cell r="B29">
            <v>1033</v>
          </cell>
          <cell r="F29">
            <v>26</v>
          </cell>
          <cell r="G29">
            <v>970</v>
          </cell>
          <cell r="K29">
            <v>26</v>
          </cell>
          <cell r="L29">
            <v>990</v>
          </cell>
        </row>
        <row r="30">
          <cell r="A30">
            <v>27</v>
          </cell>
          <cell r="B30">
            <v>982</v>
          </cell>
          <cell r="F30">
            <v>27</v>
          </cell>
          <cell r="G30">
            <v>996</v>
          </cell>
          <cell r="K30">
            <v>27</v>
          </cell>
          <cell r="L30">
            <v>988</v>
          </cell>
        </row>
        <row r="31">
          <cell r="A31">
            <v>28</v>
          </cell>
          <cell r="B31">
            <v>996</v>
          </cell>
          <cell r="F31">
            <v>28</v>
          </cell>
          <cell r="G31">
            <v>974</v>
          </cell>
          <cell r="K31">
            <v>28</v>
          </cell>
          <cell r="L31">
            <v>994</v>
          </cell>
        </row>
        <row r="32">
          <cell r="A32">
            <v>29</v>
          </cell>
          <cell r="B32">
            <v>1000</v>
          </cell>
          <cell r="F32">
            <v>29</v>
          </cell>
          <cell r="G32">
            <v>984</v>
          </cell>
          <cell r="K32">
            <v>29</v>
          </cell>
          <cell r="L32">
            <v>988</v>
          </cell>
        </row>
        <row r="33">
          <cell r="A33">
            <v>30</v>
          </cell>
          <cell r="B33">
            <v>1009</v>
          </cell>
          <cell r="F33">
            <v>30</v>
          </cell>
          <cell r="G33">
            <v>786</v>
          </cell>
          <cell r="K33">
            <v>30</v>
          </cell>
          <cell r="L33">
            <v>990</v>
          </cell>
        </row>
        <row r="34">
          <cell r="A34">
            <v>31</v>
          </cell>
          <cell r="B34">
            <v>1011</v>
          </cell>
          <cell r="K34">
            <v>31</v>
          </cell>
          <cell r="L34">
            <v>990</v>
          </cell>
        </row>
        <row r="35">
          <cell r="A35">
            <v>32</v>
          </cell>
          <cell r="B35">
            <v>1005</v>
          </cell>
          <cell r="K35">
            <v>32</v>
          </cell>
          <cell r="L35">
            <v>1009</v>
          </cell>
        </row>
        <row r="36">
          <cell r="A36">
            <v>33</v>
          </cell>
          <cell r="B36">
            <v>1002</v>
          </cell>
          <cell r="K36">
            <v>33</v>
          </cell>
          <cell r="L36">
            <v>988</v>
          </cell>
        </row>
        <row r="37">
          <cell r="A37">
            <v>34</v>
          </cell>
          <cell r="B37">
            <v>1000</v>
          </cell>
          <cell r="K37">
            <v>34</v>
          </cell>
          <cell r="L37">
            <v>1008</v>
          </cell>
        </row>
        <row r="38">
          <cell r="A38">
            <v>35</v>
          </cell>
          <cell r="B38">
            <v>1012</v>
          </cell>
          <cell r="K38">
            <v>35</v>
          </cell>
          <cell r="L38">
            <v>990</v>
          </cell>
        </row>
        <row r="39">
          <cell r="A39">
            <v>36</v>
          </cell>
          <cell r="B39">
            <v>992</v>
          </cell>
          <cell r="K39">
            <v>36</v>
          </cell>
          <cell r="L39">
            <v>991</v>
          </cell>
        </row>
        <row r="40">
          <cell r="A40">
            <v>37</v>
          </cell>
          <cell r="B40">
            <v>1005</v>
          </cell>
          <cell r="K40">
            <v>37</v>
          </cell>
          <cell r="L40">
            <v>910</v>
          </cell>
        </row>
        <row r="41">
          <cell r="A41">
            <v>38</v>
          </cell>
          <cell r="B41">
            <v>1033</v>
          </cell>
          <cell r="K41">
            <v>38</v>
          </cell>
          <cell r="L41">
            <v>990</v>
          </cell>
        </row>
        <row r="42">
          <cell r="A42">
            <v>39</v>
          </cell>
          <cell r="B42">
            <v>995</v>
          </cell>
          <cell r="K42">
            <v>39</v>
          </cell>
          <cell r="L42">
            <v>987</v>
          </cell>
        </row>
        <row r="43">
          <cell r="A43">
            <v>40</v>
          </cell>
          <cell r="B43">
            <v>987</v>
          </cell>
          <cell r="K43">
            <v>40</v>
          </cell>
          <cell r="L43">
            <v>988</v>
          </cell>
        </row>
        <row r="44">
          <cell r="A44">
            <v>41</v>
          </cell>
          <cell r="B44">
            <v>980</v>
          </cell>
          <cell r="K44">
            <v>41</v>
          </cell>
          <cell r="L44">
            <v>991</v>
          </cell>
        </row>
        <row r="45">
          <cell r="A45">
            <v>42</v>
          </cell>
          <cell r="B45">
            <v>1001</v>
          </cell>
          <cell r="K45">
            <v>42</v>
          </cell>
          <cell r="L45">
            <v>992</v>
          </cell>
        </row>
        <row r="46">
          <cell r="A46">
            <v>43</v>
          </cell>
          <cell r="B46">
            <v>1012</v>
          </cell>
          <cell r="K46">
            <v>43</v>
          </cell>
          <cell r="L46">
            <v>1012</v>
          </cell>
        </row>
        <row r="47">
          <cell r="A47">
            <v>44</v>
          </cell>
          <cell r="B47">
            <v>1062</v>
          </cell>
          <cell r="K47">
            <v>44</v>
          </cell>
          <cell r="L47">
            <v>992</v>
          </cell>
        </row>
        <row r="48">
          <cell r="A48">
            <v>45</v>
          </cell>
          <cell r="B48">
            <v>1000</v>
          </cell>
          <cell r="K48">
            <v>45</v>
          </cell>
          <cell r="L48">
            <v>992</v>
          </cell>
        </row>
        <row r="49">
          <cell r="A49">
            <v>46</v>
          </cell>
          <cell r="B49">
            <v>1011</v>
          </cell>
          <cell r="K49">
            <v>46</v>
          </cell>
          <cell r="L49">
            <v>993</v>
          </cell>
        </row>
        <row r="50">
          <cell r="A50">
            <v>47</v>
          </cell>
          <cell r="B50">
            <v>1006</v>
          </cell>
          <cell r="K50">
            <v>47</v>
          </cell>
          <cell r="L50">
            <v>1009</v>
          </cell>
        </row>
        <row r="51">
          <cell r="A51">
            <v>48</v>
          </cell>
          <cell r="B51">
            <v>1013</v>
          </cell>
          <cell r="K51">
            <v>48</v>
          </cell>
          <cell r="L51">
            <v>991</v>
          </cell>
        </row>
        <row r="52">
          <cell r="A52">
            <v>49</v>
          </cell>
          <cell r="B52">
            <v>836</v>
          </cell>
          <cell r="K52">
            <v>49</v>
          </cell>
          <cell r="L52">
            <v>993</v>
          </cell>
        </row>
        <row r="53">
          <cell r="K53">
            <v>50</v>
          </cell>
          <cell r="L53">
            <v>1014</v>
          </cell>
        </row>
        <row r="54">
          <cell r="K54">
            <v>51</v>
          </cell>
          <cell r="L54">
            <v>995</v>
          </cell>
        </row>
        <row r="55">
          <cell r="K55">
            <v>52</v>
          </cell>
          <cell r="L55">
            <v>498</v>
          </cell>
        </row>
      </sheetData>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sheetData sheetId="1"/>
      <sheetData sheetId="2" refreshError="1">
        <row r="20">
          <cell r="A20" t="str">
            <v>ADMINISTRADOR VIAL: ARMANDO SANCHEZ SANCHEZ</v>
          </cell>
        </row>
      </sheetData>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INDICE"/>
      <sheetName val="Equipo"/>
      <sheetName val="materiales"/>
      <sheetName val="otros"/>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s>
    <sheetDataSet>
      <sheetData sheetId="0"/>
      <sheetData sheetId="1"/>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( 100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(SALTARÍN)</v>
          </cell>
        </row>
        <row r="27">
          <cell r="A27" t="str">
            <v>Compactador manual de rodillo</v>
          </cell>
        </row>
        <row r="28">
          <cell r="A28" t="str">
            <v>Compactador vIbratorio tipo DD-20</v>
          </cell>
        </row>
        <row r="29">
          <cell r="A29" t="str">
            <v>Compactador manual vibratorio (CANGURO)</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Cortadora de pavimento</v>
          </cell>
        </row>
        <row r="35">
          <cell r="A35" t="str">
            <v>Diferencial de 2 ton.</v>
          </cell>
        </row>
        <row r="36">
          <cell r="A36" t="str">
            <v>Diferencial de 3 ton.</v>
          </cell>
        </row>
        <row r="37">
          <cell r="A37" t="str">
            <v>Equipo de control (bandas sonoras reduce velocidad) (Termohigometros, Termómetros, Galgas)</v>
          </cell>
        </row>
        <row r="38">
          <cell r="A38" t="str">
            <v>Equipo de oxicorte</v>
          </cell>
        </row>
        <row r="39">
          <cell r="A39" t="str">
            <v>Equipo de perforación (TRACKDRILL)</v>
          </cell>
        </row>
        <row r="40">
          <cell r="A40" t="str">
            <v>Equipo de pintura (Compresor)</v>
          </cell>
        </row>
        <row r="41">
          <cell r="A41" t="str">
            <v>Equipo de soldadura 250 AMP</v>
          </cell>
        </row>
        <row r="42">
          <cell r="A42" t="str">
            <v>Equipo de soldadura 400</v>
          </cell>
        </row>
        <row r="43">
          <cell r="A43" t="str">
            <v>Equipo de soldadura 600</v>
          </cell>
        </row>
        <row r="44">
          <cell r="A44" t="str">
            <v>Equipo de topografía</v>
          </cell>
        </row>
        <row r="45">
          <cell r="A45" t="str">
            <v>Equipo manual aplicador (bandas sonoras reductoras velocidad)</v>
          </cell>
        </row>
        <row r="46">
          <cell r="A46" t="str">
            <v>Esparcidor de gravilla</v>
          </cell>
        </row>
        <row r="47">
          <cell r="A47" t="str">
            <v>Estación</v>
          </cell>
        </row>
        <row r="48">
          <cell r="A48" t="str">
            <v>Formaleta metálica (concreto hidraulico)</v>
          </cell>
        </row>
        <row r="49">
          <cell r="A49" t="str">
            <v>Formaleta metálica (tuberia de concreto reforzado)</v>
          </cell>
        </row>
        <row r="50">
          <cell r="A50" t="str">
            <v>Formaleta para camisa de pilote</v>
          </cell>
        </row>
        <row r="51">
          <cell r="A51" t="str">
            <v>Fresadora de pavimento</v>
          </cell>
        </row>
        <row r="52">
          <cell r="A52" t="str">
            <v>Fresadora y recicladora de pavimento</v>
          </cell>
        </row>
        <row r="53">
          <cell r="A53" t="str">
            <v>Gato para tensionamiento</v>
          </cell>
        </row>
        <row r="54">
          <cell r="A54" t="str">
            <v>Grua (capacidad 15 ton)</v>
          </cell>
        </row>
        <row r="55">
          <cell r="A55" t="str">
            <v>Grua con torre</v>
          </cell>
        </row>
        <row r="56">
          <cell r="A56" t="str">
            <v>Grua telescópica</v>
          </cell>
        </row>
        <row r="57">
          <cell r="A57" t="str">
            <v>Grua 10 TON</v>
          </cell>
        </row>
        <row r="58">
          <cell r="A58" t="str">
            <v>Guadañadora</v>
          </cell>
        </row>
        <row r="59">
          <cell r="A59" t="str">
            <v>Maquina termica pegatachas</v>
          </cell>
        </row>
        <row r="60">
          <cell r="A60" t="str">
            <v>Mezcladora de concreto (1 bulto)</v>
          </cell>
        </row>
        <row r="61">
          <cell r="A61" t="str">
            <v>Montacargas</v>
          </cell>
        </row>
        <row r="62">
          <cell r="A62" t="str">
            <v>Motobomba 3 PULGADAS</v>
          </cell>
        </row>
        <row r="63">
          <cell r="A63" t="str">
            <v>Motobomba 4 PULGADAS</v>
          </cell>
        </row>
        <row r="64">
          <cell r="A64" t="str">
            <v>Motobomba 6" DIAMETRO DE BOMBEO DE 2M³/SEG.</v>
          </cell>
        </row>
        <row r="65">
          <cell r="A65" t="str">
            <v>Motobomba de concreto</v>
          </cell>
        </row>
        <row r="66">
          <cell r="A66" t="str">
            <v>Motoniveladora</v>
          </cell>
        </row>
        <row r="67">
          <cell r="A67" t="str">
            <v>Motosierra</v>
          </cell>
        </row>
        <row r="68">
          <cell r="A68" t="str">
            <v>Pala auxiliar de piloteadora</v>
          </cell>
        </row>
        <row r="69">
          <cell r="A69" t="str">
            <v>Pala grua con martillo</v>
          </cell>
        </row>
        <row r="70">
          <cell r="A70" t="str">
            <v>Piloteadora</v>
          </cell>
        </row>
        <row r="71">
          <cell r="A71" t="str">
            <v>Planta asfalto en caliente</v>
          </cell>
        </row>
        <row r="72">
          <cell r="A72" t="str">
            <v>Planta asfalto en frio</v>
          </cell>
        </row>
        <row r="73">
          <cell r="A73" t="str">
            <v>Planta eléctrica</v>
          </cell>
        </row>
        <row r="74">
          <cell r="A74" t="str">
            <v>Planta trituradora</v>
          </cell>
        </row>
        <row r="75">
          <cell r="A75" t="str">
            <v>Pluma capacidad 100kg</v>
          </cell>
        </row>
        <row r="76">
          <cell r="A76" t="str">
            <v>Pulidora (8500 REV)</v>
          </cell>
        </row>
        <row r="77">
          <cell r="A77" t="str">
            <v>Pulvimixer</v>
          </cell>
        </row>
        <row r="78">
          <cell r="A78" t="str">
            <v>Regla vibratoria L=3m</v>
          </cell>
        </row>
        <row r="79">
          <cell r="A79" t="str">
            <v>Recicladora</v>
          </cell>
        </row>
        <row r="80">
          <cell r="A80" t="str">
            <v>Retrocargador</v>
          </cell>
        </row>
        <row r="81">
          <cell r="A81" t="str">
            <v>Retroexcavadora CAT 320</v>
          </cell>
        </row>
        <row r="82">
          <cell r="A82" t="str">
            <v>Retroexcavadora A25C</v>
          </cell>
        </row>
        <row r="83">
          <cell r="A83" t="str">
            <v>Retroexcavadora E-200 sobre orugas</v>
          </cell>
        </row>
        <row r="84">
          <cell r="A84" t="str">
            <v>Retroexcavadora E-200 con martillo neumatico</v>
          </cell>
        </row>
        <row r="85">
          <cell r="A85" t="str">
            <v>Retroexcavadora 428 doble trasmisión</v>
          </cell>
        </row>
        <row r="86">
          <cell r="A86" t="str">
            <v>Retroexcavadora sobre llantas JD 410</v>
          </cell>
        </row>
        <row r="87">
          <cell r="A87" t="str">
            <v>Taco metálico o puntal (escamas en concreto)</v>
          </cell>
        </row>
        <row r="88">
          <cell r="A88" t="str">
            <v>Tarifa de transporte</v>
          </cell>
        </row>
        <row r="89">
          <cell r="A89" t="str">
            <v>Tarifa de transporte para agregado de mezclas</v>
          </cell>
        </row>
        <row r="90">
          <cell r="A90" t="str">
            <v>Tarifa de transporte para bacheo (mezclas)</v>
          </cell>
        </row>
        <row r="91">
          <cell r="A91" t="str">
            <v>Tarifa de transporte de estructuras metálicas en obra</v>
          </cell>
        </row>
        <row r="92">
          <cell r="A92" t="str">
            <v xml:space="preserve">Tarifa de transporte de estructuras metálicas </v>
          </cell>
        </row>
        <row r="93">
          <cell r="A93" t="str">
            <v>Tarifa de trsnporte de cemento</v>
          </cell>
        </row>
        <row r="94">
          <cell r="A94" t="str">
            <v>Tarifa de trsnporte de aceros</v>
          </cell>
        </row>
        <row r="95">
          <cell r="A95" t="str">
            <v>Terminadora de asfalto (Finisher)</v>
          </cell>
        </row>
        <row r="96">
          <cell r="A96" t="str">
            <v>Vehiculo delineador</v>
          </cell>
        </row>
        <row r="97">
          <cell r="A97" t="str">
            <v>Vibrador de concreto</v>
          </cell>
        </row>
        <row r="98">
          <cell r="A98" t="str">
            <v>Vibrocompatador Dynapac (10 TON)</v>
          </cell>
        </row>
        <row r="99">
          <cell r="A99" t="str">
            <v>Volqueta 6 m3</v>
          </cell>
        </row>
        <row r="100">
          <cell r="A100" t="str">
            <v>Equipo de Ruteo</v>
          </cell>
        </row>
        <row r="101">
          <cell r="A101" t="str">
            <v>Equipo para Sello de Grietas</v>
          </cell>
        </row>
        <row r="102">
          <cell r="A102" t="str">
            <v>Caldera Doble Fondo</v>
          </cell>
        </row>
        <row r="103">
          <cell r="A103" t="str">
            <v>Equipo para Hidrosiembra</v>
          </cell>
        </row>
        <row r="104">
          <cell r="A104" t="str">
            <v>Minicargador Tipo Bobcat</v>
          </cell>
        </row>
        <row r="105">
          <cell r="A105" t="str">
            <v>Volqueta 14 m3</v>
          </cell>
        </row>
        <row r="106">
          <cell r="A106" t="str">
            <v>ALLANADORA</v>
          </cell>
        </row>
        <row r="107">
          <cell r="A107" t="str">
            <v>HIDROLAVADORA</v>
          </cell>
        </row>
        <row r="108">
          <cell r="A108" t="str">
            <v xml:space="preserve">EQUIPO DE SOLDADURA, GRUA, </v>
          </cell>
        </row>
        <row r="109">
          <cell r="A109" t="str">
            <v>Camisa metálica en acero A-37</v>
          </cell>
        </row>
        <row r="110">
          <cell r="A110" t="str">
            <v>EQUIPO DE SAND BLASTING</v>
          </cell>
        </row>
        <row r="112">
          <cell r="A112" t="e">
            <v>#VALUE!</v>
          </cell>
        </row>
        <row r="113">
          <cell r="A113" t="str">
            <v>CAMIONETA 150</v>
          </cell>
        </row>
        <row r="114">
          <cell r="A114" t="str">
            <v>FUNDIDORA</v>
          </cell>
        </row>
        <row r="115">
          <cell r="A115" t="str">
            <v>PLANTA DE MEZCLA Y SECADO</v>
          </cell>
        </row>
        <row r="116">
          <cell r="A116" t="str">
            <v>PLANTA ELECTRICA</v>
          </cell>
        </row>
        <row r="117">
          <cell r="A117" t="str">
            <v>PLAQUETAVIBRATORIA</v>
          </cell>
        </row>
        <row r="118">
          <cell r="A118" t="str">
            <v>HERRAMIENTA MENOR</v>
          </cell>
        </row>
      </sheetData>
      <sheetData sheetId="3">
        <row r="7">
          <cell r="A7" t="str">
            <v>Acero A-36 para estructura metálica</v>
          </cell>
        </row>
        <row r="8">
          <cell r="A8" t="str">
            <v>Acero A-37</v>
          </cell>
        </row>
        <row r="9">
          <cell r="A9" t="str">
            <v>Acero A-40</v>
          </cell>
        </row>
        <row r="10">
          <cell r="A10" t="str">
            <v>Acero PDR-60</v>
          </cell>
        </row>
        <row r="11">
          <cell r="A11" t="str">
            <v>Adoquin e=10 cm</v>
          </cell>
        </row>
        <row r="12">
          <cell r="A12" t="str">
            <v>Adoquin grama 10X20X6</v>
          </cell>
        </row>
        <row r="13">
          <cell r="A13" t="str">
            <v>Adoquin color 10X20X7</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 con 2 láminas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MR-40</v>
          </cell>
        </row>
        <row r="69">
          <cell r="A69" t="str">
            <v>Cordón detonante</v>
          </cell>
        </row>
        <row r="70">
          <cell r="A70" t="str">
            <v>Costal de fibra o fique</v>
          </cell>
        </row>
        <row r="71">
          <cell r="A71" t="str">
            <v>Cuñas para el tensionamiento</v>
          </cell>
        </row>
        <row r="72">
          <cell r="A72" t="str">
            <v>Disolvente para pintura (especificar el fipo que es está utilizando)</v>
          </cell>
        </row>
        <row r="73">
          <cell r="A73" t="str">
            <v>Disolvente para pintura (especificar el fipo que es está utilizando) Varsol</v>
          </cell>
        </row>
        <row r="74">
          <cell r="A74" t="str">
            <v>Ductos para tensionimiento</v>
          </cell>
        </row>
        <row r="75">
          <cell r="A75" t="str">
            <v>Emulsión CRM</v>
          </cell>
        </row>
        <row r="76">
          <cell r="A76" t="str">
            <v>Emulsión modificada con polimeros CRMm</v>
          </cell>
        </row>
        <row r="77">
          <cell r="A77" t="str">
            <v>Emulsión CRL-0</v>
          </cell>
        </row>
        <row r="78">
          <cell r="A78" t="str">
            <v>Emulsión CRL-1</v>
          </cell>
        </row>
        <row r="79">
          <cell r="A79" t="str">
            <v>Emulsión CRL-1h</v>
          </cell>
        </row>
        <row r="80">
          <cell r="A80" t="str">
            <v>Emulsión CRL-1hm</v>
          </cell>
        </row>
        <row r="81">
          <cell r="A81" t="str">
            <v>Emulsión CRR-1</v>
          </cell>
        </row>
        <row r="82">
          <cell r="A82" t="str">
            <v>Emulsión CRR-2</v>
          </cell>
        </row>
        <row r="83">
          <cell r="A83" t="str">
            <v>Emulsión CRR-1m</v>
          </cell>
        </row>
        <row r="84">
          <cell r="A84" t="str">
            <v>Emulsión CRR-2m</v>
          </cell>
        </row>
        <row r="85">
          <cell r="A85" t="str">
            <v>Esferas reflectivas</v>
          </cell>
        </row>
        <row r="86">
          <cell r="A86" t="str">
            <v>Estacas, Pintura, Tachuelas, Hilo (localización de estructuras y carreteras)</v>
          </cell>
        </row>
        <row r="87">
          <cell r="A87" t="str">
            <v>Explosivos  75% (INDUGEL Plus AP 38*250mm)</v>
          </cell>
        </row>
        <row r="88">
          <cell r="A88" t="str">
            <v>Formaleta (gaviones, juntas de bordillos, juntas de cunetas, muros, concretos D,E y G)</v>
          </cell>
        </row>
        <row r="89">
          <cell r="A89" t="str">
            <v>Formaleta concreto clase A,B,C</v>
          </cell>
        </row>
        <row r="90">
          <cell r="A90" t="str">
            <v>Formaleta para baranda de concreto</v>
          </cell>
        </row>
        <row r="91">
          <cell r="A91" t="str">
            <v>Formaleta para muros</v>
          </cell>
        </row>
        <row r="92">
          <cell r="A92" t="str">
            <v>Formaleta, platina y accesorios (escamas en concreto)</v>
          </cell>
        </row>
        <row r="93">
          <cell r="A93" t="str">
            <v>Fulminantes</v>
          </cell>
        </row>
        <row r="94">
          <cell r="A94" t="str">
            <v>Fundente</v>
          </cell>
        </row>
        <row r="95">
          <cell r="A95" t="str">
            <v>Gas propano</v>
          </cell>
        </row>
        <row r="96">
          <cell r="A96" t="str">
            <v>Geoterxtil T-2400 o similar</v>
          </cell>
        </row>
        <row r="97">
          <cell r="A97" t="str">
            <v>Geotextil NT-2500 o similar</v>
          </cell>
        </row>
        <row r="98">
          <cell r="A98" t="str">
            <v>Geotextil NT 1600 o similar</v>
          </cell>
        </row>
        <row r="99">
          <cell r="A99" t="str">
            <v>Geotextil NT REPAV 450 o similar</v>
          </cell>
        </row>
        <row r="100">
          <cell r="A100" t="str">
            <v>Geotextil T-2100 o similar</v>
          </cell>
        </row>
        <row r="101">
          <cell r="A101" t="str">
            <v>Grapas</v>
          </cell>
        </row>
        <row r="102">
          <cell r="A102" t="str">
            <v>Lechada para ductos (tensionamiento)</v>
          </cell>
        </row>
        <row r="103">
          <cell r="A103" t="str">
            <v>Limpiador 1/4 de galón (anclajes)</v>
          </cell>
        </row>
        <row r="104">
          <cell r="A104" t="str">
            <v>Listón en guadua para empradizar</v>
          </cell>
        </row>
        <row r="105">
          <cell r="A105" t="str">
            <v>Manguera de polietileno de 3"</v>
          </cell>
        </row>
        <row r="106">
          <cell r="A106" t="str">
            <v>Malla para gaviones (2M3)</v>
          </cell>
        </row>
        <row r="107">
          <cell r="A107" t="str">
            <v>Malla eslabonada, calibre 10, 6 ojos</v>
          </cell>
        </row>
        <row r="108">
          <cell r="A108" t="str">
            <v>Material de afirmado</v>
          </cell>
        </row>
        <row r="109">
          <cell r="A109" t="str">
            <v>Material de afirmado de la zona</v>
          </cell>
        </row>
        <row r="110">
          <cell r="A110" t="str">
            <v>Material de base</v>
          </cell>
        </row>
        <row r="111">
          <cell r="A111" t="str">
            <v>Material de la zona (para estabilizar bases)</v>
          </cell>
        </row>
        <row r="112">
          <cell r="A112" t="str">
            <v>Material de base (gradación 1)</v>
          </cell>
        </row>
        <row r="113">
          <cell r="A113" t="str">
            <v>Material de base (gradación 2)</v>
          </cell>
        </row>
        <row r="114">
          <cell r="A114" t="str">
            <v>Material de base (gradación 3)</v>
          </cell>
        </row>
        <row r="115">
          <cell r="A115" t="str">
            <v>Material para pedraplén</v>
          </cell>
        </row>
        <row r="116">
          <cell r="A116" t="str">
            <v>Material de Sub- Base para bacheo</v>
          </cell>
        </row>
        <row r="117">
          <cell r="A117" t="str">
            <v>Material de Sub- Base CBR=20%</v>
          </cell>
        </row>
        <row r="118">
          <cell r="A118" t="str">
            <v>Material de Sub- Base CBR=30%</v>
          </cell>
        </row>
        <row r="119">
          <cell r="A119" t="str">
            <v>Material de Sub- Base CBR=40%</v>
          </cell>
        </row>
        <row r="120">
          <cell r="A120" t="str">
            <v>Material seleccionado para relleno</v>
          </cell>
        </row>
        <row r="121">
          <cell r="A121" t="str">
            <v>Material drenante (3")</v>
          </cell>
        </row>
        <row r="122">
          <cell r="A122" t="str">
            <v>Material filtrante (6")</v>
          </cell>
        </row>
        <row r="123">
          <cell r="A123" t="str">
            <v>Mecha Lenta</v>
          </cell>
        </row>
        <row r="124">
          <cell r="A124" t="str">
            <v>Mezcla abierta en caliente MAC-1</v>
          </cell>
        </row>
        <row r="125">
          <cell r="A125" t="str">
            <v>Mezcla abierta en caliente MAC-2</v>
          </cell>
        </row>
        <row r="126">
          <cell r="A126" t="str">
            <v>Mezcla abierta en caliente MAC-3</v>
          </cell>
        </row>
        <row r="127">
          <cell r="A127" t="str">
            <v>mezcla abierta en frio MAF-1</v>
          </cell>
        </row>
        <row r="128">
          <cell r="A128" t="str">
            <v>mezcla abierta en frio MAF-2</v>
          </cell>
        </row>
        <row r="129">
          <cell r="A129" t="str">
            <v>mezcla abierta en frio MAF-3</v>
          </cell>
        </row>
        <row r="130">
          <cell r="A130" t="str">
            <v>Mezcla densa en caliente MDC-0</v>
          </cell>
        </row>
        <row r="131">
          <cell r="A131" t="str">
            <v>Mezcla densa en caliente MDC-1</v>
          </cell>
        </row>
        <row r="132">
          <cell r="A132" t="str">
            <v>Mezcla densa en caliente MDC-2</v>
          </cell>
        </row>
        <row r="133">
          <cell r="A133" t="str">
            <v>Mezcla densa en caliente MDC-3</v>
          </cell>
        </row>
        <row r="134">
          <cell r="A134" t="str">
            <v>Mezcla densa en frio MDF-1</v>
          </cell>
        </row>
        <row r="135">
          <cell r="A135" t="str">
            <v>Mezcla densa en frio MDF-2</v>
          </cell>
        </row>
        <row r="136">
          <cell r="A136" t="str">
            <v>Mezcla densa en frio MDF-3</v>
          </cell>
        </row>
        <row r="137">
          <cell r="A137" t="str">
            <v>Mezcla discontinua en caliente M-1</v>
          </cell>
        </row>
        <row r="138">
          <cell r="A138" t="str">
            <v>Mezcla discontinua en caliente M-2</v>
          </cell>
        </row>
        <row r="139">
          <cell r="A139" t="str">
            <v>Mezcla discontinua en caliente F-1</v>
          </cell>
        </row>
        <row r="140">
          <cell r="A140" t="str">
            <v>Mezcla discontinua en caliente F-2</v>
          </cell>
        </row>
        <row r="141">
          <cell r="A141" t="str">
            <v>Nutrientes (remocion de especies vegetales) (dap, triple 15 o similar)</v>
          </cell>
        </row>
        <row r="142">
          <cell r="A142" t="str">
            <v>Obra falsa concreto clase A y B (puntal de 3m metálico)</v>
          </cell>
        </row>
        <row r="143">
          <cell r="A143" t="str">
            <v>Oxígeno industrial</v>
          </cell>
        </row>
        <row r="144">
          <cell r="A144" t="str">
            <v>Paral en madera rolliza de 3" (tablestacados)</v>
          </cell>
        </row>
        <row r="145">
          <cell r="A145" t="str">
            <v>Paral en madera rolliza de 6" y 5m de longitud (tablestacados)</v>
          </cell>
        </row>
        <row r="146">
          <cell r="A146" t="str">
            <v>Paral en madera rolliza de 5" y 4, 5m de longitud (tablestacados)</v>
          </cell>
        </row>
        <row r="147">
          <cell r="A147" t="str">
            <v>Paral en madera rolliza de 6" y 8m de longitud (tablestacados)</v>
          </cell>
        </row>
        <row r="148">
          <cell r="A148" t="str">
            <v>Pegante epóxico</v>
          </cell>
        </row>
        <row r="149">
          <cell r="A149" t="str">
            <v>Piedra para concreto ciclópeo (rajón o canto rodado)</v>
          </cell>
        </row>
        <row r="150">
          <cell r="A150" t="str">
            <v>Piedra para gavión</v>
          </cell>
        </row>
        <row r="151">
          <cell r="A151" t="str">
            <v>Pintura acrilica pura para tráfico</v>
          </cell>
        </row>
        <row r="152">
          <cell r="A152" t="str">
            <v>Pintura anticorrosiva</v>
          </cell>
        </row>
        <row r="153">
          <cell r="A153" t="str">
            <v>Pintura acrilica, esmalte o similar</v>
          </cell>
        </row>
        <row r="154">
          <cell r="A154" t="str">
            <v>Pilote en madera barbosco de 15*15</v>
          </cell>
        </row>
        <row r="155">
          <cell r="A155" t="str">
            <v>Platina de 1" x 1/4" (cerramiento en malla)</v>
          </cell>
        </row>
        <row r="156">
          <cell r="A156" t="str">
            <v xml:space="preserve">Poste de madera para cercas </v>
          </cell>
        </row>
        <row r="157">
          <cell r="A157" t="str">
            <v>Poste kilometraje</v>
          </cell>
        </row>
        <row r="158">
          <cell r="A158" t="str">
            <v>Poste en angulo de 2*2*1/4 de 3,5m para señal</v>
          </cell>
        </row>
        <row r="159">
          <cell r="A159" t="str">
            <v>Postes de concreto para cercas</v>
          </cell>
        </row>
        <row r="160">
          <cell r="A160" t="str">
            <v>Postes para defensa metálica (1,80m)</v>
          </cell>
        </row>
        <row r="161">
          <cell r="A161" t="str">
            <v>Químico estabilizante (PROBASE)</v>
          </cell>
        </row>
        <row r="162">
          <cell r="A162" t="str">
            <v>Resina termoplastica</v>
          </cell>
        </row>
        <row r="163">
          <cell r="A163" t="str">
            <v>Salida en PVC D=2"</v>
          </cell>
        </row>
        <row r="164">
          <cell r="A164" t="str">
            <v>Sección final de defensa metálica</v>
          </cell>
        </row>
        <row r="165">
          <cell r="A165" t="str">
            <v>Sello de silicona o sellador autonivelante</v>
          </cell>
        </row>
        <row r="166">
          <cell r="A166" t="str">
            <v>Semillas para empradizar</v>
          </cell>
        </row>
        <row r="167">
          <cell r="A167" t="str">
            <v xml:space="preserve">Señal (grupo 2). Tablero en lámina galvanizado de 1,2m*0,4m, calibre 16, reflectivo tipo 1. </v>
          </cell>
        </row>
        <row r="168">
          <cell r="A168" t="str">
            <v>Señal (grupo 1). Tablero en lámina galvanizada de 75cm*75cm, calibre 16, reflectivo tipo 1.</v>
          </cell>
        </row>
        <row r="169">
          <cell r="A169" t="str">
            <v xml:space="preserve">Señal (grupo 5). Tablero en lámina galvanizado de 0,90m*1,13m, calibre 16, reflectivo tipo 1. </v>
          </cell>
        </row>
        <row r="170">
          <cell r="A170" t="str">
            <v>Señal (grupo 4). Tablero en lámina galvanizado de 60cm*75cm, calibre 16, reflectivo tipo 1. (delineador de curva horizontal)</v>
          </cell>
        </row>
        <row r="171">
          <cell r="A171" t="str">
            <v xml:space="preserve">Señal (grupo 3 ferrocarril) (SP-54). Tablero en lámina galvanizado de 2,4m*0,3m, calibre 16, reflectivo tipo 1. </v>
          </cell>
        </row>
        <row r="172">
          <cell r="A172" t="str">
            <v>Señal temporal</v>
          </cell>
        </row>
        <row r="173">
          <cell r="A173" t="str">
            <v>Soldadura 6013 de 1/8</v>
          </cell>
        </row>
        <row r="174">
          <cell r="A174" t="str">
            <v>Soldadura en PVC 1/8 de galón (anclajes)</v>
          </cell>
        </row>
        <row r="175">
          <cell r="A175" t="str">
            <v>Soldadura 7018</v>
          </cell>
        </row>
        <row r="176">
          <cell r="A176" t="str">
            <v>Soldadura L-70</v>
          </cell>
        </row>
        <row r="177">
          <cell r="A177" t="str">
            <v>Superplastificante sikament</v>
          </cell>
        </row>
        <row r="178">
          <cell r="A178" t="str">
            <v>Tablestaca en madera aserrada (0,25*0,03*3)</v>
          </cell>
        </row>
        <row r="179">
          <cell r="A179" t="str">
            <v>Tablestaca en madera aserrada (0,3*0,03*3)</v>
          </cell>
        </row>
        <row r="180">
          <cell r="A180" t="str">
            <v>Tablestaca metálica (riel de 70 lb/yarda)</v>
          </cell>
        </row>
        <row r="181">
          <cell r="A181" t="str">
            <v>Tacha reflectiva</v>
          </cell>
        </row>
        <row r="182">
          <cell r="A182" t="str">
            <v>Tapón en PVC RD21 de 1" (para anclaje)</v>
          </cell>
        </row>
        <row r="183">
          <cell r="A183" t="str">
            <v xml:space="preserve">Tierra abonada </v>
          </cell>
        </row>
        <row r="184">
          <cell r="A184" t="str">
            <v>Tornillos para defensa metálica</v>
          </cell>
        </row>
        <row r="185">
          <cell r="A185" t="str">
            <v>Torón de tensionmiento 1/2" o 5/8"</v>
          </cell>
        </row>
        <row r="186">
          <cell r="A186" t="str">
            <v>Tramo recto para defensas métalicas (3,81m)</v>
          </cell>
        </row>
        <row r="187">
          <cell r="A187" t="str">
            <v>Trompetas de 12 torones (tensionamiento)</v>
          </cell>
        </row>
        <row r="188">
          <cell r="A188" t="str">
            <v>Tubería D=4" tipo pesado, E=2mm (baranda metálica)</v>
          </cell>
        </row>
        <row r="189">
          <cell r="A189" t="str">
            <v>Tubería en H de D=1/4", H=1.40m, A=0.20m (baranda metálica)</v>
          </cell>
        </row>
        <row r="190">
          <cell r="A190" t="str">
            <v>Tuberia Perforada en PVC de 2"</v>
          </cell>
        </row>
        <row r="191">
          <cell r="A191" t="str">
            <v>Tuberia PVC RD21 de 1" (para anclajes)</v>
          </cell>
        </row>
        <row r="192">
          <cell r="A192" t="str">
            <v>Tuberia PVC de 1" (para escamas en concreto)</v>
          </cell>
        </row>
        <row r="193">
          <cell r="A193" t="str">
            <v>Tuberia de 10" para vaciado tremi de 4 mts</v>
          </cell>
        </row>
        <row r="194">
          <cell r="A194" t="str">
            <v>Tubo concreto reforzado 900mm (Tipo 1)</v>
          </cell>
        </row>
        <row r="195">
          <cell r="A195" t="str">
            <v>Tubo concreto reforzado 900mm (Tipo 2)</v>
          </cell>
        </row>
        <row r="196">
          <cell r="A196" t="str">
            <v>Tubo concreto simple 450 mm</v>
          </cell>
        </row>
        <row r="197">
          <cell r="A197" t="str">
            <v>Tubo concreto simple 500 mm</v>
          </cell>
        </row>
        <row r="198">
          <cell r="A198" t="str">
            <v>Tubo concreto simple 600 mm</v>
          </cell>
        </row>
        <row r="199">
          <cell r="A199" t="str">
            <v>Tubo corrugado de acero galvanizado</v>
          </cell>
        </row>
        <row r="200">
          <cell r="A200" t="str">
            <v>Tubo para cerramiento, calibre 16 de 2,7m (cerramientos en malla)</v>
          </cell>
        </row>
        <row r="201">
          <cell r="A201" t="str">
            <v>Unión en PVC RD21 de 1" (para anclajes)</v>
          </cell>
        </row>
        <row r="202">
          <cell r="A202" t="str">
            <v>Unión en PVC D=2"</v>
          </cell>
        </row>
        <row r="203">
          <cell r="A203" t="str">
            <v>Tubo corrugado con Recubrimiento, Tipo B</v>
          </cell>
        </row>
        <row r="204">
          <cell r="A204" t="str">
            <v>COLCHOGAVIONES</v>
          </cell>
        </row>
        <row r="205">
          <cell r="A205" t="str">
            <v>LÁMINA DE IMPERMEABILIZACIÓN</v>
          </cell>
        </row>
        <row r="206">
          <cell r="A206" t="str">
            <v>Delineador de Corona</v>
          </cell>
        </row>
        <row r="207">
          <cell r="A207" t="str">
            <v>Alambre Galvanizado No. 9</v>
          </cell>
        </row>
        <row r="208">
          <cell r="A208" t="str">
            <v>Preservativo para Madera</v>
          </cell>
        </row>
        <row r="209">
          <cell r="A209" t="str">
            <v>Malla Galvanizada Calibre 12.5</v>
          </cell>
        </row>
        <row r="210">
          <cell r="A210" t="str">
            <v>Insecticida</v>
          </cell>
        </row>
        <row r="211">
          <cell r="A211" t="str">
            <v>FIBRA O MULCH HIDRÁULICO</v>
          </cell>
        </row>
        <row r="212">
          <cell r="A212" t="str">
            <v>Fijador o Aglomerante Estabilizador</v>
          </cell>
        </row>
        <row r="213">
          <cell r="A213" t="str">
            <v>Grava 1"</v>
          </cell>
        </row>
        <row r="214">
          <cell r="A214" t="str">
            <v>Hidroretenedor</v>
          </cell>
        </row>
        <row r="215">
          <cell r="A215" t="str">
            <v xml:space="preserve"> </v>
          </cell>
        </row>
        <row r="216">
          <cell r="A216" t="str">
            <v>sikdur 31</v>
          </cell>
        </row>
        <row r="217">
          <cell r="A217" t="str">
            <v>sikadur 42 anclajes</v>
          </cell>
        </row>
        <row r="218">
          <cell r="A218" t="str">
            <v>tuberi novafort alcantarillado 36"</v>
          </cell>
        </row>
        <row r="219">
          <cell r="A219" t="str">
            <v>Sikadur-32 Primerpuente de aderencia</v>
          </cell>
        </row>
        <row r="220">
          <cell r="A220" t="str">
            <v>CLORURO DE CALCIO SÓLIDO EN HOJUELAS</v>
          </cell>
        </row>
        <row r="221">
          <cell r="A221" t="str">
            <v>CLORURO DE CALCIO SÓLIDO EN ESFERAS</v>
          </cell>
        </row>
        <row r="222">
          <cell r="A222" t="str">
            <v>CLORURO DE CALCIO LÍQUIDO</v>
          </cell>
        </row>
        <row r="223">
          <cell r="A223" t="str">
            <v>DERECHOS DE EXPLOTACION DE MATERIAL PETREO</v>
          </cell>
        </row>
        <row r="224">
          <cell r="A224" t="str">
            <v>GRATA DE LIMPIEZA</v>
          </cell>
        </row>
        <row r="226">
          <cell r="A226" t="str">
            <v>ESCOLTA Y TRANSPORTE (una tarifa por cada m3 escoltado y transportado)</v>
          </cell>
        </row>
        <row r="228">
          <cell r="A228" t="str">
            <v>DESPERDICIOS</v>
          </cell>
        </row>
        <row r="229">
          <cell r="A229" t="str">
            <v>RIEGO DE LIGA</v>
          </cell>
        </row>
        <row r="230">
          <cell r="A230" t="str">
            <v xml:space="preserve">EMULSION CRL-1h </v>
          </cell>
        </row>
        <row r="231">
          <cell r="A231" t="str">
            <v>MEZCLA DENSA EN CALIENTE TIPO MDC-1</v>
          </cell>
        </row>
        <row r="232">
          <cell r="A232" t="str">
            <v>MEZCLA DENSA EN CALIENTE TIPO MDC-2</v>
          </cell>
        </row>
        <row r="233">
          <cell r="A233" t="str">
            <v>MEZCLA DENSA EN CALIENTE TIPO MDC-3</v>
          </cell>
        </row>
        <row r="234">
          <cell r="A234" t="str">
            <v>MORTERO 1:3</v>
          </cell>
        </row>
        <row r="235">
          <cell r="A235" t="str">
            <v>MORTERO 1:4</v>
          </cell>
        </row>
        <row r="236">
          <cell r="A236" t="str">
            <v>CONCRETO CLASE C MEZCLADO EN OBRA</v>
          </cell>
        </row>
        <row r="237">
          <cell r="A237" t="str">
            <v>CONCRETO CLASE D MEZCLADO EN OBRA</v>
          </cell>
        </row>
        <row r="238">
          <cell r="A238" t="str">
            <v>CONCRETO CLASE E MEZCLADO EN OBRA</v>
          </cell>
        </row>
        <row r="239">
          <cell r="A239" t="str">
            <v>CONCRETO CLASE F MEZCLADO EN OBRA</v>
          </cell>
        </row>
        <row r="240">
          <cell r="A240" t="str">
            <v>CONCRETO CLASE G MEZCLADO EN OBRA</v>
          </cell>
        </row>
        <row r="241">
          <cell r="A241" t="str">
            <v>acero figurado y amarrado</v>
          </cell>
        </row>
        <row r="242">
          <cell r="A242" t="str">
            <v>ACCESORIOS (PVC)</v>
          </cell>
        </row>
        <row r="243">
          <cell r="A243" t="str">
            <v>ESPIGOS, TUBOS ENTRELAZAMIENTO, TORNILLOS</v>
          </cell>
        </row>
        <row r="244">
          <cell r="A244" t="str">
            <v>EMPAQUE JUNTAS VERTICALES (Cinta Poliuretano)</v>
          </cell>
        </row>
        <row r="245">
          <cell r="A245" t="str">
            <v>NEOPRENO PARA JUNTAS HORIZONTALES</v>
          </cell>
        </row>
        <row r="246">
          <cell r="A246" t="str">
            <v>PUNTALES PARA ESCAMA (Lado Opuesto Relleno)</v>
          </cell>
        </row>
        <row r="247">
          <cell r="A247" t="str">
            <v>INSUMOS PARA LIMPIEZA</v>
          </cell>
        </row>
        <row r="248">
          <cell r="A248" t="str">
            <v>COMBUSTIBLE Y OTROS</v>
          </cell>
        </row>
        <row r="249">
          <cell r="A249" t="str">
            <v>FORMALETA BANDA SONORA</v>
          </cell>
        </row>
        <row r="250">
          <cell r="A250" t="str">
            <v>TORNILLOS (1X5/16), REMACHES, ETC</v>
          </cell>
        </row>
        <row r="251">
          <cell r="A251" t="str">
            <v>ACCESORIOS</v>
          </cell>
        </row>
        <row r="252">
          <cell r="A252" t="str">
            <v>JUNTA ELASTOMERICA M60</v>
          </cell>
        </row>
        <row r="253">
          <cell r="A253" t="str">
            <v>DISCO DE DIAMANTE</v>
          </cell>
        </row>
        <row r="254">
          <cell r="A254" t="str">
            <v>BROCAS TUGSTENO</v>
          </cell>
        </row>
        <row r="255">
          <cell r="A255" t="str">
            <v>PERNO D=18MM, L=200MM, TUERCA Y ARANDELA EN ACERO DE ALTA RESISTENCIA</v>
          </cell>
        </row>
        <row r="256">
          <cell r="A256" t="str">
            <v>MORTERO ALTA RESISTENCIA (INCLUYE FIBRA DE NYLON)</v>
          </cell>
        </row>
        <row r="257">
          <cell r="A257" t="str">
            <v>EPOXICO RE-500 HIL TI</v>
          </cell>
        </row>
        <row r="259">
          <cell r="A259" t="e">
            <v>#VALUE!</v>
          </cell>
        </row>
      </sheetData>
      <sheetData sheetId="4">
        <row r="21">
          <cell r="A21" t="str">
            <v>CADENERO</v>
          </cell>
        </row>
        <row r="22">
          <cell r="A22" t="str">
            <v>INSPECTOR DE FABRICACIÓN Y MONTAJE</v>
          </cell>
        </row>
        <row r="23">
          <cell r="A23" t="str">
            <v>OBRERO</v>
          </cell>
        </row>
        <row r="24">
          <cell r="A24" t="str">
            <v>OFICIAL</v>
          </cell>
        </row>
        <row r="25">
          <cell r="A25" t="str">
            <v>OFICIAL EXPERTO EN DESMONTAJE</v>
          </cell>
        </row>
        <row r="26">
          <cell r="A26" t="str">
            <v>PALETEROS</v>
          </cell>
        </row>
        <row r="27">
          <cell r="A27" t="str">
            <v>RASTRILLEROS</v>
          </cell>
        </row>
        <row r="28">
          <cell r="A28" t="str">
            <v>SOLDADOR</v>
          </cell>
        </row>
        <row r="29">
          <cell r="A29" t="str">
            <v>TOPOGRAFO</v>
          </cell>
        </row>
        <row r="30">
          <cell r="A30" t="str">
            <v>PINTOR</v>
          </cell>
        </row>
        <row r="32">
          <cell r="A32" t="str">
            <v>2 OFICIALES</v>
          </cell>
        </row>
        <row r="33">
          <cell r="A33" t="str">
            <v>3 OFICIALES</v>
          </cell>
        </row>
        <row r="35">
          <cell r="A35" t="str">
            <v>2 PALETEROS</v>
          </cell>
        </row>
        <row r="37">
          <cell r="A37" t="str">
            <v>1 OBREROS</v>
          </cell>
        </row>
        <row r="38">
          <cell r="A38" t="str">
            <v>2 OBREROS</v>
          </cell>
        </row>
        <row r="39">
          <cell r="A39" t="str">
            <v>3 OBREROS</v>
          </cell>
        </row>
        <row r="40">
          <cell r="A40" t="str">
            <v>4 OBREROS</v>
          </cell>
        </row>
        <row r="41">
          <cell r="A41" t="str">
            <v>5 OBREROS</v>
          </cell>
        </row>
        <row r="42">
          <cell r="A42" t="str">
            <v>6 OBREROS</v>
          </cell>
        </row>
        <row r="43">
          <cell r="A43" t="str">
            <v>7 OBREROS</v>
          </cell>
        </row>
        <row r="44">
          <cell r="A44" t="str">
            <v>8 OBREROS</v>
          </cell>
        </row>
        <row r="45">
          <cell r="A45" t="str">
            <v>9 OBREROS</v>
          </cell>
        </row>
        <row r="46">
          <cell r="A46" t="str">
            <v>10 OBREROS</v>
          </cell>
        </row>
        <row r="47">
          <cell r="A47" t="str">
            <v>11 OBREROS</v>
          </cell>
        </row>
        <row r="48">
          <cell r="A48" t="str">
            <v>12 OBREROS</v>
          </cell>
        </row>
        <row r="49">
          <cell r="A49" t="str">
            <v>13 OBREROS</v>
          </cell>
        </row>
        <row r="50">
          <cell r="A50" t="str">
            <v>14 OBREROS</v>
          </cell>
        </row>
        <row r="51">
          <cell r="A51" t="str">
            <v>15 OBREROS</v>
          </cell>
        </row>
        <row r="52">
          <cell r="A52" t="str">
            <v>16 OBREROS</v>
          </cell>
        </row>
        <row r="53">
          <cell r="A53" t="str">
            <v>17 OBREROS</v>
          </cell>
        </row>
        <row r="54">
          <cell r="A54" t="str">
            <v>18 OBREROS</v>
          </cell>
        </row>
        <row r="55">
          <cell r="A55" t="str">
            <v>19 OBREROS</v>
          </cell>
        </row>
        <row r="56">
          <cell r="A56" t="str">
            <v>20 OBREROS</v>
          </cell>
        </row>
        <row r="57">
          <cell r="A57" t="str">
            <v>21 OBREROS</v>
          </cell>
        </row>
        <row r="58">
          <cell r="A58" t="str">
            <v>22 OBREROS</v>
          </cell>
        </row>
        <row r="59">
          <cell r="A59" t="str">
            <v>23 OBREROS</v>
          </cell>
        </row>
        <row r="60">
          <cell r="A60" t="str">
            <v>24 OBREROS</v>
          </cell>
        </row>
        <row r="61">
          <cell r="A61" t="str">
            <v>25 OBREROS</v>
          </cell>
        </row>
        <row r="62">
          <cell r="A62" t="str">
            <v>26 OBREROS</v>
          </cell>
        </row>
        <row r="63">
          <cell r="A63" t="str">
            <v>27 OBREROS</v>
          </cell>
        </row>
        <row r="64">
          <cell r="A64" t="str">
            <v>28 OBREROS</v>
          </cell>
        </row>
        <row r="65">
          <cell r="A65" t="str">
            <v>29 OBREROS</v>
          </cell>
        </row>
        <row r="66">
          <cell r="A66" t="str">
            <v>30 OBREROS</v>
          </cell>
        </row>
        <row r="67">
          <cell r="A67" t="str">
            <v>31 OBREROS</v>
          </cell>
        </row>
        <row r="68">
          <cell r="A68" t="str">
            <v>32 OBREROS</v>
          </cell>
        </row>
        <row r="69">
          <cell r="A69" t="str">
            <v>33 OBREROS</v>
          </cell>
        </row>
        <row r="70">
          <cell r="A70" t="str">
            <v>COMISION DE TOPOGRAFIA</v>
          </cell>
        </row>
        <row r="72">
          <cell r="A72" t="e">
            <v>#VALUE!</v>
          </cell>
        </row>
        <row r="73">
          <cell r="A73" t="str">
            <v>CUADRILLA 1 OFICIAL 5 OBREROS</v>
          </cell>
        </row>
        <row r="74">
          <cell r="A74" t="str">
            <v>CUADRILLA DE DESMONTAJE (10)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o.1 "/>
      <sheetName val="200P1"/>
      <sheetName val="200P2"/>
      <sheetName val="220.1"/>
      <sheetName val="600.5"/>
      <sheetName val="621.1"/>
      <sheetName val="642.1"/>
      <sheetName val="320.1"/>
      <sheetName val="330.1"/>
      <sheetName val="450.2P  Vía 9003"/>
      <sheetName val="632.1P "/>
      <sheetName val="673.2"/>
      <sheetName val="201.7"/>
      <sheetName val="600.1"/>
      <sheetName val="201.15"/>
      <sheetName val="610.1"/>
      <sheetName val="610.1P"/>
      <sheetName val="465.1"/>
      <sheetName val="630.4 Vía 9003"/>
      <sheetName val="630.6 Vía 7801"/>
      <sheetName val="640.1.2"/>
      <sheetName val="700.1"/>
      <sheetName val="673.1"/>
    </sheetNames>
    <sheetDataSet>
      <sheetData sheetId="0" refreshError="1"/>
      <sheetData sheetId="1" refreshError="1"/>
      <sheetData sheetId="2" refreshError="1"/>
      <sheetData sheetId="3" refreshError="1">
        <row r="52">
          <cell r="H52">
            <v>17695</v>
          </cell>
        </row>
      </sheetData>
      <sheetData sheetId="4" refreshError="1"/>
      <sheetData sheetId="5" refreshError="1"/>
      <sheetData sheetId="6" refreshError="1"/>
      <sheetData sheetId="7" refreshError="1"/>
      <sheetData sheetId="8" refreshError="1">
        <row r="52">
          <cell r="H52">
            <v>117768</v>
          </cell>
        </row>
      </sheetData>
      <sheetData sheetId="9" refreshError="1"/>
      <sheetData sheetId="10" refreshError="1"/>
      <sheetData sheetId="11" refreshError="1">
        <row r="53">
          <cell r="H53">
            <v>6579</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50">
          <cell r="H50">
            <v>4886</v>
          </cell>
        </row>
      </sheetData>
      <sheetData sheetId="21" refreshError="1"/>
      <sheetData sheetId="22" refreshError="1">
        <row r="49">
          <cell r="H49">
            <v>103467</v>
          </cell>
        </row>
      </sheetData>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ía 9004"/>
      <sheetName val="201.7"/>
      <sheetName val="600.1"/>
      <sheetName val="610.1"/>
      <sheetName val="630.4"/>
      <sheetName val="630.6"/>
      <sheetName val="680P"/>
      <sheetName val="201.15"/>
      <sheetName val="465.1"/>
      <sheetName val="330.2"/>
      <sheetName val="320.1"/>
      <sheetName val="630.7"/>
      <sheetName val="450.9 "/>
      <sheetName val="640.1.2"/>
      <sheetName val="673.2"/>
      <sheetName val="681.1"/>
      <sheetName val="460.1P"/>
      <sheetName val="450.2"/>
      <sheetName val="450.9P  "/>
      <sheetName val="330.1P"/>
      <sheetName val="225P"/>
      <sheetName val="700.1"/>
      <sheetName val="701.1"/>
      <sheetName val="420.1"/>
      <sheetName val="466.1"/>
      <sheetName val="900.4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row r="52">
          <cell r="H52">
            <v>177657</v>
          </cell>
        </row>
      </sheetData>
      <sheetData sheetId="10" refreshError="1">
        <row r="52">
          <cell r="H52">
            <v>146785</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row r="52">
          <cell r="H52">
            <v>1783</v>
          </cell>
        </row>
      </sheetData>
      <sheetData sheetId="22" refreshError="1"/>
      <sheetData sheetId="23" refreshError="1"/>
      <sheetData sheetId="24" refreshError="1"/>
      <sheetData sheetId="25"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 OBRA"/>
      <sheetName val="CUADRO RESUM"/>
      <sheetName val="CUADRO RESUM FALTANTE"/>
    </sheetNames>
    <sheetDataSet>
      <sheetData sheetId="0">
        <row r="1">
          <cell r="A1" t="str">
            <v>INSTITUTO NACIONAL DE VIAS</v>
          </cell>
        </row>
        <row r="2">
          <cell r="A2" t="str">
            <v>REGIONAL CASANARE</v>
          </cell>
        </row>
        <row r="5">
          <cell r="A5" t="str">
            <v>CALCULO DE CANTIDADES Y COSTOS ESTIMADOS DE NECESIDADES DE LAS VIAS</v>
          </cell>
        </row>
        <row r="6">
          <cell r="A6" t="str">
            <v>PARA MANTENIMIENTO</v>
          </cell>
        </row>
        <row r="9">
          <cell r="A9" t="str">
            <v>Administrador Vial:  CESAR FIGUEROA MELGAREJO</v>
          </cell>
        </row>
        <row r="10">
          <cell r="A10" t="str">
            <v>Carretera:   COROCORO - ARAUCA</v>
          </cell>
          <cell r="E10" t="str">
            <v>SECTOR: 6606</v>
          </cell>
          <cell r="H10" t="str">
            <v>Enero del 2001</v>
          </cell>
        </row>
        <row r="12">
          <cell r="A12" t="str">
            <v>ITEM DE PAGO</v>
          </cell>
          <cell r="B12" t="str">
            <v>ESPECIFICACIONES</v>
          </cell>
        </row>
        <row r="13">
          <cell r="B13" t="str">
            <v>GRAL</v>
          </cell>
          <cell r="C13" t="str">
            <v>PART</v>
          </cell>
          <cell r="D13" t="str">
            <v>DESCRIPCION</v>
          </cell>
          <cell r="E13" t="str">
            <v>UND</v>
          </cell>
          <cell r="F13" t="str">
            <v>CANTIDAD</v>
          </cell>
          <cell r="G13" t="str">
            <v>VALOR UNITARIO        $</v>
          </cell>
          <cell r="H13" t="str">
            <v>VALOR                  TOTAL                         $</v>
          </cell>
        </row>
        <row r="15">
          <cell r="A15" t="str">
            <v>CONSTRUCCION DE BOLSACRETOS PARA PROTECCION DEL ESTRIBO, PUENTE CAÑO JESUS PR 37+0768</v>
          </cell>
        </row>
        <row r="16">
          <cell r="A16">
            <v>310.10000000000002</v>
          </cell>
          <cell r="B16">
            <v>310</v>
          </cell>
          <cell r="C16" t="str">
            <v>310P</v>
          </cell>
          <cell r="D16" t="str">
            <v>EXCAVACION MANUAL</v>
          </cell>
          <cell r="E16" t="str">
            <v>m3</v>
          </cell>
          <cell r="F16">
            <v>27</v>
          </cell>
          <cell r="G16">
            <v>28624</v>
          </cell>
          <cell r="H16">
            <v>772848</v>
          </cell>
        </row>
        <row r="17">
          <cell r="D17" t="str">
            <v>BOLSACRETOS</v>
          </cell>
          <cell r="E17" t="str">
            <v>m3</v>
          </cell>
          <cell r="F17">
            <v>87</v>
          </cell>
          <cell r="G17">
            <v>484200</v>
          </cell>
          <cell r="H17">
            <v>42125400</v>
          </cell>
        </row>
        <row r="18">
          <cell r="D18" t="str">
            <v>MANEJO DE AGUAS</v>
          </cell>
          <cell r="E18" t="str">
            <v>GLOBAL</v>
          </cell>
          <cell r="F18">
            <v>1</v>
          </cell>
          <cell r="G18">
            <v>3000000</v>
          </cell>
          <cell r="H18">
            <v>3000000</v>
          </cell>
        </row>
        <row r="22">
          <cell r="G22" t="str">
            <v xml:space="preserve">Valor Basico : </v>
          </cell>
          <cell r="H22">
            <v>45898248</v>
          </cell>
        </row>
        <row r="23">
          <cell r="G23" t="str">
            <v xml:space="preserve">Valor I.V.A (16%) : </v>
          </cell>
          <cell r="H23">
            <v>451921.21107692301</v>
          </cell>
        </row>
        <row r="24">
          <cell r="G24" t="str">
            <v xml:space="preserve">VALOR TOTAL : </v>
          </cell>
          <cell r="H24">
            <v>46350169.211076923</v>
          </cell>
        </row>
        <row r="34">
          <cell r="A34" t="str">
            <v>Administrador Vial</v>
          </cell>
          <cell r="E34" t="str">
            <v>Vo. Bo. Director Regional</v>
          </cell>
        </row>
        <row r="40">
          <cell r="A40" t="str">
            <v>INSTITUTO NACIONAL DE VIAS</v>
          </cell>
        </row>
        <row r="41">
          <cell r="A41" t="str">
            <v>REGIONAL CASANARE</v>
          </cell>
        </row>
        <row r="44">
          <cell r="A44" t="str">
            <v>CALCULO DE CANTIDADES Y COSTOS ESTIMADOS DE NECESIDADES DE LAS VIAS</v>
          </cell>
        </row>
        <row r="45">
          <cell r="A45" t="str">
            <v>PARA MANTENIMIENTO</v>
          </cell>
        </row>
        <row r="48">
          <cell r="A48" t="str">
            <v>Administrador Vial:  CESAR FIGUEROA MELGAREJO</v>
          </cell>
        </row>
        <row r="49">
          <cell r="A49" t="str">
            <v>Carretera:   COROCORO - ARAUCA</v>
          </cell>
          <cell r="E49" t="str">
            <v>SECTOR: 6606</v>
          </cell>
          <cell r="H49" t="str">
            <v>Enero del 2001</v>
          </cell>
        </row>
        <row r="51">
          <cell r="A51" t="str">
            <v>ITEM DE PAGO</v>
          </cell>
          <cell r="B51" t="str">
            <v>ESPECIFICACIONES</v>
          </cell>
        </row>
        <row r="52">
          <cell r="B52" t="str">
            <v>GRAL</v>
          </cell>
          <cell r="C52" t="str">
            <v>PART</v>
          </cell>
          <cell r="D52" t="str">
            <v>DESCRIPCION</v>
          </cell>
          <cell r="E52" t="str">
            <v>UND</v>
          </cell>
          <cell r="F52" t="str">
            <v>CANTIDAD</v>
          </cell>
          <cell r="G52" t="str">
            <v>VALOR UNITARIO        $</v>
          </cell>
          <cell r="H52" t="str">
            <v>VALOR                  TOTAL                         $</v>
          </cell>
        </row>
        <row r="54">
          <cell r="A54" t="str">
            <v>CONSTRUCCION DE CUATRO ALETAS DE PROTECCION A LOS PUENTES CAÑO EL ARENAL PR 17+0834 Y CAÑO EL RUANO PR 36+0543</v>
          </cell>
        </row>
        <row r="55">
          <cell r="A55">
            <v>630.4</v>
          </cell>
          <cell r="B55">
            <v>630</v>
          </cell>
          <cell r="D55" t="str">
            <v>CONCRETO 3000 p.s.i.</v>
          </cell>
          <cell r="E55" t="str">
            <v>m3</v>
          </cell>
          <cell r="F55">
            <v>123</v>
          </cell>
          <cell r="G55">
            <v>318667</v>
          </cell>
          <cell r="H55">
            <v>39196041</v>
          </cell>
        </row>
        <row r="56">
          <cell r="A56">
            <v>600.4</v>
          </cell>
          <cell r="B56">
            <v>600</v>
          </cell>
          <cell r="D56" t="str">
            <v>EXCAVACION EN MATERIAL DE GRAVA</v>
          </cell>
          <cell r="E56" t="str">
            <v>m3</v>
          </cell>
          <cell r="F56">
            <v>342</v>
          </cell>
          <cell r="G56">
            <v>25561</v>
          </cell>
          <cell r="H56">
            <v>8741862</v>
          </cell>
        </row>
        <row r="57">
          <cell r="A57">
            <v>640.29999999999995</v>
          </cell>
          <cell r="B57">
            <v>640</v>
          </cell>
          <cell r="D57" t="str">
            <v>ACERO DE REFUERZO</v>
          </cell>
          <cell r="E57" t="str">
            <v>kg</v>
          </cell>
          <cell r="F57">
            <v>3310</v>
          </cell>
          <cell r="G57">
            <v>1966</v>
          </cell>
          <cell r="H57">
            <v>6507460</v>
          </cell>
        </row>
        <row r="58">
          <cell r="A58">
            <v>610.1</v>
          </cell>
          <cell r="B58">
            <v>610</v>
          </cell>
          <cell r="D58" t="str">
            <v>RELLENO ESTRUCTURAL</v>
          </cell>
          <cell r="E58" t="str">
            <v>m3</v>
          </cell>
          <cell r="F58">
            <v>340</v>
          </cell>
          <cell r="G58">
            <v>27365</v>
          </cell>
          <cell r="H58">
            <v>9304100</v>
          </cell>
        </row>
        <row r="59">
          <cell r="D59" t="str">
            <v>DEMOLICION ESTRUCTURA EXISTENTE</v>
          </cell>
          <cell r="E59" t="str">
            <v>m3</v>
          </cell>
          <cell r="F59">
            <v>67</v>
          </cell>
          <cell r="G59">
            <v>89300</v>
          </cell>
          <cell r="H59">
            <v>5983100</v>
          </cell>
        </row>
        <row r="63">
          <cell r="G63" t="str">
            <v xml:space="preserve">Valor Basico : </v>
          </cell>
          <cell r="H63">
            <v>69732563</v>
          </cell>
        </row>
        <row r="64">
          <cell r="G64" t="str">
            <v xml:space="preserve">Valor I.V.A (16%) : </v>
          </cell>
          <cell r="H64">
            <v>686597.54338461533</v>
          </cell>
        </row>
        <row r="65">
          <cell r="G65" t="str">
            <v xml:space="preserve">VALOR TOTAL : </v>
          </cell>
          <cell r="H65">
            <v>70419160.543384612</v>
          </cell>
        </row>
        <row r="76">
          <cell r="A76" t="str">
            <v>Administrador Vial</v>
          </cell>
          <cell r="E76" t="str">
            <v>Vo. Bo. Director Regional</v>
          </cell>
        </row>
        <row r="79">
          <cell r="A79" t="str">
            <v>INSTITUTO NACIONAL DE VIAS</v>
          </cell>
        </row>
        <row r="80">
          <cell r="A80" t="str">
            <v>REGIONAL CASANARE</v>
          </cell>
        </row>
        <row r="83">
          <cell r="A83" t="str">
            <v>CALCULO DE CANTIDADES Y COSTOS ESTIMADOS DE NECESIDADES DE LAS VIAS</v>
          </cell>
        </row>
        <row r="84">
          <cell r="A84" t="str">
            <v>PARA MANTENIMIENTO</v>
          </cell>
        </row>
        <row r="87">
          <cell r="A87" t="str">
            <v>Administrador Vial:  CESAR FIGUEROA MELGAREJO</v>
          </cell>
        </row>
        <row r="88">
          <cell r="A88" t="str">
            <v xml:space="preserve">Carretera:  TAME - COROCORO </v>
          </cell>
          <cell r="E88" t="str">
            <v xml:space="preserve">SECTOR: 6605 </v>
          </cell>
          <cell r="H88" t="str">
            <v>Enero del 2001</v>
          </cell>
        </row>
        <row r="90">
          <cell r="A90" t="str">
            <v>ITEM DE PAGO</v>
          </cell>
          <cell r="B90" t="str">
            <v>ESPECIFICACIONES</v>
          </cell>
        </row>
        <row r="91">
          <cell r="B91" t="str">
            <v>GRAL</v>
          </cell>
          <cell r="C91" t="str">
            <v>PART</v>
          </cell>
          <cell r="D91" t="str">
            <v>DESCRIPCION</v>
          </cell>
          <cell r="E91" t="str">
            <v>UND</v>
          </cell>
          <cell r="F91" t="str">
            <v>CANTIDAD</v>
          </cell>
          <cell r="G91" t="str">
            <v>VALOR UNITARIO        $</v>
          </cell>
          <cell r="H91" t="str">
            <v>VALOR                  TOTAL                         $</v>
          </cell>
        </row>
        <row r="93">
          <cell r="A93" t="str">
            <v xml:space="preserve">CONSTRUCCION DE BOX COULVERT 2,0 * 1,50 PR 0+0540 </v>
          </cell>
        </row>
        <row r="94">
          <cell r="D94" t="str">
            <v>DEMOLICIÓN ESTRUCTURA EXISTENTE</v>
          </cell>
          <cell r="E94" t="str">
            <v>m3</v>
          </cell>
          <cell r="F94">
            <v>3</v>
          </cell>
          <cell r="G94">
            <v>89300</v>
          </cell>
          <cell r="H94">
            <v>267900</v>
          </cell>
        </row>
        <row r="95">
          <cell r="A95">
            <v>600.4</v>
          </cell>
          <cell r="B95">
            <v>600</v>
          </cell>
          <cell r="D95" t="str">
            <v>EXCAVACION MANUAL EN GRAVA</v>
          </cell>
          <cell r="E95" t="str">
            <v>m3</v>
          </cell>
          <cell r="F95">
            <v>80</v>
          </cell>
          <cell r="G95">
            <v>25565</v>
          </cell>
          <cell r="H95">
            <v>2045200</v>
          </cell>
        </row>
        <row r="96">
          <cell r="A96">
            <v>630.4</v>
          </cell>
          <cell r="B96">
            <v>630</v>
          </cell>
          <cell r="D96" t="str">
            <v>CONCRETO 3000 p.s.i.</v>
          </cell>
          <cell r="E96" t="str">
            <v>m3</v>
          </cell>
          <cell r="F96">
            <v>35</v>
          </cell>
          <cell r="G96">
            <v>318667</v>
          </cell>
          <cell r="H96">
            <v>11153345</v>
          </cell>
        </row>
        <row r="97">
          <cell r="A97">
            <v>640.29999999999995</v>
          </cell>
          <cell r="B97">
            <v>640</v>
          </cell>
          <cell r="D97" t="str">
            <v>ACERO DE REFUERZO</v>
          </cell>
          <cell r="E97" t="str">
            <v>kg</v>
          </cell>
          <cell r="F97">
            <v>1330</v>
          </cell>
          <cell r="G97">
            <v>1960</v>
          </cell>
          <cell r="H97">
            <v>2606800</v>
          </cell>
        </row>
        <row r="98">
          <cell r="A98">
            <v>610.1</v>
          </cell>
          <cell r="B98">
            <v>610</v>
          </cell>
          <cell r="D98" t="str">
            <v>RELLENO ESTRUCTURAL</v>
          </cell>
          <cell r="E98" t="str">
            <v>m3</v>
          </cell>
          <cell r="F98">
            <v>30</v>
          </cell>
          <cell r="G98">
            <v>27365</v>
          </cell>
          <cell r="H98">
            <v>820950</v>
          </cell>
        </row>
        <row r="99">
          <cell r="A99">
            <v>450.1</v>
          </cell>
          <cell r="B99">
            <v>450</v>
          </cell>
          <cell r="D99" t="str">
            <v>CANCRETO ASFALTICO</v>
          </cell>
          <cell r="E99" t="str">
            <v>m3</v>
          </cell>
          <cell r="F99">
            <v>1.5</v>
          </cell>
          <cell r="G99">
            <v>215487</v>
          </cell>
          <cell r="H99">
            <v>323230.5</v>
          </cell>
        </row>
        <row r="104">
          <cell r="G104" t="str">
            <v xml:space="preserve">Valor Basico : </v>
          </cell>
          <cell r="H104">
            <v>17217425.5</v>
          </cell>
        </row>
        <row r="105">
          <cell r="G105" t="str">
            <v xml:space="preserve">Valor I.V.A (16%) : </v>
          </cell>
          <cell r="H105">
            <v>169525.42030769229</v>
          </cell>
        </row>
        <row r="106">
          <cell r="G106" t="str">
            <v xml:space="preserve">VALOR TOTAL : </v>
          </cell>
          <cell r="H106">
            <v>17386950.920307692</v>
          </cell>
        </row>
        <row r="108">
          <cell r="A108" t="str">
            <v>NOTA: El cual reemplazará una alcantarilla actualmente construida, que no está capacitada para evacuar las aguas del Río Cravo en la época invernal.</v>
          </cell>
        </row>
        <row r="115">
          <cell r="A115" t="str">
            <v>Administrador Vial</v>
          </cell>
          <cell r="E115" t="str">
            <v>Vo. Bo. Director Regional</v>
          </cell>
        </row>
        <row r="118">
          <cell r="A118" t="str">
            <v>INSTITUTO NACIONAL DE VIAS</v>
          </cell>
        </row>
        <row r="119">
          <cell r="A119" t="str">
            <v>REGIONAL CASANARE</v>
          </cell>
        </row>
        <row r="122">
          <cell r="A122" t="str">
            <v>CALCULO DE CANTIDADES Y COSTOS ESTIMADOS DE NECESIDADES DE LAS VIAS</v>
          </cell>
        </row>
        <row r="123">
          <cell r="A123" t="str">
            <v>PARA MANTENIMIENTO</v>
          </cell>
        </row>
        <row r="126">
          <cell r="A126" t="str">
            <v>Administrador Vial:  CESAR FIGUEROA MELGAREJO</v>
          </cell>
        </row>
        <row r="127">
          <cell r="A127" t="str">
            <v xml:space="preserve">Carretera:  TAME - COROCORO </v>
          </cell>
          <cell r="E127" t="str">
            <v xml:space="preserve">SECTOR: 6605 </v>
          </cell>
          <cell r="H127" t="str">
            <v>Enero del 2001</v>
          </cell>
        </row>
        <row r="129">
          <cell r="A129" t="str">
            <v>ITEM DE PAGO</v>
          </cell>
          <cell r="B129" t="str">
            <v>ESPECIFICACIONES</v>
          </cell>
        </row>
        <row r="130">
          <cell r="B130" t="str">
            <v>GRAL</v>
          </cell>
          <cell r="C130" t="str">
            <v>PART</v>
          </cell>
          <cell r="D130" t="str">
            <v>DESCRIPCION</v>
          </cell>
          <cell r="E130" t="str">
            <v>UND</v>
          </cell>
          <cell r="F130" t="str">
            <v>CANTIDAD</v>
          </cell>
          <cell r="G130" t="str">
            <v>VALOR UNITARIO        $</v>
          </cell>
          <cell r="H130" t="str">
            <v>VALOR                  TOTAL                         $</v>
          </cell>
        </row>
        <row r="132">
          <cell r="A132" t="str">
            <v>CONFORMACION DE LA BANCA CON ADICION DE MATERIAL Y ESTABILIZACION DE LA SUBRASANTE PR 116+0640 AL PR 117+0980</v>
          </cell>
        </row>
        <row r="133">
          <cell r="A133">
            <v>310</v>
          </cell>
          <cell r="B133">
            <v>310</v>
          </cell>
          <cell r="D133" t="str">
            <v>CONFORMACION DE LA CALZADA EXISTENTE</v>
          </cell>
          <cell r="E133" t="str">
            <v>m2</v>
          </cell>
          <cell r="F133">
            <v>10050</v>
          </cell>
          <cell r="G133">
            <v>446</v>
          </cell>
          <cell r="H133">
            <v>4482300</v>
          </cell>
        </row>
        <row r="134">
          <cell r="A134">
            <v>230.1</v>
          </cell>
          <cell r="B134">
            <v>230</v>
          </cell>
          <cell r="D134" t="str">
            <v>ESTABILIZACION DE LA SUBRASANTE</v>
          </cell>
          <cell r="E134" t="str">
            <v>m2</v>
          </cell>
          <cell r="F134">
            <v>10050</v>
          </cell>
          <cell r="G134">
            <v>1950</v>
          </cell>
          <cell r="H134">
            <v>19597500</v>
          </cell>
        </row>
        <row r="135">
          <cell r="B135">
            <v>230</v>
          </cell>
          <cell r="D135" t="str">
            <v>ADITIVO ESTABILIZANTE</v>
          </cell>
          <cell r="E135" t="str">
            <v>lt</v>
          </cell>
          <cell r="F135">
            <v>151</v>
          </cell>
          <cell r="G135">
            <v>67751</v>
          </cell>
          <cell r="H135">
            <v>10230401</v>
          </cell>
        </row>
        <row r="136">
          <cell r="A136">
            <v>320.10000000000002</v>
          </cell>
          <cell r="B136">
            <v>320</v>
          </cell>
          <cell r="D136" t="str">
            <v>SUB-BASE</v>
          </cell>
          <cell r="E136" t="str">
            <v>m3</v>
          </cell>
          <cell r="F136">
            <v>1650</v>
          </cell>
          <cell r="G136">
            <v>125400</v>
          </cell>
          <cell r="H136">
            <v>206910000</v>
          </cell>
        </row>
        <row r="141">
          <cell r="G141" t="str">
            <v xml:space="preserve">Valor Basico : </v>
          </cell>
          <cell r="H141">
            <v>241220201</v>
          </cell>
        </row>
        <row r="142">
          <cell r="G142" t="str">
            <v xml:space="preserve">Valor I.V.A (16%) : </v>
          </cell>
          <cell r="H142">
            <v>2375091.2098461539</v>
          </cell>
        </row>
        <row r="143">
          <cell r="G143" t="str">
            <v xml:space="preserve">VALOR TOTAL : </v>
          </cell>
          <cell r="H143">
            <v>243595292.20984614</v>
          </cell>
        </row>
        <row r="146">
          <cell r="A146" t="str">
            <v xml:space="preserve">Nota: </v>
          </cell>
          <cell r="B146" t="str">
            <v>Consiste en la conformación de 1 Km. de vía con aditivo estabilizante como tramo de prueba.</v>
          </cell>
        </row>
        <row r="154">
          <cell r="A154" t="str">
            <v>Administrador Vial</v>
          </cell>
          <cell r="E154" t="str">
            <v>Vo. Bo. Director Regional</v>
          </cell>
        </row>
        <row r="157">
          <cell r="A157" t="str">
            <v>INSTITUTO NACIONAL DE VIAS</v>
          </cell>
        </row>
        <row r="158">
          <cell r="A158" t="str">
            <v>REGIONAL CASANARE</v>
          </cell>
        </row>
        <row r="161">
          <cell r="A161" t="str">
            <v>CALCULO DE CANTIDADES Y COSTOS ESTIMADOS DE NECESIDADES DE LAS VIAS</v>
          </cell>
        </row>
        <row r="162">
          <cell r="A162" t="str">
            <v>PARA MANTENIMIENTO</v>
          </cell>
        </row>
        <row r="165">
          <cell r="A165" t="str">
            <v>Administrador Vial:  CESAR FIGUEROA MELGAREJO</v>
          </cell>
        </row>
        <row r="166">
          <cell r="A166" t="str">
            <v xml:space="preserve">Carretera:  TAME - COROCORO </v>
          </cell>
          <cell r="E166" t="str">
            <v xml:space="preserve">SECTOR: 6605 </v>
          </cell>
          <cell r="H166" t="str">
            <v>Enero del 2001</v>
          </cell>
        </row>
        <row r="168">
          <cell r="A168" t="str">
            <v>ITEM DE PAGO</v>
          </cell>
          <cell r="B168" t="str">
            <v>ESPECIFICACIONES</v>
          </cell>
        </row>
        <row r="169">
          <cell r="B169" t="str">
            <v>GRAL</v>
          </cell>
          <cell r="C169" t="str">
            <v>PART</v>
          </cell>
          <cell r="D169" t="str">
            <v>DESCRIPCION</v>
          </cell>
          <cell r="E169" t="str">
            <v>UND</v>
          </cell>
          <cell r="F169" t="str">
            <v>CANTIDAD</v>
          </cell>
          <cell r="G169" t="str">
            <v>VALOR UNITARIO        $</v>
          </cell>
          <cell r="H169" t="str">
            <v>VALOR                  TOTAL                         $</v>
          </cell>
        </row>
        <row r="171">
          <cell r="A171" t="str">
            <v>MANTENIMIENTO SITIOS CRITICOS PR 90+0480 AL PR 90+0700 Y DEL PR 118+0000 AL PR 131+0400</v>
          </cell>
        </row>
        <row r="172">
          <cell r="A172">
            <v>310</v>
          </cell>
          <cell r="B172">
            <v>300</v>
          </cell>
          <cell r="D172" t="str">
            <v>CONFORMACION DE LA CALZADA EXISTENTE</v>
          </cell>
          <cell r="E172" t="str">
            <v>m2</v>
          </cell>
          <cell r="F172">
            <v>20000</v>
          </cell>
          <cell r="G172">
            <v>446</v>
          </cell>
          <cell r="H172">
            <v>8920000</v>
          </cell>
        </row>
        <row r="173">
          <cell r="A173">
            <v>210.3</v>
          </cell>
          <cell r="B173">
            <v>210</v>
          </cell>
          <cell r="D173" t="str">
            <v>EXCAVACION DE LA CALZADA EXISTENTE</v>
          </cell>
          <cell r="E173" t="str">
            <v>m3</v>
          </cell>
          <cell r="F173">
            <v>815</v>
          </cell>
          <cell r="G173">
            <v>4118</v>
          </cell>
          <cell r="H173">
            <v>3356170</v>
          </cell>
        </row>
        <row r="174">
          <cell r="A174">
            <v>320.10000000000002</v>
          </cell>
          <cell r="B174">
            <v>320</v>
          </cell>
          <cell r="D174" t="str">
            <v>SUB-BASE GRANULAR</v>
          </cell>
          <cell r="E174" t="str">
            <v>m3</v>
          </cell>
          <cell r="F174">
            <v>2150</v>
          </cell>
          <cell r="G174">
            <v>32390</v>
          </cell>
          <cell r="H174">
            <v>69638500</v>
          </cell>
        </row>
        <row r="175">
          <cell r="A175">
            <v>900.2</v>
          </cell>
          <cell r="B175">
            <v>900</v>
          </cell>
          <cell r="D175" t="str">
            <v>TRANSPORTE SUB-BASE GRANULAR</v>
          </cell>
          <cell r="E175" t="str">
            <v>m3 - Km</v>
          </cell>
          <cell r="F175">
            <v>193500</v>
          </cell>
          <cell r="G175">
            <v>813</v>
          </cell>
          <cell r="H175">
            <v>157315500</v>
          </cell>
        </row>
        <row r="180">
          <cell r="G180" t="str">
            <v xml:space="preserve">Valor Basico : </v>
          </cell>
          <cell r="H180">
            <v>239230170</v>
          </cell>
        </row>
        <row r="181">
          <cell r="G181" t="str">
            <v xml:space="preserve">Valor I.V.A (16%) : </v>
          </cell>
          <cell r="H181">
            <v>2355497.0584615385</v>
          </cell>
        </row>
        <row r="182">
          <cell r="G182" t="str">
            <v xml:space="preserve">VALOR TOTAL : </v>
          </cell>
          <cell r="H182">
            <v>241585667.05846155</v>
          </cell>
        </row>
        <row r="184">
          <cell r="A184" t="str">
            <v xml:space="preserve">Nota: </v>
          </cell>
          <cell r="B184" t="str">
            <v xml:space="preserve">Consiste en la escarificación, la conformación, renivelación y compactación del afirmado existente en 2 Km. de vía. Con adición de </v>
          </cell>
        </row>
        <row r="185">
          <cell r="B185" t="str">
            <v>material de afirmado en los pasos críticos.</v>
          </cell>
        </row>
        <row r="194">
          <cell r="A194" t="str">
            <v>Administrador Vial</v>
          </cell>
          <cell r="E194" t="str">
            <v>Vo. Bo. Director Regional</v>
          </cell>
        </row>
      </sheetData>
      <sheetData sheetId="1" refreshError="1"/>
      <sheetData sheetId="2"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 OBRA"/>
      <sheetName val="CUADRO RESUM"/>
      <sheetName val="CUADRO RESUM FALTANTE"/>
    </sheetNames>
    <sheetDataSet>
      <sheetData sheetId="0">
        <row r="1">
          <cell r="A1" t="str">
            <v>INSTITUTO NACIONAL DE VIAS</v>
          </cell>
        </row>
        <row r="2">
          <cell r="A2" t="str">
            <v>REGIONAL CASANARE</v>
          </cell>
        </row>
        <row r="5">
          <cell r="A5" t="str">
            <v>CALCULO DE CANTIDADES Y COSTOS ESTIMADOS DE NECESIDADES DE LAS VIAS</v>
          </cell>
        </row>
        <row r="6">
          <cell r="A6" t="str">
            <v>PARA MANTENIMIENTO</v>
          </cell>
        </row>
        <row r="9">
          <cell r="A9" t="str">
            <v>Administrador Vial:  CESAR FIGUEROA MELGAREJO</v>
          </cell>
        </row>
        <row r="10">
          <cell r="A10" t="str">
            <v>Carretera:   COROCORO - ARAUCA</v>
          </cell>
          <cell r="E10" t="str">
            <v>SECTOR: 6606</v>
          </cell>
          <cell r="H10" t="str">
            <v>Enero del 2001</v>
          </cell>
        </row>
        <row r="12">
          <cell r="A12" t="str">
            <v>ITEM DE PAGO</v>
          </cell>
          <cell r="B12" t="str">
            <v>ESPECIFICACIONES</v>
          </cell>
        </row>
        <row r="13">
          <cell r="B13" t="str">
            <v>GRAL</v>
          </cell>
          <cell r="C13" t="str">
            <v>PART</v>
          </cell>
          <cell r="D13" t="str">
            <v>DESCRIPCION</v>
          </cell>
          <cell r="E13" t="str">
            <v>UND</v>
          </cell>
          <cell r="F13" t="str">
            <v>CANTIDAD</v>
          </cell>
          <cell r="G13" t="str">
            <v>VALOR UNITARIO        $</v>
          </cell>
          <cell r="H13" t="str">
            <v>VALOR                  TOTAL                         $</v>
          </cell>
        </row>
        <row r="15">
          <cell r="A15" t="str">
            <v>CONSTRUCCION DE BOLSACRETOS PARA PROTECCION DEL ESTRIBO, PUENTE CAÑO JESUS PR 37+0768</v>
          </cell>
        </row>
        <row r="16">
          <cell r="A16">
            <v>310.10000000000002</v>
          </cell>
          <cell r="B16">
            <v>310</v>
          </cell>
          <cell r="C16" t="str">
            <v>310P</v>
          </cell>
          <cell r="D16" t="str">
            <v>EXCAVACION MANUAL</v>
          </cell>
          <cell r="E16" t="str">
            <v>m3</v>
          </cell>
          <cell r="F16">
            <v>27</v>
          </cell>
          <cell r="G16">
            <v>28624</v>
          </cell>
          <cell r="H16">
            <v>772848</v>
          </cell>
        </row>
        <row r="17">
          <cell r="D17" t="str">
            <v>BOLSACRETOS</v>
          </cell>
          <cell r="E17" t="str">
            <v>m3</v>
          </cell>
          <cell r="F17">
            <v>87</v>
          </cell>
          <cell r="G17">
            <v>484200</v>
          </cell>
          <cell r="H17">
            <v>42125400</v>
          </cell>
        </row>
        <row r="18">
          <cell r="D18" t="str">
            <v>MANEJO DE AGUAS</v>
          </cell>
          <cell r="E18" t="str">
            <v>GLOBAL</v>
          </cell>
          <cell r="F18">
            <v>1</v>
          </cell>
          <cell r="G18">
            <v>3000000</v>
          </cell>
          <cell r="H18">
            <v>3000000</v>
          </cell>
        </row>
        <row r="22">
          <cell r="G22" t="str">
            <v xml:space="preserve">Valor Basico : </v>
          </cell>
          <cell r="H22">
            <v>45898248</v>
          </cell>
        </row>
        <row r="23">
          <cell r="G23" t="str">
            <v xml:space="preserve">Valor I.V.A (16%) : </v>
          </cell>
          <cell r="H23">
            <v>451921.21107692301</v>
          </cell>
        </row>
        <row r="24">
          <cell r="G24" t="str">
            <v xml:space="preserve">VALOR TOTAL : </v>
          </cell>
          <cell r="H24">
            <v>46350169.211076923</v>
          </cell>
        </row>
        <row r="34">
          <cell r="A34" t="str">
            <v>Administrador Vial</v>
          </cell>
          <cell r="E34" t="str">
            <v>Vo. Bo. Director Regional</v>
          </cell>
        </row>
        <row r="40">
          <cell r="A40" t="str">
            <v>INSTITUTO NACIONAL DE VIAS</v>
          </cell>
        </row>
        <row r="41">
          <cell r="A41" t="str">
            <v>REGIONAL CASANARE</v>
          </cell>
        </row>
        <row r="44">
          <cell r="A44" t="str">
            <v>CALCULO DE CANTIDADES Y COSTOS ESTIMADOS DE NECESIDADES DE LAS VIAS</v>
          </cell>
        </row>
        <row r="45">
          <cell r="A45" t="str">
            <v>PARA MANTENIMIENTO</v>
          </cell>
        </row>
        <row r="48">
          <cell r="A48" t="str">
            <v>Administrador Vial:  CESAR FIGUEROA MELGAREJO</v>
          </cell>
        </row>
        <row r="49">
          <cell r="A49" t="str">
            <v>Carretera:   COROCORO - ARAUCA</v>
          </cell>
          <cell r="E49" t="str">
            <v>SECTOR: 6606</v>
          </cell>
          <cell r="H49" t="str">
            <v>Enero del 2001</v>
          </cell>
        </row>
        <row r="51">
          <cell r="A51" t="str">
            <v>ITEM DE PAGO</v>
          </cell>
          <cell r="B51" t="str">
            <v>ESPECIFICACIONES</v>
          </cell>
        </row>
        <row r="52">
          <cell r="B52" t="str">
            <v>GRAL</v>
          </cell>
          <cell r="C52" t="str">
            <v>PART</v>
          </cell>
          <cell r="D52" t="str">
            <v>DESCRIPCION</v>
          </cell>
          <cell r="E52" t="str">
            <v>UND</v>
          </cell>
          <cell r="F52" t="str">
            <v>CANTIDAD</v>
          </cell>
          <cell r="G52" t="str">
            <v>VALOR UNITARIO        $</v>
          </cell>
          <cell r="H52" t="str">
            <v>VALOR                  TOTAL                         $</v>
          </cell>
        </row>
        <row r="54">
          <cell r="A54" t="str">
            <v>CONSTRUCCION DE CUATRO ALETAS DE PROTECCION A LOS PUENTES CAÑO EL ARENAL PR 17+0834 Y CAÑO EL RUANO PR 36+0543</v>
          </cell>
        </row>
        <row r="55">
          <cell r="A55">
            <v>630.4</v>
          </cell>
          <cell r="B55">
            <v>630</v>
          </cell>
          <cell r="D55" t="str">
            <v>CONCRETO 3000 p.s.i.</v>
          </cell>
          <cell r="E55" t="str">
            <v>m3</v>
          </cell>
          <cell r="F55">
            <v>123</v>
          </cell>
          <cell r="G55">
            <v>318667</v>
          </cell>
          <cell r="H55">
            <v>39196041</v>
          </cell>
        </row>
        <row r="56">
          <cell r="A56">
            <v>600.4</v>
          </cell>
          <cell r="B56">
            <v>600</v>
          </cell>
          <cell r="D56" t="str">
            <v>EXCAVACION EN MATERIAL DE GRAVA</v>
          </cell>
          <cell r="E56" t="str">
            <v>m3</v>
          </cell>
          <cell r="F56">
            <v>342</v>
          </cell>
          <cell r="G56">
            <v>25561</v>
          </cell>
          <cell r="H56">
            <v>8741862</v>
          </cell>
        </row>
        <row r="57">
          <cell r="A57">
            <v>640.29999999999995</v>
          </cell>
          <cell r="B57">
            <v>640</v>
          </cell>
          <cell r="D57" t="str">
            <v>ACERO DE REFUERZO</v>
          </cell>
          <cell r="E57" t="str">
            <v>kg</v>
          </cell>
          <cell r="F57">
            <v>3310</v>
          </cell>
          <cell r="G57">
            <v>1966</v>
          </cell>
          <cell r="H57">
            <v>6507460</v>
          </cell>
        </row>
        <row r="58">
          <cell r="A58">
            <v>610.1</v>
          </cell>
          <cell r="B58">
            <v>610</v>
          </cell>
          <cell r="D58" t="str">
            <v>RELLENO ESTRUCTURAL</v>
          </cell>
          <cell r="E58" t="str">
            <v>m3</v>
          </cell>
          <cell r="F58">
            <v>340</v>
          </cell>
          <cell r="G58">
            <v>27365</v>
          </cell>
          <cell r="H58">
            <v>9304100</v>
          </cell>
        </row>
        <row r="59">
          <cell r="D59" t="str">
            <v>DEMOLICION ESTRUCTURA EXISTENTE</v>
          </cell>
          <cell r="E59" t="str">
            <v>m3</v>
          </cell>
          <cell r="F59">
            <v>67</v>
          </cell>
          <cell r="G59">
            <v>89300</v>
          </cell>
          <cell r="H59">
            <v>5983100</v>
          </cell>
        </row>
        <row r="63">
          <cell r="G63" t="str">
            <v xml:space="preserve">Valor Basico : </v>
          </cell>
          <cell r="H63">
            <v>69732563</v>
          </cell>
        </row>
        <row r="64">
          <cell r="G64" t="str">
            <v xml:space="preserve">Valor I.V.A (16%) : </v>
          </cell>
          <cell r="H64">
            <v>686597.54338461533</v>
          </cell>
        </row>
        <row r="65">
          <cell r="G65" t="str">
            <v xml:space="preserve">VALOR TOTAL : </v>
          </cell>
          <cell r="H65">
            <v>70419160.543384612</v>
          </cell>
        </row>
        <row r="76">
          <cell r="A76" t="str">
            <v>Administrador Vial</v>
          </cell>
          <cell r="E76" t="str">
            <v>Vo. Bo. Director Regional</v>
          </cell>
        </row>
        <row r="79">
          <cell r="A79" t="str">
            <v>INSTITUTO NACIONAL DE VIAS</v>
          </cell>
        </row>
        <row r="80">
          <cell r="A80" t="str">
            <v>REGIONAL CASANARE</v>
          </cell>
        </row>
        <row r="83">
          <cell r="A83" t="str">
            <v>CALCULO DE CANTIDADES Y COSTOS ESTIMADOS DE NECESIDADES DE LAS VIAS</v>
          </cell>
        </row>
        <row r="84">
          <cell r="A84" t="str">
            <v>PARA MANTENIMIENTO</v>
          </cell>
        </row>
        <row r="87">
          <cell r="A87" t="str">
            <v>Administrador Vial:  CESAR FIGUEROA MELGAREJO</v>
          </cell>
        </row>
        <row r="88">
          <cell r="A88" t="str">
            <v xml:space="preserve">Carretera:  TAME - COROCORO </v>
          </cell>
          <cell r="E88" t="str">
            <v xml:space="preserve">SECTOR: 6605 </v>
          </cell>
          <cell r="H88" t="str">
            <v>Enero del 2001</v>
          </cell>
        </row>
        <row r="90">
          <cell r="A90" t="str">
            <v>ITEM DE PAGO</v>
          </cell>
          <cell r="B90" t="str">
            <v>ESPECIFICACIONES</v>
          </cell>
        </row>
        <row r="91">
          <cell r="B91" t="str">
            <v>GRAL</v>
          </cell>
          <cell r="C91" t="str">
            <v>PART</v>
          </cell>
          <cell r="D91" t="str">
            <v>DESCRIPCION</v>
          </cell>
          <cell r="E91" t="str">
            <v>UND</v>
          </cell>
          <cell r="F91" t="str">
            <v>CANTIDAD</v>
          </cell>
          <cell r="G91" t="str">
            <v>VALOR UNITARIO        $</v>
          </cell>
          <cell r="H91" t="str">
            <v>VALOR                  TOTAL                         $</v>
          </cell>
        </row>
        <row r="93">
          <cell r="A93" t="str">
            <v xml:space="preserve">CONSTRUCCION DE BOX COULVERT 2,0 * 1,50 PR 0+0540 </v>
          </cell>
        </row>
        <row r="94">
          <cell r="D94" t="str">
            <v>DEMOLICIÓN ESTRUCTURA EXISTENTE</v>
          </cell>
          <cell r="E94" t="str">
            <v>m3</v>
          </cell>
          <cell r="F94">
            <v>3</v>
          </cell>
          <cell r="G94">
            <v>89300</v>
          </cell>
          <cell r="H94">
            <v>267900</v>
          </cell>
        </row>
        <row r="95">
          <cell r="A95">
            <v>600.4</v>
          </cell>
          <cell r="B95">
            <v>600</v>
          </cell>
          <cell r="D95" t="str">
            <v>EXCAVACION MANUAL EN GRAVA</v>
          </cell>
          <cell r="E95" t="str">
            <v>m3</v>
          </cell>
          <cell r="F95">
            <v>80</v>
          </cell>
          <cell r="G95">
            <v>25565</v>
          </cell>
          <cell r="H95">
            <v>2045200</v>
          </cell>
        </row>
        <row r="96">
          <cell r="A96">
            <v>630.4</v>
          </cell>
          <cell r="B96">
            <v>630</v>
          </cell>
          <cell r="D96" t="str">
            <v>CONCRETO 3000 p.s.i.</v>
          </cell>
          <cell r="E96" t="str">
            <v>m3</v>
          </cell>
          <cell r="F96">
            <v>35</v>
          </cell>
          <cell r="G96">
            <v>318667</v>
          </cell>
          <cell r="H96">
            <v>11153345</v>
          </cell>
        </row>
        <row r="97">
          <cell r="A97">
            <v>640.29999999999995</v>
          </cell>
          <cell r="B97">
            <v>640</v>
          </cell>
          <cell r="D97" t="str">
            <v>ACERO DE REFUERZO</v>
          </cell>
          <cell r="E97" t="str">
            <v>kg</v>
          </cell>
          <cell r="F97">
            <v>1330</v>
          </cell>
          <cell r="G97">
            <v>1960</v>
          </cell>
          <cell r="H97">
            <v>2606800</v>
          </cell>
        </row>
        <row r="98">
          <cell r="A98">
            <v>610.1</v>
          </cell>
          <cell r="B98">
            <v>610</v>
          </cell>
          <cell r="D98" t="str">
            <v>RELLENO ESTRUCTURAL</v>
          </cell>
          <cell r="E98" t="str">
            <v>m3</v>
          </cell>
          <cell r="F98">
            <v>30</v>
          </cell>
          <cell r="G98">
            <v>27365</v>
          </cell>
          <cell r="H98">
            <v>820950</v>
          </cell>
        </row>
        <row r="99">
          <cell r="A99">
            <v>450.1</v>
          </cell>
          <cell r="B99">
            <v>450</v>
          </cell>
          <cell r="D99" t="str">
            <v>CANCRETO ASFALTICO</v>
          </cell>
          <cell r="E99" t="str">
            <v>m3</v>
          </cell>
          <cell r="F99">
            <v>1.5</v>
          </cell>
          <cell r="G99">
            <v>215487</v>
          </cell>
          <cell r="H99">
            <v>323230.5</v>
          </cell>
        </row>
        <row r="104">
          <cell r="G104" t="str">
            <v xml:space="preserve">Valor Basico : </v>
          </cell>
          <cell r="H104">
            <v>17217425.5</v>
          </cell>
        </row>
        <row r="105">
          <cell r="G105" t="str">
            <v xml:space="preserve">Valor I.V.A (16%) : </v>
          </cell>
          <cell r="H105">
            <v>169525.42030769229</v>
          </cell>
        </row>
        <row r="106">
          <cell r="G106" t="str">
            <v xml:space="preserve">VALOR TOTAL : </v>
          </cell>
          <cell r="H106">
            <v>17386950.920307692</v>
          </cell>
        </row>
        <row r="108">
          <cell r="A108" t="str">
            <v>NOTA: El cual reemplazará una alcantarilla actualmente construida, que no está capacitada para evacuar las aguas del Río Cravo en la época invernal.</v>
          </cell>
        </row>
        <row r="115">
          <cell r="A115" t="str">
            <v>Administrador Vial</v>
          </cell>
          <cell r="E115" t="str">
            <v>Vo. Bo. Director Regional</v>
          </cell>
        </row>
        <row r="118">
          <cell r="A118" t="str">
            <v>INSTITUTO NACIONAL DE VIAS</v>
          </cell>
        </row>
        <row r="119">
          <cell r="A119" t="str">
            <v>REGIONAL CASANARE</v>
          </cell>
        </row>
        <row r="122">
          <cell r="A122" t="str">
            <v>CALCULO DE CANTIDADES Y COSTOS ESTIMADOS DE NECESIDADES DE LAS VIAS</v>
          </cell>
        </row>
        <row r="123">
          <cell r="A123" t="str">
            <v>PARA MANTENIMIENTO</v>
          </cell>
        </row>
        <row r="126">
          <cell r="A126" t="str">
            <v>Administrador Vial:  CESAR FIGUEROA MELGAREJO</v>
          </cell>
        </row>
        <row r="127">
          <cell r="A127" t="str">
            <v xml:space="preserve">Carretera:  TAME - COROCORO </v>
          </cell>
          <cell r="E127" t="str">
            <v xml:space="preserve">SECTOR: 6605 </v>
          </cell>
          <cell r="H127" t="str">
            <v>Enero del 2001</v>
          </cell>
        </row>
        <row r="129">
          <cell r="A129" t="str">
            <v>ITEM DE PAGO</v>
          </cell>
          <cell r="B129" t="str">
            <v>ESPECIFICACIONES</v>
          </cell>
        </row>
        <row r="130">
          <cell r="B130" t="str">
            <v>GRAL</v>
          </cell>
          <cell r="C130" t="str">
            <v>PART</v>
          </cell>
          <cell r="D130" t="str">
            <v>DESCRIPCION</v>
          </cell>
          <cell r="E130" t="str">
            <v>UND</v>
          </cell>
          <cell r="F130" t="str">
            <v>CANTIDAD</v>
          </cell>
          <cell r="G130" t="str">
            <v>VALOR UNITARIO        $</v>
          </cell>
          <cell r="H130" t="str">
            <v>VALOR                  TOTAL                         $</v>
          </cell>
        </row>
        <row r="132">
          <cell r="A132" t="str">
            <v>CONFORMACION DE LA BANCA CON ADICION DE MATERIAL Y ESTABILIZACION DE LA SUBRASANTE PR 116+0640 AL PR 117+0980</v>
          </cell>
        </row>
        <row r="133">
          <cell r="A133">
            <v>310</v>
          </cell>
          <cell r="B133">
            <v>310</v>
          </cell>
          <cell r="D133" t="str">
            <v>CONFORMACION DE LA CALZADA EXISTENTE</v>
          </cell>
          <cell r="E133" t="str">
            <v>m2</v>
          </cell>
          <cell r="F133">
            <v>10050</v>
          </cell>
          <cell r="G133">
            <v>446</v>
          </cell>
          <cell r="H133">
            <v>4482300</v>
          </cell>
        </row>
        <row r="134">
          <cell r="A134">
            <v>230.1</v>
          </cell>
          <cell r="B134">
            <v>230</v>
          </cell>
          <cell r="D134" t="str">
            <v>ESTABILIZACION DE LA SUBRASANTE</v>
          </cell>
          <cell r="E134" t="str">
            <v>m2</v>
          </cell>
          <cell r="F134">
            <v>10050</v>
          </cell>
          <cell r="G134">
            <v>1950</v>
          </cell>
          <cell r="H134">
            <v>19597500</v>
          </cell>
        </row>
        <row r="135">
          <cell r="B135">
            <v>230</v>
          </cell>
          <cell r="D135" t="str">
            <v>ADITIVO ESTABILIZANTE</v>
          </cell>
          <cell r="E135" t="str">
            <v>lt</v>
          </cell>
          <cell r="F135">
            <v>151</v>
          </cell>
          <cell r="G135">
            <v>67751</v>
          </cell>
          <cell r="H135">
            <v>10230401</v>
          </cell>
        </row>
        <row r="136">
          <cell r="A136">
            <v>320.10000000000002</v>
          </cell>
          <cell r="B136">
            <v>320</v>
          </cell>
          <cell r="D136" t="str">
            <v>SUB-BASE</v>
          </cell>
          <cell r="E136" t="str">
            <v>m3</v>
          </cell>
          <cell r="F136">
            <v>1650</v>
          </cell>
          <cell r="G136">
            <v>125400</v>
          </cell>
          <cell r="H136">
            <v>206910000</v>
          </cell>
        </row>
        <row r="141">
          <cell r="G141" t="str">
            <v xml:space="preserve">Valor Basico : </v>
          </cell>
          <cell r="H141">
            <v>241220201</v>
          </cell>
        </row>
        <row r="142">
          <cell r="G142" t="str">
            <v xml:space="preserve">Valor I.V.A (16%) : </v>
          </cell>
          <cell r="H142">
            <v>2375091.2098461539</v>
          </cell>
        </row>
        <row r="143">
          <cell r="G143" t="str">
            <v xml:space="preserve">VALOR TOTAL : </v>
          </cell>
          <cell r="H143">
            <v>243595292.20984614</v>
          </cell>
        </row>
        <row r="146">
          <cell r="A146" t="str">
            <v xml:space="preserve">Nota: </v>
          </cell>
          <cell r="B146" t="str">
            <v>Consiste en la conformación de 1 Km. de vía con aditivo estabilizante como tramo de prueba.</v>
          </cell>
        </row>
        <row r="154">
          <cell r="A154" t="str">
            <v>Administrador Vial</v>
          </cell>
          <cell r="E154" t="str">
            <v>Vo. Bo. Director Regional</v>
          </cell>
        </row>
        <row r="157">
          <cell r="A157" t="str">
            <v>INSTITUTO NACIONAL DE VIAS</v>
          </cell>
        </row>
        <row r="158">
          <cell r="A158" t="str">
            <v>REGIONAL CASANARE</v>
          </cell>
        </row>
        <row r="161">
          <cell r="A161" t="str">
            <v>CALCULO DE CANTIDADES Y COSTOS ESTIMADOS DE NECESIDADES DE LAS VIAS</v>
          </cell>
        </row>
        <row r="162">
          <cell r="A162" t="str">
            <v>PARA MANTENIMIENTO</v>
          </cell>
        </row>
        <row r="165">
          <cell r="A165" t="str">
            <v>Administrador Vial:  CESAR FIGUEROA MELGAREJO</v>
          </cell>
        </row>
        <row r="166">
          <cell r="A166" t="str">
            <v xml:space="preserve">Carretera:  TAME - COROCORO </v>
          </cell>
          <cell r="E166" t="str">
            <v xml:space="preserve">SECTOR: 6605 </v>
          </cell>
          <cell r="H166" t="str">
            <v>Enero del 2001</v>
          </cell>
        </row>
        <row r="168">
          <cell r="A168" t="str">
            <v>ITEM DE PAGO</v>
          </cell>
          <cell r="B168" t="str">
            <v>ESPECIFICACIONES</v>
          </cell>
        </row>
        <row r="169">
          <cell r="B169" t="str">
            <v>GRAL</v>
          </cell>
          <cell r="C169" t="str">
            <v>PART</v>
          </cell>
          <cell r="D169" t="str">
            <v>DESCRIPCION</v>
          </cell>
          <cell r="E169" t="str">
            <v>UND</v>
          </cell>
          <cell r="F169" t="str">
            <v>CANTIDAD</v>
          </cell>
          <cell r="G169" t="str">
            <v>VALOR UNITARIO        $</v>
          </cell>
          <cell r="H169" t="str">
            <v>VALOR                  TOTAL                         $</v>
          </cell>
        </row>
        <row r="171">
          <cell r="A171" t="str">
            <v>MANTENIMIENTO SITIOS CRITICOS PR 90+0480 AL PR 90+0700 Y DEL PR 118+0000 AL PR 131+0400</v>
          </cell>
        </row>
        <row r="172">
          <cell r="A172">
            <v>310</v>
          </cell>
          <cell r="B172">
            <v>300</v>
          </cell>
          <cell r="D172" t="str">
            <v>CONFORMACION DE LA CALZADA EXISTENTE</v>
          </cell>
          <cell r="E172" t="str">
            <v>m2</v>
          </cell>
          <cell r="F172">
            <v>20000</v>
          </cell>
          <cell r="G172">
            <v>446</v>
          </cell>
          <cell r="H172">
            <v>8920000</v>
          </cell>
        </row>
        <row r="173">
          <cell r="A173">
            <v>210.3</v>
          </cell>
          <cell r="B173">
            <v>210</v>
          </cell>
          <cell r="D173" t="str">
            <v>EXCAVACION DE LA CALZADA EXISTENTE</v>
          </cell>
          <cell r="E173" t="str">
            <v>m3</v>
          </cell>
          <cell r="F173">
            <v>815</v>
          </cell>
          <cell r="G173">
            <v>4118</v>
          </cell>
          <cell r="H173">
            <v>3356170</v>
          </cell>
        </row>
        <row r="174">
          <cell r="A174">
            <v>320.10000000000002</v>
          </cell>
          <cell r="B174">
            <v>320</v>
          </cell>
          <cell r="D174" t="str">
            <v>SUB-BASE GRANULAR</v>
          </cell>
          <cell r="E174" t="str">
            <v>m3</v>
          </cell>
          <cell r="F174">
            <v>2150</v>
          </cell>
          <cell r="G174">
            <v>32390</v>
          </cell>
          <cell r="H174">
            <v>69638500</v>
          </cell>
        </row>
        <row r="175">
          <cell r="A175">
            <v>900.2</v>
          </cell>
          <cell r="B175">
            <v>900</v>
          </cell>
          <cell r="D175" t="str">
            <v>TRANSPORTE SUB-BASE GRANULAR</v>
          </cell>
          <cell r="E175" t="str">
            <v>m3 - Km</v>
          </cell>
          <cell r="F175">
            <v>193500</v>
          </cell>
          <cell r="G175">
            <v>813</v>
          </cell>
          <cell r="H175">
            <v>157315500</v>
          </cell>
        </row>
        <row r="180">
          <cell r="G180" t="str">
            <v xml:space="preserve">Valor Basico : </v>
          </cell>
          <cell r="H180">
            <v>239230170</v>
          </cell>
        </row>
        <row r="181">
          <cell r="G181" t="str">
            <v xml:space="preserve">Valor I.V.A (16%) : </v>
          </cell>
          <cell r="H181">
            <v>2355497.0584615385</v>
          </cell>
        </row>
        <row r="182">
          <cell r="G182" t="str">
            <v xml:space="preserve">VALOR TOTAL : </v>
          </cell>
          <cell r="H182">
            <v>241585667.05846155</v>
          </cell>
        </row>
        <row r="184">
          <cell r="A184" t="str">
            <v xml:space="preserve">Nota: </v>
          </cell>
          <cell r="B184" t="str">
            <v xml:space="preserve">Consiste en la escarificación, la conformación, renivelación y compactación del afirmado existente en 2 Km. de vía. Con adición de </v>
          </cell>
        </row>
        <row r="185">
          <cell r="B185" t="str">
            <v>material de afirmado en los pasos críticos.</v>
          </cell>
        </row>
        <row r="194">
          <cell r="A194" t="str">
            <v>Administrador Vial</v>
          </cell>
          <cell r="E194" t="str">
            <v>Vo. Bo. Director Regional</v>
          </cell>
        </row>
      </sheetData>
      <sheetData sheetId="1" refreshError="1"/>
      <sheetData sheetId="2"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
      <sheetName val="CANT OBRA"/>
      <sheetName val="CUADRO RESUM FALTANTE"/>
    </sheetNames>
    <sheetDataSet>
      <sheetData sheetId="0" refreshError="1"/>
      <sheetData sheetId="1">
        <row r="1">
          <cell r="A1" t="str">
            <v>INSTITUTO NACIONAL DE VIAS</v>
          </cell>
        </row>
        <row r="2">
          <cell r="A2" t="str">
            <v>REGIONAL CASANARE</v>
          </cell>
        </row>
        <row r="5">
          <cell r="A5" t="str">
            <v>CALCULO DE CANTIDADES Y COSTOS ESTIMADOS DE NECESIDADES DE LAS VIAS</v>
          </cell>
        </row>
        <row r="6">
          <cell r="A6" t="str">
            <v>PARA MANTENIMIENTO</v>
          </cell>
        </row>
        <row r="9">
          <cell r="A9" t="str">
            <v>Administrador Vial:  CESAR FIGUEROA MELGAREJO</v>
          </cell>
        </row>
        <row r="10">
          <cell r="A10" t="str">
            <v>Carretera:   COROCORO - ARAUCA</v>
          </cell>
          <cell r="E10" t="str">
            <v>SECTOR: 6606</v>
          </cell>
          <cell r="H10" t="str">
            <v>Enero del 2001</v>
          </cell>
        </row>
        <row r="12">
          <cell r="A12" t="str">
            <v>ITEM DE PAGO</v>
          </cell>
          <cell r="B12" t="str">
            <v>ESPECIFICACIONES</v>
          </cell>
        </row>
        <row r="13">
          <cell r="B13" t="str">
            <v>GRAL</v>
          </cell>
          <cell r="C13" t="str">
            <v>PART</v>
          </cell>
          <cell r="D13" t="str">
            <v>DESCRIPCION</v>
          </cell>
          <cell r="E13" t="str">
            <v>UND</v>
          </cell>
          <cell r="F13" t="str">
            <v>CANTIDAD</v>
          </cell>
          <cell r="G13" t="str">
            <v>VALOR UNITARIO        $</v>
          </cell>
          <cell r="H13" t="str">
            <v>VALOR                  TOTAL                         $</v>
          </cell>
        </row>
        <row r="15">
          <cell r="A15" t="str">
            <v>CONSTRUCCION DE BOLSACRETOS PARA PROTECCION DEL ESTRIBO, PUENTE CAÑO JESUS PR 37+0768</v>
          </cell>
        </row>
        <row r="16">
          <cell r="A16">
            <v>310.10000000000002</v>
          </cell>
          <cell r="B16">
            <v>310</v>
          </cell>
          <cell r="C16" t="str">
            <v>310P</v>
          </cell>
          <cell r="D16" t="str">
            <v>EXCAVACION MANUAL</v>
          </cell>
          <cell r="E16" t="str">
            <v>m3</v>
          </cell>
          <cell r="F16">
            <v>27</v>
          </cell>
          <cell r="G16">
            <v>28624</v>
          </cell>
          <cell r="H16">
            <v>772848</v>
          </cell>
        </row>
        <row r="17">
          <cell r="D17" t="str">
            <v>BOLSACRETOS</v>
          </cell>
          <cell r="E17" t="str">
            <v>m3</v>
          </cell>
          <cell r="F17">
            <v>87</v>
          </cell>
          <cell r="G17">
            <v>484200</v>
          </cell>
          <cell r="H17">
            <v>42125400</v>
          </cell>
        </row>
        <row r="18">
          <cell r="D18" t="str">
            <v>MANEJO DE AGUAS</v>
          </cell>
          <cell r="E18" t="str">
            <v>GLOBAL</v>
          </cell>
          <cell r="F18">
            <v>1</v>
          </cell>
          <cell r="G18">
            <v>3000000</v>
          </cell>
          <cell r="H18">
            <v>3000000</v>
          </cell>
        </row>
        <row r="22">
          <cell r="G22" t="str">
            <v xml:space="preserve">Valor Basico : </v>
          </cell>
          <cell r="H22">
            <v>45898248</v>
          </cell>
        </row>
        <row r="23">
          <cell r="G23" t="str">
            <v xml:space="preserve">Valor I.V.A (16%) : </v>
          </cell>
          <cell r="H23">
            <v>451921.21107692301</v>
          </cell>
        </row>
        <row r="24">
          <cell r="G24" t="str">
            <v xml:space="preserve">VALOR TOTAL : </v>
          </cell>
          <cell r="H24">
            <v>46350169.211076923</v>
          </cell>
        </row>
        <row r="34">
          <cell r="A34" t="str">
            <v>Administrador Vial</v>
          </cell>
          <cell r="E34" t="str">
            <v>Vo. Bo. Director Regional</v>
          </cell>
        </row>
        <row r="40">
          <cell r="A40" t="str">
            <v>INSTITUTO NACIONAL DE VIAS</v>
          </cell>
        </row>
        <row r="41">
          <cell r="A41" t="str">
            <v>REGIONAL CASANARE</v>
          </cell>
        </row>
        <row r="44">
          <cell r="A44" t="str">
            <v>CALCULO DE CANTIDADES Y COSTOS ESTIMADOS DE NECESIDADES DE LAS VIAS</v>
          </cell>
        </row>
        <row r="45">
          <cell r="A45" t="str">
            <v>PARA MANTENIMIENTO</v>
          </cell>
        </row>
        <row r="48">
          <cell r="A48" t="str">
            <v>Administrador Vial:  CESAR FIGUEROA MELGAREJO</v>
          </cell>
        </row>
        <row r="49">
          <cell r="A49" t="str">
            <v>Carretera:   COROCORO - ARAUCA</v>
          </cell>
          <cell r="E49" t="str">
            <v>SECTOR: 6606</v>
          </cell>
          <cell r="H49" t="str">
            <v>Enero del 2001</v>
          </cell>
        </row>
        <row r="51">
          <cell r="A51" t="str">
            <v>ITEM DE PAGO</v>
          </cell>
          <cell r="B51" t="str">
            <v>ESPECIFICACIONES</v>
          </cell>
        </row>
        <row r="52">
          <cell r="B52" t="str">
            <v>GRAL</v>
          </cell>
          <cell r="C52" t="str">
            <v>PART</v>
          </cell>
          <cell r="D52" t="str">
            <v>DESCRIPCION</v>
          </cell>
          <cell r="E52" t="str">
            <v>UND</v>
          </cell>
          <cell r="F52" t="str">
            <v>CANTIDAD</v>
          </cell>
          <cell r="G52" t="str">
            <v>VALOR UNITARIO        $</v>
          </cell>
          <cell r="H52" t="str">
            <v>VALOR                  TOTAL                         $</v>
          </cell>
        </row>
        <row r="54">
          <cell r="A54" t="str">
            <v>CONSTRUCCION DE CUATRO ALETAS DE PROTECCION A LOS PUENTES CAÑO EL ARENAL PR 17+0834 Y CAÑO EL RUANO PR 36+0543</v>
          </cell>
        </row>
        <row r="55">
          <cell r="A55">
            <v>630.4</v>
          </cell>
          <cell r="B55">
            <v>630</v>
          </cell>
          <cell r="D55" t="str">
            <v>CONCRETO 3000 p.s.i.</v>
          </cell>
          <cell r="E55" t="str">
            <v>m3</v>
          </cell>
          <cell r="F55">
            <v>123</v>
          </cell>
          <cell r="G55">
            <v>318667</v>
          </cell>
          <cell r="H55">
            <v>39196041</v>
          </cell>
        </row>
        <row r="56">
          <cell r="A56">
            <v>600.4</v>
          </cell>
          <cell r="B56">
            <v>600</v>
          </cell>
          <cell r="D56" t="str">
            <v>EXCAVACION EN MATERIAL DE GRAVA</v>
          </cell>
          <cell r="E56" t="str">
            <v>m3</v>
          </cell>
          <cell r="F56">
            <v>342</v>
          </cell>
          <cell r="G56">
            <v>25561</v>
          </cell>
          <cell r="H56">
            <v>8741862</v>
          </cell>
        </row>
        <row r="57">
          <cell r="A57">
            <v>640.29999999999995</v>
          </cell>
          <cell r="B57">
            <v>640</v>
          </cell>
          <cell r="D57" t="str">
            <v>ACERO DE REFUERZO</v>
          </cell>
          <cell r="E57" t="str">
            <v>kg</v>
          </cell>
          <cell r="F57">
            <v>3310</v>
          </cell>
          <cell r="G57">
            <v>1966</v>
          </cell>
          <cell r="H57">
            <v>6507460</v>
          </cell>
        </row>
        <row r="58">
          <cell r="A58">
            <v>610.1</v>
          </cell>
          <cell r="B58">
            <v>610</v>
          </cell>
          <cell r="D58" t="str">
            <v>RELLENO ESTRUCTURAL</v>
          </cell>
          <cell r="E58" t="str">
            <v>m3</v>
          </cell>
          <cell r="F58">
            <v>340</v>
          </cell>
          <cell r="G58">
            <v>27365</v>
          </cell>
          <cell r="H58">
            <v>9304100</v>
          </cell>
        </row>
        <row r="59">
          <cell r="D59" t="str">
            <v>DEMOLICION ESTRUCTURA EXISTENTE</v>
          </cell>
          <cell r="E59" t="str">
            <v>m3</v>
          </cell>
          <cell r="F59">
            <v>67</v>
          </cell>
          <cell r="G59">
            <v>89300</v>
          </cell>
          <cell r="H59">
            <v>5983100</v>
          </cell>
        </row>
        <row r="63">
          <cell r="G63" t="str">
            <v xml:space="preserve">Valor Basico : </v>
          </cell>
          <cell r="H63">
            <v>69732563</v>
          </cell>
        </row>
        <row r="64">
          <cell r="G64" t="str">
            <v xml:space="preserve">Valor I.V.A (16%) : </v>
          </cell>
          <cell r="H64">
            <v>686597.54338461533</v>
          </cell>
        </row>
        <row r="65">
          <cell r="G65" t="str">
            <v xml:space="preserve">VALOR TOTAL : </v>
          </cell>
          <cell r="H65">
            <v>70419160.543384612</v>
          </cell>
        </row>
        <row r="76">
          <cell r="A76" t="str">
            <v>Administrador Vial</v>
          </cell>
          <cell r="E76" t="str">
            <v>Vo. Bo. Director Regional</v>
          </cell>
        </row>
        <row r="79">
          <cell r="A79" t="str">
            <v>INSTITUTO NACIONAL DE VIAS</v>
          </cell>
        </row>
        <row r="80">
          <cell r="A80" t="str">
            <v>REGIONAL CASANARE</v>
          </cell>
        </row>
        <row r="83">
          <cell r="A83" t="str">
            <v>CALCULO DE CANTIDADES Y COSTOS ESTIMADOS DE NECESIDADES DE LAS VIAS</v>
          </cell>
        </row>
        <row r="84">
          <cell r="A84" t="str">
            <v>PARA MANTENIMIENTO</v>
          </cell>
        </row>
        <row r="87">
          <cell r="A87" t="str">
            <v>Administrador Vial:  CESAR FIGUEROA MELGAREJO</v>
          </cell>
        </row>
        <row r="88">
          <cell r="A88" t="str">
            <v xml:space="preserve">Carretera:  TAME - COROCORO </v>
          </cell>
          <cell r="E88" t="str">
            <v xml:space="preserve">SECTOR: 6605 </v>
          </cell>
          <cell r="H88" t="str">
            <v>Enero del 2001</v>
          </cell>
        </row>
        <row r="90">
          <cell r="A90" t="str">
            <v>ITEM DE PAGO</v>
          </cell>
          <cell r="B90" t="str">
            <v>ESPECIFICACIONES</v>
          </cell>
        </row>
        <row r="91">
          <cell r="B91" t="str">
            <v>GRAL</v>
          </cell>
          <cell r="C91" t="str">
            <v>PART</v>
          </cell>
          <cell r="D91" t="str">
            <v>DESCRIPCION</v>
          </cell>
          <cell r="E91" t="str">
            <v>UND</v>
          </cell>
          <cell r="F91" t="str">
            <v>CANTIDAD</v>
          </cell>
          <cell r="G91" t="str">
            <v>VALOR UNITARIO        $</v>
          </cell>
          <cell r="H91" t="str">
            <v>VALOR                  TOTAL                         $</v>
          </cell>
        </row>
        <row r="93">
          <cell r="A93" t="str">
            <v xml:space="preserve">CONSTRUCCION DE BOX COULVERT 2,0 * 1,50 PR 0+0540 </v>
          </cell>
        </row>
        <row r="94">
          <cell r="D94" t="str">
            <v>DEMOLICIÓN ESTRUCTURA EXISTENTE</v>
          </cell>
          <cell r="E94" t="str">
            <v>m3</v>
          </cell>
          <cell r="F94">
            <v>3</v>
          </cell>
          <cell r="G94">
            <v>89300</v>
          </cell>
          <cell r="H94">
            <v>267900</v>
          </cell>
        </row>
        <row r="95">
          <cell r="A95">
            <v>600.4</v>
          </cell>
          <cell r="B95">
            <v>600</v>
          </cell>
          <cell r="D95" t="str">
            <v>EXCAVACION MANUAL EN GRAVA</v>
          </cell>
          <cell r="E95" t="str">
            <v>m3</v>
          </cell>
          <cell r="F95">
            <v>80</v>
          </cell>
          <cell r="G95">
            <v>25565</v>
          </cell>
          <cell r="H95">
            <v>2045200</v>
          </cell>
        </row>
        <row r="96">
          <cell r="A96">
            <v>630.4</v>
          </cell>
          <cell r="B96">
            <v>630</v>
          </cell>
          <cell r="D96" t="str">
            <v>CONCRETO 3000 p.s.i.</v>
          </cell>
          <cell r="E96" t="str">
            <v>m3</v>
          </cell>
          <cell r="F96">
            <v>35</v>
          </cell>
          <cell r="G96">
            <v>318667</v>
          </cell>
          <cell r="H96">
            <v>11153345</v>
          </cell>
        </row>
        <row r="97">
          <cell r="A97">
            <v>640.29999999999995</v>
          </cell>
          <cell r="B97">
            <v>640</v>
          </cell>
          <cell r="D97" t="str">
            <v>ACERO DE REFUERZO</v>
          </cell>
          <cell r="E97" t="str">
            <v>kg</v>
          </cell>
          <cell r="F97">
            <v>1330</v>
          </cell>
          <cell r="G97">
            <v>1960</v>
          </cell>
          <cell r="H97">
            <v>2606800</v>
          </cell>
        </row>
        <row r="98">
          <cell r="A98">
            <v>610.1</v>
          </cell>
          <cell r="B98">
            <v>610</v>
          </cell>
          <cell r="D98" t="str">
            <v>RELLENO ESTRUCTURAL</v>
          </cell>
          <cell r="E98" t="str">
            <v>m3</v>
          </cell>
          <cell r="F98">
            <v>30</v>
          </cell>
          <cell r="G98">
            <v>27365</v>
          </cell>
          <cell r="H98">
            <v>820950</v>
          </cell>
        </row>
        <row r="99">
          <cell r="A99">
            <v>450.1</v>
          </cell>
          <cell r="B99">
            <v>450</v>
          </cell>
          <cell r="D99" t="str">
            <v>CANCRETO ASFALTICO</v>
          </cell>
          <cell r="E99" t="str">
            <v>m3</v>
          </cell>
          <cell r="F99">
            <v>1.5</v>
          </cell>
          <cell r="G99">
            <v>215487</v>
          </cell>
          <cell r="H99">
            <v>323230.5</v>
          </cell>
        </row>
        <row r="104">
          <cell r="G104" t="str">
            <v xml:space="preserve">Valor Basico : </v>
          </cell>
          <cell r="H104">
            <v>17217425.5</v>
          </cell>
        </row>
        <row r="105">
          <cell r="G105" t="str">
            <v xml:space="preserve">Valor I.V.A (16%) : </v>
          </cell>
          <cell r="H105">
            <v>169525.42030769229</v>
          </cell>
        </row>
        <row r="106">
          <cell r="G106" t="str">
            <v xml:space="preserve">VALOR TOTAL : </v>
          </cell>
          <cell r="H106">
            <v>17386950.920307692</v>
          </cell>
        </row>
        <row r="108">
          <cell r="A108" t="str">
            <v>NOTA: El cual reemplazará una alcantarilla actualmente construida, que no está capacitada para evacuar las aguas del Río Cravo en la época invernal.</v>
          </cell>
        </row>
        <row r="115">
          <cell r="A115" t="str">
            <v>Administrador Vial</v>
          </cell>
          <cell r="E115" t="str">
            <v>Vo. Bo. Director Regional</v>
          </cell>
        </row>
        <row r="118">
          <cell r="A118" t="str">
            <v>INSTITUTO NACIONAL DE VIAS</v>
          </cell>
        </row>
        <row r="119">
          <cell r="A119" t="str">
            <v>REGIONAL CASANARE</v>
          </cell>
        </row>
        <row r="122">
          <cell r="A122" t="str">
            <v>CALCULO DE CANTIDADES Y COSTOS ESTIMADOS DE NECESIDADES DE LAS VIAS</v>
          </cell>
        </row>
        <row r="123">
          <cell r="A123" t="str">
            <v>PARA MANTENIMIENTO</v>
          </cell>
        </row>
        <row r="126">
          <cell r="A126" t="str">
            <v>Administrador Vial:  CESAR FIGUEROA MELGAREJO</v>
          </cell>
        </row>
        <row r="127">
          <cell r="A127" t="str">
            <v xml:space="preserve">Carretera:  TAME - COROCORO </v>
          </cell>
          <cell r="E127" t="str">
            <v xml:space="preserve">SECTOR: 6605 </v>
          </cell>
          <cell r="H127" t="str">
            <v>Enero del 2001</v>
          </cell>
        </row>
        <row r="129">
          <cell r="A129" t="str">
            <v>ITEM DE PAGO</v>
          </cell>
          <cell r="B129" t="str">
            <v>ESPECIFICACIONES</v>
          </cell>
        </row>
        <row r="130">
          <cell r="B130" t="str">
            <v>GRAL</v>
          </cell>
          <cell r="C130" t="str">
            <v>PART</v>
          </cell>
          <cell r="D130" t="str">
            <v>DESCRIPCION</v>
          </cell>
          <cell r="E130" t="str">
            <v>UND</v>
          </cell>
          <cell r="F130" t="str">
            <v>CANTIDAD</v>
          </cell>
          <cell r="G130" t="str">
            <v>VALOR UNITARIO        $</v>
          </cell>
          <cell r="H130" t="str">
            <v>VALOR                  TOTAL                         $</v>
          </cell>
        </row>
        <row r="132">
          <cell r="A132" t="str">
            <v>CONFORMACION DE LA BANCA CON ADICION DE MATERIAL Y ESTABILIZACION DE LA SUBRASANTE PR 116+0640 AL PR 117+0980</v>
          </cell>
        </row>
        <row r="133">
          <cell r="A133">
            <v>310</v>
          </cell>
          <cell r="B133">
            <v>310</v>
          </cell>
          <cell r="D133" t="str">
            <v>CONFORMACION DE LA CALZADA EXISTENTE</v>
          </cell>
          <cell r="E133" t="str">
            <v>m2</v>
          </cell>
          <cell r="F133">
            <v>10050</v>
          </cell>
          <cell r="G133">
            <v>446</v>
          </cell>
          <cell r="H133">
            <v>4482300</v>
          </cell>
        </row>
        <row r="134">
          <cell r="A134">
            <v>230.1</v>
          </cell>
          <cell r="B134">
            <v>230</v>
          </cell>
          <cell r="D134" t="str">
            <v>ESTABILIZACION DE LA SUBRASANTE</v>
          </cell>
          <cell r="E134" t="str">
            <v>m2</v>
          </cell>
          <cell r="F134">
            <v>10050</v>
          </cell>
          <cell r="G134">
            <v>1950</v>
          </cell>
          <cell r="H134">
            <v>19597500</v>
          </cell>
        </row>
        <row r="135">
          <cell r="B135">
            <v>230</v>
          </cell>
          <cell r="D135" t="str">
            <v>ADITIVO ESTABILIZANTE</v>
          </cell>
          <cell r="E135" t="str">
            <v>lt</v>
          </cell>
          <cell r="F135">
            <v>151</v>
          </cell>
          <cell r="G135">
            <v>67751</v>
          </cell>
          <cell r="H135">
            <v>10230401</v>
          </cell>
        </row>
        <row r="136">
          <cell r="A136">
            <v>320.10000000000002</v>
          </cell>
          <cell r="B136">
            <v>320</v>
          </cell>
          <cell r="D136" t="str">
            <v>SUB-BASE</v>
          </cell>
          <cell r="E136" t="str">
            <v>m3</v>
          </cell>
          <cell r="F136">
            <v>1650</v>
          </cell>
          <cell r="G136">
            <v>125400</v>
          </cell>
          <cell r="H136">
            <v>206910000</v>
          </cell>
        </row>
        <row r="141">
          <cell r="G141" t="str">
            <v xml:space="preserve">Valor Basico : </v>
          </cell>
          <cell r="H141">
            <v>241220201</v>
          </cell>
        </row>
        <row r="142">
          <cell r="G142" t="str">
            <v xml:space="preserve">Valor I.V.A (16%) : </v>
          </cell>
          <cell r="H142">
            <v>2375091.2098461539</v>
          </cell>
        </row>
        <row r="143">
          <cell r="G143" t="str">
            <v xml:space="preserve">VALOR TOTAL : </v>
          </cell>
          <cell r="H143">
            <v>243595292.20984614</v>
          </cell>
        </row>
        <row r="146">
          <cell r="A146" t="str">
            <v xml:space="preserve">Nota: </v>
          </cell>
          <cell r="B146" t="str">
            <v>Consiste en la conformación de 1 Km. de vía con aditivo estabilizante como tramo de prueba.</v>
          </cell>
        </row>
        <row r="154">
          <cell r="A154" t="str">
            <v>Administrador Vial</v>
          </cell>
          <cell r="E154" t="str">
            <v>Vo. Bo. Director Regional</v>
          </cell>
        </row>
        <row r="157">
          <cell r="A157" t="str">
            <v>INSTITUTO NACIONAL DE VIAS</v>
          </cell>
        </row>
        <row r="158">
          <cell r="A158" t="str">
            <v>REGIONAL CASANARE</v>
          </cell>
        </row>
        <row r="161">
          <cell r="A161" t="str">
            <v>CALCULO DE CANTIDADES Y COSTOS ESTIMADOS DE NECESIDADES DE LAS VIAS</v>
          </cell>
        </row>
        <row r="162">
          <cell r="A162" t="str">
            <v>PARA MANTENIMIENTO</v>
          </cell>
        </row>
        <row r="165">
          <cell r="A165" t="str">
            <v>Administrador Vial:  CESAR FIGUEROA MELGAREJO</v>
          </cell>
        </row>
        <row r="166">
          <cell r="A166" t="str">
            <v xml:space="preserve">Carretera:  TAME - COROCORO </v>
          </cell>
          <cell r="E166" t="str">
            <v xml:space="preserve">SECTOR: 6605 </v>
          </cell>
          <cell r="H166" t="str">
            <v>Enero del 2001</v>
          </cell>
        </row>
        <row r="168">
          <cell r="A168" t="str">
            <v>ITEM DE PAGO</v>
          </cell>
          <cell r="B168" t="str">
            <v>ESPECIFICACIONES</v>
          </cell>
        </row>
        <row r="169">
          <cell r="B169" t="str">
            <v>GRAL</v>
          </cell>
          <cell r="C169" t="str">
            <v>PART</v>
          </cell>
          <cell r="D169" t="str">
            <v>DESCRIPCION</v>
          </cell>
          <cell r="E169" t="str">
            <v>UND</v>
          </cell>
          <cell r="F169" t="str">
            <v>CANTIDAD</v>
          </cell>
          <cell r="G169" t="str">
            <v>VALOR UNITARIO        $</v>
          </cell>
          <cell r="H169" t="str">
            <v>VALOR                  TOTAL                         $</v>
          </cell>
        </row>
        <row r="171">
          <cell r="A171" t="str">
            <v>MANTENIMIENTO SITIOS CRITICOS PR 90+0480 AL PR 90+0700 Y DEL PR 118+0000 AL PR 131+0400</v>
          </cell>
        </row>
        <row r="172">
          <cell r="A172">
            <v>310</v>
          </cell>
          <cell r="B172">
            <v>300</v>
          </cell>
          <cell r="D172" t="str">
            <v>CONFORMACION DE LA CALZADA EXISTENTE</v>
          </cell>
          <cell r="E172" t="str">
            <v>m2</v>
          </cell>
          <cell r="F172">
            <v>20000</v>
          </cell>
          <cell r="G172">
            <v>446</v>
          </cell>
          <cell r="H172">
            <v>8920000</v>
          </cell>
        </row>
        <row r="173">
          <cell r="A173">
            <v>210.3</v>
          </cell>
          <cell r="B173">
            <v>210</v>
          </cell>
          <cell r="D173" t="str">
            <v>EXCAVACION DE LA CALZADA EXISTENTE</v>
          </cell>
          <cell r="E173" t="str">
            <v>m3</v>
          </cell>
          <cell r="F173">
            <v>815</v>
          </cell>
          <cell r="G173">
            <v>4118</v>
          </cell>
          <cell r="H173">
            <v>3356170</v>
          </cell>
        </row>
        <row r="174">
          <cell r="A174">
            <v>320.10000000000002</v>
          </cell>
          <cell r="B174">
            <v>320</v>
          </cell>
          <cell r="D174" t="str">
            <v>SUB-BASE GRANULAR</v>
          </cell>
          <cell r="E174" t="str">
            <v>m3</v>
          </cell>
          <cell r="F174">
            <v>2150</v>
          </cell>
          <cell r="G174">
            <v>32390</v>
          </cell>
          <cell r="H174">
            <v>69638500</v>
          </cell>
        </row>
        <row r="175">
          <cell r="A175">
            <v>900.2</v>
          </cell>
          <cell r="B175">
            <v>900</v>
          </cell>
          <cell r="D175" t="str">
            <v>TRANSPORTE SUB-BASE GRANULAR</v>
          </cell>
          <cell r="E175" t="str">
            <v>m3 - Km</v>
          </cell>
          <cell r="F175">
            <v>193500</v>
          </cell>
          <cell r="G175">
            <v>813</v>
          </cell>
          <cell r="H175">
            <v>157315500</v>
          </cell>
        </row>
        <row r="180">
          <cell r="G180" t="str">
            <v xml:space="preserve">Valor Basico : </v>
          </cell>
          <cell r="H180">
            <v>239230170</v>
          </cell>
        </row>
        <row r="181">
          <cell r="G181" t="str">
            <v xml:space="preserve">Valor I.V.A (16%) : </v>
          </cell>
          <cell r="H181">
            <v>2355497.0584615385</v>
          </cell>
        </row>
        <row r="182">
          <cell r="G182" t="str">
            <v xml:space="preserve">VALOR TOTAL : </v>
          </cell>
          <cell r="H182">
            <v>241585667.05846155</v>
          </cell>
        </row>
        <row r="184">
          <cell r="A184" t="str">
            <v xml:space="preserve">Nota: </v>
          </cell>
          <cell r="B184" t="str">
            <v xml:space="preserve">Consiste en la escarificación, la conformación, renivelación y compactación del afirmado existente en 2 Km. de vía. Con adición de </v>
          </cell>
        </row>
        <row r="185">
          <cell r="B185" t="str">
            <v>material de afirmado en los pasos críticos.</v>
          </cell>
        </row>
        <row r="194">
          <cell r="A194" t="str">
            <v>Administrador Vial</v>
          </cell>
          <cell r="E194" t="str">
            <v>Vo. Bo. Director Regional</v>
          </cell>
        </row>
      </sheetData>
      <sheetData sheetId="2"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 OBRA"/>
      <sheetName val="CUADRO RESUM"/>
      <sheetName val="CUADRO RESUM FALTANTE"/>
    </sheetNames>
    <sheetDataSet>
      <sheetData sheetId="0" refreshError="1">
        <row r="1">
          <cell r="A1" t="str">
            <v>INSTITUTO NACIONAL DE VIAS</v>
          </cell>
        </row>
        <row r="2">
          <cell r="A2" t="str">
            <v>REGIONAL CASANARE</v>
          </cell>
        </row>
        <row r="5">
          <cell r="A5" t="str">
            <v>CALCULO DE CANTIDADES Y COSTOS ESTIMADOS DE NECESIDADES DE LAS VIAS</v>
          </cell>
        </row>
        <row r="6">
          <cell r="A6" t="str">
            <v>PARA MANTENIMIENTO</v>
          </cell>
        </row>
        <row r="9">
          <cell r="A9" t="str">
            <v>Administrador Vial:  CESAR FIGUEROA MELGAREJO</v>
          </cell>
        </row>
        <row r="10">
          <cell r="A10" t="str">
            <v>Carretera:   COROCORO - ARAUCA</v>
          </cell>
          <cell r="E10" t="str">
            <v>SECTOR: 6606</v>
          </cell>
          <cell r="H10" t="str">
            <v>Enero del 2001</v>
          </cell>
        </row>
        <row r="12">
          <cell r="A12" t="str">
            <v>ITEM DE PAGO</v>
          </cell>
          <cell r="B12" t="str">
            <v>ESPECIFICACIONES</v>
          </cell>
        </row>
        <row r="13">
          <cell r="B13" t="str">
            <v>GRAL</v>
          </cell>
          <cell r="C13" t="str">
            <v>PART</v>
          </cell>
          <cell r="D13" t="str">
            <v>DESCRIPCION</v>
          </cell>
          <cell r="E13" t="str">
            <v>UND</v>
          </cell>
          <cell r="F13" t="str">
            <v>CANTIDAD</v>
          </cell>
          <cell r="G13" t="str">
            <v>VALOR UNITARIO        $</v>
          </cell>
          <cell r="H13" t="str">
            <v>VALOR                  TOTAL                         $</v>
          </cell>
        </row>
        <row r="15">
          <cell r="A15" t="str">
            <v>CONSTRUCCION DE BOLSACRETOS PARA PROTECCION DEL ESTRIBO, PUENTE CAÑO JESUS PR 37+0768</v>
          </cell>
        </row>
        <row r="16">
          <cell r="A16">
            <v>310.10000000000002</v>
          </cell>
          <cell r="B16">
            <v>310</v>
          </cell>
          <cell r="C16" t="str">
            <v>310P</v>
          </cell>
          <cell r="D16" t="str">
            <v>EXCAVACION MANUAL</v>
          </cell>
          <cell r="E16" t="str">
            <v>m3</v>
          </cell>
          <cell r="F16">
            <v>27</v>
          </cell>
          <cell r="G16">
            <v>28624</v>
          </cell>
          <cell r="H16">
            <v>772848</v>
          </cell>
        </row>
        <row r="17">
          <cell r="D17" t="str">
            <v>BOLSACRETOS</v>
          </cell>
          <cell r="E17" t="str">
            <v>m3</v>
          </cell>
          <cell r="F17">
            <v>87</v>
          </cell>
          <cell r="G17">
            <v>484200</v>
          </cell>
          <cell r="H17">
            <v>42125400</v>
          </cell>
        </row>
        <row r="18">
          <cell r="D18" t="str">
            <v>MANEJO DE AGUAS</v>
          </cell>
          <cell r="E18" t="str">
            <v>GLOBAL</v>
          </cell>
          <cell r="F18">
            <v>1</v>
          </cell>
          <cell r="G18">
            <v>3000000</v>
          </cell>
          <cell r="H18">
            <v>3000000</v>
          </cell>
        </row>
        <row r="22">
          <cell r="G22" t="str">
            <v xml:space="preserve">Valor Basico : </v>
          </cell>
          <cell r="H22">
            <v>45898248</v>
          </cell>
        </row>
        <row r="23">
          <cell r="G23" t="str">
            <v xml:space="preserve">Valor I.V.A (16%) : </v>
          </cell>
          <cell r="H23">
            <v>451921.21107692301</v>
          </cell>
        </row>
        <row r="24">
          <cell r="G24" t="str">
            <v xml:space="preserve">VALOR TOTAL : </v>
          </cell>
          <cell r="H24">
            <v>46350169.211076923</v>
          </cell>
        </row>
        <row r="34">
          <cell r="A34" t="str">
            <v>Administrador Vial</v>
          </cell>
          <cell r="E34" t="str">
            <v>Vo. Bo. Director Regional</v>
          </cell>
        </row>
        <row r="40">
          <cell r="A40" t="str">
            <v>INSTITUTO NACIONAL DE VIAS</v>
          </cell>
        </row>
        <row r="41">
          <cell r="A41" t="str">
            <v>REGIONAL CASANARE</v>
          </cell>
        </row>
        <row r="44">
          <cell r="A44" t="str">
            <v>CALCULO DE CANTIDADES Y COSTOS ESTIMADOS DE NECESIDADES DE LAS VIAS</v>
          </cell>
        </row>
        <row r="45">
          <cell r="A45" t="str">
            <v>PARA MANTENIMIENTO</v>
          </cell>
        </row>
        <row r="48">
          <cell r="A48" t="str">
            <v>Administrador Vial:  CESAR FIGUEROA MELGAREJO</v>
          </cell>
        </row>
        <row r="49">
          <cell r="A49" t="str">
            <v>Carretera:   COROCORO - ARAUCA</v>
          </cell>
          <cell r="E49" t="str">
            <v>SECTOR: 6606</v>
          </cell>
          <cell r="H49" t="str">
            <v>Enero del 2001</v>
          </cell>
        </row>
        <row r="51">
          <cell r="A51" t="str">
            <v>ITEM DE PAGO</v>
          </cell>
          <cell r="B51" t="str">
            <v>ESPECIFICACIONES</v>
          </cell>
        </row>
        <row r="52">
          <cell r="B52" t="str">
            <v>GRAL</v>
          </cell>
          <cell r="C52" t="str">
            <v>PART</v>
          </cell>
          <cell r="D52" t="str">
            <v>DESCRIPCION</v>
          </cell>
          <cell r="E52" t="str">
            <v>UND</v>
          </cell>
          <cell r="F52" t="str">
            <v>CANTIDAD</v>
          </cell>
          <cell r="G52" t="str">
            <v>VALOR UNITARIO        $</v>
          </cell>
          <cell r="H52" t="str">
            <v>VALOR                  TOTAL                         $</v>
          </cell>
        </row>
        <row r="54">
          <cell r="A54" t="str">
            <v>CONSTRUCCION DE CUATRO ALETAS DE PROTECCION A LOS PUENTES CAÑO EL ARENAL PR 17+0834 Y CAÑO EL RUANO PR 36+0543</v>
          </cell>
        </row>
        <row r="55">
          <cell r="A55">
            <v>630.4</v>
          </cell>
          <cell r="B55">
            <v>630</v>
          </cell>
          <cell r="D55" t="str">
            <v>CONCRETO 3000 p.s.i.</v>
          </cell>
          <cell r="E55" t="str">
            <v>m3</v>
          </cell>
          <cell r="F55">
            <v>123</v>
          </cell>
          <cell r="G55">
            <v>318667</v>
          </cell>
          <cell r="H55">
            <v>39196041</v>
          </cell>
        </row>
        <row r="56">
          <cell r="A56">
            <v>600.4</v>
          </cell>
          <cell r="B56">
            <v>600</v>
          </cell>
          <cell r="D56" t="str">
            <v>EXCAVACION EN MATERIAL DE GRAVA</v>
          </cell>
          <cell r="E56" t="str">
            <v>m3</v>
          </cell>
          <cell r="F56">
            <v>342</v>
          </cell>
          <cell r="G56">
            <v>25561</v>
          </cell>
          <cell r="H56">
            <v>8741862</v>
          </cell>
        </row>
        <row r="57">
          <cell r="A57">
            <v>640.29999999999995</v>
          </cell>
          <cell r="B57">
            <v>640</v>
          </cell>
          <cell r="D57" t="str">
            <v>ACERO DE REFUERZO</v>
          </cell>
          <cell r="E57" t="str">
            <v>kg</v>
          </cell>
          <cell r="F57">
            <v>3310</v>
          </cell>
          <cell r="G57">
            <v>1966</v>
          </cell>
          <cell r="H57">
            <v>6507460</v>
          </cell>
        </row>
        <row r="58">
          <cell r="A58">
            <v>610.1</v>
          </cell>
          <cell r="B58">
            <v>610</v>
          </cell>
          <cell r="D58" t="str">
            <v>RELLENO ESTRUCTURAL</v>
          </cell>
          <cell r="E58" t="str">
            <v>m3</v>
          </cell>
          <cell r="F58">
            <v>340</v>
          </cell>
          <cell r="G58">
            <v>27365</v>
          </cell>
          <cell r="H58">
            <v>9304100</v>
          </cell>
        </row>
        <row r="59">
          <cell r="D59" t="str">
            <v>DEMOLICION ESTRUCTURA EXISTENTE</v>
          </cell>
          <cell r="E59" t="str">
            <v>m3</v>
          </cell>
          <cell r="F59">
            <v>67</v>
          </cell>
          <cell r="G59">
            <v>89300</v>
          </cell>
          <cell r="H59">
            <v>5983100</v>
          </cell>
        </row>
        <row r="63">
          <cell r="G63" t="str">
            <v xml:space="preserve">Valor Basico : </v>
          </cell>
          <cell r="H63">
            <v>69732563</v>
          </cell>
        </row>
        <row r="64">
          <cell r="G64" t="str">
            <v xml:space="preserve">Valor I.V.A (16%) : </v>
          </cell>
          <cell r="H64">
            <v>686597.54338461533</v>
          </cell>
        </row>
        <row r="65">
          <cell r="G65" t="str">
            <v xml:space="preserve">VALOR TOTAL : </v>
          </cell>
          <cell r="H65">
            <v>70419160.543384612</v>
          </cell>
        </row>
        <row r="76">
          <cell r="A76" t="str">
            <v>Administrador Vial</v>
          </cell>
          <cell r="E76" t="str">
            <v>Vo. Bo. Director Regional</v>
          </cell>
        </row>
        <row r="79">
          <cell r="A79" t="str">
            <v>INSTITUTO NACIONAL DE VIAS</v>
          </cell>
        </row>
        <row r="80">
          <cell r="A80" t="str">
            <v>REGIONAL CASANARE</v>
          </cell>
        </row>
        <row r="83">
          <cell r="A83" t="str">
            <v>CALCULO DE CANTIDADES Y COSTOS ESTIMADOS DE NECESIDADES DE LAS VIAS</v>
          </cell>
        </row>
        <row r="84">
          <cell r="A84" t="str">
            <v>PARA MANTENIMIENTO</v>
          </cell>
        </row>
        <row r="87">
          <cell r="A87" t="str">
            <v>Administrador Vial:  CESAR FIGUEROA MELGAREJO</v>
          </cell>
        </row>
        <row r="88">
          <cell r="A88" t="str">
            <v xml:space="preserve">Carretera:  TAME - COROCORO </v>
          </cell>
          <cell r="E88" t="str">
            <v xml:space="preserve">SECTOR: 6605 </v>
          </cell>
          <cell r="H88" t="str">
            <v>Enero del 2001</v>
          </cell>
        </row>
        <row r="90">
          <cell r="A90" t="str">
            <v>ITEM DE PAGO</v>
          </cell>
          <cell r="B90" t="str">
            <v>ESPECIFICACIONES</v>
          </cell>
        </row>
        <row r="91">
          <cell r="B91" t="str">
            <v>GRAL</v>
          </cell>
          <cell r="C91" t="str">
            <v>PART</v>
          </cell>
          <cell r="D91" t="str">
            <v>DESCRIPCION</v>
          </cell>
          <cell r="E91" t="str">
            <v>UND</v>
          </cell>
          <cell r="F91" t="str">
            <v>CANTIDAD</v>
          </cell>
          <cell r="G91" t="str">
            <v>VALOR UNITARIO        $</v>
          </cell>
          <cell r="H91" t="str">
            <v>VALOR                  TOTAL                         $</v>
          </cell>
        </row>
        <row r="93">
          <cell r="A93" t="str">
            <v xml:space="preserve">CONSTRUCCION DE BOX COULVERT 2,0 * 1,50 PR 0+0540 </v>
          </cell>
        </row>
        <row r="94">
          <cell r="D94" t="str">
            <v>DEMOLICIÓN ESTRUCTURA EXISTENTE</v>
          </cell>
          <cell r="E94" t="str">
            <v>m3</v>
          </cell>
          <cell r="F94">
            <v>3</v>
          </cell>
          <cell r="G94">
            <v>89300</v>
          </cell>
          <cell r="H94">
            <v>267900</v>
          </cell>
        </row>
        <row r="95">
          <cell r="A95">
            <v>600.4</v>
          </cell>
          <cell r="B95">
            <v>600</v>
          </cell>
          <cell r="D95" t="str">
            <v>EXCAVACION MANUAL EN GRAVA</v>
          </cell>
          <cell r="E95" t="str">
            <v>m3</v>
          </cell>
          <cell r="F95">
            <v>80</v>
          </cell>
          <cell r="G95">
            <v>25565</v>
          </cell>
          <cell r="H95">
            <v>2045200</v>
          </cell>
        </row>
        <row r="96">
          <cell r="A96">
            <v>630.4</v>
          </cell>
          <cell r="B96">
            <v>630</v>
          </cell>
          <cell r="D96" t="str">
            <v>CONCRETO 3000 p.s.i.</v>
          </cell>
          <cell r="E96" t="str">
            <v>m3</v>
          </cell>
          <cell r="F96">
            <v>35</v>
          </cell>
          <cell r="G96">
            <v>318667</v>
          </cell>
          <cell r="H96">
            <v>11153345</v>
          </cell>
        </row>
        <row r="97">
          <cell r="A97">
            <v>640.29999999999995</v>
          </cell>
          <cell r="B97">
            <v>640</v>
          </cell>
          <cell r="D97" t="str">
            <v>ACERO DE REFUERZO</v>
          </cell>
          <cell r="E97" t="str">
            <v>kg</v>
          </cell>
          <cell r="F97">
            <v>1330</v>
          </cell>
          <cell r="G97">
            <v>1960</v>
          </cell>
          <cell r="H97">
            <v>2606800</v>
          </cell>
        </row>
        <row r="98">
          <cell r="A98">
            <v>610.1</v>
          </cell>
          <cell r="B98">
            <v>610</v>
          </cell>
          <cell r="D98" t="str">
            <v>RELLENO ESTRUCTURAL</v>
          </cell>
          <cell r="E98" t="str">
            <v>m3</v>
          </cell>
          <cell r="F98">
            <v>30</v>
          </cell>
          <cell r="G98">
            <v>27365</v>
          </cell>
          <cell r="H98">
            <v>820950</v>
          </cell>
        </row>
        <row r="99">
          <cell r="A99">
            <v>450.1</v>
          </cell>
          <cell r="B99">
            <v>450</v>
          </cell>
          <cell r="D99" t="str">
            <v>CANCRETO ASFALTICO</v>
          </cell>
          <cell r="E99" t="str">
            <v>m3</v>
          </cell>
          <cell r="F99">
            <v>1.5</v>
          </cell>
          <cell r="G99">
            <v>215487</v>
          </cell>
          <cell r="H99">
            <v>323230.5</v>
          </cell>
        </row>
        <row r="104">
          <cell r="G104" t="str">
            <v xml:space="preserve">Valor Basico : </v>
          </cell>
          <cell r="H104">
            <v>17217425.5</v>
          </cell>
        </row>
        <row r="105">
          <cell r="G105" t="str">
            <v xml:space="preserve">Valor I.V.A (16%) : </v>
          </cell>
          <cell r="H105">
            <v>169525.42030769229</v>
          </cell>
        </row>
        <row r="106">
          <cell r="G106" t="str">
            <v xml:space="preserve">VALOR TOTAL : </v>
          </cell>
          <cell r="H106">
            <v>17386950.920307692</v>
          </cell>
        </row>
        <row r="108">
          <cell r="A108" t="str">
            <v>NOTA: El cual reemplazará una alcantarilla actualmente construida, que no está capacitada para evacuar las aguas del Río Cravo en la época invernal.</v>
          </cell>
        </row>
        <row r="115">
          <cell r="A115" t="str">
            <v>Administrador Vial</v>
          </cell>
          <cell r="E115" t="str">
            <v>Vo. Bo. Director Regional</v>
          </cell>
        </row>
        <row r="118">
          <cell r="A118" t="str">
            <v>INSTITUTO NACIONAL DE VIAS</v>
          </cell>
        </row>
        <row r="119">
          <cell r="A119" t="str">
            <v>REGIONAL CASANARE</v>
          </cell>
        </row>
        <row r="122">
          <cell r="A122" t="str">
            <v>CALCULO DE CANTIDADES Y COSTOS ESTIMADOS DE NECESIDADES DE LAS VIAS</v>
          </cell>
        </row>
        <row r="123">
          <cell r="A123" t="str">
            <v>PARA MANTENIMIENTO</v>
          </cell>
        </row>
        <row r="126">
          <cell r="A126" t="str">
            <v>Administrador Vial:  CESAR FIGUEROA MELGAREJO</v>
          </cell>
        </row>
        <row r="127">
          <cell r="A127" t="str">
            <v xml:space="preserve">Carretera:  TAME - COROCORO </v>
          </cell>
          <cell r="E127" t="str">
            <v xml:space="preserve">SECTOR: 6605 </v>
          </cell>
          <cell r="H127" t="str">
            <v>Enero del 2001</v>
          </cell>
        </row>
        <row r="129">
          <cell r="A129" t="str">
            <v>ITEM DE PAGO</v>
          </cell>
          <cell r="B129" t="str">
            <v>ESPECIFICACIONES</v>
          </cell>
        </row>
        <row r="130">
          <cell r="B130" t="str">
            <v>GRAL</v>
          </cell>
          <cell r="C130" t="str">
            <v>PART</v>
          </cell>
          <cell r="D130" t="str">
            <v>DESCRIPCION</v>
          </cell>
          <cell r="E130" t="str">
            <v>UND</v>
          </cell>
          <cell r="F130" t="str">
            <v>CANTIDAD</v>
          </cell>
          <cell r="G130" t="str">
            <v>VALOR UNITARIO        $</v>
          </cell>
          <cell r="H130" t="str">
            <v>VALOR                  TOTAL                         $</v>
          </cell>
        </row>
        <row r="132">
          <cell r="A132" t="str">
            <v>CONFORMACION DE LA BANCA CON ADICION DE MATERIAL Y ESTABILIZACION DE LA SUBRASANTE PR 116+0640 AL PR 117+0980</v>
          </cell>
        </row>
        <row r="133">
          <cell r="A133">
            <v>310</v>
          </cell>
          <cell r="B133">
            <v>310</v>
          </cell>
          <cell r="D133" t="str">
            <v>CONFORMACION DE LA CALZADA EXISTENTE</v>
          </cell>
          <cell r="E133" t="str">
            <v>m2</v>
          </cell>
          <cell r="F133">
            <v>10050</v>
          </cell>
          <cell r="G133">
            <v>446</v>
          </cell>
          <cell r="H133">
            <v>4482300</v>
          </cell>
        </row>
        <row r="134">
          <cell r="A134">
            <v>230.1</v>
          </cell>
          <cell r="B134">
            <v>230</v>
          </cell>
          <cell r="D134" t="str">
            <v>ESTABILIZACION DE LA SUBRASANTE</v>
          </cell>
          <cell r="E134" t="str">
            <v>m2</v>
          </cell>
          <cell r="F134">
            <v>10050</v>
          </cell>
          <cell r="G134">
            <v>1950</v>
          </cell>
          <cell r="H134">
            <v>19597500</v>
          </cell>
        </row>
        <row r="135">
          <cell r="B135">
            <v>230</v>
          </cell>
          <cell r="D135" t="str">
            <v>ADITIVO ESTABILIZANTE</v>
          </cell>
          <cell r="E135" t="str">
            <v>lt</v>
          </cell>
          <cell r="F135">
            <v>151</v>
          </cell>
          <cell r="G135">
            <v>67751</v>
          </cell>
          <cell r="H135">
            <v>10230401</v>
          </cell>
        </row>
        <row r="136">
          <cell r="A136">
            <v>320.10000000000002</v>
          </cell>
          <cell r="B136">
            <v>320</v>
          </cell>
          <cell r="D136" t="str">
            <v>SUB-BASE</v>
          </cell>
          <cell r="E136" t="str">
            <v>m3</v>
          </cell>
          <cell r="F136">
            <v>1650</v>
          </cell>
          <cell r="G136">
            <v>125400</v>
          </cell>
          <cell r="H136">
            <v>206910000</v>
          </cell>
        </row>
        <row r="141">
          <cell r="G141" t="str">
            <v xml:space="preserve">Valor Basico : </v>
          </cell>
          <cell r="H141">
            <v>241220201</v>
          </cell>
        </row>
        <row r="142">
          <cell r="G142" t="str">
            <v xml:space="preserve">Valor I.V.A (16%) : </v>
          </cell>
          <cell r="H142">
            <v>2375091.2098461539</v>
          </cell>
        </row>
        <row r="143">
          <cell r="G143" t="str">
            <v xml:space="preserve">VALOR TOTAL : </v>
          </cell>
          <cell r="H143">
            <v>243595292.20984614</v>
          </cell>
        </row>
        <row r="146">
          <cell r="A146" t="str">
            <v xml:space="preserve">Nota: </v>
          </cell>
          <cell r="B146" t="str">
            <v>Consiste en la conformación de 1 Km. de vía con aditivo estabilizante como tramo de prueba.</v>
          </cell>
        </row>
        <row r="154">
          <cell r="A154" t="str">
            <v>Administrador Vial</v>
          </cell>
          <cell r="E154" t="str">
            <v>Vo. Bo. Director Regional</v>
          </cell>
        </row>
        <row r="157">
          <cell r="A157" t="str">
            <v>INSTITUTO NACIONAL DE VIAS</v>
          </cell>
        </row>
        <row r="158">
          <cell r="A158" t="str">
            <v>REGIONAL CASANARE</v>
          </cell>
        </row>
        <row r="161">
          <cell r="A161" t="str">
            <v>CALCULO DE CANTIDADES Y COSTOS ESTIMADOS DE NECESIDADES DE LAS VIAS</v>
          </cell>
        </row>
        <row r="162">
          <cell r="A162" t="str">
            <v>PARA MANTENIMIENTO</v>
          </cell>
        </row>
        <row r="165">
          <cell r="A165" t="str">
            <v>Administrador Vial:  CESAR FIGUEROA MELGAREJO</v>
          </cell>
        </row>
        <row r="166">
          <cell r="A166" t="str">
            <v xml:space="preserve">Carretera:  TAME - COROCORO </v>
          </cell>
          <cell r="E166" t="str">
            <v xml:space="preserve">SECTOR: 6605 </v>
          </cell>
          <cell r="H166" t="str">
            <v>Enero del 2001</v>
          </cell>
        </row>
        <row r="168">
          <cell r="A168" t="str">
            <v>ITEM DE PAGO</v>
          </cell>
          <cell r="B168" t="str">
            <v>ESPECIFICACIONES</v>
          </cell>
        </row>
        <row r="169">
          <cell r="B169" t="str">
            <v>GRAL</v>
          </cell>
          <cell r="C169" t="str">
            <v>PART</v>
          </cell>
          <cell r="D169" t="str">
            <v>DESCRIPCION</v>
          </cell>
          <cell r="E169" t="str">
            <v>UND</v>
          </cell>
          <cell r="F169" t="str">
            <v>CANTIDAD</v>
          </cell>
          <cell r="G169" t="str">
            <v>VALOR UNITARIO        $</v>
          </cell>
          <cell r="H169" t="str">
            <v>VALOR                  TOTAL                         $</v>
          </cell>
        </row>
        <row r="171">
          <cell r="A171" t="str">
            <v>MANTENIMIENTO SITIOS CRITICOS PR 90+0480 AL PR 90+0700 Y DEL PR 118+0000 AL PR 131+0400</v>
          </cell>
        </row>
        <row r="172">
          <cell r="A172">
            <v>310</v>
          </cell>
          <cell r="B172">
            <v>300</v>
          </cell>
          <cell r="D172" t="str">
            <v>CONFORMACION DE LA CALZADA EXISTENTE</v>
          </cell>
          <cell r="E172" t="str">
            <v>m2</v>
          </cell>
          <cell r="F172">
            <v>20000</v>
          </cell>
          <cell r="G172">
            <v>446</v>
          </cell>
          <cell r="H172">
            <v>8920000</v>
          </cell>
        </row>
        <row r="173">
          <cell r="A173">
            <v>210.3</v>
          </cell>
          <cell r="B173">
            <v>210</v>
          </cell>
          <cell r="D173" t="str">
            <v>EXCAVACION DE LA CALZADA EXISTENTE</v>
          </cell>
          <cell r="E173" t="str">
            <v>m3</v>
          </cell>
          <cell r="F173">
            <v>815</v>
          </cell>
          <cell r="G173">
            <v>4118</v>
          </cell>
          <cell r="H173">
            <v>3356170</v>
          </cell>
        </row>
        <row r="174">
          <cell r="A174">
            <v>320.10000000000002</v>
          </cell>
          <cell r="B174">
            <v>320</v>
          </cell>
          <cell r="D174" t="str">
            <v>SUB-BASE GRANULAR</v>
          </cell>
          <cell r="E174" t="str">
            <v>m3</v>
          </cell>
          <cell r="F174">
            <v>2150</v>
          </cell>
          <cell r="G174">
            <v>32390</v>
          </cell>
          <cell r="H174">
            <v>69638500</v>
          </cell>
        </row>
        <row r="175">
          <cell r="A175">
            <v>900.2</v>
          </cell>
          <cell r="B175">
            <v>900</v>
          </cell>
          <cell r="D175" t="str">
            <v>TRANSPORTE SUB-BASE GRANULAR</v>
          </cell>
          <cell r="E175" t="str">
            <v>m3 - Km</v>
          </cell>
          <cell r="F175">
            <v>193500</v>
          </cell>
          <cell r="G175">
            <v>813</v>
          </cell>
          <cell r="H175">
            <v>157315500</v>
          </cell>
        </row>
        <row r="180">
          <cell r="G180" t="str">
            <v xml:space="preserve">Valor Basico : </v>
          </cell>
          <cell r="H180">
            <v>239230170</v>
          </cell>
        </row>
        <row r="181">
          <cell r="G181" t="str">
            <v xml:space="preserve">Valor I.V.A (16%) : </v>
          </cell>
          <cell r="H181">
            <v>2355497.0584615385</v>
          </cell>
        </row>
        <row r="182">
          <cell r="G182" t="str">
            <v xml:space="preserve">VALOR TOTAL : </v>
          </cell>
          <cell r="H182">
            <v>241585667.05846155</v>
          </cell>
        </row>
        <row r="184">
          <cell r="A184" t="str">
            <v xml:space="preserve">Nota: </v>
          </cell>
          <cell r="B184" t="str">
            <v xml:space="preserve">Consiste en la escarificación, la conformación, renivelación y compactación del afirmado existente en 2 Km. de vía. Con adición de </v>
          </cell>
        </row>
        <row r="185">
          <cell r="B185" t="str">
            <v>material de afirmado en los pasos críticos.</v>
          </cell>
        </row>
        <row r="194">
          <cell r="A194" t="str">
            <v>Administrador Vial</v>
          </cell>
          <cell r="E194" t="str">
            <v>Vo. Bo. Director Regional</v>
          </cell>
        </row>
      </sheetData>
      <sheetData sheetId="1" refreshError="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 OBRA"/>
      <sheetName val="CUADRO RESUM"/>
      <sheetName val="CUADRO RESUM FALTANTE"/>
    </sheetNames>
    <sheetDataSet>
      <sheetData sheetId="0">
        <row r="1">
          <cell r="A1" t="str">
            <v>INSTITUTO NACIONAL DE VIAS</v>
          </cell>
        </row>
        <row r="2">
          <cell r="A2" t="str">
            <v>REGIONAL CASANARE</v>
          </cell>
        </row>
        <row r="5">
          <cell r="A5" t="str">
            <v>CALCULO DE CANTIDADES Y COSTOS ESTIMADOS DE NECESIDADES DE LAS VIAS</v>
          </cell>
        </row>
        <row r="6">
          <cell r="A6" t="str">
            <v>PARA MANTENIMIENTO</v>
          </cell>
        </row>
        <row r="9">
          <cell r="A9" t="str">
            <v>Administrador Vial:  CESAR FIGUEROA MELGAREJO</v>
          </cell>
        </row>
        <row r="10">
          <cell r="A10" t="str">
            <v>Carretera:   COROCORO - ARAUCA</v>
          </cell>
          <cell r="E10" t="str">
            <v>SECTOR: 6606</v>
          </cell>
          <cell r="H10" t="str">
            <v>Enero del 2001</v>
          </cell>
        </row>
        <row r="12">
          <cell r="A12" t="str">
            <v>ITEM DE PAGO</v>
          </cell>
          <cell r="B12" t="str">
            <v>ESPECIFICACIONES</v>
          </cell>
        </row>
        <row r="13">
          <cell r="B13" t="str">
            <v>GRAL</v>
          </cell>
          <cell r="C13" t="str">
            <v>PART</v>
          </cell>
          <cell r="D13" t="str">
            <v>DESCRIPCION</v>
          </cell>
          <cell r="E13" t="str">
            <v>UND</v>
          </cell>
          <cell r="F13" t="str">
            <v>CANTIDAD</v>
          </cell>
          <cell r="G13" t="str">
            <v>VALOR UNITARIO        $</v>
          </cell>
          <cell r="H13" t="str">
            <v>VALOR                  TOTAL                         $</v>
          </cell>
        </row>
        <row r="15">
          <cell r="A15" t="str">
            <v>CONSTRUCCION DE BOLSACRETOS PARA PROTECCION DEL ESTRIBO, PUENTE CAÑO JESUS PR 37+0768</v>
          </cell>
        </row>
        <row r="16">
          <cell r="A16">
            <v>310.10000000000002</v>
          </cell>
          <cell r="B16">
            <v>310</v>
          </cell>
          <cell r="C16" t="str">
            <v>310P</v>
          </cell>
          <cell r="D16" t="str">
            <v>EXCAVACION MANUAL</v>
          </cell>
          <cell r="E16" t="str">
            <v>m3</v>
          </cell>
          <cell r="F16">
            <v>27</v>
          </cell>
          <cell r="G16">
            <v>28624</v>
          </cell>
          <cell r="H16">
            <v>772848</v>
          </cell>
        </row>
        <row r="17">
          <cell r="D17" t="str">
            <v>BOLSACRETOS</v>
          </cell>
          <cell r="E17" t="str">
            <v>m3</v>
          </cell>
          <cell r="F17">
            <v>87</v>
          </cell>
          <cell r="G17">
            <v>484200</v>
          </cell>
          <cell r="H17">
            <v>42125400</v>
          </cell>
        </row>
        <row r="18">
          <cell r="D18" t="str">
            <v>MANEJO DE AGUAS</v>
          </cell>
          <cell r="E18" t="str">
            <v>GLOBAL</v>
          </cell>
          <cell r="F18">
            <v>1</v>
          </cell>
          <cell r="G18">
            <v>3000000</v>
          </cell>
          <cell r="H18">
            <v>3000000</v>
          </cell>
        </row>
        <row r="22">
          <cell r="G22" t="str">
            <v xml:space="preserve">Valor Basico : </v>
          </cell>
          <cell r="H22">
            <v>45898248</v>
          </cell>
        </row>
        <row r="23">
          <cell r="G23" t="str">
            <v xml:space="preserve">Valor I.V.A (16%) : </v>
          </cell>
          <cell r="H23">
            <v>451921.21107692301</v>
          </cell>
        </row>
        <row r="24">
          <cell r="G24" t="str">
            <v xml:space="preserve">VALOR TOTAL : </v>
          </cell>
          <cell r="H24">
            <v>46350169.211076923</v>
          </cell>
        </row>
        <row r="34">
          <cell r="A34" t="str">
            <v>Administrador Vial</v>
          </cell>
          <cell r="E34" t="str">
            <v>Vo. Bo. Director Regional</v>
          </cell>
        </row>
        <row r="40">
          <cell r="A40" t="str">
            <v>INSTITUTO NACIONAL DE VIAS</v>
          </cell>
        </row>
        <row r="41">
          <cell r="A41" t="str">
            <v>REGIONAL CASANARE</v>
          </cell>
        </row>
        <row r="44">
          <cell r="A44" t="str">
            <v>CALCULO DE CANTIDADES Y COSTOS ESTIMADOS DE NECESIDADES DE LAS VIAS</v>
          </cell>
        </row>
        <row r="45">
          <cell r="A45" t="str">
            <v>PARA MANTENIMIENTO</v>
          </cell>
        </row>
        <row r="48">
          <cell r="A48" t="str">
            <v>Administrador Vial:  CESAR FIGUEROA MELGAREJO</v>
          </cell>
        </row>
        <row r="49">
          <cell r="A49" t="str">
            <v>Carretera:   COROCORO - ARAUCA</v>
          </cell>
          <cell r="E49" t="str">
            <v>SECTOR: 6606</v>
          </cell>
          <cell r="H49" t="str">
            <v>Enero del 2001</v>
          </cell>
        </row>
        <row r="51">
          <cell r="A51" t="str">
            <v>ITEM DE PAGO</v>
          </cell>
          <cell r="B51" t="str">
            <v>ESPECIFICACIONES</v>
          </cell>
        </row>
        <row r="52">
          <cell r="B52" t="str">
            <v>GRAL</v>
          </cell>
          <cell r="C52" t="str">
            <v>PART</v>
          </cell>
          <cell r="D52" t="str">
            <v>DESCRIPCION</v>
          </cell>
          <cell r="E52" t="str">
            <v>UND</v>
          </cell>
          <cell r="F52" t="str">
            <v>CANTIDAD</v>
          </cell>
          <cell r="G52" t="str">
            <v>VALOR UNITARIO        $</v>
          </cell>
          <cell r="H52" t="str">
            <v>VALOR                  TOTAL                         $</v>
          </cell>
        </row>
        <row r="54">
          <cell r="A54" t="str">
            <v>CONSTRUCCION DE CUATRO ALETAS DE PROTECCION A LOS PUENTES CAÑO EL ARENAL PR 17+0834 Y CAÑO EL RUANO PR 36+0543</v>
          </cell>
        </row>
        <row r="55">
          <cell r="A55">
            <v>630.4</v>
          </cell>
          <cell r="B55">
            <v>630</v>
          </cell>
          <cell r="D55" t="str">
            <v>CONCRETO 3000 p.s.i.</v>
          </cell>
          <cell r="E55" t="str">
            <v>m3</v>
          </cell>
          <cell r="F55">
            <v>123</v>
          </cell>
          <cell r="G55">
            <v>318667</v>
          </cell>
          <cell r="H55">
            <v>39196041</v>
          </cell>
        </row>
        <row r="56">
          <cell r="A56">
            <v>600.4</v>
          </cell>
          <cell r="B56">
            <v>600</v>
          </cell>
          <cell r="D56" t="str">
            <v>EXCAVACION EN MATERIAL DE GRAVA</v>
          </cell>
          <cell r="E56" t="str">
            <v>m3</v>
          </cell>
          <cell r="F56">
            <v>342</v>
          </cell>
          <cell r="G56">
            <v>25561</v>
          </cell>
          <cell r="H56">
            <v>8741862</v>
          </cell>
        </row>
        <row r="57">
          <cell r="A57">
            <v>640.29999999999995</v>
          </cell>
          <cell r="B57">
            <v>640</v>
          </cell>
          <cell r="D57" t="str">
            <v>ACERO DE REFUERZO</v>
          </cell>
          <cell r="E57" t="str">
            <v>kg</v>
          </cell>
          <cell r="F57">
            <v>3310</v>
          </cell>
          <cell r="G57">
            <v>1966</v>
          </cell>
          <cell r="H57">
            <v>6507460</v>
          </cell>
        </row>
        <row r="58">
          <cell r="A58">
            <v>610.1</v>
          </cell>
          <cell r="B58">
            <v>610</v>
          </cell>
          <cell r="D58" t="str">
            <v>RELLENO ESTRUCTURAL</v>
          </cell>
          <cell r="E58" t="str">
            <v>m3</v>
          </cell>
          <cell r="F58">
            <v>340</v>
          </cell>
          <cell r="G58">
            <v>27365</v>
          </cell>
          <cell r="H58">
            <v>9304100</v>
          </cell>
        </row>
        <row r="59">
          <cell r="D59" t="str">
            <v>DEMOLICION ESTRUCTURA EXISTENTE</v>
          </cell>
          <cell r="E59" t="str">
            <v>m3</v>
          </cell>
          <cell r="F59">
            <v>67</v>
          </cell>
          <cell r="G59">
            <v>89300</v>
          </cell>
          <cell r="H59">
            <v>5983100</v>
          </cell>
        </row>
        <row r="63">
          <cell r="G63" t="str">
            <v xml:space="preserve">Valor Basico : </v>
          </cell>
          <cell r="H63">
            <v>69732563</v>
          </cell>
        </row>
        <row r="64">
          <cell r="G64" t="str">
            <v xml:space="preserve">Valor I.V.A (16%) : </v>
          </cell>
          <cell r="H64">
            <v>686597.54338461533</v>
          </cell>
        </row>
        <row r="65">
          <cell r="G65" t="str">
            <v xml:space="preserve">VALOR TOTAL : </v>
          </cell>
          <cell r="H65">
            <v>70419160.543384612</v>
          </cell>
        </row>
        <row r="76">
          <cell r="A76" t="str">
            <v>Administrador Vial</v>
          </cell>
          <cell r="E76" t="str">
            <v>Vo. Bo. Director Regional</v>
          </cell>
        </row>
        <row r="79">
          <cell r="A79" t="str">
            <v>INSTITUTO NACIONAL DE VIAS</v>
          </cell>
        </row>
        <row r="80">
          <cell r="A80" t="str">
            <v>REGIONAL CASANARE</v>
          </cell>
        </row>
        <row r="83">
          <cell r="A83" t="str">
            <v>CALCULO DE CANTIDADES Y COSTOS ESTIMADOS DE NECESIDADES DE LAS VIAS</v>
          </cell>
        </row>
        <row r="84">
          <cell r="A84" t="str">
            <v>PARA MANTENIMIENTO</v>
          </cell>
        </row>
        <row r="87">
          <cell r="A87" t="str">
            <v>Administrador Vial:  CESAR FIGUEROA MELGAREJO</v>
          </cell>
        </row>
        <row r="88">
          <cell r="A88" t="str">
            <v xml:space="preserve">Carretera:  TAME - COROCORO </v>
          </cell>
          <cell r="E88" t="str">
            <v xml:space="preserve">SECTOR: 6605 </v>
          </cell>
          <cell r="H88" t="str">
            <v>Enero del 2001</v>
          </cell>
        </row>
        <row r="90">
          <cell r="A90" t="str">
            <v>ITEM DE PAGO</v>
          </cell>
          <cell r="B90" t="str">
            <v>ESPECIFICACIONES</v>
          </cell>
        </row>
        <row r="91">
          <cell r="B91" t="str">
            <v>GRAL</v>
          </cell>
          <cell r="C91" t="str">
            <v>PART</v>
          </cell>
          <cell r="D91" t="str">
            <v>DESCRIPCION</v>
          </cell>
          <cell r="E91" t="str">
            <v>UND</v>
          </cell>
          <cell r="F91" t="str">
            <v>CANTIDAD</v>
          </cell>
          <cell r="G91" t="str">
            <v>VALOR UNITARIO        $</v>
          </cell>
          <cell r="H91" t="str">
            <v>VALOR                  TOTAL                         $</v>
          </cell>
        </row>
        <row r="93">
          <cell r="A93" t="str">
            <v xml:space="preserve">CONSTRUCCION DE BOX COULVERT 2,0 * 1,50 PR 0+0540 </v>
          </cell>
        </row>
        <row r="94">
          <cell r="D94" t="str">
            <v>DEMOLICIÓN ESTRUCTURA EXISTENTE</v>
          </cell>
          <cell r="E94" t="str">
            <v>m3</v>
          </cell>
          <cell r="F94">
            <v>3</v>
          </cell>
          <cell r="G94">
            <v>89300</v>
          </cell>
          <cell r="H94">
            <v>267900</v>
          </cell>
        </row>
        <row r="95">
          <cell r="A95">
            <v>600.4</v>
          </cell>
          <cell r="B95">
            <v>600</v>
          </cell>
          <cell r="D95" t="str">
            <v>EXCAVACION MANUAL EN GRAVA</v>
          </cell>
          <cell r="E95" t="str">
            <v>m3</v>
          </cell>
          <cell r="F95">
            <v>80</v>
          </cell>
          <cell r="G95">
            <v>25565</v>
          </cell>
          <cell r="H95">
            <v>2045200</v>
          </cell>
        </row>
        <row r="96">
          <cell r="A96">
            <v>630.4</v>
          </cell>
          <cell r="B96">
            <v>630</v>
          </cell>
          <cell r="D96" t="str">
            <v>CONCRETO 3000 p.s.i.</v>
          </cell>
          <cell r="E96" t="str">
            <v>m3</v>
          </cell>
          <cell r="F96">
            <v>35</v>
          </cell>
          <cell r="G96">
            <v>318667</v>
          </cell>
          <cell r="H96">
            <v>11153345</v>
          </cell>
        </row>
        <row r="97">
          <cell r="A97">
            <v>640.29999999999995</v>
          </cell>
          <cell r="B97">
            <v>640</v>
          </cell>
          <cell r="D97" t="str">
            <v>ACERO DE REFUERZO</v>
          </cell>
          <cell r="E97" t="str">
            <v>kg</v>
          </cell>
          <cell r="F97">
            <v>1330</v>
          </cell>
          <cell r="G97">
            <v>1960</v>
          </cell>
          <cell r="H97">
            <v>2606800</v>
          </cell>
        </row>
        <row r="98">
          <cell r="A98">
            <v>610.1</v>
          </cell>
          <cell r="B98">
            <v>610</v>
          </cell>
          <cell r="D98" t="str">
            <v>RELLENO ESTRUCTURAL</v>
          </cell>
          <cell r="E98" t="str">
            <v>m3</v>
          </cell>
          <cell r="F98">
            <v>30</v>
          </cell>
          <cell r="G98">
            <v>27365</v>
          </cell>
          <cell r="H98">
            <v>820950</v>
          </cell>
        </row>
        <row r="99">
          <cell r="A99">
            <v>450.1</v>
          </cell>
          <cell r="B99">
            <v>450</v>
          </cell>
          <cell r="D99" t="str">
            <v>CANCRETO ASFALTICO</v>
          </cell>
          <cell r="E99" t="str">
            <v>m3</v>
          </cell>
          <cell r="F99">
            <v>1.5</v>
          </cell>
          <cell r="G99">
            <v>215487</v>
          </cell>
          <cell r="H99">
            <v>323230.5</v>
          </cell>
        </row>
        <row r="104">
          <cell r="G104" t="str">
            <v xml:space="preserve">Valor Basico : </v>
          </cell>
          <cell r="H104">
            <v>17217425.5</v>
          </cell>
        </row>
        <row r="105">
          <cell r="G105" t="str">
            <v xml:space="preserve">Valor I.V.A (16%) : </v>
          </cell>
          <cell r="H105">
            <v>169525.42030769229</v>
          </cell>
        </row>
        <row r="106">
          <cell r="G106" t="str">
            <v xml:space="preserve">VALOR TOTAL : </v>
          </cell>
          <cell r="H106">
            <v>17386950.920307692</v>
          </cell>
        </row>
        <row r="108">
          <cell r="A108" t="str">
            <v>NOTA: El cual reemplazará una alcantarilla actualmente construida, que no está capacitada para evacuar las aguas del Río Cravo en la época invernal.</v>
          </cell>
        </row>
        <row r="115">
          <cell r="A115" t="str">
            <v>Administrador Vial</v>
          </cell>
          <cell r="E115" t="str">
            <v>Vo. Bo. Director Regional</v>
          </cell>
        </row>
        <row r="118">
          <cell r="A118" t="str">
            <v>INSTITUTO NACIONAL DE VIAS</v>
          </cell>
        </row>
        <row r="119">
          <cell r="A119" t="str">
            <v>REGIONAL CASANARE</v>
          </cell>
        </row>
        <row r="122">
          <cell r="A122" t="str">
            <v>CALCULO DE CANTIDADES Y COSTOS ESTIMADOS DE NECESIDADES DE LAS VIAS</v>
          </cell>
        </row>
        <row r="123">
          <cell r="A123" t="str">
            <v>PARA MANTENIMIENTO</v>
          </cell>
        </row>
        <row r="126">
          <cell r="A126" t="str">
            <v>Administrador Vial:  CESAR FIGUEROA MELGAREJO</v>
          </cell>
        </row>
        <row r="127">
          <cell r="A127" t="str">
            <v xml:space="preserve">Carretera:  TAME - COROCORO </v>
          </cell>
          <cell r="E127" t="str">
            <v xml:space="preserve">SECTOR: 6605 </v>
          </cell>
          <cell r="H127" t="str">
            <v>Enero del 2001</v>
          </cell>
        </row>
        <row r="129">
          <cell r="A129" t="str">
            <v>ITEM DE PAGO</v>
          </cell>
          <cell r="B129" t="str">
            <v>ESPECIFICACIONES</v>
          </cell>
        </row>
        <row r="130">
          <cell r="B130" t="str">
            <v>GRAL</v>
          </cell>
          <cell r="C130" t="str">
            <v>PART</v>
          </cell>
          <cell r="D130" t="str">
            <v>DESCRIPCION</v>
          </cell>
          <cell r="E130" t="str">
            <v>UND</v>
          </cell>
          <cell r="F130" t="str">
            <v>CANTIDAD</v>
          </cell>
          <cell r="G130" t="str">
            <v>VALOR UNITARIO        $</v>
          </cell>
          <cell r="H130" t="str">
            <v>VALOR                  TOTAL                         $</v>
          </cell>
        </row>
        <row r="132">
          <cell r="A132" t="str">
            <v>CONFORMACION DE LA BANCA CON ADICION DE MATERIAL Y ESTABILIZACION DE LA SUBRASANTE PR 116+0640 AL PR 117+0980</v>
          </cell>
        </row>
        <row r="133">
          <cell r="A133">
            <v>310</v>
          </cell>
          <cell r="B133">
            <v>310</v>
          </cell>
          <cell r="D133" t="str">
            <v>CONFORMACION DE LA CALZADA EXISTENTE</v>
          </cell>
          <cell r="E133" t="str">
            <v>m2</v>
          </cell>
          <cell r="F133">
            <v>10050</v>
          </cell>
          <cell r="G133">
            <v>446</v>
          </cell>
          <cell r="H133">
            <v>4482300</v>
          </cell>
        </row>
        <row r="134">
          <cell r="A134">
            <v>230.1</v>
          </cell>
          <cell r="B134">
            <v>230</v>
          </cell>
          <cell r="D134" t="str">
            <v>ESTABILIZACION DE LA SUBRASANTE</v>
          </cell>
          <cell r="E134" t="str">
            <v>m2</v>
          </cell>
          <cell r="F134">
            <v>10050</v>
          </cell>
          <cell r="G134">
            <v>1950</v>
          </cell>
          <cell r="H134">
            <v>19597500</v>
          </cell>
        </row>
        <row r="135">
          <cell r="B135">
            <v>230</v>
          </cell>
          <cell r="D135" t="str">
            <v>ADITIVO ESTABILIZANTE</v>
          </cell>
          <cell r="E135" t="str">
            <v>lt</v>
          </cell>
          <cell r="F135">
            <v>151</v>
          </cell>
          <cell r="G135">
            <v>67751</v>
          </cell>
          <cell r="H135">
            <v>10230401</v>
          </cell>
        </row>
        <row r="136">
          <cell r="A136">
            <v>320.10000000000002</v>
          </cell>
          <cell r="B136">
            <v>320</v>
          </cell>
          <cell r="D136" t="str">
            <v>SUB-BASE</v>
          </cell>
          <cell r="E136" t="str">
            <v>m3</v>
          </cell>
          <cell r="F136">
            <v>1650</v>
          </cell>
          <cell r="G136">
            <v>125400</v>
          </cell>
          <cell r="H136">
            <v>206910000</v>
          </cell>
        </row>
        <row r="141">
          <cell r="G141" t="str">
            <v xml:space="preserve">Valor Basico : </v>
          </cell>
          <cell r="H141">
            <v>241220201</v>
          </cell>
        </row>
        <row r="142">
          <cell r="G142" t="str">
            <v xml:space="preserve">Valor I.V.A (16%) : </v>
          </cell>
          <cell r="H142">
            <v>2375091.2098461539</v>
          </cell>
        </row>
        <row r="143">
          <cell r="G143" t="str">
            <v xml:space="preserve">VALOR TOTAL : </v>
          </cell>
          <cell r="H143">
            <v>243595292.20984614</v>
          </cell>
        </row>
        <row r="146">
          <cell r="A146" t="str">
            <v xml:space="preserve">Nota: </v>
          </cell>
          <cell r="B146" t="str">
            <v>Consiste en la conformación de 1 Km. de vía con aditivo estabilizante como tramo de prueba.</v>
          </cell>
        </row>
        <row r="154">
          <cell r="A154" t="str">
            <v>Administrador Vial</v>
          </cell>
          <cell r="E154" t="str">
            <v>Vo. Bo. Director Regional</v>
          </cell>
        </row>
        <row r="157">
          <cell r="A157" t="str">
            <v>INSTITUTO NACIONAL DE VIAS</v>
          </cell>
        </row>
        <row r="158">
          <cell r="A158" t="str">
            <v>REGIONAL CASANARE</v>
          </cell>
        </row>
        <row r="161">
          <cell r="A161" t="str">
            <v>CALCULO DE CANTIDADES Y COSTOS ESTIMADOS DE NECESIDADES DE LAS VIAS</v>
          </cell>
        </row>
        <row r="162">
          <cell r="A162" t="str">
            <v>PARA MANTENIMIENTO</v>
          </cell>
        </row>
        <row r="165">
          <cell r="A165" t="str">
            <v>Administrador Vial:  CESAR FIGUEROA MELGAREJO</v>
          </cell>
        </row>
        <row r="166">
          <cell r="A166" t="str">
            <v xml:space="preserve">Carretera:  TAME - COROCORO </v>
          </cell>
          <cell r="E166" t="str">
            <v xml:space="preserve">SECTOR: 6605 </v>
          </cell>
          <cell r="H166" t="str">
            <v>Enero del 2001</v>
          </cell>
        </row>
        <row r="168">
          <cell r="A168" t="str">
            <v>ITEM DE PAGO</v>
          </cell>
          <cell r="B168" t="str">
            <v>ESPECIFICACIONES</v>
          </cell>
        </row>
        <row r="169">
          <cell r="B169" t="str">
            <v>GRAL</v>
          </cell>
          <cell r="C169" t="str">
            <v>PART</v>
          </cell>
          <cell r="D169" t="str">
            <v>DESCRIPCION</v>
          </cell>
          <cell r="E169" t="str">
            <v>UND</v>
          </cell>
          <cell r="F169" t="str">
            <v>CANTIDAD</v>
          </cell>
          <cell r="G169" t="str">
            <v>VALOR UNITARIO        $</v>
          </cell>
          <cell r="H169" t="str">
            <v>VALOR                  TOTAL                         $</v>
          </cell>
        </row>
        <row r="171">
          <cell r="A171" t="str">
            <v>MANTENIMIENTO SITIOS CRITICOS PR 90+0480 AL PR 90+0700 Y DEL PR 118+0000 AL PR 131+0400</v>
          </cell>
        </row>
        <row r="172">
          <cell r="A172">
            <v>310</v>
          </cell>
          <cell r="B172">
            <v>300</v>
          </cell>
          <cell r="D172" t="str">
            <v>CONFORMACION DE LA CALZADA EXISTENTE</v>
          </cell>
          <cell r="E172" t="str">
            <v>m2</v>
          </cell>
          <cell r="F172">
            <v>20000</v>
          </cell>
          <cell r="G172">
            <v>446</v>
          </cell>
          <cell r="H172">
            <v>8920000</v>
          </cell>
        </row>
        <row r="173">
          <cell r="A173">
            <v>210.3</v>
          </cell>
          <cell r="B173">
            <v>210</v>
          </cell>
          <cell r="D173" t="str">
            <v>EXCAVACION DE LA CALZADA EXISTENTE</v>
          </cell>
          <cell r="E173" t="str">
            <v>m3</v>
          </cell>
          <cell r="F173">
            <v>815</v>
          </cell>
          <cell r="G173">
            <v>4118</v>
          </cell>
          <cell r="H173">
            <v>3356170</v>
          </cell>
        </row>
        <row r="174">
          <cell r="A174">
            <v>320.10000000000002</v>
          </cell>
          <cell r="B174">
            <v>320</v>
          </cell>
          <cell r="D174" t="str">
            <v>SUB-BASE GRANULAR</v>
          </cell>
          <cell r="E174" t="str">
            <v>m3</v>
          </cell>
          <cell r="F174">
            <v>2150</v>
          </cell>
          <cell r="G174">
            <v>32390</v>
          </cell>
          <cell r="H174">
            <v>69638500</v>
          </cell>
        </row>
        <row r="175">
          <cell r="A175">
            <v>900.2</v>
          </cell>
          <cell r="B175">
            <v>900</v>
          </cell>
          <cell r="D175" t="str">
            <v>TRANSPORTE SUB-BASE GRANULAR</v>
          </cell>
          <cell r="E175" t="str">
            <v>m3 - Km</v>
          </cell>
          <cell r="F175">
            <v>193500</v>
          </cell>
          <cell r="G175">
            <v>813</v>
          </cell>
          <cell r="H175">
            <v>157315500</v>
          </cell>
        </row>
        <row r="180">
          <cell r="G180" t="str">
            <v xml:space="preserve">Valor Basico : </v>
          </cell>
          <cell r="H180">
            <v>239230170</v>
          </cell>
        </row>
        <row r="181">
          <cell r="G181" t="str">
            <v xml:space="preserve">Valor I.V.A (16%) : </v>
          </cell>
          <cell r="H181">
            <v>2355497.0584615385</v>
          </cell>
        </row>
        <row r="182">
          <cell r="G182" t="str">
            <v xml:space="preserve">VALOR TOTAL : </v>
          </cell>
          <cell r="H182">
            <v>241585667.05846155</v>
          </cell>
        </row>
        <row r="184">
          <cell r="A184" t="str">
            <v xml:space="preserve">Nota: </v>
          </cell>
          <cell r="B184" t="str">
            <v xml:space="preserve">Consiste en la escarificación, la conformación, renivelación y compactación del afirmado existente en 2 Km. de vía. Con adición de </v>
          </cell>
        </row>
        <row r="185">
          <cell r="B185" t="str">
            <v>material de afirmado en los pasos críticos.</v>
          </cell>
        </row>
        <row r="194">
          <cell r="A194" t="str">
            <v>Administrador Vial</v>
          </cell>
          <cell r="E194" t="str">
            <v>Vo. Bo. Director Regional</v>
          </cell>
        </row>
      </sheetData>
      <sheetData sheetId="1" refreshError="1"/>
      <sheetData sheetId="2"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ificaciones"/>
      <sheetName val="PORTADA"/>
      <sheetName val="PRESUPUESTO"/>
      <sheetName val="INDICE"/>
      <sheetName val="ManoObra"/>
      <sheetName val="Factor multip."/>
      <sheetName val="AIU"/>
      <sheetName val="Equipo"/>
      <sheetName val="materiales"/>
      <sheetName val="Distanc"/>
      <sheetName val="MODELO BASICO"/>
      <sheetName val="ELABORACION CCTO CLASE A"/>
      <sheetName val="ELABORACION CCTO CLASE B"/>
      <sheetName val="ELABORACION CCTO CLASE C"/>
      <sheetName val="ELABORACION CCTO CLASE D"/>
      <sheetName val="ELABORACION CCTO CLASE E"/>
      <sheetName val="ELABORACION CCTO CLASE F"/>
      <sheetName val="ELABORACION CCTO CLASE G"/>
      <sheetName val="ELABORACION CCTO CLASE D TREMI"/>
      <sheetName val="MORTERO 1-3"/>
      <sheetName val="MORTERO 1-4"/>
      <sheetName val="ACERO REF"/>
      <sheetName val="Form rep losa puente"/>
      <sheetName val="Mod_Item"/>
      <sheetName val="1P"/>
      <sheetName val="200.1"/>
      <sheetName val="200.2"/>
      <sheetName val="201.1"/>
      <sheetName val="201.2"/>
      <sheetName val="201.3"/>
      <sheetName val="201.4"/>
      <sheetName val="201.5"/>
      <sheetName val="201.6"/>
      <sheetName val="201.7"/>
      <sheetName val="201.7P"/>
      <sheetName val="201.8"/>
      <sheetName val="201.8P"/>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1.3P"/>
      <sheetName val="210.2.1"/>
      <sheetName val="210.2.2"/>
      <sheetName val="210.2.2.P"/>
      <sheetName val="210.2.3"/>
      <sheetName val="210.2.4"/>
      <sheetName val="211.1"/>
      <sheetName val="220.1"/>
      <sheetName val="221.1"/>
      <sheetName val="221.2"/>
      <sheetName val="230.1"/>
      <sheetName val="230.2"/>
      <sheetName val="231.1"/>
      <sheetName val="232.1"/>
      <sheetName val="234.1"/>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2P"/>
      <sheetName val="450.2.1P"/>
      <sheetName val="450.2.2P"/>
      <sheetName val="450.3"/>
      <sheetName val="450.4"/>
      <sheetName val="450.5"/>
      <sheetName val="450.6"/>
      <sheetName val="450.7"/>
      <sheetName val="450.8"/>
      <sheetName val="450.9"/>
      <sheetName val="450.9P"/>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1P"/>
      <sheetName val="621.2"/>
      <sheetName val="621.3"/>
      <sheetName val="621.4"/>
      <sheetName val="621.5"/>
      <sheetName val="621.6"/>
      <sheetName val="622.1"/>
      <sheetName val="622.2"/>
      <sheetName val="622.3"/>
      <sheetName val="622.4"/>
      <sheetName val="622.5"/>
      <sheetName val="623.1"/>
      <sheetName val="623.3P"/>
      <sheetName val="630.1"/>
      <sheetName val="630.1.1P"/>
      <sheetName val="630.2"/>
      <sheetName val="630.3"/>
      <sheetName val="630.3.1P"/>
      <sheetName val="630.3.2P"/>
      <sheetName val="630.4"/>
      <sheetName val="630.4.1P"/>
      <sheetName val="630.4.2P"/>
      <sheetName val="630.4.3P"/>
      <sheetName val="630.5"/>
      <sheetName val="630.6"/>
      <sheetName val="630.6.1P"/>
      <sheetName val="630.7"/>
      <sheetName val="632.1"/>
      <sheetName val="640.1"/>
      <sheetName val="640.2"/>
      <sheetName val="641.1"/>
      <sheetName val="642.1"/>
      <sheetName val="642.2"/>
      <sheetName val="642.3P"/>
      <sheetName val="650.1"/>
      <sheetName val="650.2"/>
      <sheetName val="650.3"/>
      <sheetName val="650.4"/>
      <sheetName val="650.5.1P"/>
      <sheetName val="650.5.2P"/>
      <sheetName val="650.5.3P"/>
      <sheetName val="650.6P"/>
      <sheetName val="660.1"/>
      <sheetName val="660.2"/>
      <sheetName val="660.3"/>
      <sheetName val="661.1"/>
      <sheetName val="662.1"/>
      <sheetName val="662.2"/>
      <sheetName val="663.1P"/>
      <sheetName val="670.1"/>
      <sheetName val="670.2"/>
      <sheetName val="671.1"/>
      <sheetName val="671.1.P"/>
      <sheetName val="671.2"/>
      <sheetName val="672.1"/>
      <sheetName val="673.1"/>
      <sheetName val="673.1P"/>
      <sheetName val="673.2"/>
      <sheetName val="673.3"/>
      <sheetName val="674.1"/>
      <sheetName val="674.2"/>
      <sheetName val="680.1"/>
      <sheetName val="680.2"/>
      <sheetName val="680.3"/>
      <sheetName val="681.1"/>
      <sheetName val="682.1"/>
      <sheetName val="683.1P"/>
      <sheetName val="683.2P"/>
      <sheetName val="690.1"/>
      <sheetName val="700P"/>
      <sheetName val="700.1"/>
      <sheetName val="700.2"/>
      <sheetName val="700.3"/>
      <sheetName val="9999 700.3"/>
      <sheetName val="700.P"/>
      <sheetName val="700.4"/>
      <sheetName val="701.1"/>
      <sheetName val="710.1"/>
      <sheetName val="710.2"/>
      <sheetName val="720.1"/>
      <sheetName val="9999 720.1"/>
      <sheetName val="730.1"/>
      <sheetName val="730.2"/>
      <sheetName val="730.3"/>
      <sheetName val="731.1"/>
      <sheetName val="732.1P"/>
      <sheetName val="740.1"/>
      <sheetName val="741.1"/>
      <sheetName val="750.1P"/>
      <sheetName val="750.2P"/>
      <sheetName val="800.1"/>
      <sheetName val="800.2"/>
      <sheetName val="800.3"/>
      <sheetName val="800.4"/>
      <sheetName val="801.1"/>
      <sheetName val="801.2"/>
      <sheetName val="801.3"/>
      <sheetName val="801.4"/>
      <sheetName val="801.5"/>
      <sheetName val="801.6"/>
      <sheetName val="801.7"/>
      <sheetName val="810.1"/>
      <sheetName val="810.2"/>
      <sheetName val="810.3"/>
      <sheetName val="811.1"/>
      <sheetName val="812.1"/>
      <sheetName val="820.1.P"/>
      <sheetName val="900.1"/>
      <sheetName val="900.2"/>
      <sheetName val="900.2.1P"/>
      <sheetName val="900.3"/>
      <sheetName val="900.4.1P"/>
      <sheetName val="900.4.2P"/>
      <sheetName val="900.4.3P"/>
    </sheetNames>
    <sheetDataSet>
      <sheetData sheetId="0" refreshError="1"/>
      <sheetData sheetId="1">
        <row r="45">
          <cell r="B45" t="str">
            <v>XX-XXX-DT-MET-XXX-2013</v>
          </cell>
        </row>
        <row r="46">
          <cell r="B46" t="str">
            <v>SUMINISTRO DE MEZCLA, TRANSPORTE DE MEZCLA Y ALQUILER DE EQUIPO MENOR PARA PARCHEO CON MANO DE OBRA DE LAS COOPERATIVAS.</v>
          </cell>
        </row>
        <row r="47">
          <cell r="B47">
            <v>41298</v>
          </cell>
        </row>
      </sheetData>
      <sheetData sheetId="2" refreshError="1"/>
      <sheetData sheetId="3">
        <row r="12">
          <cell r="C12" t="str">
            <v>1P</v>
          </cell>
          <cell r="D12" t="str">
            <v>LOCALIZACIÓN Y REPLANTEO</v>
          </cell>
          <cell r="E12" t="str">
            <v>Glb</v>
          </cell>
          <cell r="F12">
            <v>4232119.666666666</v>
          </cell>
          <cell r="H12" t="str">
            <v>3.3.1.6</v>
          </cell>
        </row>
        <row r="13">
          <cell r="C13" t="str">
            <v>200.1</v>
          </cell>
          <cell r="D13" t="str">
            <v xml:space="preserve">DESMONTE Y LIMPIEZA EN BOSQUE           </v>
          </cell>
          <cell r="E13" t="str">
            <v xml:space="preserve"> HA</v>
          </cell>
          <cell r="F13">
            <v>2319277.1850000001</v>
          </cell>
          <cell r="H13" t="str">
            <v>3.6.1.2.2</v>
          </cell>
          <cell r="I13">
            <v>1784059.375</v>
          </cell>
        </row>
        <row r="14">
          <cell r="C14" t="str">
            <v>200.2</v>
          </cell>
          <cell r="D14" t="str">
            <v xml:space="preserve">DESMONTE Y LIMPIEZA EN ZONAS NO BOSCOSAS           </v>
          </cell>
          <cell r="E14" t="str">
            <v xml:space="preserve"> HA</v>
          </cell>
          <cell r="F14">
            <v>788079.5</v>
          </cell>
          <cell r="H14" t="str">
            <v>3.6.1.2.4</v>
          </cell>
          <cell r="I14">
            <v>606215</v>
          </cell>
        </row>
        <row r="15">
          <cell r="C15" t="str">
            <v>201.1</v>
          </cell>
          <cell r="D15" t="str">
            <v>DEMOLICIÓN DE EDIFICACIONES.</v>
          </cell>
          <cell r="E15" t="str">
            <v>Glb</v>
          </cell>
          <cell r="F15">
            <v>15329.535833333332</v>
          </cell>
          <cell r="G15" t="str">
            <v>Nota: El análisis debe hacerse para cada caso específico.</v>
          </cell>
          <cell r="H15" t="str">
            <v>3.6.1.3</v>
          </cell>
          <cell r="I15">
            <v>11791.945833333331</v>
          </cell>
        </row>
        <row r="16">
          <cell r="C16" t="str">
            <v>201.2</v>
          </cell>
          <cell r="D16" t="str">
            <v>DEMOLICION DE ESTRUCTURAS</v>
          </cell>
          <cell r="E16" t="str">
            <v>Glb</v>
          </cell>
          <cell r="F16">
            <v>113410.94749999999</v>
          </cell>
          <cell r="G16" t="str">
            <v>Nota: El análisis debe hacerse para cada caso específico.</v>
          </cell>
          <cell r="H16" t="str">
            <v>3.6.1.3</v>
          </cell>
          <cell r="I16">
            <v>87239.1875</v>
          </cell>
        </row>
        <row r="17">
          <cell r="C17" t="str">
            <v>201.3</v>
          </cell>
          <cell r="D17" t="str">
            <v>DEMOLICIÓN DE PAVIMENTOS RÍGIDOS, PISOS, ANDENES Y BORDILLOS DE CONCRETO</v>
          </cell>
          <cell r="E17" t="str">
            <v>Glb</v>
          </cell>
          <cell r="F17">
            <v>82816.747499999998</v>
          </cell>
          <cell r="G17" t="str">
            <v>Nota: El análisis debe hacerse para cada caso específico.</v>
          </cell>
          <cell r="H17" t="str">
            <v>3.6.1.3</v>
          </cell>
          <cell r="I17">
            <v>63705.1875</v>
          </cell>
        </row>
        <row r="18">
          <cell r="C18" t="str">
            <v>201.4</v>
          </cell>
          <cell r="D18" t="str">
            <v xml:space="preserve">DEMOLICION DE OBSTACULOS.   </v>
          </cell>
          <cell r="E18" t="str">
            <v>Glb</v>
          </cell>
          <cell r="F18">
            <v>62259.847500000003</v>
          </cell>
          <cell r="G18" t="str">
            <v>Nota: El análisis debe hacerse para cada caso específico.</v>
          </cell>
          <cell r="H18" t="str">
            <v>3.6.1.3</v>
          </cell>
          <cell r="I18">
            <v>47892.1875</v>
          </cell>
        </row>
        <row r="19">
          <cell r="C19" t="str">
            <v>201.5</v>
          </cell>
          <cell r="D19" t="str">
            <v>DEMOLICION DE EDIFICACIONES</v>
          </cell>
          <cell r="E19" t="str">
            <v>U</v>
          </cell>
          <cell r="F19">
            <v>132299.38</v>
          </cell>
          <cell r="G19" t="str">
            <v>Nota: El análisis debe hacerse para cada caso específico.</v>
          </cell>
          <cell r="H19" t="str">
            <v>3.6.1.3</v>
          </cell>
          <cell r="I19">
            <v>101768.75</v>
          </cell>
        </row>
        <row r="20">
          <cell r="C20" t="str">
            <v>201.6</v>
          </cell>
          <cell r="D20" t="str">
            <v xml:space="preserve">DEMOLICION DE ESTRUCTURAS </v>
          </cell>
          <cell r="E20" t="str">
            <v>U</v>
          </cell>
          <cell r="F20">
            <v>126202.94750000001</v>
          </cell>
          <cell r="G20" t="str">
            <v>Nota: El análisis debe hacerse para cada caso específico.</v>
          </cell>
          <cell r="H20" t="str">
            <v>3.6.1.3</v>
          </cell>
          <cell r="I20">
            <v>97079.1875</v>
          </cell>
        </row>
        <row r="21">
          <cell r="C21" t="str">
            <v>201.7</v>
          </cell>
          <cell r="D21" t="str">
            <v>DEMOLICION DE ESTRUCTURAS</v>
          </cell>
          <cell r="E21" t="str">
            <v>M3</v>
          </cell>
          <cell r="F21">
            <v>123500</v>
          </cell>
          <cell r="H21" t="str">
            <v>3.6.1.3.5</v>
          </cell>
          <cell r="I21">
            <v>95000</v>
          </cell>
        </row>
        <row r="22">
          <cell r="C22" t="str">
            <v>201.7P</v>
          </cell>
          <cell r="D22" t="str">
            <v>DEMOLICION DE ESTRUCTURAS (INCLUYE TRANSPORTE Y RETIRO)</v>
          </cell>
          <cell r="E22" t="str">
            <v>M3</v>
          </cell>
          <cell r="F22">
            <v>130622.94750000001</v>
          </cell>
          <cell r="H22" t="str">
            <v>3.6.1.3.5</v>
          </cell>
          <cell r="I22">
            <v>0</v>
          </cell>
        </row>
        <row r="23">
          <cell r="C23" t="str">
            <v>201.8</v>
          </cell>
          <cell r="D23" t="str">
            <v>DEMOLICION DE PAVIMENTOS RÍGIDOS</v>
          </cell>
          <cell r="E23" t="str">
            <v>M2</v>
          </cell>
          <cell r="F23">
            <v>25489.112500000003</v>
          </cell>
          <cell r="G23" t="str">
            <v>Nota: El análisis debe hacerse de acuerdo al espesor y al tipo de concreto</v>
          </cell>
          <cell r="H23" t="str">
            <v>3.6.1.3</v>
          </cell>
          <cell r="I23">
            <v>19607.012500000001</v>
          </cell>
        </row>
        <row r="24">
          <cell r="C24" t="str">
            <v>201.8P</v>
          </cell>
          <cell r="D24" t="str">
            <v>DEMOLICION DE PAVIMENTOS RÍGIDOS</v>
          </cell>
          <cell r="E24" t="str">
            <v>M3</v>
          </cell>
          <cell r="F24">
            <v>80675.72</v>
          </cell>
          <cell r="H24" t="str">
            <v>3.6.1.3</v>
          </cell>
          <cell r="I24">
            <v>62058.25</v>
          </cell>
        </row>
        <row r="25">
          <cell r="C25" t="str">
            <v>201.9</v>
          </cell>
          <cell r="D25" t="str">
            <v>DEMOLICION DE PISOS Y ANDENES DE CONCRETO</v>
          </cell>
          <cell r="E25" t="str">
            <v>M2</v>
          </cell>
          <cell r="F25">
            <v>25485.467499999999</v>
          </cell>
          <cell r="G25" t="str">
            <v>Nota: El análisis debe hacerse de acuerdo al espesor y al tipo de concreto</v>
          </cell>
          <cell r="H25" t="str">
            <v>3.6.1.3</v>
          </cell>
          <cell r="I25">
            <v>19604.2075</v>
          </cell>
        </row>
        <row r="26">
          <cell r="C26" t="str">
            <v>201.10</v>
          </cell>
          <cell r="D26" t="str">
            <v>DEMOLICION DE BORDILLOS DE CONCRETO</v>
          </cell>
          <cell r="E26" t="str">
            <v>M</v>
          </cell>
          <cell r="F26">
            <v>25486.829374999998</v>
          </cell>
          <cell r="G26" t="str">
            <v xml:space="preserve">Nota: El análisis debe hacerse de acuerdo a las características geométricas del elemento a demoler </v>
          </cell>
          <cell r="H26" t="str">
            <v>3.6.1.3</v>
          </cell>
          <cell r="I26">
            <v>19605.259374999998</v>
          </cell>
        </row>
        <row r="27">
          <cell r="C27" t="str">
            <v>201.11</v>
          </cell>
          <cell r="D27" t="str">
            <v>DESMONTAJE Y TRASLADO DE ESTRUCTURAS METÁLICAS</v>
          </cell>
          <cell r="E27" t="str">
            <v>KG</v>
          </cell>
          <cell r="F27">
            <v>7799.1375000000007</v>
          </cell>
          <cell r="H27" t="str">
            <v>3.6.1.3.39</v>
          </cell>
          <cell r="I27">
            <v>5999.3375000000005</v>
          </cell>
        </row>
        <row r="28">
          <cell r="C28" t="str">
            <v>201.12</v>
          </cell>
          <cell r="D28" t="str">
            <v xml:space="preserve">REMOCION DE ESPECIES VEGETALES    </v>
          </cell>
          <cell r="E28" t="str">
            <v>und</v>
          </cell>
          <cell r="F28">
            <v>315626.36</v>
          </cell>
          <cell r="H28" t="str">
            <v>3.6.1.3.47</v>
          </cell>
          <cell r="I28">
            <v>242789.5</v>
          </cell>
        </row>
        <row r="29">
          <cell r="C29" t="str">
            <v>201.13</v>
          </cell>
          <cell r="D29" t="str">
            <v>REMOCION DE OBSTACULOS (se deberá hacer un item de pago para cada tipo de obstáculo)</v>
          </cell>
          <cell r="E29" t="str">
            <v>U</v>
          </cell>
          <cell r="F29">
            <v>104784.88</v>
          </cell>
          <cell r="H29" t="str">
            <v>3.6.1.3</v>
          </cell>
          <cell r="I29">
            <v>80603.75</v>
          </cell>
        </row>
        <row r="30">
          <cell r="C30" t="str">
            <v>201.14</v>
          </cell>
          <cell r="D30" t="str">
            <v xml:space="preserve">REMOCION DUCTOS DE SERVICIOS EXISTENTES </v>
          </cell>
          <cell r="E30" t="str">
            <v>M</v>
          </cell>
          <cell r="F30">
            <v>5906.56</v>
          </cell>
          <cell r="G30" t="str">
            <v>Nota: El análisis debe hacerse de acuerdo al tipo de ducto a remover</v>
          </cell>
          <cell r="H30" t="str">
            <v>3.6.1.3.10</v>
          </cell>
          <cell r="I30">
            <v>4543.5</v>
          </cell>
        </row>
        <row r="31">
          <cell r="C31" t="str">
            <v>201.15</v>
          </cell>
          <cell r="D31" t="str">
            <v>REMOCION DE ALCANTARILLAS</v>
          </cell>
          <cell r="E31" t="str">
            <v>M</v>
          </cell>
          <cell r="F31">
            <v>285561.85875000001</v>
          </cell>
          <cell r="H31" t="str">
            <v>3.6.1.3</v>
          </cell>
          <cell r="I31">
            <v>219662.96875</v>
          </cell>
        </row>
        <row r="32">
          <cell r="C32" t="str">
            <v>201.16</v>
          </cell>
          <cell r="D32" t="str">
            <v xml:space="preserve">REMOCION DE CERCAS DE ALAMBRE       </v>
          </cell>
          <cell r="E32" t="str">
            <v>M</v>
          </cell>
          <cell r="F32">
            <v>7887.510000000002</v>
          </cell>
          <cell r="H32" t="str">
            <v>3.6.1.3</v>
          </cell>
          <cell r="I32">
            <v>6067.3200000000015</v>
          </cell>
        </row>
        <row r="33">
          <cell r="C33" t="str">
            <v>201.17</v>
          </cell>
          <cell r="D33" t="str">
            <v>REMOCION DE OBSTACULOS (se deberá hacer un item de pago para cada tipo de obstáculo)</v>
          </cell>
          <cell r="E33" t="str">
            <v>M</v>
          </cell>
          <cell r="F33">
            <v>64265.5</v>
          </cell>
          <cell r="H33" t="str">
            <v>3.6.1.3</v>
          </cell>
          <cell r="I33">
            <v>49435</v>
          </cell>
        </row>
        <row r="34">
          <cell r="C34" t="str">
            <v>201.18</v>
          </cell>
          <cell r="D34" t="str">
            <v>GESTION TRASLADO DE POSTES</v>
          </cell>
          <cell r="E34" t="str">
            <v>U</v>
          </cell>
          <cell r="F34">
            <v>156000</v>
          </cell>
          <cell r="G34" t="str">
            <v>Nota: El análisis debe hacerse de acuerdo a las caracteristicas del elemento a trasladar</v>
          </cell>
          <cell r="H34" t="str">
            <v>3.6.1.3</v>
          </cell>
          <cell r="I34">
            <v>120000</v>
          </cell>
        </row>
        <row r="35">
          <cell r="C35" t="str">
            <v>201.19</v>
          </cell>
          <cell r="D35" t="str">
            <v>GESTION TRASLADO DE TORRES</v>
          </cell>
          <cell r="E35" t="str">
            <v>U</v>
          </cell>
          <cell r="F35">
            <v>312000</v>
          </cell>
          <cell r="G35" t="str">
            <v>Nota: El análisis debe hacerse de acuerdo a las caracteristicas del elemento a trasladar</v>
          </cell>
          <cell r="H35" t="str">
            <v>3.6.1.3</v>
          </cell>
          <cell r="I35">
            <v>240000</v>
          </cell>
        </row>
        <row r="36">
          <cell r="C36" t="str">
            <v>201.20</v>
          </cell>
          <cell r="D36" t="str">
            <v>REMOCION DE RIELES</v>
          </cell>
          <cell r="E36" t="str">
            <v>M</v>
          </cell>
          <cell r="F36">
            <v>6361.4940000000006</v>
          </cell>
          <cell r="G36" t="str">
            <v>Nota: El análisis debe hacerse de acuerdo a las caracteristicas del elemento a trasladar</v>
          </cell>
          <cell r="H36" t="str">
            <v>3.6.1.3</v>
          </cell>
          <cell r="I36">
            <v>4893.4639999999999</v>
          </cell>
        </row>
        <row r="37">
          <cell r="C37" t="str">
            <v>201.21</v>
          </cell>
          <cell r="D37" t="str">
            <v>REMOCION DE DEFENSAS METÁLICAS</v>
          </cell>
          <cell r="E37" t="str">
            <v>M</v>
          </cell>
          <cell r="F37">
            <v>14588.704999999998</v>
          </cell>
          <cell r="H37" t="str">
            <v>3.6.1.3</v>
          </cell>
          <cell r="I37">
            <v>11222.074999999999</v>
          </cell>
        </row>
        <row r="38">
          <cell r="C38" t="str">
            <v>201.22</v>
          </cell>
          <cell r="D38" t="str">
            <v>REMOCION DE BARRERAS DE SEGURIDAD</v>
          </cell>
          <cell r="E38" t="str">
            <v>M</v>
          </cell>
          <cell r="F38">
            <v>19398.704999999998</v>
          </cell>
          <cell r="G38" t="str">
            <v>Nota: El análisis debe hacerse de acuerdo a las caracteristicas del elemento a trasladar</v>
          </cell>
          <cell r="H38" t="str">
            <v>3.6.1.3</v>
          </cell>
          <cell r="I38">
            <v>14922.074999999999</v>
          </cell>
        </row>
        <row r="39">
          <cell r="C39" t="str">
            <v>210.1.1</v>
          </cell>
          <cell r="D39" t="str">
            <v>EXCAVACIONES SIN CLASIFICAR DE LA EXPLANACIÓN Y CANALES</v>
          </cell>
          <cell r="E39" t="str">
            <v>M3</v>
          </cell>
          <cell r="F39">
            <v>43234.112500000003</v>
          </cell>
          <cell r="H39" t="str">
            <v>3.6.2.1</v>
          </cell>
          <cell r="I39">
            <v>33257.012500000004</v>
          </cell>
        </row>
        <row r="40">
          <cell r="C40" t="str">
            <v>210.1.2</v>
          </cell>
          <cell r="D40" t="str">
            <v>EXCAVACIONES SIN CLASIFICAR DE PRESTAMOS</v>
          </cell>
          <cell r="E40" t="str">
            <v>M3</v>
          </cell>
          <cell r="F40">
            <v>38034.112500000003</v>
          </cell>
          <cell r="H40" t="str">
            <v>3.6.2.1</v>
          </cell>
          <cell r="I40">
            <v>29257.012500000001</v>
          </cell>
        </row>
        <row r="41">
          <cell r="C41" t="str">
            <v>210.1.3P</v>
          </cell>
          <cell r="D41" t="str">
            <v>EXCAVACIONES SIN CLASIFICAR PARA MENEJO DE CAUCES</v>
          </cell>
          <cell r="E41" t="str">
            <v>H</v>
          </cell>
          <cell r="F41">
            <v>182000</v>
          </cell>
          <cell r="H41" t="str">
            <v>3.6.2.1</v>
          </cell>
          <cell r="I41">
            <v>0</v>
          </cell>
        </row>
        <row r="42">
          <cell r="C42" t="str">
            <v>210.2.1</v>
          </cell>
          <cell r="D42" t="str">
            <v>EXCAVACIONES EN ROCA DE LA EXPLANACIÓN Y CANALES</v>
          </cell>
          <cell r="E42" t="str">
            <v>M3</v>
          </cell>
          <cell r="F42">
            <v>77071.601666666669</v>
          </cell>
          <cell r="H42" t="str">
            <v>3.6.2.1</v>
          </cell>
          <cell r="I42">
            <v>59285.841666666667</v>
          </cell>
        </row>
        <row r="43">
          <cell r="C43" t="str">
            <v>210.2.2</v>
          </cell>
          <cell r="D43" t="str">
            <v>EXCAVACIONES EN MATERIAL COMÚN DE LA EXPLANACION Y CANALES</v>
          </cell>
          <cell r="E43" t="str">
            <v>M3</v>
          </cell>
          <cell r="F43">
            <v>32829.566250000003</v>
          </cell>
          <cell r="H43" t="str">
            <v>3.6.2.1</v>
          </cell>
          <cell r="I43">
            <v>25253.506250000002</v>
          </cell>
        </row>
        <row r="44">
          <cell r="C44" t="str">
            <v>210.2.2.P</v>
          </cell>
          <cell r="D44" t="str">
            <v>EXCAVACIONES EN MATERIAL COMÚN DE LA EXPLANACION Y CANALES</v>
          </cell>
          <cell r="E44" t="str">
            <v>M3</v>
          </cell>
          <cell r="F44">
            <v>13329.56625</v>
          </cell>
          <cell r="H44" t="str">
            <v>3.6.2.1</v>
          </cell>
        </row>
        <row r="45">
          <cell r="C45" t="str">
            <v>210.2.3</v>
          </cell>
          <cell r="D45" t="str">
            <v>EXCAVACIONES EN ROCA DE PRESTAMOS</v>
          </cell>
          <cell r="E45" t="str">
            <v>M3</v>
          </cell>
          <cell r="F45">
            <v>76421.601666666655</v>
          </cell>
          <cell r="H45" t="str">
            <v>3.6.2.1</v>
          </cell>
          <cell r="I45">
            <v>58785.841666666653</v>
          </cell>
        </row>
        <row r="46">
          <cell r="C46" t="str">
            <v>210.2.4</v>
          </cell>
          <cell r="D46" t="str">
            <v>EXCAVACIONES EN MATERIAL COMÚN DE PRESTAMOS</v>
          </cell>
          <cell r="E46" t="str">
            <v>M3</v>
          </cell>
          <cell r="F46">
            <v>32829.566250000003</v>
          </cell>
          <cell r="H46" t="str">
            <v>3.6.2.1</v>
          </cell>
          <cell r="I46">
            <v>25253.506250000002</v>
          </cell>
        </row>
        <row r="47">
          <cell r="C47" t="str">
            <v>211.1</v>
          </cell>
          <cell r="D47" t="str">
            <v>REMOCION DE DERRUMBES</v>
          </cell>
          <cell r="E47" t="str">
            <v>M3</v>
          </cell>
          <cell r="F47">
            <v>3011.88</v>
          </cell>
          <cell r="H47" t="str">
            <v>3.6.2.2</v>
          </cell>
          <cell r="I47">
            <v>2316.83</v>
          </cell>
        </row>
        <row r="48">
          <cell r="C48" t="str">
            <v>220.1</v>
          </cell>
          <cell r="D48" t="str">
            <v>TERRAPLENES</v>
          </cell>
          <cell r="E48" t="str">
            <v>M3</v>
          </cell>
          <cell r="F48">
            <v>90222.733749999999</v>
          </cell>
          <cell r="H48" t="str">
            <v>3.6.2.3</v>
          </cell>
          <cell r="I48">
            <v>69402.103749999995</v>
          </cell>
        </row>
        <row r="49">
          <cell r="C49" t="str">
            <v>220.1P</v>
          </cell>
          <cell r="D49" t="str">
            <v>TERRAPLENES DE ACCESO (INCLUYE SUMINISTRO, TRANSPORTE, EXTENDIDA Y COMPACTADA)</v>
          </cell>
          <cell r="E49" t="str">
            <v>M3</v>
          </cell>
          <cell r="F49">
            <v>90222.733749999999</v>
          </cell>
          <cell r="H49" t="str">
            <v>3.6.2.3.2</v>
          </cell>
          <cell r="I49">
            <v>0</v>
          </cell>
        </row>
        <row r="50">
          <cell r="C50" t="str">
            <v>221.1</v>
          </cell>
          <cell r="D50" t="str">
            <v>PEDRAPLEN COMPACTO</v>
          </cell>
          <cell r="E50" t="str">
            <v>M3</v>
          </cell>
          <cell r="F50">
            <v>108698.23500000002</v>
          </cell>
          <cell r="H50" t="str">
            <v>3.6.2.4.2</v>
          </cell>
          <cell r="I50">
            <v>83614.025000000009</v>
          </cell>
        </row>
        <row r="51">
          <cell r="C51" t="str">
            <v>221.2</v>
          </cell>
          <cell r="D51" t="str">
            <v>PEDRAPLEN SUELTO</v>
          </cell>
          <cell r="E51" t="str">
            <v>M3</v>
          </cell>
          <cell r="F51">
            <v>67098.235000000001</v>
          </cell>
          <cell r="H51" t="str">
            <v>3.6.2.4.1</v>
          </cell>
          <cell r="I51">
            <v>51614.025000000001</v>
          </cell>
        </row>
        <row r="52">
          <cell r="C52" t="str">
            <v>230.1</v>
          </cell>
          <cell r="D52" t="str">
            <v>MEJORAMIENTO DE LA SUBRASANTE INVOLUCRANDO EL SUELO EXISTENTE</v>
          </cell>
          <cell r="E52" t="str">
            <v>M2</v>
          </cell>
          <cell r="F52">
            <v>910.69593750000013</v>
          </cell>
          <cell r="H52" t="str">
            <v>3.6.2.5.1</v>
          </cell>
          <cell r="I52">
            <v>700.52593750000017</v>
          </cell>
        </row>
        <row r="53">
          <cell r="C53" t="str">
            <v>230.2</v>
          </cell>
          <cell r="D53" t="str">
            <v xml:space="preserve">MEJORAMIENTO DE LA SUBRASANTE EMPLEANDO UNICAMENTE MATERIAL ADICIONANDO </v>
          </cell>
          <cell r="E53" t="str">
            <v>M3</v>
          </cell>
          <cell r="F53">
            <v>13798.234999999993</v>
          </cell>
          <cell r="H53" t="str">
            <v>3.6.2.5.2</v>
          </cell>
          <cell r="I53">
            <v>10614.024999999992</v>
          </cell>
        </row>
        <row r="54">
          <cell r="C54" t="str">
            <v>231.1</v>
          </cell>
          <cell r="D54" t="str">
            <v>GEOTEXTIL PARA SEPARACION DE SUELOS DE SUBRASANTE Y CAPAS GRANULARES</v>
          </cell>
          <cell r="E54" t="str">
            <v>M2</v>
          </cell>
          <cell r="F54">
            <v>7861.0840000000007</v>
          </cell>
          <cell r="H54" t="str">
            <v>3.6.8.2</v>
          </cell>
          <cell r="I54">
            <v>6046.9840000000004</v>
          </cell>
        </row>
        <row r="55">
          <cell r="C55" t="str">
            <v>232.1</v>
          </cell>
          <cell r="D55" t="str">
            <v>GEOTEXTIL PARA ESTABILIZACIÓN DE SUELOS DE SUBRASANTE Y CAPAS GRANULARES</v>
          </cell>
          <cell r="E55" t="str">
            <v>M2</v>
          </cell>
          <cell r="F55">
            <v>7861.0840000000007</v>
          </cell>
          <cell r="H55" t="str">
            <v>3.6.8.2</v>
          </cell>
          <cell r="I55">
            <v>6046.9840000000004</v>
          </cell>
        </row>
        <row r="56">
          <cell r="C56" t="str">
            <v>234.1</v>
          </cell>
          <cell r="D56" t="str">
            <v>AFINAMIENTO DE TALUDES</v>
          </cell>
          <cell r="E56" t="str">
            <v>M2</v>
          </cell>
          <cell r="F56">
            <v>2876.1966666666676</v>
          </cell>
          <cell r="G56" t="str">
            <v>NOTA: SE DEBE FIJAR EN FORMA ESPECÍFICA PARA CADA CONTRATO</v>
          </cell>
          <cell r="H56" t="str">
            <v>N.E</v>
          </cell>
          <cell r="I56">
            <v>2212.4666666666676</v>
          </cell>
        </row>
        <row r="57">
          <cell r="C57" t="str">
            <v>310.1</v>
          </cell>
          <cell r="D57" t="str">
            <v>CONFORMACION DE LA CALZADA EXISTENTE</v>
          </cell>
          <cell r="E57" t="str">
            <v>M2</v>
          </cell>
          <cell r="F57">
            <v>715.78107142857152</v>
          </cell>
          <cell r="H57" t="str">
            <v>3.6.3.1.1</v>
          </cell>
          <cell r="I57">
            <v>550.60107142857157</v>
          </cell>
        </row>
        <row r="58">
          <cell r="C58" t="str">
            <v>311.1</v>
          </cell>
          <cell r="D58" t="str">
            <v>AFIRMADO</v>
          </cell>
          <cell r="E58" t="str">
            <v>M3</v>
          </cell>
          <cell r="F58">
            <v>89195.622344223026</v>
          </cell>
          <cell r="H58" t="str">
            <v>3.6.3.2.1</v>
          </cell>
          <cell r="I58">
            <v>68612.022344223034</v>
          </cell>
        </row>
        <row r="59">
          <cell r="C59" t="str">
            <v>312.1</v>
          </cell>
          <cell r="D59" t="str">
            <v>TRATAMIENTO PALIATIVO DE POLVO APLICADO EN FORMA SOLIDA EN HOJUELAS</v>
          </cell>
          <cell r="E59" t="str">
            <v>KG</v>
          </cell>
          <cell r="F59">
            <v>13068.921428571428</v>
          </cell>
          <cell r="G59" t="str">
            <v>NOTA: FALTAN DOSIIFICACIONES DE CLORURO DE CALCIO</v>
          </cell>
          <cell r="H59" t="str">
            <v>N.E</v>
          </cell>
          <cell r="I59">
            <v>10053.021428571428</v>
          </cell>
        </row>
        <row r="60">
          <cell r="C60" t="str">
            <v>312.2</v>
          </cell>
          <cell r="D60" t="str">
            <v>TRATAMIENTO PALIATIVO DE POLVO APLICADO EN FORMA SOLIDA EN ESFERAS</v>
          </cell>
          <cell r="E60" t="str">
            <v>KG</v>
          </cell>
          <cell r="F60">
            <v>12028.921428571426</v>
          </cell>
          <cell r="G60" t="str">
            <v>NOTA: FALTAN DOSIIFICACIONES DE CLORURO DE CALCIO</v>
          </cell>
          <cell r="H60" t="str">
            <v>N.E</v>
          </cell>
          <cell r="I60">
            <v>9253.0214285714264</v>
          </cell>
        </row>
        <row r="61">
          <cell r="C61" t="str">
            <v>312.3</v>
          </cell>
          <cell r="D61" t="str">
            <v>TRATAMIENTO PALIATIVO DE POLVO APLICADO EN FORMA LIQUIDA</v>
          </cell>
          <cell r="E61" t="str">
            <v>LT</v>
          </cell>
          <cell r="F61">
            <v>12028.921428571426</v>
          </cell>
          <cell r="G61" t="str">
            <v>NOTA: FALTAN DOSIIFICACIONES DE CLORURO DE CALCIO</v>
          </cell>
          <cell r="H61" t="str">
            <v>N.E</v>
          </cell>
          <cell r="I61">
            <v>9253.0214285714264</v>
          </cell>
        </row>
        <row r="62">
          <cell r="C62" t="str">
            <v>312.4</v>
          </cell>
          <cell r="D62" t="str">
            <v>MATERIAL GRANULAR DE ADICION</v>
          </cell>
          <cell r="E62" t="str">
            <v>M3</v>
          </cell>
          <cell r="F62">
            <v>90495.622372778773</v>
          </cell>
          <cell r="G62" t="str">
            <v>NOTA: revisar</v>
          </cell>
          <cell r="H62" t="str">
            <v>N.E</v>
          </cell>
          <cell r="I62">
            <v>69612.022372778767</v>
          </cell>
        </row>
        <row r="63">
          <cell r="C63" t="str">
            <v>320.1</v>
          </cell>
          <cell r="D63" t="str">
            <v>SUBBASE GRANULAR (INCLUYE TRANSPORTE Y COMPACTACION)</v>
          </cell>
          <cell r="E63" t="str">
            <v>M3</v>
          </cell>
          <cell r="F63">
            <v>116241.87999999998</v>
          </cell>
          <cell r="H63" t="str">
            <v>3.6.3.4</v>
          </cell>
          <cell r="I63">
            <v>89416.829999999973</v>
          </cell>
        </row>
        <row r="64">
          <cell r="C64" t="str">
            <v>320.2</v>
          </cell>
          <cell r="D64" t="str">
            <v>SUBBASE GRANULAR PARA BACHEO (INCLUYE TRANSPORTE Y COMPACTACION)</v>
          </cell>
          <cell r="E64" t="str">
            <v>M3</v>
          </cell>
          <cell r="F64">
            <v>117151.88</v>
          </cell>
          <cell r="H64" t="str">
            <v>3.6.3.4.7</v>
          </cell>
          <cell r="I64">
            <v>90116.83</v>
          </cell>
        </row>
        <row r="65">
          <cell r="C65" t="str">
            <v>330.1</v>
          </cell>
          <cell r="D65" t="str">
            <v>BASE GRANULAR (INCLUYE TRANSPORTE Y COMPACTACION)</v>
          </cell>
          <cell r="E65" t="str">
            <v>M3</v>
          </cell>
          <cell r="F65">
            <v>133141.87999999998</v>
          </cell>
          <cell r="H65" t="str">
            <v>3.6.3.6.1</v>
          </cell>
          <cell r="I65">
            <v>102416.82999999997</v>
          </cell>
        </row>
        <row r="66">
          <cell r="C66" t="str">
            <v>330.2</v>
          </cell>
          <cell r="D66" t="str">
            <v>BASE GRANULAR PARA BACHEO</v>
          </cell>
          <cell r="E66" t="str">
            <v>M3</v>
          </cell>
          <cell r="F66">
            <v>191746.58499999999</v>
          </cell>
          <cell r="H66" t="str">
            <v>3.6.3.6.3</v>
          </cell>
          <cell r="I66">
            <v>147497.375</v>
          </cell>
        </row>
        <row r="67">
          <cell r="C67" t="str">
            <v>340.1</v>
          </cell>
          <cell r="D67" t="str">
            <v>BASE ESTABILIZADA CON EMULSION ASFALTICA TIPO  BEE-1</v>
          </cell>
          <cell r="E67" t="str">
            <v>M3</v>
          </cell>
          <cell r="F67">
            <v>139305.9675</v>
          </cell>
          <cell r="H67" t="str">
            <v>3.6.3.7.2</v>
          </cell>
          <cell r="I67">
            <v>107158.4375</v>
          </cell>
        </row>
        <row r="68">
          <cell r="C68" t="str">
            <v>340.2</v>
          </cell>
          <cell r="D68" t="str">
            <v>BASE ESTABILIZADA CON EMULSION ASFALTICA TIPO  BEE-2</v>
          </cell>
          <cell r="E68" t="str">
            <v>M3</v>
          </cell>
          <cell r="F68">
            <v>139305.9675</v>
          </cell>
          <cell r="H68" t="str">
            <v>3.6.3.7.4</v>
          </cell>
          <cell r="I68">
            <v>107158.4375</v>
          </cell>
        </row>
        <row r="69">
          <cell r="C69" t="str">
            <v>340.3</v>
          </cell>
          <cell r="D69" t="str">
            <v>BASE ESTABILIZADA CON EMULSION ASFALTICA TIPO BEE-3</v>
          </cell>
          <cell r="E69" t="str">
            <v>M3</v>
          </cell>
          <cell r="F69">
            <v>139305.9675</v>
          </cell>
          <cell r="H69" t="str">
            <v>3.6.3.7.5</v>
          </cell>
          <cell r="I69">
            <v>107158.4375</v>
          </cell>
        </row>
        <row r="70">
          <cell r="C70" t="str">
            <v>341.1</v>
          </cell>
          <cell r="D70" t="str">
            <v>BASE ESTABILIZADA CON CEMENTO PORTLAND</v>
          </cell>
          <cell r="E70" t="str">
            <v>M3</v>
          </cell>
          <cell r="F70">
            <v>173028.37999999998</v>
          </cell>
          <cell r="H70" t="str">
            <v>3.6.3.7</v>
          </cell>
          <cell r="I70">
            <v>133098.74999999997</v>
          </cell>
        </row>
        <row r="71">
          <cell r="C71" t="str">
            <v>341.2</v>
          </cell>
          <cell r="D71" t="str">
            <v>CEMENTO PORTLAND</v>
          </cell>
          <cell r="E71" t="str">
            <v>KG</v>
          </cell>
          <cell r="F71">
            <v>704.6</v>
          </cell>
          <cell r="H71" t="str">
            <v>3.6.4.1.8</v>
          </cell>
          <cell r="I71">
            <v>542</v>
          </cell>
        </row>
        <row r="72">
          <cell r="C72" t="str">
            <v>342.1</v>
          </cell>
          <cell r="D72" t="str">
            <v>BASE DE CONCRETO HIDRAULICO</v>
          </cell>
          <cell r="E72" t="str">
            <v>M3</v>
          </cell>
          <cell r="F72">
            <v>465261.66333333333</v>
          </cell>
          <cell r="H72" t="str">
            <v>N.E</v>
          </cell>
          <cell r="I72">
            <v>357893.58333333331</v>
          </cell>
        </row>
        <row r="73">
          <cell r="C73" t="str">
            <v>410.1</v>
          </cell>
          <cell r="D73" t="str">
            <v>CEMENTO ASFALTICO DE PENETRACION 60-70</v>
          </cell>
          <cell r="E73" t="str">
            <v>KG</v>
          </cell>
          <cell r="F73">
            <v>1483.3</v>
          </cell>
          <cell r="H73" t="str">
            <v>3.6.4.1</v>
          </cell>
          <cell r="I73">
            <v>1141</v>
          </cell>
        </row>
        <row r="74">
          <cell r="C74" t="str">
            <v>410.2</v>
          </cell>
          <cell r="D74" t="str">
            <v>CEMENTO ASFALTICO DE PENETRACION 80-100</v>
          </cell>
          <cell r="E74" t="str">
            <v>KG</v>
          </cell>
          <cell r="F74">
            <v>1353.3005743408203</v>
          </cell>
          <cell r="H74" t="str">
            <v>3.6.4.1</v>
          </cell>
          <cell r="I74">
            <v>1041.0005743408203</v>
          </cell>
        </row>
        <row r="75">
          <cell r="C75" t="str">
            <v>411.1</v>
          </cell>
          <cell r="D75" t="str">
            <v>EMULSION ASFALTICA DE ROTURA MEDIA CRM</v>
          </cell>
          <cell r="E75" t="str">
            <v>LT</v>
          </cell>
          <cell r="F75">
            <v>1483.3</v>
          </cell>
          <cell r="H75" t="str">
            <v>3.6.4.2.1</v>
          </cell>
          <cell r="I75">
            <v>1141</v>
          </cell>
        </row>
        <row r="76">
          <cell r="C76" t="str">
            <v>411.2</v>
          </cell>
          <cell r="D76" t="str">
            <v>EMULSION ASFALTICA DE ROTURA LENTA CRL</v>
          </cell>
          <cell r="E76" t="str">
            <v>LT</v>
          </cell>
          <cell r="F76">
            <v>1353.3007958984369</v>
          </cell>
          <cell r="H76" t="str">
            <v>3.6.4.2.2</v>
          </cell>
          <cell r="I76">
            <v>1041.000795898437</v>
          </cell>
        </row>
        <row r="77">
          <cell r="C77" t="str">
            <v>411.3</v>
          </cell>
          <cell r="D77" t="str">
            <v>EMULSION ASFALTICA DE ROTURA LENTA CRL-1H</v>
          </cell>
          <cell r="E77" t="str">
            <v>LT</v>
          </cell>
          <cell r="F77">
            <v>1613.3</v>
          </cell>
          <cell r="H77" t="str">
            <v>3.6.4.2.3</v>
          </cell>
          <cell r="I77">
            <v>1241</v>
          </cell>
        </row>
        <row r="78">
          <cell r="C78" t="str">
            <v>414.1</v>
          </cell>
          <cell r="D78" t="str">
            <v>CEMENTO ASFALTICO MODIFICADO CON POLIMEROS TIPO I</v>
          </cell>
          <cell r="E78" t="str">
            <v>KG</v>
          </cell>
          <cell r="F78">
            <v>2003.3</v>
          </cell>
          <cell r="H78" t="str">
            <v>3.6.4.1.3</v>
          </cell>
          <cell r="I78">
            <v>1541</v>
          </cell>
        </row>
        <row r="79">
          <cell r="C79" t="str">
            <v>414.2</v>
          </cell>
          <cell r="D79" t="str">
            <v>CEMENTO ASFALTICO MODIFICADO CON POLIMEROS TIPO II</v>
          </cell>
          <cell r="E79" t="str">
            <v>KG</v>
          </cell>
          <cell r="F79">
            <v>2003.3</v>
          </cell>
          <cell r="H79" t="str">
            <v>3.6.4.1.4</v>
          </cell>
          <cell r="I79">
            <v>1541</v>
          </cell>
        </row>
        <row r="80">
          <cell r="C80" t="str">
            <v>414.3</v>
          </cell>
          <cell r="D80" t="str">
            <v>CEMENTO ASFALTICO MODIFICADO CON POLIMEROS TIPO III</v>
          </cell>
          <cell r="E80" t="str">
            <v>KG</v>
          </cell>
          <cell r="F80">
            <v>2133.3000000000002</v>
          </cell>
          <cell r="H80" t="str">
            <v>3.6.4.1.5</v>
          </cell>
          <cell r="I80">
            <v>1641</v>
          </cell>
        </row>
        <row r="81">
          <cell r="C81" t="str">
            <v>414.4</v>
          </cell>
          <cell r="D81" t="str">
            <v>CEMENTO ASFALTICO MODIFICADO CON POLIMEROS TIPO IV</v>
          </cell>
          <cell r="E81" t="str">
            <v>KG</v>
          </cell>
          <cell r="F81">
            <v>2263.3000000000002</v>
          </cell>
          <cell r="H81" t="str">
            <v>3.6.4.1.6</v>
          </cell>
          <cell r="I81">
            <v>1741</v>
          </cell>
        </row>
        <row r="82">
          <cell r="C82" t="str">
            <v>414.5</v>
          </cell>
          <cell r="D82" t="str">
            <v>CEMENTO ASFALTICO MODIFICADO CON POLIMEROS TIPO V</v>
          </cell>
          <cell r="E82" t="str">
            <v>KG</v>
          </cell>
          <cell r="F82">
            <v>2393.3000000000002</v>
          </cell>
          <cell r="H82" t="str">
            <v>3.6.4.1</v>
          </cell>
          <cell r="I82">
            <v>1841</v>
          </cell>
        </row>
        <row r="83">
          <cell r="C83" t="str">
            <v>415.1</v>
          </cell>
          <cell r="D83" t="str">
            <v>EMULSION ASFALTICA DE ROTURA MEDIA MODIFICADA CON POLIMEROS CRM-m</v>
          </cell>
          <cell r="E83" t="str">
            <v>LT</v>
          </cell>
          <cell r="F83">
            <v>2004.36</v>
          </cell>
          <cell r="H83" t="str">
            <v>3.6.4.2.5</v>
          </cell>
          <cell r="I83">
            <v>1541.82</v>
          </cell>
        </row>
        <row r="84">
          <cell r="C84" t="str">
            <v>420.1</v>
          </cell>
          <cell r="D84" t="str">
            <v>RIEGO DE IMPRIMACION CON EMULSION ASFALTICA</v>
          </cell>
          <cell r="E84" t="str">
            <v>M2</v>
          </cell>
          <cell r="F84">
            <v>1315.0237500000001</v>
          </cell>
          <cell r="H84" t="str">
            <v>3.6.4.3.1</v>
          </cell>
          <cell r="I84">
            <v>1011.55375</v>
          </cell>
        </row>
        <row r="85">
          <cell r="C85" t="str">
            <v>420.2</v>
          </cell>
          <cell r="D85" t="str">
            <v>RIEGO DE IMPRIMACION CON ASFALTO LIQUIDO</v>
          </cell>
          <cell r="E85" t="str">
            <v>M2</v>
          </cell>
          <cell r="F85">
            <v>2524.9322499999998</v>
          </cell>
          <cell r="H85" t="str">
            <v>3.6.4.3.2</v>
          </cell>
          <cell r="I85">
            <v>1942.2622499999998</v>
          </cell>
        </row>
        <row r="86">
          <cell r="C86" t="str">
            <v>421.1</v>
          </cell>
          <cell r="D86" t="str">
            <v>RIEGO DE LIGA CON EMULSION ASFALTICA CRR-1</v>
          </cell>
          <cell r="E86" t="str">
            <v>M2</v>
          </cell>
          <cell r="F86">
            <v>930.302869192657</v>
          </cell>
          <cell r="H86" t="str">
            <v>3.6.4.4.2</v>
          </cell>
          <cell r="I86">
            <v>715.61286919265706</v>
          </cell>
        </row>
        <row r="87">
          <cell r="C87" t="str">
            <v>421.2</v>
          </cell>
          <cell r="D87" t="str">
            <v>RIEGO DE LIGA CON EMULSION ASFALTICA CRR-2</v>
          </cell>
          <cell r="E87" t="str">
            <v>M2</v>
          </cell>
          <cell r="F87">
            <v>930.302869192657</v>
          </cell>
          <cell r="H87" t="str">
            <v>3.6.4.4.3</v>
          </cell>
          <cell r="I87">
            <v>715.61286919265706</v>
          </cell>
        </row>
        <row r="88">
          <cell r="C88" t="str">
            <v>421.3</v>
          </cell>
          <cell r="D88" t="str">
            <v>RIEGO DE LIGA CON EMULSION MODIFICADA CON POLIMEROS CRR-1M</v>
          </cell>
          <cell r="E88" t="str">
            <v>M2</v>
          </cell>
          <cell r="F88">
            <v>930.30225000000019</v>
          </cell>
          <cell r="H88" t="str">
            <v>3.6.4.4.4</v>
          </cell>
          <cell r="I88">
            <v>715.61225000000013</v>
          </cell>
        </row>
        <row r="89">
          <cell r="C89" t="str">
            <v>421.4</v>
          </cell>
          <cell r="D89" t="str">
            <v>RIEGO DE LIGA CON EMULSION MODIFICADA CON POLIMEROS CRR-2M</v>
          </cell>
          <cell r="E89" t="str">
            <v>M2</v>
          </cell>
          <cell r="F89">
            <v>1060.30225</v>
          </cell>
          <cell r="H89" t="str">
            <v>3.6.4.4.5</v>
          </cell>
          <cell r="I89">
            <v>815.61225000000002</v>
          </cell>
        </row>
        <row r="90">
          <cell r="C90" t="str">
            <v>430.1</v>
          </cell>
          <cell r="D90" t="str">
            <v>TRATAMIENTO SUPERFICIAL SIMPLE CON EMULSION CRR-2</v>
          </cell>
          <cell r="E90" t="str">
            <v>M2</v>
          </cell>
          <cell r="F90">
            <v>4334.8818749999991</v>
          </cell>
          <cell r="H90" t="str">
            <v>3.6.4.5.1</v>
          </cell>
          <cell r="I90">
            <v>3334.5218749999995</v>
          </cell>
        </row>
        <row r="91">
          <cell r="C91" t="str">
            <v>430.2</v>
          </cell>
          <cell r="D91" t="str">
            <v>TRATAMIENTO SUPERFICIAL SIMPLE CON EMULSION CRR-2M</v>
          </cell>
          <cell r="E91" t="str">
            <v>M2</v>
          </cell>
          <cell r="F91">
            <v>4854.8790625000001</v>
          </cell>
          <cell r="H91" t="str">
            <v>3.6.4.5.2</v>
          </cell>
          <cell r="I91">
            <v>3734.5190625</v>
          </cell>
        </row>
        <row r="92">
          <cell r="C92" t="str">
            <v>431.1</v>
          </cell>
          <cell r="D92" t="str">
            <v>TRATAMIENTO SUPERFICIAL DOBLE CON EMULSION CRR-2</v>
          </cell>
          <cell r="E92" t="str">
            <v>M2</v>
          </cell>
          <cell r="F92">
            <v>9512.1615080197644</v>
          </cell>
          <cell r="H92" t="str">
            <v>3.6.4.6.1</v>
          </cell>
          <cell r="I92">
            <v>7317.0515080197647</v>
          </cell>
        </row>
        <row r="93">
          <cell r="C93" t="str">
            <v>431.2</v>
          </cell>
          <cell r="D93" t="str">
            <v>TRATAMIENTO SUPERFICIAL DOBLE CON EMULSION CRR-2M</v>
          </cell>
          <cell r="E93" t="str">
            <v>M2</v>
          </cell>
          <cell r="F93">
            <v>9990.5908333333336</v>
          </cell>
          <cell r="H93" t="str">
            <v>3.6.4.6.2</v>
          </cell>
          <cell r="I93">
            <v>7685.0708333333332</v>
          </cell>
        </row>
        <row r="94">
          <cell r="C94" t="str">
            <v>432.1</v>
          </cell>
          <cell r="D94" t="str">
            <v>SELLO DE ARENA-ASFALTO CON EMULSION CRR-2</v>
          </cell>
          <cell r="E94" t="str">
            <v>M2</v>
          </cell>
          <cell r="F94">
            <v>4095.8124229240416</v>
          </cell>
          <cell r="H94" t="str">
            <v>3.6.4.7</v>
          </cell>
          <cell r="I94">
            <v>3150.6224229240415</v>
          </cell>
        </row>
        <row r="95">
          <cell r="C95" t="str">
            <v>432.2</v>
          </cell>
          <cell r="D95" t="str">
            <v>SELLO DE ARENA-ASFALTO CON EMULSION CRR-2M</v>
          </cell>
          <cell r="E95" t="str">
            <v>M2</v>
          </cell>
          <cell r="F95">
            <v>4355.8090625000004</v>
          </cell>
          <cell r="H95" t="str">
            <v>3.6.4.7</v>
          </cell>
          <cell r="I95">
            <v>3350.6190624999999</v>
          </cell>
        </row>
        <row r="96">
          <cell r="C96" t="str">
            <v>433.1</v>
          </cell>
          <cell r="D96" t="str">
            <v>LECHADA ASFALTICA CON EMULSION CRL-1H LA-1</v>
          </cell>
          <cell r="E96" t="str">
            <v>M2</v>
          </cell>
          <cell r="F96">
            <v>2422.4669999999987</v>
          </cell>
          <cell r="H96" t="str">
            <v>3.6.4.8.1</v>
          </cell>
          <cell r="I96">
            <v>1863.436999999999</v>
          </cell>
        </row>
        <row r="97">
          <cell r="C97" t="str">
            <v>433.2</v>
          </cell>
          <cell r="D97" t="str">
            <v>LECHADA ASFALTICA CON EMULSION CRL-1H LA-2</v>
          </cell>
          <cell r="E97" t="str">
            <v>M2</v>
          </cell>
          <cell r="F97">
            <v>4387.1268999999993</v>
          </cell>
          <cell r="H97" t="str">
            <v>3.6.4.8.2</v>
          </cell>
          <cell r="I97">
            <v>3374.7168999999994</v>
          </cell>
        </row>
        <row r="98">
          <cell r="C98" t="str">
            <v>433.3</v>
          </cell>
          <cell r="D98" t="str">
            <v>LECHADA ASFALTICA CON EMULSION CRL-1H LA-3</v>
          </cell>
          <cell r="E98" t="str">
            <v>M2</v>
          </cell>
          <cell r="F98">
            <v>5588.5769</v>
          </cell>
          <cell r="H98" t="str">
            <v>3.6.4.8.3</v>
          </cell>
          <cell r="I98">
            <v>4298.9069</v>
          </cell>
        </row>
        <row r="99">
          <cell r="C99" t="str">
            <v>433.4</v>
          </cell>
          <cell r="D99" t="str">
            <v>LECHADA ASFALTICA CON EMULSION CRL-1H LA-4</v>
          </cell>
          <cell r="E99" t="str">
            <v>M2</v>
          </cell>
          <cell r="F99">
            <v>5775.6468999999997</v>
          </cell>
          <cell r="H99" t="str">
            <v>3.6.4.8.4</v>
          </cell>
          <cell r="I99">
            <v>4442.8068999999996</v>
          </cell>
        </row>
        <row r="100">
          <cell r="C100" t="str">
            <v>433.5</v>
          </cell>
          <cell r="D100" t="str">
            <v>LECHADA ASFALTICA CON EMULSION CRL-1HM LA-1</v>
          </cell>
          <cell r="E100" t="str">
            <v>M2</v>
          </cell>
          <cell r="F100">
            <v>3078.1640000000002</v>
          </cell>
          <cell r="H100" t="str">
            <v>3.6.4.8.5</v>
          </cell>
          <cell r="I100">
            <v>2367.8240000000001</v>
          </cell>
        </row>
        <row r="101">
          <cell r="C101" t="str">
            <v>433.6</v>
          </cell>
          <cell r="D101" t="str">
            <v>LECHADA ASFALTICA CON EMULSION CRL-1HM LA-2</v>
          </cell>
          <cell r="E101" t="str">
            <v>M2</v>
          </cell>
          <cell r="F101">
            <v>5037.125</v>
          </cell>
          <cell r="H101" t="str">
            <v>3.6.4.8.6</v>
          </cell>
          <cell r="I101">
            <v>3874.7150000000001</v>
          </cell>
        </row>
        <row r="102">
          <cell r="C102" t="str">
            <v>433.7</v>
          </cell>
          <cell r="D102" t="str">
            <v>LECHADA ASFALTICA CON EMULSION CRL-1HM LA-3</v>
          </cell>
          <cell r="E102" t="str">
            <v>M2</v>
          </cell>
          <cell r="F102">
            <v>6368.7852000000003</v>
          </cell>
          <cell r="H102" t="str">
            <v>3.6.4.8.7</v>
          </cell>
          <cell r="I102">
            <v>4899.0652</v>
          </cell>
        </row>
        <row r="103">
          <cell r="C103" t="str">
            <v>433.8</v>
          </cell>
          <cell r="D103" t="str">
            <v>LECHADA ASFALTICA CON EMULSION CRL-1HM LA-4</v>
          </cell>
          <cell r="E103" t="str">
            <v>M2</v>
          </cell>
          <cell r="F103">
            <v>7169.8968999999997</v>
          </cell>
          <cell r="H103" t="str">
            <v>3.6.4.8.8</v>
          </cell>
          <cell r="I103">
            <v>5515.3068999999996</v>
          </cell>
        </row>
        <row r="104">
          <cell r="C104" t="str">
            <v>440.1</v>
          </cell>
          <cell r="D104" t="str">
            <v>MEZCLA DENSA EN FRIO MDF-1</v>
          </cell>
          <cell r="E104" t="str">
            <v>M3</v>
          </cell>
          <cell r="F104">
            <v>207176.41499999998</v>
          </cell>
          <cell r="H104" t="str">
            <v>3.6.4.9.1</v>
          </cell>
          <cell r="I104">
            <v>159366.47499999998</v>
          </cell>
        </row>
        <row r="105">
          <cell r="C105" t="str">
            <v>440.2</v>
          </cell>
          <cell r="D105" t="str">
            <v>MEZCLA DENSA EN FRIO MDF-2</v>
          </cell>
          <cell r="E105" t="str">
            <v>M3</v>
          </cell>
          <cell r="F105">
            <v>212376.40348792088</v>
          </cell>
          <cell r="H105" t="str">
            <v>3.6.4.9.2</v>
          </cell>
          <cell r="I105">
            <v>163366.47348792086</v>
          </cell>
        </row>
        <row r="106">
          <cell r="C106" t="str">
            <v>440.3</v>
          </cell>
          <cell r="D106" t="str">
            <v>MEZCLA DENSA EN FRIO MDF-3</v>
          </cell>
          <cell r="E106" t="str">
            <v>M3</v>
          </cell>
          <cell r="F106">
            <v>215886.40157407406</v>
          </cell>
          <cell r="H106" t="str">
            <v>3.6.4.9.3</v>
          </cell>
          <cell r="I106">
            <v>166066.47157407406</v>
          </cell>
        </row>
        <row r="107">
          <cell r="C107" t="str">
            <v>440.4</v>
          </cell>
          <cell r="D107" t="str">
            <v>MEZCLA DENSA EN FRIO PARA BACHEO</v>
          </cell>
          <cell r="E107" t="str">
            <v>M3</v>
          </cell>
          <cell r="F107">
            <v>706465.5067567568</v>
          </cell>
          <cell r="H107" t="str">
            <v>3.6.4.9.4</v>
          </cell>
          <cell r="I107">
            <v>543435.0067567568</v>
          </cell>
        </row>
        <row r="108">
          <cell r="C108" t="str">
            <v>441.1</v>
          </cell>
          <cell r="D108" t="str">
            <v>MEZCLA ABIERTA EN FRIO TIPO MAF-1</v>
          </cell>
          <cell r="E108" t="str">
            <v>M3</v>
          </cell>
          <cell r="F108">
            <v>207176.41499999998</v>
          </cell>
          <cell r="H108" t="str">
            <v>3.6.4.10.1</v>
          </cell>
          <cell r="I108">
            <v>159366.47499999998</v>
          </cell>
        </row>
        <row r="109">
          <cell r="C109" t="str">
            <v>441.2</v>
          </cell>
          <cell r="D109" t="str">
            <v>MEZCLA ABIERTA EN FRIO TIPO MAF-2</v>
          </cell>
          <cell r="E109" t="str">
            <v>M3</v>
          </cell>
          <cell r="F109">
            <v>212376.41499999998</v>
          </cell>
          <cell r="H109" t="str">
            <v>3.6.4.10.2</v>
          </cell>
          <cell r="I109">
            <v>163366.47499999998</v>
          </cell>
        </row>
        <row r="110">
          <cell r="C110" t="str">
            <v>441.3</v>
          </cell>
          <cell r="D110" t="str">
            <v>MEZCLA ABIERTA EN FRIO TIPO MAF-3</v>
          </cell>
          <cell r="E110" t="str">
            <v>M3</v>
          </cell>
          <cell r="F110">
            <v>215600.41499999998</v>
          </cell>
          <cell r="H110" t="str">
            <v>3.6.4.10.3</v>
          </cell>
          <cell r="I110">
            <v>165846.47499999998</v>
          </cell>
        </row>
        <row r="111">
          <cell r="C111" t="str">
            <v>441.4</v>
          </cell>
          <cell r="D111" t="str">
            <v>MEZCLA ABIERTA EN FRIO PARA BACHEO</v>
          </cell>
          <cell r="E111" t="str">
            <v>M3</v>
          </cell>
          <cell r="F111">
            <v>730177.69625000004</v>
          </cell>
          <cell r="H111" t="str">
            <v>3.6.4.10.4</v>
          </cell>
          <cell r="I111">
            <v>561675.15625</v>
          </cell>
        </row>
        <row r="112">
          <cell r="C112" t="str">
            <v>450.1</v>
          </cell>
          <cell r="D112" t="str">
            <v>MEZCLA DENSA EN CALIENTE TIPO MDC-1</v>
          </cell>
          <cell r="E112" t="str">
            <v>M3</v>
          </cell>
          <cell r="F112">
            <v>345600.41499999998</v>
          </cell>
          <cell r="H112" t="str">
            <v>3.6.4.11.2</v>
          </cell>
          <cell r="I112">
            <v>265846.47499999998</v>
          </cell>
        </row>
        <row r="113">
          <cell r="C113" t="str">
            <v>450.2</v>
          </cell>
          <cell r="D113" t="str">
            <v>MEZCLA DENSA EN CALIENTE TIPO MDC-2</v>
          </cell>
          <cell r="E113" t="str">
            <v>M3</v>
          </cell>
          <cell r="F113">
            <v>588856.41500000004</v>
          </cell>
          <cell r="H113" t="str">
            <v>3.6.4.11.</v>
          </cell>
          <cell r="I113">
            <v>452966.47499999998</v>
          </cell>
        </row>
        <row r="114">
          <cell r="C114" t="str">
            <v>450.2P</v>
          </cell>
          <cell r="D114" t="str">
            <v>MEZCLA DENSA EN CALIENTE TIPO MDC-2 (INCLUYE ASFALTO Y TRANSPORTE)</v>
          </cell>
          <cell r="E114" t="str">
            <v>M3</v>
          </cell>
          <cell r="F114">
            <v>588856.41500000004</v>
          </cell>
          <cell r="H114" t="str">
            <v>3.6.4.11.</v>
          </cell>
          <cell r="I114">
            <v>0</v>
          </cell>
        </row>
        <row r="115">
          <cell r="C115" t="str">
            <v>450.2.1P</v>
          </cell>
          <cell r="D115" t="str">
            <v>SUMINISTRO MDC-2 SUELTA, INCLUYE TRANSPORTE, PARCHEO CON MANO DE OBRA COOPERATIVAS</v>
          </cell>
          <cell r="E115" t="str">
            <v>M3</v>
          </cell>
          <cell r="F115">
            <v>644799.99999999988</v>
          </cell>
          <cell r="H115" t="str">
            <v>3.6.4.11.</v>
          </cell>
          <cell r="I115">
            <v>0</v>
          </cell>
        </row>
        <row r="116">
          <cell r="C116" t="str">
            <v>450.2.2P</v>
          </cell>
          <cell r="D116" t="str">
            <v>SUMINISTRO MDC-2 SUELTA SIN TRANSPORTE PARA PARCHEO CON MANO DE OBRA COOPERATIVAS</v>
          </cell>
          <cell r="E116" t="str">
            <v>M3</v>
          </cell>
          <cell r="F116">
            <v>584999.99999933329</v>
          </cell>
          <cell r="H116" t="str">
            <v>3.6.4.11.</v>
          </cell>
          <cell r="I116">
            <v>0</v>
          </cell>
        </row>
        <row r="117">
          <cell r="C117" t="str">
            <v>450.3</v>
          </cell>
          <cell r="D117" t="str">
            <v>MEZCLA DENSA EN CALIENTE TIPO MDC-3</v>
          </cell>
          <cell r="E117" t="str">
            <v>M3</v>
          </cell>
          <cell r="F117">
            <v>345600.41499999998</v>
          </cell>
          <cell r="H117" t="str">
            <v>3.6.4.11.4</v>
          </cell>
          <cell r="I117">
            <v>265846.47499999998</v>
          </cell>
        </row>
        <row r="118">
          <cell r="C118" t="str">
            <v>450.4</v>
          </cell>
          <cell r="D118" t="str">
            <v>MEZCLA SEMIDENSA EN CALIENTE TIPO MSC-1</v>
          </cell>
          <cell r="E118" t="str">
            <v>M3</v>
          </cell>
          <cell r="F118">
            <v>359918.66000000003</v>
          </cell>
          <cell r="H118" t="str">
            <v>N.E</v>
          </cell>
          <cell r="I118">
            <v>276860.5</v>
          </cell>
        </row>
        <row r="119">
          <cell r="C119" t="str">
            <v>450.5</v>
          </cell>
          <cell r="D119" t="str">
            <v>MEZCLA SEMIDENSA EN CALIENTE TIPO MSC-2</v>
          </cell>
          <cell r="E119" t="str">
            <v>M3</v>
          </cell>
          <cell r="F119">
            <v>359918.66000000003</v>
          </cell>
          <cell r="H119" t="str">
            <v>N.E</v>
          </cell>
          <cell r="I119">
            <v>276860.5</v>
          </cell>
        </row>
        <row r="120">
          <cell r="C120" t="str">
            <v>450.6</v>
          </cell>
          <cell r="D120" t="str">
            <v>MEZCLA GRUESA EN CALIENTE TIPO MGC-0</v>
          </cell>
          <cell r="E120" t="str">
            <v>M3</v>
          </cell>
          <cell r="F120">
            <v>381596.91333333345</v>
          </cell>
          <cell r="H120" t="str">
            <v>N.E</v>
          </cell>
          <cell r="I120">
            <v>293536.08333333343</v>
          </cell>
        </row>
        <row r="121">
          <cell r="C121" t="str">
            <v>450.7</v>
          </cell>
          <cell r="D121" t="str">
            <v>MEZCLA GRUESA EN CALIENTE TIPO MGC-1</v>
          </cell>
          <cell r="E121" t="str">
            <v>M3</v>
          </cell>
          <cell r="F121">
            <v>381596.91333333345</v>
          </cell>
          <cell r="H121" t="str">
            <v>N.E</v>
          </cell>
          <cell r="I121">
            <v>293536.08333333343</v>
          </cell>
        </row>
        <row r="122">
          <cell r="C122" t="str">
            <v>450.8</v>
          </cell>
          <cell r="D122" t="str">
            <v>MEZCLA DE ALTO MODULO</v>
          </cell>
          <cell r="E122" t="str">
            <v>M3</v>
          </cell>
          <cell r="F122">
            <v>430161.02374999999</v>
          </cell>
          <cell r="H122" t="str">
            <v>N.E</v>
          </cell>
          <cell r="I122">
            <v>330893.09375</v>
          </cell>
        </row>
        <row r="123">
          <cell r="C123" t="str">
            <v>450.9</v>
          </cell>
          <cell r="D123" t="str">
            <v>SUMINISTRO E INSTALACIÓN DE MDC-2 Adquirida en planta (Incluye IVA)</v>
          </cell>
          <cell r="E123" t="str">
            <v>M3</v>
          </cell>
          <cell r="F123">
            <v>703826.69625000004</v>
          </cell>
          <cell r="H123" t="str">
            <v>3.6.4.11.10</v>
          </cell>
          <cell r="I123">
            <v>541405.15625</v>
          </cell>
        </row>
        <row r="124">
          <cell r="C124" t="str">
            <v>450.9P</v>
          </cell>
          <cell r="D124" t="str">
            <v>MEZCLA EN CALIENTE PARA BACHEO CON EQUIPO SIN MANO DE OBRA</v>
          </cell>
          <cell r="E124" t="str">
            <v>M3</v>
          </cell>
          <cell r="F124">
            <v>691542.55249999999</v>
          </cell>
          <cell r="H124" t="str">
            <v>3.6.4.11.10</v>
          </cell>
          <cell r="I124">
            <v>0</v>
          </cell>
        </row>
        <row r="125">
          <cell r="C125" t="str">
            <v>451.1</v>
          </cell>
          <cell r="D125" t="str">
            <v>MEZCLA ABIERTA EN CALIENTE TIPO MAC-1</v>
          </cell>
          <cell r="E125" t="str">
            <v>M3</v>
          </cell>
          <cell r="F125">
            <v>345600.41499999998</v>
          </cell>
          <cell r="H125" t="str">
            <v>3.6.4.12.1</v>
          </cell>
          <cell r="I125">
            <v>265846.47499999998</v>
          </cell>
        </row>
        <row r="126">
          <cell r="C126" t="str">
            <v>451.2</v>
          </cell>
          <cell r="D126" t="str">
            <v>MEZCLA ABIERTA EN CALIENTE TIPO MAC-2</v>
          </cell>
          <cell r="E126" t="str">
            <v>M3</v>
          </cell>
          <cell r="F126">
            <v>345600.41499999998</v>
          </cell>
          <cell r="H126" t="str">
            <v>3.6.4.12.2</v>
          </cell>
          <cell r="I126">
            <v>265846.47499999998</v>
          </cell>
        </row>
        <row r="127">
          <cell r="C127" t="str">
            <v>451.3</v>
          </cell>
          <cell r="D127" t="str">
            <v>MEZCLA ABIERTA EN CALIENTE TIPO MAC-3</v>
          </cell>
          <cell r="E127" t="str">
            <v>M3</v>
          </cell>
          <cell r="F127">
            <v>345600.41499999998</v>
          </cell>
          <cell r="H127" t="str">
            <v>3.6.4.12.3</v>
          </cell>
          <cell r="I127">
            <v>265846.47499999998</v>
          </cell>
        </row>
        <row r="128">
          <cell r="C128" t="str">
            <v>451.4</v>
          </cell>
          <cell r="D128" t="str">
            <v>MEZCLA ABIERTA EN CALIENTE TIPO MAC-3 PARA BACHEO</v>
          </cell>
          <cell r="E128" t="str">
            <v>M3</v>
          </cell>
          <cell r="F128">
            <v>703826.69625000004</v>
          </cell>
          <cell r="H128" t="str">
            <v>3.6.4.12</v>
          </cell>
          <cell r="I128">
            <v>541405.15625</v>
          </cell>
        </row>
        <row r="129">
          <cell r="C129" t="str">
            <v>452.1</v>
          </cell>
          <cell r="D129" t="str">
            <v>MEZCLA DISCONTINUA EN CALIENTE TIPO M-1</v>
          </cell>
          <cell r="E129" t="str">
            <v>M3</v>
          </cell>
          <cell r="F129">
            <v>345600.41499999998</v>
          </cell>
          <cell r="H129" t="str">
            <v>3.6.4.13.1</v>
          </cell>
          <cell r="I129">
            <v>265846.47499999998</v>
          </cell>
        </row>
        <row r="130">
          <cell r="C130" t="str">
            <v>452.2</v>
          </cell>
          <cell r="D130" t="str">
            <v>MEZCLA DISCONTINUA EN CALIENTE TIPO M-2</v>
          </cell>
          <cell r="E130" t="str">
            <v>M3</v>
          </cell>
          <cell r="F130">
            <v>345600.41499999998</v>
          </cell>
          <cell r="H130" t="str">
            <v>3.6.4.13.2</v>
          </cell>
          <cell r="I130">
            <v>265846.47499999998</v>
          </cell>
        </row>
        <row r="131">
          <cell r="C131" t="str">
            <v>452.3</v>
          </cell>
          <cell r="D131" t="str">
            <v>MEZCLA DISCONTINUA EN CALIENTE TIPO F-1</v>
          </cell>
          <cell r="E131" t="str">
            <v>M3</v>
          </cell>
          <cell r="F131">
            <v>345600.41499999998</v>
          </cell>
          <cell r="H131" t="str">
            <v>3.6.4.13.3</v>
          </cell>
          <cell r="I131">
            <v>265846.47499999998</v>
          </cell>
        </row>
        <row r="132">
          <cell r="C132" t="str">
            <v>452.4</v>
          </cell>
          <cell r="D132" t="str">
            <v>MEZCLA DISCONTINUA EN CALIENTE TIPO F-2</v>
          </cell>
          <cell r="E132" t="str">
            <v>M3</v>
          </cell>
          <cell r="F132">
            <v>345600.41499999998</v>
          </cell>
          <cell r="H132" t="str">
            <v>3.6.4.13.4</v>
          </cell>
          <cell r="I132">
            <v>265846.47499999998</v>
          </cell>
        </row>
        <row r="133">
          <cell r="C133" t="str">
            <v>453.1</v>
          </cell>
          <cell r="D133" t="str">
            <v>MEZCLA DRENANTE</v>
          </cell>
          <cell r="E133" t="str">
            <v>M3</v>
          </cell>
          <cell r="F133">
            <v>345600.41499999998</v>
          </cell>
          <cell r="H133" t="str">
            <v>3.6.4.14.2</v>
          </cell>
          <cell r="I133">
            <v>265846.47499999998</v>
          </cell>
        </row>
        <row r="134">
          <cell r="C134" t="str">
            <v>460.1</v>
          </cell>
          <cell r="D134" t="str">
            <v>FRESADO DE PAVIMENTO ASFALTICO EN ESPESOR DE 10 CM.</v>
          </cell>
          <cell r="E134" t="str">
            <v>M2</v>
          </cell>
          <cell r="F134">
            <v>5464.3673333333336</v>
          </cell>
          <cell r="H134" t="str">
            <v>3.6.4.15.</v>
          </cell>
          <cell r="I134">
            <v>4203.3673333333336</v>
          </cell>
        </row>
        <row r="135">
          <cell r="C135" t="str">
            <v>461.1</v>
          </cell>
          <cell r="D135" t="str">
            <v>PAVIMENTO RECICLADO EN FRIO EN EL LUGAR CON EMULSION ASFALTICA</v>
          </cell>
          <cell r="E135" t="str">
            <v>M3</v>
          </cell>
          <cell r="F135">
            <v>138015.75666666665</v>
          </cell>
          <cell r="H135" t="str">
            <v>3.6.4.16.1</v>
          </cell>
          <cell r="I135">
            <v>106165.96666666666</v>
          </cell>
        </row>
        <row r="136">
          <cell r="C136" t="str">
            <v>461.2</v>
          </cell>
          <cell r="D136" t="str">
            <v>PAVIMENTO RECICLADO EN FRIO EN EL LUGAR CON CEMENTO ASFALTICO ESPUMADO</v>
          </cell>
          <cell r="E136" t="str">
            <v>M3</v>
          </cell>
          <cell r="F136">
            <v>115868.2681107492</v>
          </cell>
          <cell r="H136" t="str">
            <v>3.6.4.16.2</v>
          </cell>
          <cell r="I136">
            <v>89129.438110749194</v>
          </cell>
        </row>
        <row r="137">
          <cell r="C137" t="str">
            <v>462.1</v>
          </cell>
          <cell r="D137" t="str">
            <v>MEZCLA ASFALTICA RECICLADA EN CALIENTE DEL TIPO ______</v>
          </cell>
          <cell r="E137" t="str">
            <v>M3</v>
          </cell>
          <cell r="F137">
            <v>112088.83708333333</v>
          </cell>
          <cell r="H137" t="str">
            <v>3.6.4.17.2</v>
          </cell>
          <cell r="I137">
            <v>86222.177083333328</v>
          </cell>
        </row>
        <row r="138">
          <cell r="C138" t="str">
            <v>462.2</v>
          </cell>
          <cell r="D138" t="str">
            <v>MEZCLA ASFALTICA RECICLADA EN CALIENTE DEL TIPO ______ PARA BACHEO</v>
          </cell>
          <cell r="E138" t="str">
            <v>M3</v>
          </cell>
          <cell r="F138">
            <v>112088.8370833333</v>
          </cell>
          <cell r="H138" t="str">
            <v>3.6.4.17.3</v>
          </cell>
          <cell r="I138">
            <v>86222.177083333299</v>
          </cell>
        </row>
        <row r="139">
          <cell r="C139" t="str">
            <v>464.1</v>
          </cell>
          <cell r="D139" t="str">
            <v>GEOTEXTIL PARA REHABILITACION DE PAVIMENTOS ASFALTICOS</v>
          </cell>
          <cell r="E139" t="str">
            <v>M2</v>
          </cell>
          <cell r="F139">
            <v>6664.9179999999997</v>
          </cell>
          <cell r="H139" t="str">
            <v>3.6.8.1</v>
          </cell>
          <cell r="I139">
            <v>5126.8580000000002</v>
          </cell>
        </row>
        <row r="140">
          <cell r="C140" t="str">
            <v>464.2</v>
          </cell>
          <cell r="D140" t="str">
            <v>SUMINISTRO DE CEMENTO ASFALTICO</v>
          </cell>
          <cell r="E140" t="str">
            <v>KG</v>
          </cell>
          <cell r="F140">
            <v>1483.3</v>
          </cell>
          <cell r="H140" t="str">
            <v>3.6.4.1.1</v>
          </cell>
          <cell r="I140">
            <v>1141</v>
          </cell>
        </row>
        <row r="141">
          <cell r="C141" t="str">
            <v>464.3</v>
          </cell>
          <cell r="D141" t="str">
            <v>SUMINISTRO DE EMULSION ASFLATICA CONVENCIONAL</v>
          </cell>
          <cell r="E141" t="str">
            <v>LT</v>
          </cell>
          <cell r="F141">
            <v>1483.3</v>
          </cell>
          <cell r="H141" t="str">
            <v>3.6.4.2.1</v>
          </cell>
          <cell r="I141">
            <v>1141</v>
          </cell>
        </row>
        <row r="142">
          <cell r="C142" t="str">
            <v>464.4</v>
          </cell>
          <cell r="D142" t="str">
            <v>SUMINISTRO DE EMULSION ASFLATICA CONVENCIONAL MODIFICADA CON POLIMEROS</v>
          </cell>
          <cell r="E142" t="str">
            <v>LT</v>
          </cell>
          <cell r="F142">
            <v>2003.3</v>
          </cell>
          <cell r="H142" t="str">
            <v>3.6.4.2.5</v>
          </cell>
          <cell r="I142">
            <v>1541</v>
          </cell>
        </row>
        <row r="143">
          <cell r="C143" t="str">
            <v>465.1</v>
          </cell>
          <cell r="D143" t="str">
            <v>EXCAVACION PARA REPARACION DE PAVIMENTO ASFALTICO EXISTENTE</v>
          </cell>
          <cell r="E143" t="str">
            <v>M3</v>
          </cell>
          <cell r="F143">
            <v>99340.540000000008</v>
          </cell>
          <cell r="H143" t="str">
            <v>3.2.1.3</v>
          </cell>
          <cell r="I143">
            <v>76415.800000000017</v>
          </cell>
        </row>
        <row r="144">
          <cell r="C144" t="str">
            <v>466.1</v>
          </cell>
          <cell r="D144" t="str">
            <v>SELLO DE GRIETAS EN PAVIMENTO ASFALTICO SIN RUTEO</v>
          </cell>
          <cell r="E144" t="str">
            <v>M</v>
          </cell>
          <cell r="F144">
            <v>4045.2584999999999</v>
          </cell>
          <cell r="H144" t="str">
            <v>N.E</v>
          </cell>
          <cell r="I144">
            <v>3111.7284999999997</v>
          </cell>
        </row>
        <row r="145">
          <cell r="C145" t="str">
            <v>466.2</v>
          </cell>
          <cell r="D145" t="str">
            <v>SELLO DE GRIETAS EN PAVIMENTO ASFALTICO CON RUTEO</v>
          </cell>
          <cell r="E145" t="str">
            <v>M</v>
          </cell>
          <cell r="F145">
            <v>4648.9434124999998</v>
          </cell>
          <cell r="H145" t="str">
            <v>N.E</v>
          </cell>
          <cell r="I145">
            <v>3576.1134124999999</v>
          </cell>
        </row>
        <row r="146">
          <cell r="C146" t="str">
            <v>500.1</v>
          </cell>
          <cell r="D146" t="str">
            <v>PAVIMENTO DE CONCRETO HIDRAULICO</v>
          </cell>
          <cell r="E146" t="str">
            <v>M3</v>
          </cell>
          <cell r="F146">
            <v>185426.53999999992</v>
          </cell>
          <cell r="H146" t="str">
            <v>3.6.5.1</v>
          </cell>
          <cell r="I146">
            <v>142635.79999999993</v>
          </cell>
        </row>
        <row r="147">
          <cell r="C147" t="str">
            <v>501.1</v>
          </cell>
          <cell r="D147" t="str">
            <v>CEMENTO PORTLAND NORMAL</v>
          </cell>
          <cell r="E147" t="str">
            <v>KG</v>
          </cell>
          <cell r="F147">
            <v>704.6</v>
          </cell>
          <cell r="H147" t="str">
            <v>N.E</v>
          </cell>
          <cell r="I147">
            <v>542</v>
          </cell>
        </row>
        <row r="148">
          <cell r="C148" t="str">
            <v>510.1</v>
          </cell>
          <cell r="D148" t="str">
            <v>PAVIMENTO DE ADOQUINES DE CONCRETO</v>
          </cell>
          <cell r="E148" t="str">
            <v>M2</v>
          </cell>
          <cell r="F148">
            <v>73354.763333333336</v>
          </cell>
          <cell r="H148" t="str">
            <v>3.6.5.2</v>
          </cell>
          <cell r="I148">
            <v>56426.73333333333</v>
          </cell>
        </row>
        <row r="149">
          <cell r="C149" t="str">
            <v>600.1</v>
          </cell>
          <cell r="D149" t="str">
            <v>EXCAVACIONES VARIAS SIN CLASIFICAR</v>
          </cell>
          <cell r="E149" t="str">
            <v>M3</v>
          </cell>
          <cell r="F149">
            <v>27563.466666666667</v>
          </cell>
          <cell r="H149" t="str">
            <v>3.6.6.1</v>
          </cell>
          <cell r="I149">
            <v>21202.666666666668</v>
          </cell>
        </row>
        <row r="150">
          <cell r="C150" t="str">
            <v>600.2</v>
          </cell>
          <cell r="D150" t="str">
            <v>EXCAVACIONES VARIAS EN ROCA EN SECO</v>
          </cell>
          <cell r="E150" t="str">
            <v>M3</v>
          </cell>
          <cell r="F150">
            <v>51813.706428571437</v>
          </cell>
          <cell r="H150" t="str">
            <v>3.6.6.1.9</v>
          </cell>
          <cell r="I150">
            <v>39856.696428571435</v>
          </cell>
        </row>
        <row r="151">
          <cell r="C151" t="str">
            <v>600.3</v>
          </cell>
          <cell r="D151" t="str">
            <v>EXCAVACIONES VARIAS EN ROCA BAJO AGUA</v>
          </cell>
          <cell r="E151" t="str">
            <v>M3</v>
          </cell>
          <cell r="F151">
            <v>64851.034285714282</v>
          </cell>
          <cell r="H151" t="str">
            <v>3.6.6.1</v>
          </cell>
          <cell r="I151">
            <v>49885.414285714287</v>
          </cell>
        </row>
        <row r="152">
          <cell r="C152" t="str">
            <v>600.4</v>
          </cell>
          <cell r="D152" t="str">
            <v>EXCAVACIONES VARIAS EN MATERIAL COMUN EN SECO</v>
          </cell>
          <cell r="E152" t="str">
            <v>M3</v>
          </cell>
          <cell r="F152">
            <v>29763.040000000001</v>
          </cell>
          <cell r="H152" t="str">
            <v>3.6.6.1.10</v>
          </cell>
          <cell r="I152">
            <v>22894.639999999999</v>
          </cell>
        </row>
        <row r="153">
          <cell r="C153" t="str">
            <v>600.5</v>
          </cell>
          <cell r="D153" t="str">
            <v>EXCAVACIONES VARIAS EN MATERIAL COMUN BAJO AGUA</v>
          </cell>
          <cell r="E153" t="str">
            <v>M3</v>
          </cell>
          <cell r="F153">
            <v>36306.79</v>
          </cell>
          <cell r="H153" t="str">
            <v>3.6.6.1.11</v>
          </cell>
          <cell r="I153">
            <v>27928.3</v>
          </cell>
        </row>
        <row r="154">
          <cell r="C154">
            <v>610.1</v>
          </cell>
          <cell r="D154" t="str">
            <v>RELLENO PARA ESTRUCTURAS</v>
          </cell>
          <cell r="E154" t="str">
            <v>M3</v>
          </cell>
          <cell r="F154">
            <v>72648.350000000006</v>
          </cell>
          <cell r="H154" t="str">
            <v>3.6.6.2</v>
          </cell>
          <cell r="I154">
            <v>55883.350000000006</v>
          </cell>
        </row>
        <row r="155">
          <cell r="C155" t="str">
            <v>610.2</v>
          </cell>
          <cell r="D155" t="str">
            <v>RELLENO CON MATERIAL FILTRANTE</v>
          </cell>
          <cell r="E155" t="str">
            <v>M3</v>
          </cell>
          <cell r="F155">
            <v>86726.847142857136</v>
          </cell>
          <cell r="H155" t="str">
            <v>3.6.6.2.4</v>
          </cell>
          <cell r="I155">
            <v>66712.957142857136</v>
          </cell>
        </row>
        <row r="156">
          <cell r="C156" t="str">
            <v>620.1</v>
          </cell>
          <cell r="D156" t="str">
            <v>PILOTES PREFABRICADOS DE CONCRETO</v>
          </cell>
          <cell r="E156" t="str">
            <v>M</v>
          </cell>
          <cell r="F156">
            <v>153393.89840000001</v>
          </cell>
          <cell r="H156" t="str">
            <v>3.6.6.3.1</v>
          </cell>
          <cell r="I156">
            <v>117995.30840000001</v>
          </cell>
        </row>
        <row r="157">
          <cell r="C157" t="str">
            <v>620.2</v>
          </cell>
          <cell r="D157" t="str">
            <v>EXTENSION DE PILOTES PREFABRICADOS</v>
          </cell>
          <cell r="E157" t="str">
            <v>M</v>
          </cell>
          <cell r="F157">
            <v>104952.37822399997</v>
          </cell>
          <cell r="G157" t="str">
            <v>Nota: El análisis debe hacerse para cada caso específico.</v>
          </cell>
          <cell r="H157" t="str">
            <v>3.6.6.3.2</v>
          </cell>
          <cell r="I157">
            <v>80732.598223999972</v>
          </cell>
        </row>
        <row r="158">
          <cell r="C158" t="str">
            <v>620.3</v>
          </cell>
          <cell r="D158" t="str">
            <v>PRUEBA DE CARGA  PILOTE DE CONCRETO</v>
          </cell>
          <cell r="E158" t="str">
            <v>U</v>
          </cell>
          <cell r="F158">
            <v>0</v>
          </cell>
          <cell r="H158" t="str">
            <v>3.6.6.3</v>
          </cell>
          <cell r="I158">
            <v>0</v>
          </cell>
        </row>
        <row r="159">
          <cell r="C159" t="str">
            <v>621.1</v>
          </cell>
          <cell r="D159" t="str">
            <v>PILOTE DE CONCRETO FUNDIDO INSITU DE DIAMETRO ___</v>
          </cell>
          <cell r="E159" t="str">
            <v>M</v>
          </cell>
          <cell r="F159">
            <v>2114116.88</v>
          </cell>
          <cell r="H159" t="str">
            <v>3.6.6.3</v>
          </cell>
          <cell r="I159">
            <v>1626243.75</v>
          </cell>
        </row>
        <row r="160">
          <cell r="C160" t="str">
            <v>621.1P</v>
          </cell>
          <cell r="D160" t="str">
            <v>PILOTES PREEXCAVADOS D=1,50 M, (INCLUYE EXCAVACIÓN, ANILLOS CONCRETO Y/O METÁLICOS, CONCRETO CLASE C F`C=280 KG/CM2; NO INCLUYE ACERO DE REFUERZO)</v>
          </cell>
          <cell r="E160" t="str">
            <v>M</v>
          </cell>
          <cell r="F160">
            <v>1551628</v>
          </cell>
          <cell r="H160" t="str">
            <v>3.6.6.3</v>
          </cell>
          <cell r="I160">
            <v>0</v>
          </cell>
        </row>
        <row r="161">
          <cell r="C161" t="str">
            <v>621.2</v>
          </cell>
          <cell r="D161" t="str">
            <v>BASE ACAMPANADA</v>
          </cell>
          <cell r="E161" t="str">
            <v>M3</v>
          </cell>
          <cell r="F161">
            <v>795632.09750000003</v>
          </cell>
          <cell r="H161" t="str">
            <v>3.6.6.4.2</v>
          </cell>
          <cell r="I161">
            <v>612024.6875</v>
          </cell>
        </row>
        <row r="162">
          <cell r="C162" t="str">
            <v>621.3</v>
          </cell>
          <cell r="D162" t="str">
            <v>PILOTE DE PRUEBA DE DIAMETRO ___</v>
          </cell>
          <cell r="E162" t="str">
            <v>M</v>
          </cell>
          <cell r="F162">
            <v>4294839.9000000004</v>
          </cell>
          <cell r="G162" t="str">
            <v>Nota: El análisis debe hacerse para cada caso específico.</v>
          </cell>
          <cell r="H162" t="str">
            <v>3.6.6.4.3</v>
          </cell>
          <cell r="I162">
            <v>3303723</v>
          </cell>
        </row>
        <row r="163">
          <cell r="C163" t="str">
            <v>621.4</v>
          </cell>
          <cell r="D163" t="str">
            <v>BASE ACAMPANADA DE PRUEBA</v>
          </cell>
          <cell r="E163" t="str">
            <v>M3</v>
          </cell>
          <cell r="F163">
            <v>721172.4</v>
          </cell>
          <cell r="G163" t="str">
            <v>Nota: El análisis debe hacerse para cada caso específico.</v>
          </cell>
          <cell r="H163" t="str">
            <v>3.6.6.4.4</v>
          </cell>
          <cell r="I163">
            <v>554748</v>
          </cell>
        </row>
        <row r="164">
          <cell r="C164" t="str">
            <v>621.5</v>
          </cell>
          <cell r="D164" t="str">
            <v>CAMISA PERMANENTE DE DIAMETRO EXTERIOR</v>
          </cell>
          <cell r="E164" t="str">
            <v>M</v>
          </cell>
          <cell r="F164">
            <v>3548344.8</v>
          </cell>
          <cell r="H164" t="str">
            <v>3.6.6.4.5</v>
          </cell>
          <cell r="I164">
            <v>2729496</v>
          </cell>
        </row>
        <row r="165">
          <cell r="C165" t="str">
            <v>621.6</v>
          </cell>
          <cell r="D165" t="str">
            <v>PRUEBA DE CARGA</v>
          </cell>
          <cell r="E165" t="str">
            <v>U</v>
          </cell>
          <cell r="F165">
            <v>8855019.5800000001</v>
          </cell>
          <cell r="H165" t="str">
            <v>3.6.6.4.6</v>
          </cell>
          <cell r="I165">
            <v>6811553.5199999996</v>
          </cell>
        </row>
        <row r="166">
          <cell r="C166" t="str">
            <v>622.1</v>
          </cell>
          <cell r="D166" t="str">
            <v>TABLESTACADO DE MADERA</v>
          </cell>
          <cell r="E166" t="str">
            <v>M2</v>
          </cell>
          <cell r="F166">
            <v>66853.734444444446</v>
          </cell>
          <cell r="H166" t="str">
            <v>3.6.6.5.1</v>
          </cell>
          <cell r="I166">
            <v>51425.944444444453</v>
          </cell>
        </row>
        <row r="167">
          <cell r="C167" t="str">
            <v>622.2</v>
          </cell>
          <cell r="D167" t="str">
            <v>TABLESTACADO METALICO</v>
          </cell>
          <cell r="E167" t="str">
            <v>M2</v>
          </cell>
          <cell r="F167">
            <v>733553.08000000007</v>
          </cell>
          <cell r="G167" t="str">
            <v>Nota: El análisis debe hacerse para cada caso específico.</v>
          </cell>
          <cell r="H167" t="str">
            <v>3.6.6.5.3</v>
          </cell>
          <cell r="I167">
            <v>564271.60000000009</v>
          </cell>
        </row>
        <row r="168">
          <cell r="C168" t="str">
            <v>622.3</v>
          </cell>
          <cell r="D168" t="str">
            <v>TABLESTACADO DE CONCRETO REFORZADO</v>
          </cell>
          <cell r="E168" t="str">
            <v>M2</v>
          </cell>
          <cell r="F168">
            <v>822815.5</v>
          </cell>
          <cell r="G168" t="str">
            <v>Nota: El análisis debe hacerse para cada caso específico.</v>
          </cell>
          <cell r="H168" t="str">
            <v>3.6.6.5.2</v>
          </cell>
          <cell r="I168">
            <v>632935</v>
          </cell>
        </row>
        <row r="169">
          <cell r="C169" t="str">
            <v>622.4</v>
          </cell>
          <cell r="D169" t="str">
            <v>TABLESTACADO DE CONCRETO PREESFORZADO</v>
          </cell>
          <cell r="E169" t="str">
            <v>M2</v>
          </cell>
          <cell r="F169">
            <v>876115.5</v>
          </cell>
          <cell r="G169" t="str">
            <v>Nota: El análisis debe hacerse para cada caso específico.</v>
          </cell>
          <cell r="H169" t="str">
            <v>3.6.6.5.4</v>
          </cell>
          <cell r="I169">
            <v>673935</v>
          </cell>
        </row>
        <row r="170">
          <cell r="C170" t="str">
            <v>622.5</v>
          </cell>
          <cell r="D170" t="str">
            <v>CORTE DEL EXTREMO SUPERIOR DEL ELEMENTO</v>
          </cell>
          <cell r="E170" t="str">
            <v>M</v>
          </cell>
          <cell r="F170">
            <v>72121.258888888871</v>
          </cell>
          <cell r="H170" t="str">
            <v>3.6.6.5.5</v>
          </cell>
          <cell r="I170">
            <v>55477.888888888861</v>
          </cell>
        </row>
        <row r="171">
          <cell r="C171" t="str">
            <v>623.1</v>
          </cell>
          <cell r="D171" t="str">
            <v>ANCLAJE TIPO ______</v>
          </cell>
          <cell r="E171" t="str">
            <v>M</v>
          </cell>
          <cell r="F171">
            <v>116060.96666666667</v>
          </cell>
          <cell r="G171" t="str">
            <v>Nota: El análisis debe hacerse para cada caso específico.</v>
          </cell>
          <cell r="H171" t="str">
            <v>N.E</v>
          </cell>
          <cell r="I171">
            <v>89277.666666666672</v>
          </cell>
        </row>
        <row r="172">
          <cell r="C172" t="str">
            <v>623.2</v>
          </cell>
          <cell r="D172" t="str">
            <v>PRUEBA DE CARGA DE ANCLAJE</v>
          </cell>
          <cell r="E172" t="str">
            <v>U</v>
          </cell>
          <cell r="F172" t="e">
            <v>#REF!</v>
          </cell>
          <cell r="G172" t="str">
            <v>Nota: El análisis debe hacerse para cada caso específico.</v>
          </cell>
          <cell r="H172" t="str">
            <v>3.6.6.4.6</v>
          </cell>
          <cell r="I172" t="e">
            <v>#REF!</v>
          </cell>
        </row>
        <row r="173">
          <cell r="C173" t="str">
            <v>623.3P</v>
          </cell>
          <cell r="D173" t="str">
            <v>ESTRUCTURA DE ENTIBADO Y FORMALETA INFERIOR PARA LOSAS Y VIGAS EN PUENTES</v>
          </cell>
          <cell r="E173" t="str">
            <v>M2</v>
          </cell>
          <cell r="F173">
            <v>451908.39333333331</v>
          </cell>
        </row>
        <row r="174">
          <cell r="C174" t="str">
            <v>630.1</v>
          </cell>
          <cell r="D174" t="str">
            <v>CONCRETO CLASE A</v>
          </cell>
          <cell r="E174" t="str">
            <v>M3</v>
          </cell>
          <cell r="F174">
            <v>780000</v>
          </cell>
          <cell r="H174" t="str">
            <v>3.6.6.6.8</v>
          </cell>
          <cell r="I174">
            <v>600000</v>
          </cell>
        </row>
        <row r="175">
          <cell r="C175" t="str">
            <v>630.1.1P</v>
          </cell>
          <cell r="D175" t="str">
            <v>CONCRETO CLASE A ACELERADOA 3 DIAS</v>
          </cell>
          <cell r="E175" t="str">
            <v>M3</v>
          </cell>
          <cell r="F175">
            <v>845000</v>
          </cell>
          <cell r="H175">
            <v>0</v>
          </cell>
          <cell r="I175">
            <v>20441.4375</v>
          </cell>
        </row>
        <row r="176">
          <cell r="C176" t="str">
            <v>630.2</v>
          </cell>
          <cell r="D176" t="str">
            <v>CONCRETO CLASE B</v>
          </cell>
          <cell r="E176" t="str">
            <v>M3</v>
          </cell>
          <cell r="F176">
            <v>714970.1</v>
          </cell>
          <cell r="H176" t="str">
            <v>3.6.6.6.17</v>
          </cell>
          <cell r="I176">
            <v>549977</v>
          </cell>
        </row>
        <row r="177">
          <cell r="C177" t="str">
            <v>630.3</v>
          </cell>
          <cell r="D177" t="str">
            <v>CONCRETO CLASE C</v>
          </cell>
          <cell r="E177" t="str">
            <v>M3</v>
          </cell>
          <cell r="F177">
            <v>690090.7</v>
          </cell>
          <cell r="H177" t="str">
            <v>3.6.6.6.26</v>
          </cell>
          <cell r="I177">
            <v>530839</v>
          </cell>
        </row>
        <row r="178">
          <cell r="C178" t="str">
            <v>630.3.1P</v>
          </cell>
          <cell r="D178" t="str">
            <v>CONCRETO CLASE C (280 kg/cm2) para tablero y vigas.</v>
          </cell>
          <cell r="E178" t="str">
            <v>M3</v>
          </cell>
          <cell r="F178">
            <v>130766.34999999992</v>
          </cell>
          <cell r="H178" t="str">
            <v>3.6.6.6.26</v>
          </cell>
          <cell r="I178">
            <v>0</v>
          </cell>
        </row>
        <row r="179">
          <cell r="C179" t="str">
            <v>630.3.2P</v>
          </cell>
          <cell r="D179" t="str">
            <v>BOLSACRETOS EN CONCRETO CLASE C (280 kg/cm2)</v>
          </cell>
          <cell r="E179" t="str">
            <v>M3</v>
          </cell>
          <cell r="F179">
            <v>140150.57333333333</v>
          </cell>
          <cell r="H179" t="str">
            <v>3.6.6.6.26</v>
          </cell>
          <cell r="I179">
            <v>0</v>
          </cell>
        </row>
        <row r="180">
          <cell r="C180" t="str">
            <v>630.4</v>
          </cell>
          <cell r="D180" t="str">
            <v>CONCRETO CLASE D</v>
          </cell>
          <cell r="E180" t="str">
            <v>M3</v>
          </cell>
          <cell r="F180">
            <v>756816.15500000003</v>
          </cell>
          <cell r="H180" t="str">
            <v>3.6.6.6.35</v>
          </cell>
          <cell r="I180">
            <v>582166.27500000002</v>
          </cell>
        </row>
        <row r="181">
          <cell r="C181" t="str">
            <v>630.4.1P</v>
          </cell>
          <cell r="D181" t="str">
            <v>CONCRETO CLASE D (210 kg/cm2) para estribos,  aletas y riostras .</v>
          </cell>
          <cell r="E181" t="str">
            <v>M3</v>
          </cell>
          <cell r="F181">
            <v>739884.99</v>
          </cell>
          <cell r="H181" t="str">
            <v>3.6.6.6.35</v>
          </cell>
          <cell r="I181">
            <v>0</v>
          </cell>
        </row>
        <row r="182">
          <cell r="C182" t="str">
            <v>630.4.2P</v>
          </cell>
          <cell r="D182" t="str">
            <v>CONCRETO CLASE D (210 kg/cm2) para andenes y bordillos.</v>
          </cell>
          <cell r="E182" t="str">
            <v>M3</v>
          </cell>
          <cell r="F182">
            <v>660966.54</v>
          </cell>
          <cell r="H182" t="str">
            <v>3.6.6.6.35</v>
          </cell>
          <cell r="I182">
            <v>0</v>
          </cell>
        </row>
        <row r="183">
          <cell r="C183" t="str">
            <v>630.4.3P</v>
          </cell>
          <cell r="D183" t="str">
            <v>CONCRETO CLASE D (210 kg/cm2) para placas de acceso.</v>
          </cell>
          <cell r="E183" t="str">
            <v>M3</v>
          </cell>
          <cell r="F183">
            <v>634966.54</v>
          </cell>
          <cell r="H183" t="str">
            <v>3.6.6.6.35</v>
          </cell>
          <cell r="I183">
            <v>0</v>
          </cell>
        </row>
        <row r="184">
          <cell r="C184" t="str">
            <v>630.5</v>
          </cell>
          <cell r="D184" t="str">
            <v>CONCRETO CLASE E</v>
          </cell>
          <cell r="E184" t="str">
            <v>M3</v>
          </cell>
          <cell r="F184">
            <v>1800849.38</v>
          </cell>
          <cell r="H184" t="str">
            <v>3.6.6.6.44</v>
          </cell>
          <cell r="I184">
            <v>1385268.75</v>
          </cell>
        </row>
        <row r="185">
          <cell r="C185" t="str">
            <v>630.6</v>
          </cell>
          <cell r="D185" t="str">
            <v>CONCRETO CLASE F</v>
          </cell>
          <cell r="E185" t="str">
            <v>M3</v>
          </cell>
          <cell r="F185">
            <v>1749629.38</v>
          </cell>
          <cell r="H185" t="str">
            <v>3.6.6.6.46</v>
          </cell>
          <cell r="I185">
            <v>1345868.75</v>
          </cell>
        </row>
        <row r="186">
          <cell r="C186" t="str">
            <v>630.6.1P</v>
          </cell>
          <cell r="D186" t="str">
            <v>CONCRETO CLASE F (140 kg/cm2) solados</v>
          </cell>
          <cell r="E186" t="str">
            <v>M3</v>
          </cell>
          <cell r="F186">
            <v>509513.88</v>
          </cell>
          <cell r="H186" t="str">
            <v>3.6.6.6.46</v>
          </cell>
          <cell r="I186">
            <v>0</v>
          </cell>
        </row>
        <row r="187">
          <cell r="C187" t="str">
            <v>630.7</v>
          </cell>
          <cell r="D187" t="str">
            <v>CONCRETO CLASE G</v>
          </cell>
          <cell r="E187" t="str">
            <v>M3</v>
          </cell>
          <cell r="F187">
            <v>395243.42000000004</v>
          </cell>
          <cell r="H187" t="str">
            <v>3.6.6.6.47</v>
          </cell>
          <cell r="I187">
            <v>304033.40000000002</v>
          </cell>
        </row>
        <row r="188">
          <cell r="C188" t="str">
            <v>632.1</v>
          </cell>
          <cell r="D188" t="str">
            <v>BARANDA DE CONCRETO</v>
          </cell>
          <cell r="E188" t="str">
            <v>M</v>
          </cell>
          <cell r="F188">
            <v>318921.36499999999</v>
          </cell>
          <cell r="H188" t="str">
            <v>3.6.6.7.1</v>
          </cell>
          <cell r="I188">
            <v>245324.125</v>
          </cell>
        </row>
        <row r="189">
          <cell r="C189">
            <v>640.1</v>
          </cell>
          <cell r="D189" t="str">
            <v>ACERO DE REFUERZO GRADO fy=420 Mpa</v>
          </cell>
          <cell r="E189" t="str">
            <v>KG</v>
          </cell>
          <cell r="F189">
            <v>5460</v>
          </cell>
          <cell r="H189" t="str">
            <v>3.6.6.8</v>
          </cell>
          <cell r="I189">
            <v>4200</v>
          </cell>
        </row>
        <row r="190">
          <cell r="C190" t="str">
            <v>640.2</v>
          </cell>
          <cell r="D190" t="str">
            <v>MALLA DE REFUERZO fy ______  Mpa</v>
          </cell>
          <cell r="E190" t="str">
            <v>KG</v>
          </cell>
          <cell r="F190">
            <v>4729.3966666666665</v>
          </cell>
          <cell r="H190" t="str">
            <v>3.6.6.8</v>
          </cell>
          <cell r="I190">
            <v>3637.9966666666664</v>
          </cell>
        </row>
        <row r="191">
          <cell r="C191" t="str">
            <v>641.1</v>
          </cell>
          <cell r="D191" t="str">
            <v>ACERO DE PREESFUERZO</v>
          </cell>
          <cell r="E191" t="str">
            <v>TON-M</v>
          </cell>
          <cell r="F191">
            <v>7648.1670143949077</v>
          </cell>
          <cell r="H191" t="str">
            <v>3.6.6.9.1</v>
          </cell>
          <cell r="I191">
            <v>5883.2070143949077</v>
          </cell>
        </row>
        <row r="192">
          <cell r="C192" t="str">
            <v>641.2</v>
          </cell>
          <cell r="D192" t="str">
            <v>ACERO DE PREESFUERZO</v>
          </cell>
          <cell r="E192" t="str">
            <v>KG</v>
          </cell>
          <cell r="F192" t="e">
            <v>#REF!</v>
          </cell>
          <cell r="G192" t="str">
            <v>REVISAR</v>
          </cell>
          <cell r="H192" t="str">
            <v>3.6.6.9</v>
          </cell>
          <cell r="I192" t="e">
            <v>#REF!</v>
          </cell>
        </row>
        <row r="193">
          <cell r="C193" t="str">
            <v>642.1</v>
          </cell>
          <cell r="D193" t="str">
            <v>APOYO ELASTOMERICO</v>
          </cell>
          <cell r="E193" t="str">
            <v xml:space="preserve">U </v>
          </cell>
          <cell r="F193">
            <v>470187.9</v>
          </cell>
          <cell r="H193" t="str">
            <v>3.6.6.10.1</v>
          </cell>
          <cell r="I193">
            <v>361683</v>
          </cell>
        </row>
        <row r="194">
          <cell r="C194" t="str">
            <v>642.2</v>
          </cell>
          <cell r="D194" t="str">
            <v>SELLO PARA JUNTAS DE PUENTES</v>
          </cell>
          <cell r="E194" t="str">
            <v>M</v>
          </cell>
          <cell r="F194">
            <v>44297.060000000005</v>
          </cell>
          <cell r="H194" t="str">
            <v>3.6.6.10.2</v>
          </cell>
          <cell r="I194">
            <v>34074.660000000003</v>
          </cell>
        </row>
        <row r="195">
          <cell r="C195" t="str">
            <v>642.3P</v>
          </cell>
          <cell r="D195" t="str">
            <v>JUNTA DE DILATACION ELASTOMERICA REFORZADA (incluye suministro e instalación)</v>
          </cell>
          <cell r="E195" t="str">
            <v>M</v>
          </cell>
          <cell r="F195">
            <v>2302322.9666666668</v>
          </cell>
          <cell r="H195" t="str">
            <v>3.6.6.10</v>
          </cell>
          <cell r="I195">
            <v>1771017.666666667</v>
          </cell>
        </row>
        <row r="196">
          <cell r="C196" t="str">
            <v>650.1</v>
          </cell>
          <cell r="D196" t="str">
            <v>DISEÑO Y FABRICACION DE ESTRUCTURA METALICA</v>
          </cell>
          <cell r="E196" t="str">
            <v>KG</v>
          </cell>
          <cell r="F196">
            <v>5258.6299999999992</v>
          </cell>
          <cell r="G196" t="str">
            <v>Nota: El análisis debe hacerse para cada caso específico.</v>
          </cell>
          <cell r="H196" t="str">
            <v>3.6.6.11</v>
          </cell>
          <cell r="I196">
            <v>4045.0999999999995</v>
          </cell>
        </row>
        <row r="197">
          <cell r="C197" t="str">
            <v>650.2</v>
          </cell>
          <cell r="D197" t="str">
            <v>FABRICACION DE LA ESTRUCTURA METALICA</v>
          </cell>
          <cell r="E197" t="str">
            <v>KG</v>
          </cell>
          <cell r="F197">
            <v>10135.3225</v>
          </cell>
          <cell r="H197" t="str">
            <v>3.6.6.11</v>
          </cell>
          <cell r="I197">
            <v>7796.4025000000001</v>
          </cell>
        </row>
        <row r="198">
          <cell r="C198" t="str">
            <v>650.3</v>
          </cell>
          <cell r="D198" t="str">
            <v>TRANSPORTE DE LA ESTRUCTURA METALICA</v>
          </cell>
          <cell r="E198" t="str">
            <v>KG</v>
          </cell>
          <cell r="F198">
            <v>0</v>
          </cell>
          <cell r="G198" t="str">
            <v>Varia según distancia</v>
          </cell>
          <cell r="H198" t="str">
            <v>3.6.6.11</v>
          </cell>
          <cell r="I198">
            <v>0</v>
          </cell>
        </row>
        <row r="199">
          <cell r="C199" t="str">
            <v>650.4</v>
          </cell>
          <cell r="D199" t="str">
            <v>MONTAJE Y PINTURA DE ESTRUCTURA METALICA</v>
          </cell>
          <cell r="E199" t="str">
            <v>KG</v>
          </cell>
          <cell r="F199">
            <v>3762.1360000000004</v>
          </cell>
          <cell r="H199" t="str">
            <v>3.6.6.11</v>
          </cell>
          <cell r="I199">
            <v>2893.9460000000004</v>
          </cell>
        </row>
        <row r="200">
          <cell r="C200" t="str">
            <v>650.5.1P</v>
          </cell>
          <cell r="D200" t="str">
            <v>BARANDA METALICA PARA PUENTE TIPO 1: 2 TUB 3" 1 DE 2" PERFIL IP 200</v>
          </cell>
          <cell r="E200" t="str">
            <v>M</v>
          </cell>
          <cell r="F200">
            <v>476885.51666666684</v>
          </cell>
          <cell r="I200">
            <v>0</v>
          </cell>
        </row>
        <row r="201">
          <cell r="C201" t="str">
            <v>650.5.2P</v>
          </cell>
          <cell r="D201" t="str">
            <v>BARANDA METALICA PARA PUENTE TIPO 2: 2 TUB 4" 1 DE 2 1/2" PERFIL IP 200</v>
          </cell>
          <cell r="E201" t="str">
            <v>M</v>
          </cell>
          <cell r="F201">
            <v>535824.03333333321</v>
          </cell>
          <cell r="I201">
            <v>0</v>
          </cell>
        </row>
        <row r="202">
          <cell r="C202" t="str">
            <v>650.5.3P</v>
          </cell>
          <cell r="D202" t="str">
            <v>BARANDA METALICA PARA PUENTE TIPO 3: 2 TUB 4" PERFIL IP ESPECIAL</v>
          </cell>
          <cell r="E202" t="str">
            <v>M</v>
          </cell>
          <cell r="F202">
            <v>591622.69333333336</v>
          </cell>
          <cell r="I202">
            <v>45853.567500000005</v>
          </cell>
        </row>
        <row r="203">
          <cell r="C203" t="str">
            <v>650.6P</v>
          </cell>
          <cell r="D203" t="str">
            <v>JUNTA DE DILATACION METALICA PARA PUENTE (Suministro e instalación)</v>
          </cell>
          <cell r="E203" t="str">
            <v>M</v>
          </cell>
        </row>
        <row r="204">
          <cell r="C204" t="str">
            <v>660.1</v>
          </cell>
          <cell r="D204" t="str">
            <v>TUBERIA DE CONCRETO SIMPLE DE DIAMETRO 450 MM</v>
          </cell>
          <cell r="E204" t="str">
            <v>M</v>
          </cell>
          <cell r="F204">
            <v>218934.56</v>
          </cell>
          <cell r="G204" t="str">
            <v>No se utilizan, ahora se construyen Box Coulvert minimos 1 x 1 m</v>
          </cell>
          <cell r="H204" t="str">
            <v>3.6.6.12</v>
          </cell>
          <cell r="I204">
            <v>168411.2</v>
          </cell>
        </row>
        <row r="205">
          <cell r="C205" t="str">
            <v>660.2</v>
          </cell>
          <cell r="D205" t="str">
            <v>TUBERIA DE CONCRETO SIMPLE DE DIAMETRO 500 MM</v>
          </cell>
          <cell r="E205" t="str">
            <v>M</v>
          </cell>
          <cell r="F205">
            <v>315395.16166666662</v>
          </cell>
          <cell r="H205" t="str">
            <v>3.6.6.12</v>
          </cell>
          <cell r="I205">
            <v>242611.66166666665</v>
          </cell>
        </row>
        <row r="206">
          <cell r="C206" t="str">
            <v>660.3</v>
          </cell>
          <cell r="D206" t="str">
            <v>TUBERIA DE CONCRETO SIMPLE DE DIAMETRO 600 MM</v>
          </cell>
          <cell r="E206" t="str">
            <v>M</v>
          </cell>
          <cell r="F206">
            <v>287315.83833333338</v>
          </cell>
          <cell r="H206" t="str">
            <v>3.6.6.12</v>
          </cell>
          <cell r="I206">
            <v>221012.17833333334</v>
          </cell>
        </row>
        <row r="207">
          <cell r="C207" t="str">
            <v>661.1</v>
          </cell>
          <cell r="D207" t="str">
            <v>TUBERIA DE CONCRETO REFORZADO DE ___ MM DIAMETRO INTERIOR</v>
          </cell>
          <cell r="E207" t="str">
            <v>M</v>
          </cell>
          <cell r="F207">
            <v>435202.07500000001</v>
          </cell>
          <cell r="H207" t="str">
            <v>3.6.6.13</v>
          </cell>
          <cell r="I207">
            <v>334770.82500000001</v>
          </cell>
        </row>
        <row r="208">
          <cell r="C208" t="str">
            <v>662.1</v>
          </cell>
          <cell r="D208" t="str">
            <v>TUBERIA CORRUGADA DE ACERO GALVANIZADO. DE LAMINA CALIBRE -- Y DIAMETRO --- MM</v>
          </cell>
          <cell r="E208" t="str">
            <v>M</v>
          </cell>
          <cell r="F208">
            <v>360527.37999999995</v>
          </cell>
          <cell r="H208" t="str">
            <v>3.3.14</v>
          </cell>
          <cell r="I208">
            <v>277328.74999999994</v>
          </cell>
        </row>
        <row r="209">
          <cell r="C209" t="str">
            <v>662.2</v>
          </cell>
          <cell r="D209" t="str">
            <v>TUBERIA CORRUGADA DE ACERO CON RECUBRIMIENTO BITUMINOSO DE LAMINA CALIBRE -- Y DIAMETRO --- MM</v>
          </cell>
          <cell r="E209" t="str">
            <v>M</v>
          </cell>
          <cell r="F209">
            <v>343460.38166666671</v>
          </cell>
          <cell r="H209" t="str">
            <v>3.3.14</v>
          </cell>
          <cell r="I209">
            <v>264200.29166666669</v>
          </cell>
        </row>
        <row r="210">
          <cell r="C210" t="str">
            <v>663.1P</v>
          </cell>
          <cell r="D210" t="str">
            <v>TUBERIA ALCANTARILLADO EN PVC 36"</v>
          </cell>
          <cell r="E210" t="str">
            <v>M</v>
          </cell>
          <cell r="F210">
            <v>745951.81333333324</v>
          </cell>
          <cell r="H210" t="str">
            <v>3.3.14</v>
          </cell>
          <cell r="I210">
            <v>0</v>
          </cell>
        </row>
        <row r="211">
          <cell r="C211" t="str">
            <v>670.1</v>
          </cell>
          <cell r="D211" t="str">
            <v>DISIPADOR DE ENERGIA Y SEDIMENTADORES EN GAVIONES</v>
          </cell>
          <cell r="E211" t="str">
            <v>M3</v>
          </cell>
          <cell r="F211">
            <v>260664.6</v>
          </cell>
          <cell r="G211" t="str">
            <v>Puede variar según diseño</v>
          </cell>
          <cell r="H211" t="str">
            <v>3.6.6.15.1</v>
          </cell>
          <cell r="I211">
            <v>200511.23</v>
          </cell>
        </row>
        <row r="212">
          <cell r="C212" t="str">
            <v>670.2</v>
          </cell>
          <cell r="D212" t="str">
            <v>DISIPADOR DE ENERGIA Y SEDIMENTADORES EN CONCRETO CICLOPEO</v>
          </cell>
          <cell r="E212" t="str">
            <v>M3</v>
          </cell>
          <cell r="F212">
            <v>509042.96</v>
          </cell>
          <cell r="H212" t="str">
            <v>3.6.6.15.2</v>
          </cell>
          <cell r="I212">
            <v>391571.5</v>
          </cell>
        </row>
        <row r="213">
          <cell r="C213" t="str">
            <v>671.1</v>
          </cell>
          <cell r="D213" t="str">
            <v>CUNETAS DE CONCRETO FUNDIDA EN EL LUGAR</v>
          </cell>
          <cell r="E213" t="str">
            <v>M3</v>
          </cell>
          <cell r="F213">
            <v>557618.76</v>
          </cell>
          <cell r="H213" t="str">
            <v>3.6.6.16.2</v>
          </cell>
          <cell r="I213">
            <v>428937.5</v>
          </cell>
        </row>
        <row r="214">
          <cell r="C214" t="str">
            <v>671.1.P</v>
          </cell>
          <cell r="D214" t="str">
            <v>ZANJA DE CORONACION EN CONCRETO FUNDIDA EN EL LUGAR</v>
          </cell>
          <cell r="E214" t="str">
            <v>M3</v>
          </cell>
          <cell r="F214">
            <v>548232.76</v>
          </cell>
          <cell r="H214" t="str">
            <v>3.6.6.16.2</v>
          </cell>
          <cell r="I214">
            <v>0</v>
          </cell>
        </row>
        <row r="215">
          <cell r="C215" t="str">
            <v>671.2</v>
          </cell>
          <cell r="D215" t="str">
            <v>CUNETA PREFABRICADA DE CONCRETO</v>
          </cell>
          <cell r="E215" t="str">
            <v>M</v>
          </cell>
          <cell r="F215">
            <v>210292.56</v>
          </cell>
          <cell r="H215" t="str">
            <v>3.6.6.16</v>
          </cell>
          <cell r="I215">
            <v>161763.5</v>
          </cell>
        </row>
        <row r="216">
          <cell r="C216" t="str">
            <v>672.1</v>
          </cell>
          <cell r="D216" t="str">
            <v>BORDILLOS DE CONCRETO</v>
          </cell>
          <cell r="E216" t="str">
            <v>M</v>
          </cell>
          <cell r="F216">
            <v>73825.110000000015</v>
          </cell>
          <cell r="H216" t="str">
            <v>3.6.6.17</v>
          </cell>
          <cell r="I216">
            <v>56788.540000000023</v>
          </cell>
        </row>
        <row r="217">
          <cell r="C217" t="str">
            <v>673.1</v>
          </cell>
          <cell r="D217" t="str">
            <v>MATERIAL GRANULAR FILTRANTE</v>
          </cell>
          <cell r="E217" t="str">
            <v>M3</v>
          </cell>
          <cell r="F217">
            <v>116749.94285714286</v>
          </cell>
          <cell r="H217" t="str">
            <v>3.6.6.19.1</v>
          </cell>
          <cell r="I217">
            <v>89807.642857142855</v>
          </cell>
        </row>
        <row r="218">
          <cell r="C218" t="str">
            <v>673.1P</v>
          </cell>
          <cell r="D218" t="str">
            <v>MATERIAL GRANULAR FILTRANTE (Incluye transporte)</v>
          </cell>
          <cell r="E218" t="str">
            <v>M3</v>
          </cell>
          <cell r="F218">
            <v>98020</v>
          </cell>
          <cell r="H218" t="str">
            <v>3.6.6.19.1</v>
          </cell>
          <cell r="I218">
            <v>0</v>
          </cell>
        </row>
        <row r="219">
          <cell r="C219" t="str">
            <v>673.2</v>
          </cell>
          <cell r="D219" t="str">
            <v>GEOTEXTIL NT 2400</v>
          </cell>
          <cell r="E219" t="str">
            <v>M2</v>
          </cell>
          <cell r="F219">
            <v>5878.6200000000008</v>
          </cell>
          <cell r="H219" t="str">
            <v>3.6.8.1</v>
          </cell>
          <cell r="I219">
            <v>4522.0200000000004</v>
          </cell>
        </row>
        <row r="220">
          <cell r="C220" t="str">
            <v>673.3</v>
          </cell>
          <cell r="D220" t="str">
            <v>MATERIAL DE COBERTURA</v>
          </cell>
          <cell r="E220" t="str">
            <v>M3</v>
          </cell>
          <cell r="F220">
            <v>133413.71249999999</v>
          </cell>
          <cell r="H220" t="str">
            <v>3.6.3.4.1</v>
          </cell>
          <cell r="I220">
            <v>102625.9325</v>
          </cell>
        </row>
        <row r="221">
          <cell r="C221" t="str">
            <v>674.1</v>
          </cell>
          <cell r="D221" t="str">
            <v>DREN HORIZONTAL DE LONGITUD MENOR O IGUAL A DIEZ (10 m) METROS</v>
          </cell>
          <cell r="E221" t="str">
            <v>M</v>
          </cell>
          <cell r="F221">
            <v>156532.66333333333</v>
          </cell>
          <cell r="H221" t="str">
            <v>N.E</v>
          </cell>
          <cell r="I221">
            <v>120409.73333333334</v>
          </cell>
        </row>
        <row r="222">
          <cell r="C222" t="str">
            <v>674.2</v>
          </cell>
          <cell r="D222" t="str">
            <v>DREN HORIZONTAL DE LONGITUD MAYOR  A  DIEZ (10 m) METROS</v>
          </cell>
          <cell r="E222" t="str">
            <v>M</v>
          </cell>
          <cell r="F222">
            <v>169662.29666666669</v>
          </cell>
          <cell r="H222" t="str">
            <v>N.E</v>
          </cell>
          <cell r="I222">
            <v>130509.46666666669</v>
          </cell>
        </row>
        <row r="223">
          <cell r="C223" t="str">
            <v>680.1</v>
          </cell>
          <cell r="D223" t="str">
            <v>ESCAMAS EN CONCRETO</v>
          </cell>
          <cell r="E223" t="str">
            <v>M2</v>
          </cell>
          <cell r="F223">
            <v>301136.42</v>
          </cell>
          <cell r="H223" t="str">
            <v>3.6.6.20.1</v>
          </cell>
          <cell r="I223">
            <v>231643.4</v>
          </cell>
        </row>
        <row r="224">
          <cell r="C224" t="str">
            <v>680.2</v>
          </cell>
          <cell r="D224" t="str">
            <v>ARMADURA GALVANIZADA</v>
          </cell>
          <cell r="E224" t="str">
            <v>M</v>
          </cell>
          <cell r="F224">
            <v>273000</v>
          </cell>
          <cell r="H224" t="str">
            <v>3.6.6.20.2</v>
          </cell>
          <cell r="I224">
            <v>210000</v>
          </cell>
        </row>
        <row r="225">
          <cell r="C225" t="str">
            <v>680.3</v>
          </cell>
          <cell r="D225" t="str">
            <v>RELLENO GRANULAR PARA TIERRA ARMADA</v>
          </cell>
          <cell r="E225" t="str">
            <v>M3</v>
          </cell>
          <cell r="F225">
            <v>158979.16999999998</v>
          </cell>
          <cell r="H225" t="str">
            <v>3.6.6.20.3</v>
          </cell>
          <cell r="I225">
            <v>122291.67</v>
          </cell>
        </row>
        <row r="226">
          <cell r="C226" t="str">
            <v>681.1</v>
          </cell>
          <cell r="D226" t="str">
            <v>GAVIONES</v>
          </cell>
          <cell r="E226" t="str">
            <v>M3</v>
          </cell>
          <cell r="F226">
            <v>192202.07500000001</v>
          </cell>
          <cell r="H226" t="str">
            <v>3.6.6.21.1</v>
          </cell>
          <cell r="I226">
            <v>147847.745</v>
          </cell>
        </row>
        <row r="227">
          <cell r="C227" t="str">
            <v>682.1</v>
          </cell>
          <cell r="D227" t="str">
            <v>COLCHOGAVION</v>
          </cell>
          <cell r="E227" t="str">
            <v>M3</v>
          </cell>
          <cell r="F227">
            <v>0</v>
          </cell>
          <cell r="H227" t="str">
            <v>3.2.7.5</v>
          </cell>
          <cell r="I227">
            <v>0</v>
          </cell>
        </row>
        <row r="228">
          <cell r="C228" t="str">
            <v>683.1P</v>
          </cell>
          <cell r="D228" t="str">
            <v>ENROCADO DIAMETRO&gt;1 M3</v>
          </cell>
          <cell r="E228" t="str">
            <v>M3</v>
          </cell>
          <cell r="F228">
            <v>147957.39000000001</v>
          </cell>
          <cell r="H228" t="str">
            <v>3.6.6.21.1</v>
          </cell>
          <cell r="I228">
            <v>0</v>
          </cell>
        </row>
        <row r="229">
          <cell r="C229" t="str">
            <v>683.2P</v>
          </cell>
          <cell r="D229" t="str">
            <v>COLCHON DE ARENA PARA FUNDACIÓN DE TUBERÍA</v>
          </cell>
          <cell r="E229" t="str">
            <v>M3</v>
          </cell>
          <cell r="F229">
            <v>111075.08499999999</v>
          </cell>
          <cell r="H229" t="str">
            <v>3.6.6.21.1</v>
          </cell>
          <cell r="I229">
            <v>0</v>
          </cell>
        </row>
        <row r="230">
          <cell r="C230" t="str">
            <v>690.1</v>
          </cell>
          <cell r="D230" t="str">
            <v>IMPERMEABILIZACION DE ESTRUCTURAS</v>
          </cell>
          <cell r="E230" t="str">
            <v>M2</v>
          </cell>
          <cell r="F230">
            <v>0</v>
          </cell>
          <cell r="H230" t="str">
            <v>3.3.9.10</v>
          </cell>
          <cell r="I230">
            <v>0</v>
          </cell>
        </row>
        <row r="231">
          <cell r="C231" t="str">
            <v>700P</v>
          </cell>
          <cell r="D231" t="str">
            <v>BANDA SONORIZADORA BLANCA (REDUCTOR VELOCIDAD a=0,50 E=0,10 m)</v>
          </cell>
          <cell r="E231" t="str">
            <v>M</v>
          </cell>
          <cell r="F231">
            <v>158252.6575</v>
          </cell>
          <cell r="I231">
            <v>121732.8175</v>
          </cell>
        </row>
        <row r="232">
          <cell r="C232" t="str">
            <v>700.P</v>
          </cell>
          <cell r="D232" t="str">
            <v>BARANDA METALICA PARA PUENTE</v>
          </cell>
          <cell r="E232" t="str">
            <v>M</v>
          </cell>
          <cell r="F232">
            <v>379795.66000000003</v>
          </cell>
          <cell r="I232">
            <v>0</v>
          </cell>
        </row>
        <row r="233">
          <cell r="C233" t="str">
            <v>700.1</v>
          </cell>
          <cell r="D233" t="str">
            <v>LINEA DE DEMARCACION CON PINTURA EN FRIO</v>
          </cell>
          <cell r="E233" t="str">
            <v>M</v>
          </cell>
          <cell r="F233">
            <v>1693</v>
          </cell>
          <cell r="H233" t="str">
            <v>3.6.7.1.3</v>
          </cell>
          <cell r="I233">
            <v>1302.5914374999998</v>
          </cell>
        </row>
        <row r="234">
          <cell r="C234" t="str">
            <v>700.2</v>
          </cell>
          <cell r="D234" t="str">
            <v xml:space="preserve">LINEA DE DEMARCACION CON RESINA TERMOPLASTICA </v>
          </cell>
          <cell r="E234" t="str">
            <v>M</v>
          </cell>
          <cell r="F234">
            <v>3921.5747500000002</v>
          </cell>
          <cell r="H234" t="str">
            <v>3.6.7.1.7</v>
          </cell>
          <cell r="I234">
            <v>3016.5947500000002</v>
          </cell>
        </row>
        <row r="235">
          <cell r="C235" t="str">
            <v>700.3</v>
          </cell>
          <cell r="D235" t="str">
            <v>MARCA VIAL CON PINTURA EN FRIO</v>
          </cell>
          <cell r="E235" t="str">
            <v>M2</v>
          </cell>
          <cell r="F235">
            <v>22879.906458333335</v>
          </cell>
          <cell r="H235" t="str">
            <v>3.6.7.1.4</v>
          </cell>
          <cell r="I235">
            <v>17599.926458333335</v>
          </cell>
        </row>
        <row r="236">
          <cell r="C236" t="str">
            <v>700.4</v>
          </cell>
          <cell r="D236" t="str">
            <v>MARCA VIAL CON RESINA TERMOPLÁSTICA</v>
          </cell>
          <cell r="E236" t="str">
            <v>M2</v>
          </cell>
          <cell r="F236">
            <v>22130.877500000002</v>
          </cell>
          <cell r="H236" t="str">
            <v>3.6.7.1.8</v>
          </cell>
          <cell r="I236">
            <v>17023.747500000001</v>
          </cell>
        </row>
        <row r="237">
          <cell r="C237" t="str">
            <v>701.1</v>
          </cell>
          <cell r="D237" t="str">
            <v>TACHA REFLECTIVA</v>
          </cell>
          <cell r="E237" t="str">
            <v>U</v>
          </cell>
          <cell r="F237">
            <v>9137.0760000000009</v>
          </cell>
          <cell r="H237" t="str">
            <v>3.6.7.2.1</v>
          </cell>
          <cell r="I237">
            <v>7028.5160000000005</v>
          </cell>
        </row>
        <row r="238">
          <cell r="C238" t="str">
            <v>710.1</v>
          </cell>
          <cell r="D238" t="str">
            <v>SEÑAL VERTICAL DE TRANSITO TIPO _____________________</v>
          </cell>
          <cell r="E238" t="str">
            <v>U</v>
          </cell>
          <cell r="F238">
            <v>356958.29453563713</v>
          </cell>
          <cell r="H238" t="str">
            <v>3.6.7.3</v>
          </cell>
          <cell r="I238">
            <v>274583.30453563714</v>
          </cell>
        </row>
        <row r="239">
          <cell r="C239" t="str">
            <v>710.2</v>
          </cell>
          <cell r="D239" t="str">
            <v>SEÑAL VERTICAL DE TRANSITO TIPO _____________________</v>
          </cell>
          <cell r="E239" t="str">
            <v>M2</v>
          </cell>
          <cell r="F239">
            <v>376478.58666666673</v>
          </cell>
          <cell r="H239" t="str">
            <v>3.6.7.3</v>
          </cell>
          <cell r="I239">
            <v>289598.91666666674</v>
          </cell>
        </row>
        <row r="240">
          <cell r="C240" t="str">
            <v>720.1</v>
          </cell>
          <cell r="D240" t="str">
            <v>POSTE DE REFERENCIA</v>
          </cell>
          <cell r="E240" t="str">
            <v>U</v>
          </cell>
          <cell r="F240">
            <v>183743.26297297297</v>
          </cell>
          <cell r="H240" t="str">
            <v>3.6.7.4.1</v>
          </cell>
          <cell r="I240">
            <v>141340.97297297296</v>
          </cell>
        </row>
        <row r="241">
          <cell r="C241">
            <v>730.1</v>
          </cell>
          <cell r="D241" t="str">
            <v>DEFENSA METALICA</v>
          </cell>
          <cell r="E241" t="str">
            <v>M</v>
          </cell>
          <cell r="F241">
            <v>124951.94500000001</v>
          </cell>
          <cell r="H241" t="str">
            <v>3.6.7.5.1</v>
          </cell>
          <cell r="I241">
            <v>96116.875</v>
          </cell>
        </row>
        <row r="242">
          <cell r="C242">
            <v>730.2</v>
          </cell>
          <cell r="D242" t="str">
            <v xml:space="preserve">SECCION FINAL </v>
          </cell>
          <cell r="E242" t="str">
            <v>U</v>
          </cell>
          <cell r="F242">
            <v>93654.704999999987</v>
          </cell>
          <cell r="H242" t="str">
            <v>3.6.7.5.2</v>
          </cell>
          <cell r="I242">
            <v>72042.074999999983</v>
          </cell>
        </row>
        <row r="243">
          <cell r="C243">
            <v>730.3</v>
          </cell>
          <cell r="D243" t="str">
            <v>SECCION DE TOPE</v>
          </cell>
          <cell r="E243" t="str">
            <v>U</v>
          </cell>
          <cell r="F243">
            <v>93654.704999999987</v>
          </cell>
          <cell r="H243" t="str">
            <v>3.6.7.5.3</v>
          </cell>
          <cell r="I243">
            <v>72042.074999999983</v>
          </cell>
        </row>
        <row r="244">
          <cell r="C244" t="str">
            <v>731.1</v>
          </cell>
          <cell r="D244" t="str">
            <v>DEFENSA DE CONCRETO</v>
          </cell>
          <cell r="E244" t="str">
            <v>M</v>
          </cell>
          <cell r="F244">
            <v>236174.46666666662</v>
          </cell>
          <cell r="G244" t="str">
            <v>CALCULO CON DISEÑO TENTATIVO</v>
          </cell>
          <cell r="H244" t="str">
            <v>N.E</v>
          </cell>
          <cell r="I244">
            <v>181672.66666666663</v>
          </cell>
        </row>
        <row r="245">
          <cell r="C245" t="str">
            <v>732.1P</v>
          </cell>
          <cell r="D245" t="str">
            <v xml:space="preserve">SUMINISTRO PLANCHA HR 1.20X2.40 m e=30 mm </v>
          </cell>
          <cell r="E245" t="str">
            <v>UN</v>
          </cell>
          <cell r="F245">
            <v>2771406.3</v>
          </cell>
        </row>
        <row r="246">
          <cell r="C246" t="str">
            <v>740.1</v>
          </cell>
          <cell r="D246" t="str">
            <v>CAPTAFAROS</v>
          </cell>
          <cell r="E246" t="str">
            <v>U</v>
          </cell>
          <cell r="F246">
            <v>13027.347499999996</v>
          </cell>
          <cell r="H246" t="str">
            <v>3.6.7.6.1</v>
          </cell>
          <cell r="I246">
            <v>10021.037499999997</v>
          </cell>
        </row>
        <row r="247">
          <cell r="C247" t="str">
            <v>741.1</v>
          </cell>
          <cell r="D247" t="str">
            <v>DELINEADOR DE CORONA</v>
          </cell>
          <cell r="E247" t="str">
            <v>U</v>
          </cell>
          <cell r="F247">
            <v>285310.47375</v>
          </cell>
          <cell r="H247" t="str">
            <v>N.E</v>
          </cell>
          <cell r="I247">
            <v>219469.59375</v>
          </cell>
        </row>
        <row r="248">
          <cell r="C248" t="str">
            <v>750.1P</v>
          </cell>
          <cell r="D248" t="str">
            <v>MANEJO DE TRANSITO DIA</v>
          </cell>
          <cell r="E248" t="str">
            <v>DIA</v>
          </cell>
          <cell r="F248">
            <v>379600</v>
          </cell>
          <cell r="H248" t="str">
            <v>N.E</v>
          </cell>
          <cell r="I248">
            <v>0</v>
          </cell>
        </row>
        <row r="249">
          <cell r="C249" t="str">
            <v>750.2P</v>
          </cell>
          <cell r="D249" t="str">
            <v>MANEJO DE TRANSITO JORNAL</v>
          </cell>
          <cell r="E249" t="str">
            <v>JORNAL</v>
          </cell>
          <cell r="F249">
            <v>63050</v>
          </cell>
          <cell r="H249" t="str">
            <v>N.E</v>
          </cell>
          <cell r="I249">
            <v>0</v>
          </cell>
        </row>
        <row r="250">
          <cell r="C250" t="str">
            <v>800.1</v>
          </cell>
          <cell r="D250" t="str">
            <v>CERCA DE ALAMBRE DE PUAS CON POSTES DE MADERA</v>
          </cell>
          <cell r="E250" t="str">
            <v>M</v>
          </cell>
          <cell r="F250">
            <v>28818.789999999994</v>
          </cell>
          <cell r="H250" t="str">
            <v>3.6.9.1</v>
          </cell>
          <cell r="I250">
            <v>22168.299999999996</v>
          </cell>
        </row>
        <row r="251">
          <cell r="C251" t="str">
            <v>800.2</v>
          </cell>
          <cell r="D251" t="str">
            <v>CERCA DE ALAMBRE DE PUAS CON POSTES DE CONCRETO</v>
          </cell>
          <cell r="E251" t="str">
            <v>M</v>
          </cell>
          <cell r="F251">
            <v>35318.79</v>
          </cell>
          <cell r="H251" t="str">
            <v>3.6.9.1</v>
          </cell>
          <cell r="I251">
            <v>27168.3</v>
          </cell>
        </row>
        <row r="252">
          <cell r="C252" t="str">
            <v>800.3</v>
          </cell>
          <cell r="D252" t="str">
            <v>CERCAS DE MALLA CON POSTES DE MADERA</v>
          </cell>
          <cell r="E252" t="str">
            <v>M</v>
          </cell>
          <cell r="F252">
            <v>41656.289999999994</v>
          </cell>
          <cell r="H252" t="str">
            <v>3.6.9.1</v>
          </cell>
          <cell r="I252">
            <v>32043.299999999992</v>
          </cell>
        </row>
        <row r="253">
          <cell r="C253" t="str">
            <v>800.4</v>
          </cell>
          <cell r="D253" t="str">
            <v>CERCAS DE MALLA CON POSTES DE CONCRETO</v>
          </cell>
          <cell r="E253" t="str">
            <v>M</v>
          </cell>
          <cell r="F253">
            <v>67168.790000000008</v>
          </cell>
          <cell r="H253" t="str">
            <v>3.6.9.1</v>
          </cell>
          <cell r="I253">
            <v>51668.3</v>
          </cell>
        </row>
        <row r="254">
          <cell r="C254" t="str">
            <v>801.1</v>
          </cell>
          <cell r="D254" t="str">
            <v>ROCERIA</v>
          </cell>
          <cell r="E254" t="str">
            <v>Ha</v>
          </cell>
          <cell r="F254">
            <v>445002.99999999994</v>
          </cell>
          <cell r="H254" t="str">
            <v>3.2.1.17</v>
          </cell>
          <cell r="I254">
            <v>342309.99999999994</v>
          </cell>
        </row>
        <row r="255">
          <cell r="C255" t="str">
            <v>801.2</v>
          </cell>
          <cell r="D255" t="str">
            <v>LIMPIEZA DE BERMAS</v>
          </cell>
          <cell r="E255" t="str">
            <v>M2</v>
          </cell>
          <cell r="F255">
            <v>5325.88</v>
          </cell>
          <cell r="H255" t="str">
            <v>3.6.9.4</v>
          </cell>
          <cell r="I255">
            <v>4096.83</v>
          </cell>
        </row>
        <row r="256">
          <cell r="C256" t="str">
            <v>801.3</v>
          </cell>
          <cell r="D256" t="str">
            <v>LIMPIEZA A MANO DE CUNETAS EN TIERRA</v>
          </cell>
          <cell r="E256" t="str">
            <v>M</v>
          </cell>
          <cell r="F256">
            <v>5123.58</v>
          </cell>
          <cell r="H256" t="str">
            <v>3.6.9.4</v>
          </cell>
          <cell r="I256">
            <v>3941.22</v>
          </cell>
        </row>
        <row r="257">
          <cell r="C257" t="str">
            <v>801.4</v>
          </cell>
          <cell r="D257" t="str">
            <v>LIMPIEZA A MANO DE CUNETAS EN CONCRETO</v>
          </cell>
          <cell r="E257" t="str">
            <v>M</v>
          </cell>
          <cell r="F257">
            <v>5192.2350000000006</v>
          </cell>
          <cell r="H257" t="str">
            <v>3.6.9.4</v>
          </cell>
          <cell r="I257">
            <v>3994.0250000000001</v>
          </cell>
        </row>
        <row r="258">
          <cell r="C258" t="str">
            <v>801.5</v>
          </cell>
          <cell r="D258" t="str">
            <v>LIMPIEZA A MANO DE ENCOLES Y DESCOLES</v>
          </cell>
          <cell r="E258" t="str">
            <v>M</v>
          </cell>
          <cell r="F258">
            <v>16407.3475</v>
          </cell>
          <cell r="H258" t="str">
            <v>3.6.9.4</v>
          </cell>
          <cell r="I258">
            <v>12621.0375</v>
          </cell>
        </row>
        <row r="259">
          <cell r="C259" t="str">
            <v>801.6</v>
          </cell>
          <cell r="D259" t="str">
            <v>LIMPIEZA A MANO DE ALCANTARILLAS DE TUBO DE 600 O 900 MM</v>
          </cell>
          <cell r="E259" t="str">
            <v>U</v>
          </cell>
          <cell r="F259">
            <v>130995.8</v>
          </cell>
          <cell r="H259" t="str">
            <v>3.6.9.4</v>
          </cell>
          <cell r="I259">
            <v>100766</v>
          </cell>
        </row>
        <row r="260">
          <cell r="C260" t="str">
            <v>801.7</v>
          </cell>
          <cell r="D260" t="str">
            <v>LIMPIEZA A MANO DE PONTONES Y DE PUENTES</v>
          </cell>
          <cell r="E260" t="str">
            <v>M</v>
          </cell>
          <cell r="F260">
            <v>76193.320000000007</v>
          </cell>
          <cell r="H260" t="str">
            <v>3.6.9.4</v>
          </cell>
          <cell r="I260">
            <v>58610.25</v>
          </cell>
        </row>
        <row r="261">
          <cell r="C261" t="str">
            <v>810.1</v>
          </cell>
          <cell r="D261" t="str">
            <v>PROTECCION DE TALUDES CON BLOQUES DE CESPED</v>
          </cell>
          <cell r="E261" t="str">
            <v>M2</v>
          </cell>
          <cell r="F261">
            <v>10781.56</v>
          </cell>
          <cell r="H261" t="str">
            <v>3.6.9.2.1</v>
          </cell>
          <cell r="I261">
            <v>8293.5</v>
          </cell>
        </row>
        <row r="262">
          <cell r="C262" t="str">
            <v>810.2</v>
          </cell>
          <cell r="D262" t="str">
            <v xml:space="preserve">PROTECCION DE TALUDES CON TIERRA ORGANICA </v>
          </cell>
          <cell r="E262" t="str">
            <v>M2</v>
          </cell>
          <cell r="F262">
            <v>13893.1</v>
          </cell>
          <cell r="H262" t="str">
            <v>3.6.9.2.2</v>
          </cell>
          <cell r="I262">
            <v>10687</v>
          </cell>
        </row>
        <row r="263">
          <cell r="C263" t="str">
            <v>810.3</v>
          </cell>
          <cell r="D263" t="str">
            <v>PROTECCION DE TALUDES CON HIDROSIEMBRA CONTROLADA</v>
          </cell>
          <cell r="E263" t="str">
            <v>M2</v>
          </cell>
          <cell r="F263">
            <v>15903.875</v>
          </cell>
          <cell r="H263" t="str">
            <v>3.2.9.1.1</v>
          </cell>
          <cell r="I263">
            <v>12233.745000000001</v>
          </cell>
        </row>
        <row r="264">
          <cell r="C264" t="str">
            <v>811.1</v>
          </cell>
          <cell r="D264" t="str">
            <v>PRODUCTO ENROLLADO PARA EL CONTROL DE EROSION DEL TIPO________</v>
          </cell>
          <cell r="E264" t="str">
            <v>M2</v>
          </cell>
          <cell r="F264">
            <v>4140.37</v>
          </cell>
          <cell r="G264" t="str">
            <v>SEGÚN EL TIPO DE PRODUCTO ENROLLADO</v>
          </cell>
          <cell r="H264" t="str">
            <v>N.E</v>
          </cell>
          <cell r="I264">
            <v>3184.9</v>
          </cell>
        </row>
        <row r="265">
          <cell r="C265" t="str">
            <v>812.1</v>
          </cell>
          <cell r="D265" t="str">
            <v>RECUBRIMIENTO CON MALLA Y MORTERO 1:4 de e = ____ cm</v>
          </cell>
          <cell r="E265" t="str">
            <v>M2</v>
          </cell>
          <cell r="F265">
            <v>76733.850000000006</v>
          </cell>
          <cell r="G265" t="str">
            <v>PARA ESPESOR 10 CENTIMETROS</v>
          </cell>
          <cell r="H265" t="str">
            <v>N.E</v>
          </cell>
          <cell r="I265">
            <v>59026.04</v>
          </cell>
        </row>
        <row r="266">
          <cell r="C266" t="str">
            <v>820.1.P</v>
          </cell>
          <cell r="D266" t="str">
            <v>HIDROLAVADO DE PUENTE METALICO (mas de 5000 ml)</v>
          </cell>
          <cell r="E266" t="str">
            <v>ML</v>
          </cell>
          <cell r="F266">
            <v>4912.9806250000001</v>
          </cell>
          <cell r="G266" t="str">
            <v>PARA PUENTES METALICOS CON SECCIONES PEQUEÑAS</v>
          </cell>
          <cell r="H266" t="str">
            <v>N.E</v>
          </cell>
          <cell r="I266">
            <v>0</v>
          </cell>
        </row>
        <row r="267">
          <cell r="C267" t="str">
            <v>900.1</v>
          </cell>
          <cell r="D267" t="str">
            <v>TRANSPORTE DE MATERIALES PROVENIENTES DE LA EXCAVACION DE LA EXPLANACION, CANALES Y PRESTAMOS ENTRE CIEN METROS (100 M ) Y MIL METROS (1000 M ) DE DISTANCIA</v>
          </cell>
          <cell r="E267" t="str">
            <v>M3-KM</v>
          </cell>
          <cell r="F267">
            <v>1300</v>
          </cell>
          <cell r="H267" t="str">
            <v>3.6.9.3</v>
          </cell>
          <cell r="I267">
            <v>1000</v>
          </cell>
        </row>
        <row r="268">
          <cell r="C268" t="str">
            <v>900.2</v>
          </cell>
          <cell r="D268" t="str">
            <v>TRANSPORTE DE MATERIALES PROVENIENTES DE LA EXCAVACION DE LA EXPLANACION, CANALES Y PRESTAMOS PARA DISTANCIAS MAYORES DE 1000 METROS (1000 MTS )</v>
          </cell>
          <cell r="E268" t="str">
            <v>M3-KM</v>
          </cell>
          <cell r="F268">
            <v>1300</v>
          </cell>
          <cell r="H268" t="str">
            <v>3.6.9.3</v>
          </cell>
          <cell r="I268">
            <v>1000</v>
          </cell>
        </row>
        <row r="269">
          <cell r="C269" t="str">
            <v>900.2.1P</v>
          </cell>
          <cell r="D269" t="str">
            <v>TRANSPORTE DE MATERIALES PARA DISTANCIAS ENTRE 1 Y 30  KILOMETROS</v>
          </cell>
          <cell r="E269" t="str">
            <v>TON-KM</v>
          </cell>
          <cell r="F269">
            <v>10000</v>
          </cell>
          <cell r="H269" t="str">
            <v>3.6.9.3</v>
          </cell>
          <cell r="I269">
            <v>0</v>
          </cell>
        </row>
        <row r="270">
          <cell r="C270" t="str">
            <v>900.3</v>
          </cell>
          <cell r="D270" t="str">
            <v>TRANSPORTE DE MATERIALES PROVENIENTE DE DERRUMBES</v>
          </cell>
          <cell r="E270" t="str">
            <v>M3-KM</v>
          </cell>
          <cell r="F270">
            <v>1300</v>
          </cell>
          <cell r="H270" t="str">
            <v>3.6.2.2</v>
          </cell>
          <cell r="I270">
            <v>0</v>
          </cell>
        </row>
        <row r="271">
          <cell r="C271" t="str">
            <v>900.4.1P</v>
          </cell>
          <cell r="D271" t="str">
            <v>TRANSPORTE MANUAL DE MATERIALES PARA ESTRUCTURAS SIN ACCESO VEHICULAR</v>
          </cell>
          <cell r="E271" t="str">
            <v>TON-KM</v>
          </cell>
          <cell r="F271">
            <v>113612.2</v>
          </cell>
          <cell r="H271" t="str">
            <v>3.6.2.2</v>
          </cell>
          <cell r="I271">
            <v>0</v>
          </cell>
        </row>
        <row r="272">
          <cell r="C272" t="str">
            <v>900.4.2P</v>
          </cell>
          <cell r="D272" t="str">
            <v>TRANSPORTE MANUAL DE MATERIALES PARA ESTRUCTURAS SIN ACCESO VEHICULAR</v>
          </cell>
          <cell r="E272" t="str">
            <v>M3-KM</v>
          </cell>
          <cell r="F272">
            <v>113612.2</v>
          </cell>
          <cell r="H272" t="str">
            <v>3.6.2.2</v>
          </cell>
          <cell r="I272">
            <v>1000</v>
          </cell>
        </row>
        <row r="273">
          <cell r="C273" t="str">
            <v>900.4.3P</v>
          </cell>
          <cell r="D273" t="str">
            <v>TRANSPORTE DE MEZCLAS ASFALTICAS PARA PARCHEO CON MANO DE OBRA DE COOPERATIVAS</v>
          </cell>
          <cell r="E273" t="str">
            <v>M3-KM</v>
          </cell>
          <cell r="F273">
            <v>1300</v>
          </cell>
          <cell r="H273" t="str">
            <v>3.6.2.2</v>
          </cell>
          <cell r="I273">
            <v>0</v>
          </cell>
        </row>
        <row r="274">
          <cell r="H274">
            <v>0</v>
          </cell>
        </row>
        <row r="297">
          <cell r="C297" t="str">
            <v>9999 700.3</v>
          </cell>
          <cell r="D297" t="str">
            <v>MARCA VIAL CON PINTURA EN FRIO</v>
          </cell>
          <cell r="E297" t="str">
            <v>M2</v>
          </cell>
          <cell r="F297">
            <v>5200</v>
          </cell>
        </row>
        <row r="298">
          <cell r="C298" t="str">
            <v>9999 720.1</v>
          </cell>
          <cell r="D298" t="str">
            <v>ELABORACION POSTE REFERENCIA CON MANO OBRA COOPERATIVA, Y TRANSPORTE DE LA AMV</v>
          </cell>
          <cell r="E298" t="str">
            <v>UN</v>
          </cell>
          <cell r="F298">
            <v>94014.578399999999</v>
          </cell>
        </row>
        <row r="299">
          <cell r="H299">
            <v>0</v>
          </cell>
        </row>
      </sheetData>
      <sheetData sheetId="4" refreshError="1"/>
      <sheetData sheetId="5" refreshError="1"/>
      <sheetData sheetId="6">
        <row r="47">
          <cell r="F47">
            <v>0.19999999999999998</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5"/>
      <sheetName val="Indice"/>
      <sheetName val="Equipo"/>
      <sheetName val="Materiales"/>
      <sheetName val="Otros"/>
      <sheetName val="201.7"/>
      <sheetName val="201.8"/>
      <sheetName val="201.15"/>
      <sheetName val="201.21"/>
      <sheetName val="210.1.1"/>
      <sheetName val="210.1.2"/>
      <sheetName val="210.2.2"/>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30.1P"/>
      <sheetName val="410.1"/>
      <sheetName val="420.1"/>
      <sheetName val="420.2"/>
      <sheetName val="421.1"/>
      <sheetName val="421.2"/>
      <sheetName val="421.3"/>
      <sheetName val="421.4"/>
      <sheetName val="450.2 7403"/>
      <sheetName val="450.9 7403"/>
      <sheetName val="460.1"/>
      <sheetName val="460.1-P"/>
      <sheetName val="464.1"/>
      <sheetName val="465.1"/>
      <sheetName val="466.1"/>
      <sheetName val="466.2"/>
      <sheetName val="500.1"/>
      <sheetName val="600.1"/>
      <sheetName val="600.4"/>
      <sheetName val="600.5"/>
      <sheetName val="812.1-P"/>
      <sheetName val="610.1"/>
      <sheetName val="610.1P"/>
      <sheetName val="610.2"/>
      <sheetName val="630.1"/>
      <sheetName val="630.2"/>
      <sheetName val="630.3"/>
      <sheetName val="630.4"/>
      <sheetName val="630.5"/>
      <sheetName val="630.6"/>
      <sheetName val="630.7"/>
      <sheetName val="633.1P"/>
      <sheetName val="633.2P"/>
      <sheetName val="633-3P"/>
      <sheetName val="640.1"/>
      <sheetName val="642.1"/>
      <sheetName val="650.4"/>
      <sheetName val="651.1P"/>
      <sheetName val="651.2P"/>
      <sheetName val="661.1"/>
      <sheetName val="670.2"/>
      <sheetName val="671.1"/>
      <sheetName val="672.1"/>
      <sheetName val="673.1"/>
      <sheetName val="673.2"/>
      <sheetName val="673.3"/>
      <sheetName val="674.1P"/>
      <sheetName val="681.1"/>
      <sheetName val="681.1P"/>
      <sheetName val="681.2P"/>
      <sheetName val="692.1P"/>
      <sheetName val="693.1P"/>
      <sheetName val="694.1P"/>
      <sheetName val="695.1P"/>
      <sheetName val="700.1"/>
      <sheetName val="700.2"/>
      <sheetName val="700.3"/>
      <sheetName val="700.4"/>
      <sheetName val="700.5P"/>
      <sheetName val="701.1"/>
      <sheetName val="710.1"/>
      <sheetName val="702.1P"/>
      <sheetName val="710.2"/>
      <sheetName val="730.1"/>
      <sheetName val="730.2"/>
      <sheetName val="740.1"/>
      <sheetName val="900.2"/>
      <sheetName val="900.3"/>
      <sheetName val="680P"/>
      <sheetName val="Mortero Sello Grietas O. D."/>
      <sheetName val="SELLO DE GRIETAS"/>
      <sheetName val="PINTURA ACABADO"/>
      <sheetName val="CHORRO ARENA"/>
      <sheetName val="MAMPOSTERIA EN PIEDRA"/>
      <sheetName val="Mampostería en piedra"/>
      <sheetName val="Tub RIB1,40 (2)"/>
      <sheetName val="EPOXIAMIDA"/>
      <sheetName val="EPOXIPOLIAMIDA"/>
      <sheetName val="235"/>
      <sheetName val="localizacion (estructuras)"/>
      <sheetName val="632"/>
      <sheetName val="225P"/>
      <sheetName val="800.1"/>
      <sheetName val="810.1"/>
      <sheetName val="810.2"/>
      <sheetName val="810.3"/>
      <sheetName val="642.2P"/>
      <sheetName val="632.3P"/>
      <sheetName val="632.1P-2"/>
      <sheetName val="Hoja1"/>
      <sheetName val="Hoja3"/>
      <sheetName val="Hoja4"/>
    </sheetNames>
    <sheetDataSet>
      <sheetData sheetId="0"/>
      <sheetData sheetId="1">
        <row r="1">
          <cell r="A1" t="str">
            <v>ITEM</v>
          </cell>
          <cell r="B1">
            <v>0</v>
          </cell>
          <cell r="C1" t="str">
            <v>CODIGO</v>
          </cell>
          <cell r="D1">
            <v>0</v>
          </cell>
          <cell r="E1" t="str">
            <v>DESCRIPCION</v>
          </cell>
          <cell r="F1" t="str">
            <v>UNIDAD DE</v>
          </cell>
          <cell r="G1" t="str">
            <v>APROXIMACION</v>
          </cell>
          <cell r="H1" t="str">
            <v>VALOR UNITARIO</v>
          </cell>
          <cell r="K1" t="str">
            <v>No. CAPITULO</v>
          </cell>
          <cell r="L1" t="str">
            <v>CAPITULO</v>
          </cell>
          <cell r="M1" t="str">
            <v>ARTICULO</v>
          </cell>
        </row>
        <row r="2">
          <cell r="A2" t="str">
            <v>GENERAL</v>
          </cell>
          <cell r="B2" t="str">
            <v>PAGO</v>
          </cell>
          <cell r="C2" t="str">
            <v>C.U.B.S</v>
          </cell>
          <cell r="D2">
            <v>0</v>
          </cell>
          <cell r="E2">
            <v>0</v>
          </cell>
          <cell r="F2" t="str">
            <v>PAGO</v>
          </cell>
          <cell r="G2">
            <v>0</v>
          </cell>
          <cell r="H2">
            <v>0</v>
          </cell>
          <cell r="K2">
            <v>0</v>
          </cell>
          <cell r="L2">
            <v>0</v>
          </cell>
          <cell r="M2">
            <v>0</v>
          </cell>
        </row>
        <row r="3">
          <cell r="A3">
            <v>0</v>
          </cell>
          <cell r="B3">
            <v>0</v>
          </cell>
          <cell r="C3">
            <v>0</v>
          </cell>
          <cell r="D3">
            <v>0</v>
          </cell>
          <cell r="E3">
            <v>0</v>
          </cell>
          <cell r="F3">
            <v>0</v>
          </cell>
          <cell r="G3">
            <v>0</v>
          </cell>
          <cell r="H3">
            <v>0</v>
          </cell>
          <cell r="K3">
            <v>0</v>
          </cell>
          <cell r="L3">
            <v>0</v>
          </cell>
          <cell r="M3">
            <v>0</v>
          </cell>
        </row>
        <row r="4">
          <cell r="A4" t="str">
            <v>200.1</v>
          </cell>
          <cell r="B4" t="str">
            <v>200-07</v>
          </cell>
          <cell r="C4">
            <v>0</v>
          </cell>
          <cell r="D4" t="str">
            <v>3.6.1.2.1</v>
          </cell>
          <cell r="E4" t="str">
            <v xml:space="preserve">Desmonte y limpieza en bosque </v>
          </cell>
          <cell r="F4" t="str">
            <v>Ha</v>
          </cell>
          <cell r="G4">
            <v>0</v>
          </cell>
          <cell r="H4">
            <v>0</v>
          </cell>
          <cell r="K4">
            <v>2</v>
          </cell>
          <cell r="L4" t="str">
            <v>EXPLANACIONES</v>
          </cell>
          <cell r="M4" t="str">
            <v>Desmonte y limpieza</v>
          </cell>
        </row>
        <row r="5">
          <cell r="A5" t="str">
            <v>200.2</v>
          </cell>
          <cell r="B5" t="str">
            <v>200-07</v>
          </cell>
          <cell r="C5">
            <v>0</v>
          </cell>
          <cell r="D5" t="str">
            <v>3.6.1.2.3</v>
          </cell>
          <cell r="E5" t="str">
            <v xml:space="preserve">Desmonte y limpieza en zonas no boscosas </v>
          </cell>
          <cell r="F5" t="str">
            <v>Ha</v>
          </cell>
          <cell r="G5">
            <v>0</v>
          </cell>
          <cell r="H5">
            <v>0</v>
          </cell>
          <cell r="K5">
            <v>2</v>
          </cell>
          <cell r="L5" t="str">
            <v>EXPLANACIONES</v>
          </cell>
          <cell r="M5" t="str">
            <v>Desmonte y limpieza</v>
          </cell>
        </row>
        <row r="6">
          <cell r="A6" t="str">
            <v>201.1</v>
          </cell>
          <cell r="B6" t="str">
            <v>201-07</v>
          </cell>
          <cell r="C6">
            <v>0</v>
          </cell>
          <cell r="D6" t="str">
            <v>3.6.1.3.11</v>
          </cell>
          <cell r="E6" t="str">
            <v xml:space="preserve">Demolición de edificaciones </v>
          </cell>
          <cell r="F6" t="str">
            <v>Gl</v>
          </cell>
          <cell r="G6">
            <v>0</v>
          </cell>
          <cell r="H6">
            <v>0</v>
          </cell>
          <cell r="K6">
            <v>2</v>
          </cell>
          <cell r="L6" t="str">
            <v>EXPLANACIONES</v>
          </cell>
          <cell r="M6" t="str">
            <v>Demolición y remoción</v>
          </cell>
        </row>
        <row r="7">
          <cell r="A7" t="str">
            <v>201.2</v>
          </cell>
          <cell r="B7" t="str">
            <v>201-07</v>
          </cell>
          <cell r="C7">
            <v>0</v>
          </cell>
          <cell r="D7" t="str">
            <v>3.6.1.3.11</v>
          </cell>
          <cell r="E7" t="str">
            <v xml:space="preserve">Demolición de estructuras </v>
          </cell>
          <cell r="F7" t="str">
            <v>Gl</v>
          </cell>
          <cell r="G7">
            <v>0</v>
          </cell>
          <cell r="H7">
            <v>0</v>
          </cell>
          <cell r="K7">
            <v>2</v>
          </cell>
          <cell r="L7" t="str">
            <v>EXPLANACIONES</v>
          </cell>
          <cell r="M7" t="str">
            <v>Demolición y remoción</v>
          </cell>
        </row>
        <row r="8">
          <cell r="A8" t="str">
            <v>201.3</v>
          </cell>
          <cell r="B8" t="str">
            <v>201-07</v>
          </cell>
          <cell r="C8">
            <v>0</v>
          </cell>
          <cell r="D8" t="str">
            <v>3.6.1.3.15</v>
          </cell>
          <cell r="E8" t="str">
            <v xml:space="preserve">Demolición de pavimentos rígidos, pisos, andenes y bordillos de concreto </v>
          </cell>
          <cell r="F8" t="str">
            <v>Gl</v>
          </cell>
          <cell r="G8">
            <v>0</v>
          </cell>
          <cell r="H8">
            <v>0</v>
          </cell>
          <cell r="K8">
            <v>2</v>
          </cell>
          <cell r="L8" t="str">
            <v>EXPLANACIONES</v>
          </cell>
          <cell r="M8" t="str">
            <v>Demolición y remoción</v>
          </cell>
        </row>
        <row r="9">
          <cell r="A9" t="str">
            <v>201.4</v>
          </cell>
          <cell r="B9" t="str">
            <v>201-07</v>
          </cell>
          <cell r="C9">
            <v>0</v>
          </cell>
          <cell r="D9" t="str">
            <v>3.6.1.3.14</v>
          </cell>
          <cell r="E9" t="str">
            <v xml:space="preserve">Demolición de obstáculos </v>
          </cell>
          <cell r="F9" t="str">
            <v>Gl</v>
          </cell>
          <cell r="G9">
            <v>0</v>
          </cell>
          <cell r="H9">
            <v>0</v>
          </cell>
          <cell r="K9">
            <v>2</v>
          </cell>
          <cell r="L9" t="str">
            <v>EXPLANACIONES</v>
          </cell>
          <cell r="M9" t="str">
            <v>Demolición y remoción</v>
          </cell>
        </row>
        <row r="10">
          <cell r="A10" t="str">
            <v>201.5</v>
          </cell>
          <cell r="B10" t="str">
            <v>201-07</v>
          </cell>
          <cell r="C10">
            <v>0</v>
          </cell>
          <cell r="D10" t="str">
            <v>3.3.1.1</v>
          </cell>
          <cell r="E10" t="str">
            <v xml:space="preserve">Demolición de edificaciones </v>
          </cell>
          <cell r="F10" t="str">
            <v>U</v>
          </cell>
          <cell r="G10">
            <v>0</v>
          </cell>
          <cell r="H10">
            <v>0</v>
          </cell>
          <cell r="K10">
            <v>2</v>
          </cell>
          <cell r="L10" t="str">
            <v>EXPLANACIONES</v>
          </cell>
          <cell r="M10" t="str">
            <v>Demolición y remoción</v>
          </cell>
        </row>
        <row r="11">
          <cell r="A11" t="str">
            <v>201.6</v>
          </cell>
          <cell r="B11" t="str">
            <v>201-07</v>
          </cell>
          <cell r="C11">
            <v>0</v>
          </cell>
          <cell r="D11" t="str">
            <v>3.6.1.3.11</v>
          </cell>
          <cell r="E11" t="str">
            <v xml:space="preserve">Demolición de estructuras </v>
          </cell>
          <cell r="F11" t="str">
            <v>U</v>
          </cell>
          <cell r="G11">
            <v>0</v>
          </cell>
          <cell r="H11">
            <v>0</v>
          </cell>
          <cell r="K11">
            <v>2</v>
          </cell>
          <cell r="L11" t="str">
            <v>EXPLANACIONES</v>
          </cell>
          <cell r="M11" t="str">
            <v>Demolición y remoción</v>
          </cell>
        </row>
        <row r="12">
          <cell r="A12" t="str">
            <v>201.7</v>
          </cell>
          <cell r="B12" t="str">
            <v>201-07</v>
          </cell>
          <cell r="C12">
            <v>0</v>
          </cell>
          <cell r="D12" t="str">
            <v xml:space="preserve">3.6.1.3.13  </v>
          </cell>
          <cell r="E12" t="str">
            <v xml:space="preserve">Demolición de estructuras </v>
          </cell>
          <cell r="F12" t="str">
            <v>M3</v>
          </cell>
          <cell r="G12">
            <v>0</v>
          </cell>
          <cell r="H12">
            <v>76126</v>
          </cell>
          <cell r="K12">
            <v>2</v>
          </cell>
          <cell r="L12" t="str">
            <v>EXPLANACIONES</v>
          </cell>
          <cell r="M12" t="str">
            <v>Demolición y remoción</v>
          </cell>
        </row>
        <row r="13">
          <cell r="A13" t="str">
            <v>201.8</v>
          </cell>
          <cell r="B13" t="str">
            <v>201-07</v>
          </cell>
          <cell r="C13">
            <v>0</v>
          </cell>
          <cell r="D13" t="str">
            <v>3.6.1.3.15</v>
          </cell>
          <cell r="E13" t="str">
            <v xml:space="preserve">Demolición de pavimentos rígidos </v>
          </cell>
          <cell r="F13" t="str">
            <v>M2</v>
          </cell>
          <cell r="G13">
            <v>0</v>
          </cell>
          <cell r="H13">
            <v>21203</v>
          </cell>
          <cell r="K13">
            <v>2</v>
          </cell>
          <cell r="L13" t="str">
            <v>EXPLANACIONES</v>
          </cell>
          <cell r="M13" t="str">
            <v>Demolición y remoción</v>
          </cell>
        </row>
        <row r="14">
          <cell r="A14" t="str">
            <v>201.9</v>
          </cell>
          <cell r="B14" t="str">
            <v>201-07</v>
          </cell>
          <cell r="C14">
            <v>0</v>
          </cell>
          <cell r="D14" t="str">
            <v>3.6.1.3.33</v>
          </cell>
          <cell r="E14" t="str">
            <v xml:space="preserve">Demolición de pisos y andenes de concreto </v>
          </cell>
          <cell r="F14" t="str">
            <v>M2</v>
          </cell>
          <cell r="G14">
            <v>0</v>
          </cell>
          <cell r="H14">
            <v>0</v>
          </cell>
          <cell r="K14">
            <v>2</v>
          </cell>
          <cell r="L14" t="str">
            <v>EXPLANACIONES</v>
          </cell>
          <cell r="M14" t="str">
            <v>Demolición y remoción</v>
          </cell>
        </row>
        <row r="15">
          <cell r="A15" t="str">
            <v>201.10</v>
          </cell>
          <cell r="B15" t="str">
            <v>201-07</v>
          </cell>
          <cell r="C15">
            <v>0</v>
          </cell>
          <cell r="D15" t="str">
            <v>3.6.1.3.35</v>
          </cell>
          <cell r="E15" t="str">
            <v xml:space="preserve">Demolición de bordillos de concreto </v>
          </cell>
          <cell r="F15" t="str">
            <v>M</v>
          </cell>
          <cell r="G15">
            <v>0</v>
          </cell>
          <cell r="H15">
            <v>0</v>
          </cell>
          <cell r="K15">
            <v>2</v>
          </cell>
          <cell r="L15" t="str">
            <v>EXPLANACIONES</v>
          </cell>
          <cell r="M15" t="str">
            <v>Demolición y remoción</v>
          </cell>
        </row>
        <row r="16">
          <cell r="A16" t="str">
            <v>201.11</v>
          </cell>
          <cell r="B16" t="str">
            <v>201-07</v>
          </cell>
          <cell r="C16">
            <v>0</v>
          </cell>
          <cell r="D16" t="str">
            <v>3.6.1.3</v>
          </cell>
          <cell r="E16" t="str">
            <v xml:space="preserve">Desmontaje y traslado de estructuras metálicas </v>
          </cell>
          <cell r="F16" t="str">
            <v>Kg</v>
          </cell>
          <cell r="G16">
            <v>0</v>
          </cell>
          <cell r="H16">
            <v>0</v>
          </cell>
          <cell r="K16">
            <v>2</v>
          </cell>
          <cell r="L16" t="str">
            <v>EXPLANACIONES</v>
          </cell>
          <cell r="M16" t="str">
            <v>Demolición y remoción</v>
          </cell>
        </row>
        <row r="17">
          <cell r="A17" t="str">
            <v>201.12</v>
          </cell>
          <cell r="B17" t="str">
            <v>201-07</v>
          </cell>
          <cell r="C17">
            <v>0</v>
          </cell>
          <cell r="D17" t="str">
            <v>3.6.1.3.47</v>
          </cell>
          <cell r="E17" t="str">
            <v xml:space="preserve">Remoción de especies vegetales </v>
          </cell>
          <cell r="F17" t="str">
            <v>U</v>
          </cell>
          <cell r="G17">
            <v>0</v>
          </cell>
          <cell r="H17">
            <v>0</v>
          </cell>
          <cell r="K17">
            <v>2</v>
          </cell>
          <cell r="L17" t="str">
            <v>EXPLANACIONES</v>
          </cell>
          <cell r="M17" t="str">
            <v>Demolición y remoción</v>
          </cell>
        </row>
        <row r="18">
          <cell r="A18" t="str">
            <v>201.13</v>
          </cell>
          <cell r="B18" t="str">
            <v>201-07</v>
          </cell>
          <cell r="C18">
            <v>0</v>
          </cell>
          <cell r="D18" t="str">
            <v>3.6.1.3</v>
          </cell>
          <cell r="E18" t="str">
            <v xml:space="preserve">Remoción de obstáculos (Se deberá hacer un ítem de pago para cada tipo de obstáculo) </v>
          </cell>
          <cell r="F18" t="str">
            <v>U</v>
          </cell>
          <cell r="G18">
            <v>0</v>
          </cell>
          <cell r="H18">
            <v>0</v>
          </cell>
          <cell r="K18">
            <v>2</v>
          </cell>
          <cell r="L18" t="str">
            <v>EXPLANACIONES</v>
          </cell>
          <cell r="M18" t="str">
            <v>Demolición y remoción</v>
          </cell>
        </row>
        <row r="19">
          <cell r="A19" t="str">
            <v>201.14</v>
          </cell>
          <cell r="B19" t="str">
            <v>201-07</v>
          </cell>
          <cell r="C19">
            <v>0</v>
          </cell>
          <cell r="D19" t="str">
            <v>3.6.1.3.9</v>
          </cell>
          <cell r="E19" t="str">
            <v xml:space="preserve">Remoción de ductos de servicios existentes </v>
          </cell>
          <cell r="F19" t="str">
            <v>M</v>
          </cell>
          <cell r="G19">
            <v>0</v>
          </cell>
          <cell r="H19">
            <v>0</v>
          </cell>
          <cell r="K19">
            <v>2</v>
          </cell>
          <cell r="L19" t="str">
            <v>EXPLANACIONES</v>
          </cell>
          <cell r="M19" t="str">
            <v>Demolición y remoción</v>
          </cell>
        </row>
        <row r="20">
          <cell r="A20" t="str">
            <v>201.15</v>
          </cell>
          <cell r="B20" t="str">
            <v>201-07</v>
          </cell>
          <cell r="C20" t="str">
            <v>3.2.1.9.38</v>
          </cell>
          <cell r="D20" t="str">
            <v>3.6.1.3</v>
          </cell>
          <cell r="E20" t="str">
            <v xml:space="preserve">Remoción de alcantarillas </v>
          </cell>
          <cell r="F20" t="str">
            <v>M</v>
          </cell>
          <cell r="G20">
            <v>0</v>
          </cell>
          <cell r="H20">
            <v>45372</v>
          </cell>
          <cell r="K20">
            <v>2</v>
          </cell>
          <cell r="L20" t="str">
            <v>EXPLANACIONES</v>
          </cell>
          <cell r="M20" t="str">
            <v>Demolición y remoción</v>
          </cell>
        </row>
        <row r="21">
          <cell r="A21" t="str">
            <v>201.16</v>
          </cell>
          <cell r="B21" t="str">
            <v>201-07</v>
          </cell>
          <cell r="C21">
            <v>0</v>
          </cell>
          <cell r="D21" t="str">
            <v>3.6.1.3</v>
          </cell>
          <cell r="E21" t="str">
            <v xml:space="preserve">Remoción de cercas de alambre </v>
          </cell>
          <cell r="F21" t="str">
            <v>M</v>
          </cell>
          <cell r="G21">
            <v>0</v>
          </cell>
          <cell r="H21">
            <v>0</v>
          </cell>
          <cell r="K21">
            <v>2</v>
          </cell>
          <cell r="L21" t="str">
            <v>EXPLANACIONES</v>
          </cell>
          <cell r="M21" t="str">
            <v>Demolición y remoción</v>
          </cell>
        </row>
        <row r="22">
          <cell r="A22" t="str">
            <v>201.17</v>
          </cell>
          <cell r="B22" t="str">
            <v>201-07</v>
          </cell>
          <cell r="C22">
            <v>0</v>
          </cell>
          <cell r="D22" t="str">
            <v>3.6.1.3</v>
          </cell>
          <cell r="E22" t="str">
            <v xml:space="preserve">Remoción de obstáculos (Se deberá hacer un ítem de pago para cada tipo de obstáculo) </v>
          </cell>
          <cell r="F22" t="str">
            <v>M</v>
          </cell>
          <cell r="G22">
            <v>0</v>
          </cell>
          <cell r="H22">
            <v>0</v>
          </cell>
          <cell r="K22">
            <v>2</v>
          </cell>
          <cell r="L22" t="str">
            <v>EXPLANACIONES</v>
          </cell>
          <cell r="M22" t="str">
            <v>Demolición y remoción</v>
          </cell>
        </row>
        <row r="23">
          <cell r="A23" t="str">
            <v>201.18</v>
          </cell>
          <cell r="B23" t="str">
            <v>201-07</v>
          </cell>
          <cell r="C23">
            <v>0</v>
          </cell>
          <cell r="D23" t="str">
            <v>3.6.1.3.1</v>
          </cell>
          <cell r="E23" t="str">
            <v xml:space="preserve">Traslado de postes </v>
          </cell>
          <cell r="F23" t="str">
            <v>U</v>
          </cell>
          <cell r="G23">
            <v>0</v>
          </cell>
          <cell r="H23">
            <v>0</v>
          </cell>
          <cell r="K23">
            <v>2</v>
          </cell>
          <cell r="L23" t="str">
            <v>EXPLANACIONES</v>
          </cell>
          <cell r="M23" t="str">
            <v>Demolición y remoción</v>
          </cell>
        </row>
        <row r="24">
          <cell r="A24" t="str">
            <v>201.19</v>
          </cell>
          <cell r="B24" t="str">
            <v>201-07</v>
          </cell>
          <cell r="C24">
            <v>0</v>
          </cell>
          <cell r="D24" t="str">
            <v>3.6.1.3</v>
          </cell>
          <cell r="E24" t="str">
            <v xml:space="preserve">Traslado de torres </v>
          </cell>
          <cell r="F24" t="str">
            <v>U</v>
          </cell>
          <cell r="G24">
            <v>0</v>
          </cell>
          <cell r="H24">
            <v>0</v>
          </cell>
          <cell r="K24">
            <v>2</v>
          </cell>
          <cell r="L24" t="str">
            <v>EXPLANACIONES</v>
          </cell>
          <cell r="M24" t="str">
            <v>Demolición y remoción</v>
          </cell>
        </row>
        <row r="25">
          <cell r="A25" t="str">
            <v>201.20</v>
          </cell>
          <cell r="B25" t="str">
            <v>201-07</v>
          </cell>
          <cell r="C25">
            <v>0</v>
          </cell>
          <cell r="D25" t="str">
            <v>3.6.1.3</v>
          </cell>
          <cell r="E25" t="str">
            <v xml:space="preserve">Remoción de rieles </v>
          </cell>
          <cell r="F25" t="str">
            <v>M</v>
          </cell>
          <cell r="G25">
            <v>0</v>
          </cell>
          <cell r="H25">
            <v>0</v>
          </cell>
          <cell r="K25">
            <v>2</v>
          </cell>
          <cell r="L25" t="str">
            <v>EXPLANACIONES</v>
          </cell>
          <cell r="M25" t="str">
            <v>Demolición y remoción</v>
          </cell>
        </row>
        <row r="26">
          <cell r="A26" t="str">
            <v>201.21</v>
          </cell>
          <cell r="B26" t="str">
            <v>201-07</v>
          </cell>
          <cell r="C26">
            <v>0</v>
          </cell>
          <cell r="D26" t="str">
            <v>3.6.1.3</v>
          </cell>
          <cell r="E26" t="str">
            <v xml:space="preserve">Remoción de defensas metálicas </v>
          </cell>
          <cell r="F26" t="str">
            <v>M</v>
          </cell>
          <cell r="G26">
            <v>0</v>
          </cell>
          <cell r="H26">
            <v>10716</v>
          </cell>
          <cell r="K26">
            <v>2</v>
          </cell>
          <cell r="L26" t="str">
            <v>EXPLANACIONES</v>
          </cell>
          <cell r="M26" t="str">
            <v>Demolición y remoción</v>
          </cell>
        </row>
        <row r="27">
          <cell r="A27" t="str">
            <v>201.22</v>
          </cell>
          <cell r="B27" t="str">
            <v>201-07</v>
          </cell>
          <cell r="C27">
            <v>0</v>
          </cell>
          <cell r="D27" t="str">
            <v>3.6.1.3.13</v>
          </cell>
          <cell r="E27" t="str">
            <v xml:space="preserve">Remoción de barreras de seguridad </v>
          </cell>
          <cell r="F27" t="str">
            <v>M</v>
          </cell>
          <cell r="G27">
            <v>0</v>
          </cell>
          <cell r="H27">
            <v>0</v>
          </cell>
          <cell r="K27">
            <v>2</v>
          </cell>
          <cell r="L27" t="str">
            <v>EXPLANACIONES</v>
          </cell>
          <cell r="M27" t="str">
            <v>Demolición y remoción</v>
          </cell>
        </row>
        <row r="28">
          <cell r="A28" t="str">
            <v>210.1.1</v>
          </cell>
          <cell r="B28" t="str">
            <v>210-07</v>
          </cell>
          <cell r="C28">
            <v>0</v>
          </cell>
          <cell r="D28" t="str">
            <v xml:space="preserve">3.6.2.1.1 </v>
          </cell>
          <cell r="E28" t="str">
            <v xml:space="preserve">Excavación sin clasificar de la explanación y canales </v>
          </cell>
          <cell r="F28" t="str">
            <v>M3</v>
          </cell>
          <cell r="G28">
            <v>0</v>
          </cell>
          <cell r="H28">
            <v>5544</v>
          </cell>
          <cell r="K28">
            <v>2</v>
          </cell>
          <cell r="L28" t="str">
            <v>EXPLANACIONES</v>
          </cell>
          <cell r="M28" t="str">
            <v>Excavación de la explanación, canales y préstamos</v>
          </cell>
        </row>
        <row r="29">
          <cell r="A29" t="str">
            <v>210.1.2</v>
          </cell>
          <cell r="B29" t="str">
            <v>210-07</v>
          </cell>
          <cell r="C29">
            <v>0</v>
          </cell>
          <cell r="D29" t="str">
            <v>3.6.2.1.3 </v>
          </cell>
          <cell r="E29" t="str">
            <v xml:space="preserve">Excavación sin clasificar de préstamos </v>
          </cell>
          <cell r="F29" t="str">
            <v>M3</v>
          </cell>
          <cell r="G29">
            <v>0</v>
          </cell>
          <cell r="H29">
            <v>2772</v>
          </cell>
          <cell r="K29">
            <v>2</v>
          </cell>
          <cell r="L29" t="str">
            <v>EXPLANACIONES</v>
          </cell>
          <cell r="M29" t="str">
            <v>Excavación de la explanación, canales y préstamos</v>
          </cell>
          <cell r="IU29">
            <v>0</v>
          </cell>
          <cell r="IV29">
            <v>0</v>
          </cell>
        </row>
        <row r="30">
          <cell r="A30" t="str">
            <v>210.2.1</v>
          </cell>
          <cell r="B30" t="str">
            <v>210-07</v>
          </cell>
          <cell r="C30">
            <v>0</v>
          </cell>
          <cell r="D30" t="str">
            <v>3.6.2.1.3</v>
          </cell>
          <cell r="E30" t="str">
            <v xml:space="preserve">Excavación en roca de la explanación y canales </v>
          </cell>
          <cell r="F30" t="str">
            <v>M3</v>
          </cell>
          <cell r="G30">
            <v>0</v>
          </cell>
          <cell r="H30">
            <v>0</v>
          </cell>
          <cell r="K30">
            <v>2</v>
          </cell>
          <cell r="L30" t="str">
            <v>EXPLANACIONES</v>
          </cell>
          <cell r="M30" t="str">
            <v>Excavación de la explanación, canales y préstamos</v>
          </cell>
        </row>
        <row r="31">
          <cell r="A31" t="str">
            <v>210.2.2</v>
          </cell>
          <cell r="B31" t="str">
            <v>210-07</v>
          </cell>
          <cell r="C31">
            <v>0</v>
          </cell>
          <cell r="D31" t="str">
            <v>3.6.2.1.5</v>
          </cell>
          <cell r="E31" t="str">
            <v xml:space="preserve">Excavación en material común de la explanación y canales </v>
          </cell>
          <cell r="F31" t="str">
            <v>M3</v>
          </cell>
          <cell r="G31">
            <v>0</v>
          </cell>
          <cell r="H31">
            <v>4752</v>
          </cell>
          <cell r="K31">
            <v>2</v>
          </cell>
          <cell r="L31" t="str">
            <v>EXPLANACIONES</v>
          </cell>
          <cell r="M31" t="str">
            <v>Excavación de la explanación, canales y préstamos</v>
          </cell>
        </row>
        <row r="32">
          <cell r="A32" t="str">
            <v>210.2.3</v>
          </cell>
          <cell r="B32" t="str">
            <v>210-07</v>
          </cell>
          <cell r="C32">
            <v>0</v>
          </cell>
          <cell r="D32" t="str">
            <v>3.6.2.1.5</v>
          </cell>
          <cell r="E32" t="str">
            <v xml:space="preserve">Excavación en roca de préstamos </v>
          </cell>
          <cell r="F32" t="str">
            <v>M3</v>
          </cell>
          <cell r="G32">
            <v>0</v>
          </cell>
          <cell r="H32">
            <v>0</v>
          </cell>
          <cell r="K32">
            <v>2</v>
          </cell>
          <cell r="L32" t="str">
            <v>EXPLANACIONES</v>
          </cell>
          <cell r="M32" t="str">
            <v>Excavación de la explanación, canales y préstamos</v>
          </cell>
        </row>
        <row r="33">
          <cell r="A33" t="str">
            <v>210.2.4</v>
          </cell>
          <cell r="B33" t="str">
            <v>210-07</v>
          </cell>
          <cell r="C33">
            <v>0</v>
          </cell>
          <cell r="D33" t="str">
            <v>3.6.2.1.5</v>
          </cell>
          <cell r="E33" t="str">
            <v xml:space="preserve">Excavación en material común de préstamos </v>
          </cell>
          <cell r="F33" t="str">
            <v>M3</v>
          </cell>
          <cell r="G33">
            <v>0</v>
          </cell>
          <cell r="H33">
            <v>14602</v>
          </cell>
          <cell r="K33">
            <v>2</v>
          </cell>
          <cell r="L33" t="str">
            <v>EXPLANACIONES</v>
          </cell>
          <cell r="M33" t="str">
            <v>Excavación de la explanación, canales y préstamos</v>
          </cell>
        </row>
        <row r="34">
          <cell r="A34" t="str">
            <v>211.1</v>
          </cell>
          <cell r="B34" t="str">
            <v>211-07</v>
          </cell>
          <cell r="C34">
            <v>0</v>
          </cell>
          <cell r="D34" t="str">
            <v xml:space="preserve">3.6.2.2.1  </v>
          </cell>
          <cell r="E34" t="str">
            <v xml:space="preserve">Remoción de derrumbes </v>
          </cell>
          <cell r="F34" t="str">
            <v>M3</v>
          </cell>
          <cell r="G34">
            <v>0</v>
          </cell>
          <cell r="H34">
            <v>5407</v>
          </cell>
          <cell r="K34">
            <v>2</v>
          </cell>
          <cell r="L34" t="str">
            <v>EXPLANACIONES</v>
          </cell>
          <cell r="M34" t="str">
            <v>Remoción de derrumbes</v>
          </cell>
        </row>
        <row r="35">
          <cell r="A35" t="str">
            <v>220.1</v>
          </cell>
          <cell r="B35" t="str">
            <v>220-07</v>
          </cell>
          <cell r="C35" t="str">
            <v>3.6.2.3.2</v>
          </cell>
          <cell r="D35" t="str">
            <v>3.6.2.3.1</v>
          </cell>
          <cell r="E35" t="str">
            <v xml:space="preserve">Terraplenes </v>
          </cell>
          <cell r="F35" t="str">
            <v>M3</v>
          </cell>
          <cell r="G35">
            <v>0</v>
          </cell>
          <cell r="H35">
            <v>9531</v>
          </cell>
          <cell r="K35">
            <v>2</v>
          </cell>
          <cell r="L35" t="str">
            <v>EXPLANACIONES</v>
          </cell>
          <cell r="M35" t="str">
            <v>Terraplenes</v>
          </cell>
        </row>
        <row r="36">
          <cell r="A36" t="str">
            <v>221.1</v>
          </cell>
          <cell r="B36" t="str">
            <v>221-07</v>
          </cell>
          <cell r="C36" t="str">
            <v>3.6.2.4.2</v>
          </cell>
          <cell r="D36" t="str">
            <v>3.6.2.4.2</v>
          </cell>
          <cell r="E36" t="str">
            <v xml:space="preserve">Pedraplén compacto </v>
          </cell>
          <cell r="F36" t="str">
            <v>M3</v>
          </cell>
          <cell r="G36">
            <v>0</v>
          </cell>
          <cell r="H36">
            <v>14061</v>
          </cell>
          <cell r="K36">
            <v>2</v>
          </cell>
          <cell r="L36" t="str">
            <v>EXPLANACIONES</v>
          </cell>
          <cell r="M36" t="str">
            <v>Pedraplenes</v>
          </cell>
        </row>
        <row r="37">
          <cell r="A37" t="str">
            <v>221.2</v>
          </cell>
          <cell r="B37" t="str">
            <v>221-07</v>
          </cell>
          <cell r="C37">
            <v>0</v>
          </cell>
          <cell r="D37" t="str">
            <v>3.6.2.4.1</v>
          </cell>
          <cell r="E37" t="str">
            <v xml:space="preserve">Pedraplén suelto </v>
          </cell>
          <cell r="F37" t="str">
            <v>M3</v>
          </cell>
          <cell r="G37">
            <v>0</v>
          </cell>
          <cell r="H37">
            <v>5571</v>
          </cell>
          <cell r="K37">
            <v>2</v>
          </cell>
          <cell r="L37" t="str">
            <v>EXPLANACIONES</v>
          </cell>
          <cell r="M37" t="str">
            <v>Pedraplenes</v>
          </cell>
        </row>
        <row r="38">
          <cell r="A38" t="str">
            <v>230.1</v>
          </cell>
          <cell r="B38" t="str">
            <v>230-07</v>
          </cell>
          <cell r="C38">
            <v>0</v>
          </cell>
          <cell r="D38" t="str">
            <v>3.6.2.5.1</v>
          </cell>
          <cell r="E38" t="str">
            <v xml:space="preserve">Mejoramiento de la subrasante involucrando el suelo existente  </v>
          </cell>
          <cell r="F38" t="str">
            <v>M2</v>
          </cell>
          <cell r="G38">
            <v>0</v>
          </cell>
          <cell r="H38">
            <v>635</v>
          </cell>
          <cell r="K38">
            <v>2</v>
          </cell>
          <cell r="L38" t="str">
            <v>EXPLANACIONES</v>
          </cell>
          <cell r="M38" t="str">
            <v>Mejoramiento de la subrasante</v>
          </cell>
        </row>
        <row r="39">
          <cell r="A39" t="str">
            <v>230.2</v>
          </cell>
          <cell r="B39" t="str">
            <v>230-07</v>
          </cell>
          <cell r="C39">
            <v>0</v>
          </cell>
          <cell r="D39" t="str">
            <v>3.6.2.5.2</v>
          </cell>
          <cell r="E39" t="str">
            <v>Mejoramiento de la subrasante empleando únicamente material adicionado</v>
          </cell>
          <cell r="F39" t="str">
            <v>M3</v>
          </cell>
          <cell r="G39">
            <v>0</v>
          </cell>
          <cell r="H39">
            <v>0</v>
          </cell>
          <cell r="K39">
            <v>2</v>
          </cell>
          <cell r="L39" t="str">
            <v>EXPLANACIONES</v>
          </cell>
          <cell r="M39" t="str">
            <v>Mejoramiento de la subrasante</v>
          </cell>
        </row>
        <row r="40">
          <cell r="A40" t="str">
            <v>231.1</v>
          </cell>
          <cell r="B40" t="str">
            <v>231-07</v>
          </cell>
          <cell r="C40">
            <v>0</v>
          </cell>
          <cell r="D40" t="str">
            <v>3.6.8.2 </v>
          </cell>
          <cell r="E40" t="str">
            <v xml:space="preserve">Geotextil para separación de suelos de subrasante y capas granulares </v>
          </cell>
          <cell r="F40" t="str">
            <v>M2</v>
          </cell>
          <cell r="G40">
            <v>0</v>
          </cell>
          <cell r="H40">
            <v>7485</v>
          </cell>
          <cell r="K40">
            <v>2</v>
          </cell>
          <cell r="L40" t="str">
            <v>EXPLANACIONES</v>
          </cell>
          <cell r="M40" t="str">
            <v>Separación de suelos de subrasante y capas granulares con geotextiles</v>
          </cell>
        </row>
        <row r="41">
          <cell r="A41" t="str">
            <v>232.1</v>
          </cell>
          <cell r="B41" t="str">
            <v>232-07</v>
          </cell>
          <cell r="C41">
            <v>0</v>
          </cell>
          <cell r="D41" t="str">
            <v>3.6.8.2 </v>
          </cell>
          <cell r="E41" t="str">
            <v xml:space="preserve">Geotextil para estabilización de suelos de subrasante y capas granulares </v>
          </cell>
          <cell r="F41" t="str">
            <v>M2</v>
          </cell>
          <cell r="G41">
            <v>0</v>
          </cell>
          <cell r="H41">
            <v>7545</v>
          </cell>
          <cell r="K41">
            <v>2</v>
          </cell>
          <cell r="L41" t="str">
            <v>EXPLANACIONES</v>
          </cell>
          <cell r="M41" t="str">
            <v>Estabilización de suelos de subrasante y capas granulares con geotextiles</v>
          </cell>
        </row>
        <row r="42">
          <cell r="A42" t="str">
            <v>234.1</v>
          </cell>
          <cell r="B42" t="str">
            <v>234-07</v>
          </cell>
          <cell r="C42">
            <v>0</v>
          </cell>
          <cell r="D42" t="str">
            <v>3.6.8.2 </v>
          </cell>
          <cell r="E42" t="str">
            <v xml:space="preserve">Afinamiento de taludes </v>
          </cell>
          <cell r="F42" t="str">
            <v>M2</v>
          </cell>
          <cell r="G42">
            <v>0</v>
          </cell>
          <cell r="H42">
            <v>0</v>
          </cell>
          <cell r="K42">
            <v>2</v>
          </cell>
          <cell r="L42" t="str">
            <v>EXPLANACIONES</v>
          </cell>
          <cell r="M42" t="str">
            <v>Afinamiento de taludes</v>
          </cell>
        </row>
        <row r="43">
          <cell r="A43" t="str">
            <v>310.1</v>
          </cell>
          <cell r="B43" t="str">
            <v>310-07</v>
          </cell>
          <cell r="C43">
            <v>0</v>
          </cell>
          <cell r="D43" t="str">
            <v>3.6.3.1.1</v>
          </cell>
          <cell r="E43" t="str">
            <v xml:space="preserve">Conformación de la calzada existente </v>
          </cell>
          <cell r="F43" t="str">
            <v>M2</v>
          </cell>
          <cell r="G43">
            <v>0</v>
          </cell>
          <cell r="H43">
            <v>480</v>
          </cell>
          <cell r="K43">
            <v>3</v>
          </cell>
          <cell r="L43" t="str">
            <v>AFIRMADOS, SUBBASES Y BASES</v>
          </cell>
          <cell r="M43" t="str">
            <v>Conformación de la calzada existente</v>
          </cell>
        </row>
        <row r="44">
          <cell r="A44" t="str">
            <v>311.1</v>
          </cell>
          <cell r="B44" t="str">
            <v>311-07</v>
          </cell>
          <cell r="C44" t="str">
            <v>3.6.3.2.1.</v>
          </cell>
          <cell r="D44" t="str">
            <v>3.6.3.2.1</v>
          </cell>
          <cell r="E44" t="str">
            <v>Afirmado</v>
          </cell>
          <cell r="F44" t="str">
            <v>M3</v>
          </cell>
          <cell r="G44">
            <v>0</v>
          </cell>
          <cell r="H44">
            <v>70255</v>
          </cell>
          <cell r="K44">
            <v>3</v>
          </cell>
          <cell r="L44" t="str">
            <v>AFIRMADOS, SUBBASES Y BASES</v>
          </cell>
          <cell r="M44" t="str">
            <v>Afirmado</v>
          </cell>
        </row>
        <row r="45">
          <cell r="A45" t="str">
            <v>312.1</v>
          </cell>
          <cell r="B45" t="str">
            <v>312-07</v>
          </cell>
          <cell r="C45">
            <v>0</v>
          </cell>
          <cell r="D45" t="str">
            <v>3.6.3.2</v>
          </cell>
          <cell r="E45" t="str">
            <v xml:space="preserve">Tratamiento paliativo de polvo aplicado en forma sólida en hojuelas. </v>
          </cell>
          <cell r="F45" t="str">
            <v>Kg</v>
          </cell>
          <cell r="G45">
            <v>0</v>
          </cell>
          <cell r="H45">
            <v>0</v>
          </cell>
          <cell r="K45">
            <v>3</v>
          </cell>
          <cell r="L45" t="str">
            <v>AFIRMADOS, SUBBASES Y BASES</v>
          </cell>
          <cell r="M45" t="str">
            <v>Tratamiento paliativo del polvo en afirmados</v>
          </cell>
        </row>
        <row r="46">
          <cell r="A46" t="str">
            <v>312.2</v>
          </cell>
          <cell r="B46" t="str">
            <v>312-07</v>
          </cell>
          <cell r="C46">
            <v>0</v>
          </cell>
          <cell r="D46" t="str">
            <v>3.6.3.2</v>
          </cell>
          <cell r="E46" t="str">
            <v xml:space="preserve">Tratamiento paliativo de polvo aplicado en forma sólida en esferas. </v>
          </cell>
          <cell r="F46" t="str">
            <v>Kg</v>
          </cell>
          <cell r="G46">
            <v>0</v>
          </cell>
          <cell r="H46">
            <v>0</v>
          </cell>
          <cell r="K46">
            <v>3</v>
          </cell>
          <cell r="L46" t="str">
            <v>AFIRMADOS, SUBBASES Y BASES</v>
          </cell>
          <cell r="M46" t="str">
            <v>Tratamiento paliativo del polvo en afirmados</v>
          </cell>
        </row>
        <row r="47">
          <cell r="A47" t="str">
            <v>312.3</v>
          </cell>
          <cell r="B47" t="str">
            <v>312-07</v>
          </cell>
          <cell r="C47">
            <v>0</v>
          </cell>
          <cell r="D47" t="str">
            <v>3.6.3.2</v>
          </cell>
          <cell r="E47" t="str">
            <v xml:space="preserve">Tratamiento paliativo de polvo aplicado en forma líquida. </v>
          </cell>
          <cell r="F47" t="str">
            <v>L</v>
          </cell>
          <cell r="G47">
            <v>0</v>
          </cell>
          <cell r="H47">
            <v>0</v>
          </cell>
          <cell r="K47">
            <v>3</v>
          </cell>
          <cell r="L47" t="str">
            <v>AFIRMADOS, SUBBASES Y BASES</v>
          </cell>
          <cell r="M47" t="str">
            <v>Tratamiento paliativo del polvo en afirmados</v>
          </cell>
        </row>
        <row r="48">
          <cell r="A48" t="str">
            <v>312.4</v>
          </cell>
          <cell r="B48" t="str">
            <v>312-07</v>
          </cell>
          <cell r="C48">
            <v>0</v>
          </cell>
          <cell r="D48" t="str">
            <v>3.6.3.3</v>
          </cell>
          <cell r="E48" t="str">
            <v xml:space="preserve">Material granular de adición. </v>
          </cell>
          <cell r="F48" t="str">
            <v>M3</v>
          </cell>
          <cell r="G48">
            <v>0</v>
          </cell>
          <cell r="H48">
            <v>0</v>
          </cell>
          <cell r="K48">
            <v>3</v>
          </cell>
          <cell r="L48" t="str">
            <v>AFIRMADOS, SUBBASES Y BASES</v>
          </cell>
          <cell r="M48" t="str">
            <v>Tratamiento paliativo del polvo en afirmados</v>
          </cell>
        </row>
        <row r="49">
          <cell r="A49" t="str">
            <v>320.1</v>
          </cell>
          <cell r="B49" t="str">
            <v>320-07</v>
          </cell>
          <cell r="C49" t="str">
            <v>3.6.3.4.4</v>
          </cell>
          <cell r="D49" t="str">
            <v xml:space="preserve"> 3.6.3.4.2</v>
          </cell>
          <cell r="E49" t="str">
            <v xml:space="preserve">Subbase granular </v>
          </cell>
          <cell r="F49" t="str">
            <v>M3</v>
          </cell>
          <cell r="G49">
            <v>0</v>
          </cell>
          <cell r="H49">
            <v>124802</v>
          </cell>
          <cell r="K49">
            <v>3</v>
          </cell>
          <cell r="L49" t="str">
            <v>AFIRMADOS, SUBBASES Y BASES</v>
          </cell>
          <cell r="M49" t="str">
            <v>Subbase granular</v>
          </cell>
        </row>
        <row r="50">
          <cell r="A50" t="str">
            <v>320.2</v>
          </cell>
          <cell r="B50" t="str">
            <v>320-07</v>
          </cell>
          <cell r="C50">
            <v>0</v>
          </cell>
          <cell r="D50" t="str">
            <v>3.6.3.4.4</v>
          </cell>
          <cell r="E50" t="str">
            <v>Subbase granular para bacheo</v>
          </cell>
          <cell r="F50" t="str">
            <v>M3</v>
          </cell>
          <cell r="G50">
            <v>0</v>
          </cell>
          <cell r="H50">
            <v>140326</v>
          </cell>
          <cell r="K50">
            <v>3</v>
          </cell>
          <cell r="L50" t="str">
            <v>AFIRMADOS, SUBBASES Y BASES</v>
          </cell>
          <cell r="M50" t="str">
            <v>Subbase granular</v>
          </cell>
        </row>
        <row r="51">
          <cell r="A51" t="str">
            <v>330.1</v>
          </cell>
          <cell r="B51" t="str">
            <v>330-07</v>
          </cell>
          <cell r="C51">
            <v>0</v>
          </cell>
          <cell r="D51" t="str">
            <v>3.6.3.6.2</v>
          </cell>
          <cell r="E51" t="str">
            <v xml:space="preserve">Base granular </v>
          </cell>
          <cell r="F51" t="str">
            <v>M3</v>
          </cell>
          <cell r="G51">
            <v>0</v>
          </cell>
          <cell r="H51">
            <v>152653</v>
          </cell>
          <cell r="K51">
            <v>3</v>
          </cell>
          <cell r="L51" t="str">
            <v>AFIRMADOS, SUBBASES Y BASES</v>
          </cell>
          <cell r="M51" t="str">
            <v>Base granular</v>
          </cell>
        </row>
        <row r="52">
          <cell r="A52" t="str">
            <v>330.2</v>
          </cell>
          <cell r="B52" t="str">
            <v>330-07</v>
          </cell>
          <cell r="C52">
            <v>0</v>
          </cell>
          <cell r="D52" t="str">
            <v>3.6.3.6.3</v>
          </cell>
          <cell r="E52" t="str">
            <v xml:space="preserve">Base granular para bacheo </v>
          </cell>
          <cell r="F52" t="str">
            <v>M3</v>
          </cell>
          <cell r="G52">
            <v>0</v>
          </cell>
          <cell r="H52">
            <v>156685</v>
          </cell>
          <cell r="K52">
            <v>3</v>
          </cell>
          <cell r="L52" t="str">
            <v>AFIRMADOS, SUBBASES Y BASES</v>
          </cell>
          <cell r="M52" t="str">
            <v>Base granular</v>
          </cell>
        </row>
        <row r="53">
          <cell r="A53" t="str">
            <v>330.1P</v>
          </cell>
          <cell r="B53" t="str">
            <v>330-07P</v>
          </cell>
          <cell r="C53">
            <v>0</v>
          </cell>
          <cell r="D53" t="e">
            <v>#N/A</v>
          </cell>
          <cell r="E53" t="str">
            <v>Base granular reciclada</v>
          </cell>
          <cell r="F53" t="str">
            <v>M3</v>
          </cell>
          <cell r="G53">
            <v>0</v>
          </cell>
          <cell r="H53">
            <v>112399</v>
          </cell>
          <cell r="K53">
            <v>3</v>
          </cell>
          <cell r="L53" t="str">
            <v>AFIRMADOS, SUBBASES Y BASES</v>
          </cell>
          <cell r="M53" t="str">
            <v>Base granular</v>
          </cell>
        </row>
        <row r="54">
          <cell r="A54" t="str">
            <v>340.1</v>
          </cell>
          <cell r="B54" t="str">
            <v>340-07</v>
          </cell>
          <cell r="C54">
            <v>0</v>
          </cell>
          <cell r="D54" t="str">
            <v>3.6.3.7.1</v>
          </cell>
          <cell r="E54" t="str">
            <v xml:space="preserve">Base estabilizada con emulsión asfáltica tipo BEE-1 </v>
          </cell>
          <cell r="F54" t="str">
            <v>M3</v>
          </cell>
          <cell r="G54">
            <v>0</v>
          </cell>
          <cell r="H54">
            <v>0</v>
          </cell>
          <cell r="K54">
            <v>3</v>
          </cell>
          <cell r="L54" t="str">
            <v>AFIRMADOS, SUBBASES Y BASES</v>
          </cell>
          <cell r="M54" t="str">
            <v>Base estabilizada con emulsión asfáltica</v>
          </cell>
        </row>
        <row r="55">
          <cell r="A55" t="str">
            <v>340.2</v>
          </cell>
          <cell r="B55" t="str">
            <v>340-07</v>
          </cell>
          <cell r="C55">
            <v>0</v>
          </cell>
          <cell r="D55" t="str">
            <v>3.6.3.7.3</v>
          </cell>
          <cell r="E55" t="str">
            <v xml:space="preserve">Base estabilizada con emulsión asfáltica tipo BEE-2 </v>
          </cell>
          <cell r="F55" t="str">
            <v>M3</v>
          </cell>
          <cell r="G55">
            <v>0</v>
          </cell>
          <cell r="H55">
            <v>0</v>
          </cell>
          <cell r="K55">
            <v>3</v>
          </cell>
          <cell r="L55" t="str">
            <v>AFIRMADOS, SUBBASES Y BASES</v>
          </cell>
          <cell r="M55" t="str">
            <v>Base estabilizada con emulsión asfáltica</v>
          </cell>
        </row>
        <row r="56">
          <cell r="A56" t="str">
            <v>340.3</v>
          </cell>
          <cell r="B56" t="str">
            <v>340-07</v>
          </cell>
          <cell r="C56">
            <v>0</v>
          </cell>
          <cell r="D56" t="str">
            <v>3.6.3.7.5</v>
          </cell>
          <cell r="E56" t="str">
            <v>Base estabilizada con emulsión asfáltica tipo BEE-3</v>
          </cell>
          <cell r="F56" t="str">
            <v>M3</v>
          </cell>
          <cell r="G56">
            <v>0</v>
          </cell>
          <cell r="H56">
            <v>0</v>
          </cell>
          <cell r="K56">
            <v>3</v>
          </cell>
          <cell r="L56" t="str">
            <v>AFIRMADOS, SUBBASES Y BASES</v>
          </cell>
          <cell r="M56" t="str">
            <v>Base estabilizada con emulsión asfáltica</v>
          </cell>
        </row>
        <row r="57">
          <cell r="A57" t="str">
            <v>341.1</v>
          </cell>
          <cell r="B57" t="str">
            <v>341-07</v>
          </cell>
          <cell r="C57">
            <v>0</v>
          </cell>
          <cell r="D57" t="str">
            <v>3.6.3.7</v>
          </cell>
          <cell r="E57" t="str">
            <v xml:space="preserve">Base estabilizada con cemento Portland </v>
          </cell>
          <cell r="F57" t="str">
            <v>M3</v>
          </cell>
          <cell r="G57">
            <v>0</v>
          </cell>
          <cell r="H57">
            <v>0</v>
          </cell>
          <cell r="K57">
            <v>3</v>
          </cell>
          <cell r="L57" t="str">
            <v>AFIRMADOS, SUBBASES Y BASES</v>
          </cell>
          <cell r="M57" t="str">
            <v>Base estabilizada con cemento</v>
          </cell>
        </row>
        <row r="58">
          <cell r="A58" t="str">
            <v>341.2</v>
          </cell>
          <cell r="B58" t="str">
            <v>341-07</v>
          </cell>
          <cell r="C58">
            <v>0</v>
          </cell>
          <cell r="D58" t="str">
            <v>3.6.4.1.8</v>
          </cell>
          <cell r="E58" t="str">
            <v>Cemento Portland</v>
          </cell>
          <cell r="F58" t="str">
            <v>Kg</v>
          </cell>
          <cell r="G58">
            <v>0</v>
          </cell>
          <cell r="H58">
            <v>0</v>
          </cell>
          <cell r="K58">
            <v>3</v>
          </cell>
          <cell r="L58" t="str">
            <v>AFIRMADOS, SUBBASES Y BASES</v>
          </cell>
          <cell r="M58" t="str">
            <v>Base estabilizada con cemento</v>
          </cell>
        </row>
        <row r="59">
          <cell r="A59" t="str">
            <v>342.1</v>
          </cell>
          <cell r="B59" t="str">
            <v>342-07</v>
          </cell>
          <cell r="C59">
            <v>0</v>
          </cell>
          <cell r="D59" t="str">
            <v>3.6.4.1</v>
          </cell>
          <cell r="E59" t="str">
            <v xml:space="preserve">Base de concreto hidráulico </v>
          </cell>
          <cell r="F59" t="str">
            <v>M3</v>
          </cell>
          <cell r="G59">
            <v>0</v>
          </cell>
          <cell r="H59">
            <v>0</v>
          </cell>
          <cell r="K59">
            <v>3</v>
          </cell>
          <cell r="L59" t="str">
            <v>AFIRMADOS, SUBBASES Y BASES</v>
          </cell>
          <cell r="M59" t="str">
            <v>Base de concreto hidráulico</v>
          </cell>
        </row>
        <row r="60">
          <cell r="A60" t="str">
            <v>410.1</v>
          </cell>
          <cell r="B60" t="str">
            <v>410-07</v>
          </cell>
          <cell r="C60">
            <v>0</v>
          </cell>
          <cell r="D60" t="str">
            <v>3.6.4.1.1</v>
          </cell>
          <cell r="E60" t="str">
            <v xml:space="preserve">Cemento asfáltico de penetración 60-70 </v>
          </cell>
          <cell r="F60" t="str">
            <v>Kg</v>
          </cell>
          <cell r="G60">
            <v>0</v>
          </cell>
          <cell r="H60">
            <v>1607</v>
          </cell>
          <cell r="K60">
            <v>4</v>
          </cell>
          <cell r="L60" t="str">
            <v>PAVIMENTOS ASFÁLTICOS</v>
          </cell>
          <cell r="M60" t="str">
            <v>Suministro de cemento asfáltico</v>
          </cell>
        </row>
        <row r="61">
          <cell r="A61" t="str">
            <v>410.2</v>
          </cell>
          <cell r="B61" t="str">
            <v>410-07</v>
          </cell>
          <cell r="C61">
            <v>0</v>
          </cell>
          <cell r="D61" t="str">
            <v>3.6.4.1.2</v>
          </cell>
          <cell r="E61" t="str">
            <v>Cemento asfáltico de penetración 80-100</v>
          </cell>
          <cell r="F61" t="str">
            <v>Kg</v>
          </cell>
          <cell r="G61">
            <v>0</v>
          </cell>
          <cell r="H61">
            <v>0</v>
          </cell>
          <cell r="K61">
            <v>4</v>
          </cell>
          <cell r="L61" t="str">
            <v>PAVIMENTOS ASFÁLTICOS</v>
          </cell>
          <cell r="M61" t="str">
            <v>Suministro de cemento asfáltico</v>
          </cell>
        </row>
        <row r="62">
          <cell r="A62" t="str">
            <v>411.1</v>
          </cell>
          <cell r="B62" t="str">
            <v>411-07</v>
          </cell>
          <cell r="C62">
            <v>0</v>
          </cell>
          <cell r="D62" t="str">
            <v>3.6.4.2.1</v>
          </cell>
          <cell r="E62" t="str">
            <v xml:space="preserve">Emulsión asfáltica de rotura media CRM </v>
          </cell>
          <cell r="F62" t="str">
            <v>L</v>
          </cell>
          <cell r="G62">
            <v>0</v>
          </cell>
          <cell r="H62">
            <v>0</v>
          </cell>
          <cell r="K62">
            <v>4</v>
          </cell>
          <cell r="L62" t="str">
            <v>PAVIMENTOS ASFÁLTICOS</v>
          </cell>
          <cell r="M62" t="str">
            <v>Suministro de emulsión asfáltica</v>
          </cell>
        </row>
        <row r="63">
          <cell r="A63" t="str">
            <v>411.2</v>
          </cell>
          <cell r="B63" t="str">
            <v>411-07</v>
          </cell>
          <cell r="C63">
            <v>0</v>
          </cell>
          <cell r="D63" t="str">
            <v>3.6.4.2.2</v>
          </cell>
          <cell r="E63" t="str">
            <v xml:space="preserve">Emulsión asfáltica de rotura lenta CRL-1 </v>
          </cell>
          <cell r="F63" t="str">
            <v>L</v>
          </cell>
          <cell r="G63">
            <v>0</v>
          </cell>
          <cell r="H63">
            <v>0</v>
          </cell>
          <cell r="K63">
            <v>4</v>
          </cell>
          <cell r="L63" t="str">
            <v>PAVIMENTOS ASFÁLTICOS</v>
          </cell>
          <cell r="M63" t="str">
            <v>Suministro de emulsión asfáltica</v>
          </cell>
        </row>
        <row r="64">
          <cell r="A64" t="str">
            <v>411.3</v>
          </cell>
          <cell r="B64" t="str">
            <v>411-07</v>
          </cell>
          <cell r="C64">
            <v>0</v>
          </cell>
          <cell r="D64" t="str">
            <v>3.6.4.2.3</v>
          </cell>
          <cell r="E64" t="str">
            <v xml:space="preserve">Emulsión asfáltica de rotura lenta CRL-1h </v>
          </cell>
          <cell r="F64" t="str">
            <v>L</v>
          </cell>
          <cell r="G64">
            <v>0</v>
          </cell>
          <cell r="H64">
            <v>0</v>
          </cell>
          <cell r="K64">
            <v>4</v>
          </cell>
          <cell r="L64" t="str">
            <v>PAVIMENTOS ASFÁLTICOS</v>
          </cell>
          <cell r="M64" t="str">
            <v>Suministro de emulsión asfáltica</v>
          </cell>
        </row>
        <row r="65">
          <cell r="A65" t="str">
            <v>414.1</v>
          </cell>
          <cell r="B65" t="str">
            <v>414-07</v>
          </cell>
          <cell r="C65">
            <v>0</v>
          </cell>
          <cell r="D65" t="str">
            <v>3.6.4.1.3</v>
          </cell>
          <cell r="E65" t="str">
            <v xml:space="preserve">Cemento asfáltico modificado con polímeros tipo I </v>
          </cell>
          <cell r="F65" t="str">
            <v>Kg</v>
          </cell>
          <cell r="G65">
            <v>0</v>
          </cell>
          <cell r="H65">
            <v>0</v>
          </cell>
          <cell r="K65">
            <v>4</v>
          </cell>
          <cell r="L65" t="str">
            <v>PAVIMENTOS ASFÁLTICOS</v>
          </cell>
          <cell r="M65" t="str">
            <v>Suministro de cemento asfáltico modificado con polímeros</v>
          </cell>
        </row>
        <row r="66">
          <cell r="A66" t="str">
            <v>414.2</v>
          </cell>
          <cell r="B66" t="str">
            <v>414-07</v>
          </cell>
          <cell r="C66">
            <v>0</v>
          </cell>
          <cell r="D66" t="str">
            <v>3.6.4.1.4</v>
          </cell>
          <cell r="E66" t="str">
            <v xml:space="preserve">Cemento asfáltico modificado con polímeros tipo II </v>
          </cell>
          <cell r="F66" t="str">
            <v>Kg</v>
          </cell>
          <cell r="G66">
            <v>0</v>
          </cell>
          <cell r="H66">
            <v>0</v>
          </cell>
          <cell r="K66">
            <v>4</v>
          </cell>
          <cell r="L66" t="str">
            <v>PAVIMENTOS ASFÁLTICOS</v>
          </cell>
          <cell r="M66" t="str">
            <v>Suministro de cemento asfáltico modificado con polímeros</v>
          </cell>
        </row>
        <row r="67">
          <cell r="A67" t="str">
            <v>414.3</v>
          </cell>
          <cell r="B67" t="str">
            <v>414-07</v>
          </cell>
          <cell r="C67">
            <v>0</v>
          </cell>
          <cell r="D67" t="str">
            <v>3.6.4.1.5</v>
          </cell>
          <cell r="E67" t="str">
            <v xml:space="preserve">Cemento asfáltico modificado con polímeros tipo III </v>
          </cell>
          <cell r="F67" t="str">
            <v>Kg</v>
          </cell>
          <cell r="G67">
            <v>0</v>
          </cell>
          <cell r="H67">
            <v>0</v>
          </cell>
          <cell r="K67">
            <v>4</v>
          </cell>
          <cell r="L67" t="str">
            <v>PAVIMENTOS ASFÁLTICOS</v>
          </cell>
          <cell r="M67" t="str">
            <v>Suministro de cemento asfáltico modificado con polímeros</v>
          </cell>
        </row>
        <row r="68">
          <cell r="A68" t="str">
            <v>414.4</v>
          </cell>
          <cell r="B68" t="str">
            <v>414-07</v>
          </cell>
          <cell r="C68">
            <v>0</v>
          </cell>
          <cell r="D68" t="str">
            <v>3.6.4.1.6</v>
          </cell>
          <cell r="E68" t="str">
            <v xml:space="preserve">Cemento asfáltico modificado con polímeros tipo IV </v>
          </cell>
          <cell r="F68" t="str">
            <v>Kg</v>
          </cell>
          <cell r="G68">
            <v>0</v>
          </cell>
          <cell r="H68">
            <v>0</v>
          </cell>
          <cell r="K68">
            <v>4</v>
          </cell>
          <cell r="L68" t="str">
            <v>PAVIMENTOS ASFÁLTICOS</v>
          </cell>
          <cell r="M68" t="str">
            <v>Suministro de cemento asfáltico modificado con polímeros</v>
          </cell>
        </row>
        <row r="69">
          <cell r="A69" t="str">
            <v>414.5</v>
          </cell>
          <cell r="B69" t="str">
            <v>414-07</v>
          </cell>
          <cell r="C69">
            <v>0</v>
          </cell>
          <cell r="D69" t="str">
            <v>3.6.4.1</v>
          </cell>
          <cell r="E69" t="str">
            <v xml:space="preserve">Cemento asfáltico modificado con polímeros tipo V </v>
          </cell>
          <cell r="F69" t="str">
            <v>Kg</v>
          </cell>
          <cell r="G69">
            <v>0</v>
          </cell>
          <cell r="H69">
            <v>0</v>
          </cell>
          <cell r="K69">
            <v>4</v>
          </cell>
          <cell r="L69" t="str">
            <v>PAVIMENTOS ASFÁLTICOS</v>
          </cell>
          <cell r="M69" t="str">
            <v>Suministro de cemento asfáltico modificado con polímeros</v>
          </cell>
        </row>
        <row r="70">
          <cell r="A70" t="str">
            <v>415.1</v>
          </cell>
          <cell r="B70" t="str">
            <v>415-07</v>
          </cell>
          <cell r="C70">
            <v>0</v>
          </cell>
          <cell r="D70" t="str">
            <v>3.6.4.2.5</v>
          </cell>
          <cell r="E70" t="str">
            <v xml:space="preserve">Emulsión asfáltica de rotura media, modificada con polímeros, CRM-m </v>
          </cell>
          <cell r="F70" t="str">
            <v>L</v>
          </cell>
          <cell r="G70">
            <v>0</v>
          </cell>
          <cell r="H70">
            <v>0</v>
          </cell>
          <cell r="K70">
            <v>4</v>
          </cell>
          <cell r="L70" t="str">
            <v>PAVIMENTOS ASFÁLTICOS</v>
          </cell>
          <cell r="M70" t="str">
            <v>Suministro de emulsión asfáltica modificada con polímeros</v>
          </cell>
        </row>
        <row r="71">
          <cell r="A71" t="str">
            <v>420.1</v>
          </cell>
          <cell r="B71" t="str">
            <v>420-07</v>
          </cell>
          <cell r="C71">
            <v>0</v>
          </cell>
          <cell r="D71" t="str">
            <v xml:space="preserve">3.6.4.3.1 </v>
          </cell>
          <cell r="E71" t="str">
            <v xml:space="preserve">Riego de imprimación con emulsión asfáltica </v>
          </cell>
          <cell r="F71" t="str">
            <v>M2</v>
          </cell>
          <cell r="G71">
            <v>0</v>
          </cell>
          <cell r="H71">
            <v>1259</v>
          </cell>
          <cell r="K71">
            <v>4</v>
          </cell>
          <cell r="L71" t="str">
            <v>PAVIMENTOS ASFÁLTICOS</v>
          </cell>
          <cell r="M71" t="str">
            <v>Riego de imprimación</v>
          </cell>
        </row>
        <row r="72">
          <cell r="A72" t="str">
            <v>420.2</v>
          </cell>
          <cell r="B72" t="str">
            <v>420-07</v>
          </cell>
          <cell r="C72">
            <v>0</v>
          </cell>
          <cell r="D72" t="str">
            <v>3.6.4.3.2</v>
          </cell>
          <cell r="E72" t="str">
            <v xml:space="preserve">Riego de imprimación con asfalto líquido </v>
          </cell>
          <cell r="F72" t="str">
            <v>M2</v>
          </cell>
          <cell r="G72">
            <v>0</v>
          </cell>
          <cell r="H72">
            <v>4387</v>
          </cell>
          <cell r="K72">
            <v>4</v>
          </cell>
          <cell r="L72" t="str">
            <v>PAVIMENTOS ASFÁLTICOS</v>
          </cell>
          <cell r="M72" t="str">
            <v>Riego de imprimación</v>
          </cell>
        </row>
        <row r="73">
          <cell r="A73" t="str">
            <v>421.1</v>
          </cell>
          <cell r="B73" t="str">
            <v>421-07</v>
          </cell>
          <cell r="C73">
            <v>0</v>
          </cell>
          <cell r="D73" t="str">
            <v>3.6.4.4.2</v>
          </cell>
          <cell r="E73" t="str">
            <v xml:space="preserve">Riego de liga con emulsión asfáltica CRR-1 </v>
          </cell>
          <cell r="F73" t="str">
            <v>M2</v>
          </cell>
          <cell r="G73">
            <v>0</v>
          </cell>
          <cell r="H73">
            <v>993</v>
          </cell>
          <cell r="K73">
            <v>4</v>
          </cell>
          <cell r="L73" t="str">
            <v>PAVIMENTOS ASFÁLTICOS</v>
          </cell>
          <cell r="M73" t="str">
            <v>Riego de liga</v>
          </cell>
        </row>
        <row r="74">
          <cell r="A74" t="str">
            <v>421.2</v>
          </cell>
          <cell r="B74" t="str">
            <v>421-07</v>
          </cell>
          <cell r="C74">
            <v>0</v>
          </cell>
          <cell r="D74" t="str">
            <v>3.6.4.4.3</v>
          </cell>
          <cell r="E74" t="str">
            <v xml:space="preserve">Riego de liga con emulsión asfáltica CRR-2 </v>
          </cell>
          <cell r="F74" t="str">
            <v>M2</v>
          </cell>
          <cell r="G74">
            <v>0</v>
          </cell>
          <cell r="H74">
            <v>917</v>
          </cell>
          <cell r="K74">
            <v>4</v>
          </cell>
          <cell r="L74" t="str">
            <v>PAVIMENTOS ASFÁLTICOS</v>
          </cell>
          <cell r="M74" t="str">
            <v>Riego de liga</v>
          </cell>
        </row>
        <row r="75">
          <cell r="A75" t="str">
            <v>421.3</v>
          </cell>
          <cell r="B75" t="str">
            <v>421-07</v>
          </cell>
          <cell r="C75">
            <v>0</v>
          </cell>
          <cell r="D75" t="str">
            <v>3.6.4.4.4</v>
          </cell>
          <cell r="E75" t="str">
            <v xml:space="preserve">Riego de liga con emulsión modificada con polímeros CRR-1m </v>
          </cell>
          <cell r="F75" t="str">
            <v>M2</v>
          </cell>
          <cell r="G75">
            <v>0</v>
          </cell>
          <cell r="H75">
            <v>1551</v>
          </cell>
          <cell r="K75">
            <v>4</v>
          </cell>
          <cell r="L75" t="str">
            <v>PAVIMENTOS ASFÁLTICOS</v>
          </cell>
          <cell r="M75" t="str">
            <v>Riego de liga</v>
          </cell>
        </row>
        <row r="76">
          <cell r="A76" t="str">
            <v>421.4</v>
          </cell>
          <cell r="B76" t="str">
            <v>421-07</v>
          </cell>
          <cell r="C76">
            <v>0</v>
          </cell>
          <cell r="D76" t="str">
            <v>3.6.4.4.5</v>
          </cell>
          <cell r="E76" t="str">
            <v xml:space="preserve">Riego de liga con emulsión modificada con polímeros CRR-2m </v>
          </cell>
          <cell r="F76" t="str">
            <v>M2</v>
          </cell>
          <cell r="G76">
            <v>0</v>
          </cell>
          <cell r="H76">
            <v>1604</v>
          </cell>
          <cell r="K76">
            <v>4</v>
          </cell>
          <cell r="L76" t="str">
            <v>PAVIMENTOS ASFÁLTICOS</v>
          </cell>
          <cell r="M76" t="str">
            <v>Riego de liga</v>
          </cell>
        </row>
        <row r="77">
          <cell r="A77" t="str">
            <v>430.1</v>
          </cell>
          <cell r="B77" t="str">
            <v>430-07</v>
          </cell>
          <cell r="C77">
            <v>0</v>
          </cell>
          <cell r="D77" t="str">
            <v>3.6.4.5.1</v>
          </cell>
          <cell r="E77" t="str">
            <v xml:space="preserve">Tratamiento superficial simple con emulsión CRR-2 </v>
          </cell>
          <cell r="F77" t="str">
            <v>M2</v>
          </cell>
          <cell r="G77">
            <v>0</v>
          </cell>
          <cell r="H77">
            <v>0</v>
          </cell>
          <cell r="K77">
            <v>4</v>
          </cell>
          <cell r="L77" t="str">
            <v>PAVIMENTOS ASFÁLTICOS</v>
          </cell>
          <cell r="M77" t="str">
            <v>Tratamiento superficial simple</v>
          </cell>
        </row>
        <row r="78">
          <cell r="A78" t="str">
            <v>430.2</v>
          </cell>
          <cell r="B78" t="str">
            <v>430-07</v>
          </cell>
          <cell r="C78">
            <v>0</v>
          </cell>
          <cell r="D78" t="str">
            <v>3.6.4.5.2</v>
          </cell>
          <cell r="E78" t="str">
            <v xml:space="preserve">Tratamiento superficial simple con emulsión CRR-2 m </v>
          </cell>
          <cell r="F78" t="str">
            <v>M2</v>
          </cell>
          <cell r="G78">
            <v>0</v>
          </cell>
          <cell r="H78">
            <v>0</v>
          </cell>
          <cell r="K78">
            <v>4</v>
          </cell>
          <cell r="L78" t="str">
            <v>PAVIMENTOS ASFÁLTICOS</v>
          </cell>
          <cell r="M78" t="str">
            <v>Tratamiento superficial simple</v>
          </cell>
        </row>
        <row r="79">
          <cell r="A79" t="str">
            <v>431.1</v>
          </cell>
          <cell r="B79" t="str">
            <v>431-07</v>
          </cell>
          <cell r="C79">
            <v>0</v>
          </cell>
          <cell r="D79" t="str">
            <v>3.6.4.6.1</v>
          </cell>
          <cell r="E79" t="str">
            <v xml:space="preserve">Tratamiento superficial doble con emulsión CRR-2 </v>
          </cell>
          <cell r="F79" t="str">
            <v>M2</v>
          </cell>
          <cell r="G79">
            <v>0</v>
          </cell>
          <cell r="H79">
            <v>0</v>
          </cell>
          <cell r="K79">
            <v>4</v>
          </cell>
          <cell r="L79" t="str">
            <v>PAVIMENTOS ASFÁLTICOS</v>
          </cell>
          <cell r="M79" t="str">
            <v>Tratamiento superficial doble</v>
          </cell>
        </row>
        <row r="80">
          <cell r="A80" t="str">
            <v>431.2</v>
          </cell>
          <cell r="B80" t="str">
            <v>431-07</v>
          </cell>
          <cell r="C80">
            <v>0</v>
          </cell>
          <cell r="D80" t="str">
            <v>3.6.4.6.2</v>
          </cell>
          <cell r="E80" t="str">
            <v xml:space="preserve">Tratamiento superficial doble con emulsión CRR-2 m </v>
          </cell>
          <cell r="F80" t="str">
            <v>M2</v>
          </cell>
          <cell r="G80">
            <v>0</v>
          </cell>
          <cell r="H80">
            <v>0</v>
          </cell>
          <cell r="K80">
            <v>4</v>
          </cell>
          <cell r="L80" t="str">
            <v>PAVIMENTOS ASFÁLTICOS</v>
          </cell>
          <cell r="M80" t="str">
            <v>Tratamiento superficial doble</v>
          </cell>
        </row>
        <row r="81">
          <cell r="A81" t="str">
            <v>432.1</v>
          </cell>
          <cell r="B81" t="str">
            <v>432-07</v>
          </cell>
          <cell r="C81">
            <v>0</v>
          </cell>
          <cell r="D81" t="str">
            <v>3.6.4.7.1</v>
          </cell>
          <cell r="E81" t="str">
            <v xml:space="preserve">Sello de arena-asfalto con emulsión CRR-2 </v>
          </cell>
          <cell r="F81" t="str">
            <v>M2</v>
          </cell>
          <cell r="G81">
            <v>0</v>
          </cell>
          <cell r="H81">
            <v>0</v>
          </cell>
          <cell r="K81">
            <v>4</v>
          </cell>
          <cell r="L81" t="str">
            <v>PAVIMENTOS ASFÁLTICOS</v>
          </cell>
          <cell r="M81" t="str">
            <v>Sello de arena-asfalto</v>
          </cell>
        </row>
        <row r="82">
          <cell r="A82" t="str">
            <v>432.2</v>
          </cell>
          <cell r="B82" t="str">
            <v>432-07</v>
          </cell>
          <cell r="C82">
            <v>0</v>
          </cell>
          <cell r="D82" t="str">
            <v>3.6.4.7.1</v>
          </cell>
          <cell r="E82" t="str">
            <v xml:space="preserve">Sello de arena-asfalto con emulsión CRR-2m </v>
          </cell>
          <cell r="F82" t="str">
            <v>M2</v>
          </cell>
          <cell r="G82">
            <v>0</v>
          </cell>
          <cell r="H82">
            <v>0</v>
          </cell>
          <cell r="K82">
            <v>4</v>
          </cell>
          <cell r="L82" t="str">
            <v>PAVIMENTOS ASFÁLTICOS</v>
          </cell>
          <cell r="M82" t="str">
            <v>Sello de arena-asfalto</v>
          </cell>
        </row>
        <row r="83">
          <cell r="A83" t="str">
            <v>433.1</v>
          </cell>
          <cell r="B83" t="str">
            <v>433-07</v>
          </cell>
          <cell r="C83">
            <v>0</v>
          </cell>
          <cell r="D83" t="str">
            <v>3.6.4.8.1</v>
          </cell>
          <cell r="E83" t="str">
            <v xml:space="preserve">Lechada asfáltica con emulsión CRL-1h, tipo LA-1 </v>
          </cell>
          <cell r="F83" t="str">
            <v>M2</v>
          </cell>
          <cell r="G83">
            <v>0</v>
          </cell>
          <cell r="H83">
            <v>0</v>
          </cell>
          <cell r="K83">
            <v>4</v>
          </cell>
          <cell r="L83" t="str">
            <v>PAVIMENTOS ASFÁLTICOS</v>
          </cell>
          <cell r="M83" t="str">
            <v>Lechada asfáltica</v>
          </cell>
        </row>
        <row r="84">
          <cell r="A84" t="str">
            <v>433.2</v>
          </cell>
          <cell r="B84" t="str">
            <v>433-07</v>
          </cell>
          <cell r="C84">
            <v>0</v>
          </cell>
          <cell r="D84" t="str">
            <v>3.6.4.8.2</v>
          </cell>
          <cell r="E84" t="str">
            <v>Lechada asfáltica con emulsión CRL-1h, tipo LA-2</v>
          </cell>
          <cell r="F84" t="str">
            <v>M2</v>
          </cell>
          <cell r="G84">
            <v>0</v>
          </cell>
          <cell r="H84">
            <v>0</v>
          </cell>
          <cell r="K84">
            <v>4</v>
          </cell>
          <cell r="L84" t="str">
            <v>PAVIMENTOS ASFÁLTICOS</v>
          </cell>
          <cell r="M84" t="str">
            <v>Lechada asfáltica</v>
          </cell>
        </row>
        <row r="85">
          <cell r="A85" t="str">
            <v>433.3</v>
          </cell>
          <cell r="B85" t="str">
            <v>433-07</v>
          </cell>
          <cell r="C85">
            <v>0</v>
          </cell>
          <cell r="D85" t="str">
            <v>3.6.4.8.3</v>
          </cell>
          <cell r="E85" t="str">
            <v>Lechada asfáltica con emulsión CRL-1h, tipo LA-3</v>
          </cell>
          <cell r="F85" t="str">
            <v>M2</v>
          </cell>
          <cell r="G85">
            <v>0</v>
          </cell>
          <cell r="H85">
            <v>0</v>
          </cell>
          <cell r="K85">
            <v>4</v>
          </cell>
          <cell r="L85" t="str">
            <v>PAVIMENTOS ASFÁLTICOS</v>
          </cell>
          <cell r="M85" t="str">
            <v>Lechada asfáltica</v>
          </cell>
        </row>
        <row r="86">
          <cell r="A86" t="str">
            <v>433.4</v>
          </cell>
          <cell r="B86" t="str">
            <v>433-07</v>
          </cell>
          <cell r="C86">
            <v>0</v>
          </cell>
          <cell r="D86" t="str">
            <v>3.6.4.8.4</v>
          </cell>
          <cell r="E86" t="str">
            <v xml:space="preserve">Lechada asfáltica con emulsión CRL-1h, tipo LA-4 </v>
          </cell>
          <cell r="F86" t="str">
            <v>M2</v>
          </cell>
          <cell r="G86">
            <v>0</v>
          </cell>
          <cell r="H86">
            <v>0</v>
          </cell>
          <cell r="K86">
            <v>4</v>
          </cell>
          <cell r="L86" t="str">
            <v>PAVIMENTOS ASFÁLTICOS</v>
          </cell>
          <cell r="M86" t="str">
            <v>Lechada asfáltica</v>
          </cell>
        </row>
        <row r="87">
          <cell r="A87" t="str">
            <v>433.5</v>
          </cell>
          <cell r="B87" t="str">
            <v>433-07</v>
          </cell>
          <cell r="C87">
            <v>0</v>
          </cell>
          <cell r="D87" t="str">
            <v>3.6.4.8.5</v>
          </cell>
          <cell r="E87" t="str">
            <v xml:space="preserve">Lechada asfáltica con emulsión CRL-1hm ,tipo LA-1 </v>
          </cell>
          <cell r="F87" t="str">
            <v>M2</v>
          </cell>
          <cell r="G87">
            <v>0</v>
          </cell>
          <cell r="H87">
            <v>0</v>
          </cell>
          <cell r="K87">
            <v>4</v>
          </cell>
          <cell r="L87" t="str">
            <v>PAVIMENTOS ASFÁLTICOS</v>
          </cell>
          <cell r="M87" t="str">
            <v>Lechada asfáltica</v>
          </cell>
        </row>
        <row r="88">
          <cell r="A88" t="str">
            <v>433.6</v>
          </cell>
          <cell r="B88" t="str">
            <v>433-07</v>
          </cell>
          <cell r="C88">
            <v>0</v>
          </cell>
          <cell r="D88" t="str">
            <v>3.6.4.8.6</v>
          </cell>
          <cell r="E88" t="str">
            <v xml:space="preserve">Lechada asfáltica con emulsión CRL-1hm ,tipo LA-2 </v>
          </cell>
          <cell r="F88" t="str">
            <v>M2</v>
          </cell>
          <cell r="G88">
            <v>0</v>
          </cell>
          <cell r="H88">
            <v>0</v>
          </cell>
          <cell r="K88">
            <v>4</v>
          </cell>
          <cell r="L88" t="str">
            <v>PAVIMENTOS ASFÁLTICOS</v>
          </cell>
          <cell r="M88" t="str">
            <v>Lechada asfáltica</v>
          </cell>
        </row>
        <row r="89">
          <cell r="A89" t="str">
            <v>433.7</v>
          </cell>
          <cell r="B89" t="str">
            <v>433-07</v>
          </cell>
          <cell r="C89">
            <v>0</v>
          </cell>
          <cell r="D89" t="str">
            <v>3.6.4.8.7</v>
          </cell>
          <cell r="E89" t="str">
            <v xml:space="preserve">Lechada asfáltica con emulsión CRL-1hm ,tipo LA-3 </v>
          </cell>
          <cell r="F89" t="str">
            <v>M2</v>
          </cell>
          <cell r="G89">
            <v>0</v>
          </cell>
          <cell r="H89">
            <v>0</v>
          </cell>
          <cell r="K89">
            <v>4</v>
          </cell>
          <cell r="L89" t="str">
            <v>PAVIMENTOS ASFÁLTICOS</v>
          </cell>
          <cell r="M89" t="str">
            <v>Lechada asfáltica</v>
          </cell>
        </row>
        <row r="90">
          <cell r="A90" t="str">
            <v>433.8</v>
          </cell>
          <cell r="B90" t="str">
            <v>433-07</v>
          </cell>
          <cell r="C90">
            <v>0</v>
          </cell>
          <cell r="D90" t="str">
            <v>3.6.4.8.8</v>
          </cell>
          <cell r="E90" t="str">
            <v xml:space="preserve">Lechada asfáltica con emulsión CRL-1hm ,tipo LA-4 </v>
          </cell>
          <cell r="F90" t="str">
            <v>M2</v>
          </cell>
          <cell r="G90">
            <v>0</v>
          </cell>
          <cell r="H90">
            <v>0</v>
          </cell>
          <cell r="K90">
            <v>4</v>
          </cell>
          <cell r="L90" t="str">
            <v>PAVIMENTOS ASFÁLTICOS</v>
          </cell>
          <cell r="M90" t="str">
            <v>Lechada asfáltica</v>
          </cell>
        </row>
        <row r="91">
          <cell r="A91" t="str">
            <v>440.1</v>
          </cell>
          <cell r="B91" t="str">
            <v>440-07</v>
          </cell>
          <cell r="C91">
            <v>0</v>
          </cell>
          <cell r="D91" t="str">
            <v>3.6.4.9.1</v>
          </cell>
          <cell r="E91" t="str">
            <v xml:space="preserve">Mezcla densa en frío tipo MDF-1 </v>
          </cell>
          <cell r="F91" t="str">
            <v>M3</v>
          </cell>
          <cell r="G91">
            <v>0</v>
          </cell>
          <cell r="H91">
            <v>0</v>
          </cell>
          <cell r="K91">
            <v>4</v>
          </cell>
          <cell r="L91" t="str">
            <v>PAVIMENTOS ASFÁLTICOS</v>
          </cell>
          <cell r="M91" t="str">
            <v>Mezcla densa en frío</v>
          </cell>
        </row>
        <row r="92">
          <cell r="A92" t="str">
            <v>440.2</v>
          </cell>
          <cell r="B92" t="str">
            <v>440-07</v>
          </cell>
          <cell r="C92">
            <v>0</v>
          </cell>
          <cell r="D92" t="str">
            <v>3.6.4.9.2</v>
          </cell>
          <cell r="E92" t="str">
            <v xml:space="preserve">Mezcla densa en frío tipo MDF-2 </v>
          </cell>
          <cell r="F92" t="str">
            <v>M3</v>
          </cell>
          <cell r="G92">
            <v>0</v>
          </cell>
          <cell r="H92">
            <v>0</v>
          </cell>
          <cell r="K92">
            <v>4</v>
          </cell>
          <cell r="L92" t="str">
            <v>PAVIMENTOS ASFÁLTICOS</v>
          </cell>
          <cell r="M92" t="str">
            <v>Mezcla densa en frío</v>
          </cell>
        </row>
        <row r="93">
          <cell r="A93" t="str">
            <v>440.3</v>
          </cell>
          <cell r="B93" t="str">
            <v>440-07</v>
          </cell>
          <cell r="C93">
            <v>0</v>
          </cell>
          <cell r="D93" t="str">
            <v>3.6.4.9.3</v>
          </cell>
          <cell r="E93" t="str">
            <v xml:space="preserve">Mezcla densa en frío tipo MDF-3 </v>
          </cell>
          <cell r="F93" t="str">
            <v>M3</v>
          </cell>
          <cell r="G93">
            <v>0</v>
          </cell>
          <cell r="H93">
            <v>0</v>
          </cell>
          <cell r="K93">
            <v>4</v>
          </cell>
          <cell r="L93" t="str">
            <v>PAVIMENTOS ASFÁLTICOS</v>
          </cell>
          <cell r="M93" t="str">
            <v>Mezcla densa en frío</v>
          </cell>
        </row>
        <row r="94">
          <cell r="A94" t="str">
            <v>440.4</v>
          </cell>
          <cell r="B94" t="str">
            <v>440-07</v>
          </cell>
          <cell r="C94">
            <v>0</v>
          </cell>
          <cell r="D94" t="str">
            <v>3.6.4.9.4</v>
          </cell>
          <cell r="E94" t="str">
            <v xml:space="preserve">Mezcla densa en frío para bacheo </v>
          </cell>
          <cell r="F94" t="str">
            <v>M3</v>
          </cell>
          <cell r="G94">
            <v>0</v>
          </cell>
          <cell r="H94">
            <v>0</v>
          </cell>
          <cell r="K94">
            <v>4</v>
          </cell>
          <cell r="L94" t="str">
            <v>PAVIMENTOS ASFÁLTICOS</v>
          </cell>
          <cell r="M94" t="str">
            <v>Mezcla densa en frío</v>
          </cell>
        </row>
        <row r="95">
          <cell r="A95" t="str">
            <v>441.1</v>
          </cell>
          <cell r="B95" t="str">
            <v>441-07</v>
          </cell>
          <cell r="C95">
            <v>0</v>
          </cell>
          <cell r="D95" t="str">
            <v>3.6.4.10.1</v>
          </cell>
          <cell r="E95" t="str">
            <v xml:space="preserve">Mezcla abierta en frío tipo MAF-1 </v>
          </cell>
          <cell r="F95" t="str">
            <v>M3</v>
          </cell>
          <cell r="G95">
            <v>0</v>
          </cell>
          <cell r="H95">
            <v>0</v>
          </cell>
          <cell r="K95">
            <v>4</v>
          </cell>
          <cell r="L95" t="str">
            <v>PAVIMENTOS ASFÁLTICOS</v>
          </cell>
          <cell r="M95" t="str">
            <v>Mezcla abierta en frío</v>
          </cell>
        </row>
        <row r="96">
          <cell r="A96" t="str">
            <v>441.2</v>
          </cell>
          <cell r="B96" t="str">
            <v>441-07</v>
          </cell>
          <cell r="C96">
            <v>0</v>
          </cell>
          <cell r="D96" t="str">
            <v>3.6.4.10.2</v>
          </cell>
          <cell r="E96" t="str">
            <v xml:space="preserve">Mezcla abierta en frío tipo MAF-2 </v>
          </cell>
          <cell r="F96" t="str">
            <v>M3</v>
          </cell>
          <cell r="G96">
            <v>0</v>
          </cell>
          <cell r="H96">
            <v>0</v>
          </cell>
          <cell r="K96">
            <v>4</v>
          </cell>
          <cell r="L96" t="str">
            <v>PAVIMENTOS ASFÁLTICOS</v>
          </cell>
          <cell r="M96" t="str">
            <v>Mezcla abierta en frío</v>
          </cell>
        </row>
        <row r="97">
          <cell r="A97" t="str">
            <v>441.3</v>
          </cell>
          <cell r="B97" t="str">
            <v>441-07</v>
          </cell>
          <cell r="C97">
            <v>0</v>
          </cell>
          <cell r="D97" t="str">
            <v>3.6.4.10.3</v>
          </cell>
          <cell r="E97" t="str">
            <v xml:space="preserve">Mezcla abierta en frío tipo MAF-3 </v>
          </cell>
          <cell r="F97" t="str">
            <v>M3</v>
          </cell>
          <cell r="G97">
            <v>0</v>
          </cell>
          <cell r="H97">
            <v>0</v>
          </cell>
          <cell r="K97">
            <v>4</v>
          </cell>
          <cell r="L97" t="str">
            <v>PAVIMENTOS ASFÁLTICOS</v>
          </cell>
          <cell r="M97" t="str">
            <v>Mezcla abierta en frío</v>
          </cell>
        </row>
        <row r="98">
          <cell r="A98" t="str">
            <v>441.4</v>
          </cell>
          <cell r="B98" t="str">
            <v>441-07</v>
          </cell>
          <cell r="C98">
            <v>0</v>
          </cell>
          <cell r="D98" t="str">
            <v>3.6.4.10.4</v>
          </cell>
          <cell r="E98" t="str">
            <v>Mezcla abierta en frío para bacheo</v>
          </cell>
          <cell r="F98" t="str">
            <v>M3</v>
          </cell>
          <cell r="G98">
            <v>0</v>
          </cell>
          <cell r="H98">
            <v>0</v>
          </cell>
          <cell r="K98">
            <v>4</v>
          </cell>
          <cell r="L98" t="str">
            <v>PAVIMENTOS ASFÁLTICOS</v>
          </cell>
          <cell r="M98" t="str">
            <v>Mezcla abierta en frío</v>
          </cell>
        </row>
        <row r="99">
          <cell r="A99" t="str">
            <v>450.1</v>
          </cell>
          <cell r="B99" t="str">
            <v>450-07</v>
          </cell>
          <cell r="C99">
            <v>0</v>
          </cell>
          <cell r="D99" t="str">
            <v>3.6.4.11.2</v>
          </cell>
          <cell r="E99" t="str">
            <v xml:space="preserve">Mezcla densa en caliente tipo MDC-1 </v>
          </cell>
          <cell r="F99" t="str">
            <v>M3</v>
          </cell>
          <cell r="G99">
            <v>0</v>
          </cell>
          <cell r="H99">
            <v>0</v>
          </cell>
          <cell r="K99">
            <v>4</v>
          </cell>
          <cell r="L99" t="str">
            <v>PAVIMENTOS ASFÁLTICOS</v>
          </cell>
          <cell r="M99" t="str">
            <v>Mezclas asfálticas en caliente (Concreto asfáltico y Mezcla de alto módulo)</v>
          </cell>
        </row>
        <row r="100">
          <cell r="A100" t="str">
            <v>450.2 (7401)</v>
          </cell>
          <cell r="B100" t="str">
            <v>450-07</v>
          </cell>
          <cell r="C100" t="str">
            <v>3.6.4.11.3</v>
          </cell>
          <cell r="D100" t="e">
            <v>#N/A</v>
          </cell>
          <cell r="E100" t="str">
            <v>Mezcla densa en caliente tipo MDC-2 (7403)</v>
          </cell>
          <cell r="F100" t="str">
            <v>M3</v>
          </cell>
          <cell r="G100">
            <v>1</v>
          </cell>
          <cell r="H100">
            <v>614388</v>
          </cell>
          <cell r="K100">
            <v>4</v>
          </cell>
          <cell r="L100" t="str">
            <v>PAVIMENTOS ASFÁLTICOS</v>
          </cell>
          <cell r="M100" t="str">
            <v>Mezclas asfálticas en caliente (Concreto asfáltico y Mezcla de alto módulo)</v>
          </cell>
        </row>
        <row r="101">
          <cell r="A101" t="str">
            <v>450.3</v>
          </cell>
          <cell r="B101" t="str">
            <v>450-07</v>
          </cell>
          <cell r="C101">
            <v>0</v>
          </cell>
          <cell r="D101" t="str">
            <v>3.6.4.11.4</v>
          </cell>
          <cell r="E101" t="str">
            <v xml:space="preserve">Mezcla densa en caliente tipo MDC-3 </v>
          </cell>
          <cell r="F101" t="str">
            <v>M3</v>
          </cell>
          <cell r="G101">
            <v>0</v>
          </cell>
          <cell r="H101">
            <v>0</v>
          </cell>
          <cell r="K101">
            <v>4</v>
          </cell>
          <cell r="L101" t="str">
            <v>PAVIMENTOS ASFÁLTICOS</v>
          </cell>
          <cell r="M101" t="str">
            <v>Mezclas asfálticas en caliente (Concreto asfáltico y Mezcla de alto módulo)</v>
          </cell>
        </row>
        <row r="102">
          <cell r="A102" t="str">
            <v>450.4</v>
          </cell>
          <cell r="B102" t="str">
            <v>450-07</v>
          </cell>
          <cell r="C102">
            <v>0</v>
          </cell>
          <cell r="D102" t="str">
            <v>3.6.4</v>
          </cell>
          <cell r="E102" t="str">
            <v xml:space="preserve">Mezcla semidensa en caliente tipo MSC-1 </v>
          </cell>
          <cell r="F102" t="str">
            <v>M3</v>
          </cell>
          <cell r="G102">
            <v>0</v>
          </cell>
          <cell r="H102">
            <v>0</v>
          </cell>
          <cell r="K102">
            <v>4</v>
          </cell>
          <cell r="L102" t="str">
            <v>PAVIMENTOS ASFÁLTICOS</v>
          </cell>
          <cell r="M102" t="str">
            <v>Mezclas asfálticas en caliente (Concreto asfáltico y Mezcla de alto módulo)</v>
          </cell>
        </row>
        <row r="103">
          <cell r="A103" t="str">
            <v>450.5</v>
          </cell>
          <cell r="B103" t="str">
            <v>450-07</v>
          </cell>
          <cell r="C103">
            <v>0</v>
          </cell>
          <cell r="D103" t="str">
            <v>3.6.4</v>
          </cell>
          <cell r="E103" t="str">
            <v xml:space="preserve">Mezcla semidensa en caliente tipo MSC-2 </v>
          </cell>
          <cell r="F103" t="str">
            <v>M3</v>
          </cell>
          <cell r="G103">
            <v>0</v>
          </cell>
          <cell r="H103">
            <v>0</v>
          </cell>
          <cell r="K103">
            <v>4</v>
          </cell>
          <cell r="L103" t="str">
            <v>PAVIMENTOS ASFÁLTICOS</v>
          </cell>
          <cell r="M103" t="str">
            <v>Mezclas asfálticas en caliente (Concreto asfáltico y Mezcla de alto módulo)</v>
          </cell>
        </row>
        <row r="104">
          <cell r="A104" t="str">
            <v>450.6</v>
          </cell>
          <cell r="B104" t="str">
            <v>450-07</v>
          </cell>
          <cell r="C104">
            <v>0</v>
          </cell>
          <cell r="D104" t="str">
            <v>3.6.4</v>
          </cell>
          <cell r="E104" t="str">
            <v xml:space="preserve">Mezcla gruesa en caliente tipo MGC-0 </v>
          </cell>
          <cell r="F104" t="str">
            <v>M3</v>
          </cell>
          <cell r="G104">
            <v>0</v>
          </cell>
          <cell r="H104">
            <v>0</v>
          </cell>
          <cell r="K104">
            <v>4</v>
          </cell>
          <cell r="L104" t="str">
            <v>PAVIMENTOS ASFÁLTICOS</v>
          </cell>
          <cell r="M104" t="str">
            <v>Mezclas asfálticas en caliente (Concreto asfáltico y Mezcla de alto módulo)</v>
          </cell>
        </row>
        <row r="105">
          <cell r="A105" t="str">
            <v>450.7</v>
          </cell>
          <cell r="B105" t="str">
            <v>450-07</v>
          </cell>
          <cell r="C105">
            <v>0</v>
          </cell>
          <cell r="D105" t="str">
            <v>3.6.4</v>
          </cell>
          <cell r="E105" t="str">
            <v xml:space="preserve">Mezcla gruesa en caliente tipo MGC-1 </v>
          </cell>
          <cell r="F105" t="str">
            <v>M3</v>
          </cell>
          <cell r="G105">
            <v>0</v>
          </cell>
          <cell r="H105">
            <v>0</v>
          </cell>
          <cell r="K105">
            <v>4</v>
          </cell>
          <cell r="L105" t="str">
            <v>PAVIMENTOS ASFÁLTICOS</v>
          </cell>
          <cell r="M105" t="str">
            <v>Mezclas asfálticas en caliente (Concreto asfáltico y Mezcla de alto módulo)</v>
          </cell>
        </row>
        <row r="106">
          <cell r="A106" t="str">
            <v>450.8</v>
          </cell>
          <cell r="B106" t="str">
            <v>450-07</v>
          </cell>
          <cell r="C106">
            <v>0</v>
          </cell>
          <cell r="D106" t="str">
            <v>3.6.4</v>
          </cell>
          <cell r="E106" t="str">
            <v xml:space="preserve">Mezcla de alto módulo </v>
          </cell>
          <cell r="F106" t="str">
            <v>M3</v>
          </cell>
          <cell r="G106">
            <v>0</v>
          </cell>
          <cell r="H106">
            <v>0</v>
          </cell>
          <cell r="K106">
            <v>4</v>
          </cell>
          <cell r="L106" t="str">
            <v>PAVIMENTOS ASFÁLTICOS</v>
          </cell>
          <cell r="M106" t="str">
            <v>Mezclas asfálticas en caliente (Concreto asfáltico y Mezcla de alto módulo)</v>
          </cell>
        </row>
        <row r="107">
          <cell r="A107" t="str">
            <v>450.9 (7401)</v>
          </cell>
          <cell r="B107" t="str">
            <v>450-07</v>
          </cell>
          <cell r="C107" t="str">
            <v>3.6.4.11.10</v>
          </cell>
          <cell r="D107" t="e">
            <v>#N/A</v>
          </cell>
          <cell r="E107" t="str">
            <v>Mezcla en caliente para bacheo (7403)</v>
          </cell>
          <cell r="F107" t="str">
            <v>M3</v>
          </cell>
          <cell r="G107">
            <v>1</v>
          </cell>
          <cell r="H107">
            <v>663609</v>
          </cell>
          <cell r="K107">
            <v>4</v>
          </cell>
          <cell r="L107" t="str">
            <v>PAVIMENTOS ASFÁLTICOS</v>
          </cell>
          <cell r="M107" t="str">
            <v>Mezclas asfálticas en caliente (Concreto asfáltico y Mezcla de alto módulo)</v>
          </cell>
        </row>
        <row r="108">
          <cell r="A108" t="str">
            <v>450.1.1</v>
          </cell>
          <cell r="B108" t="str">
            <v>450-07</v>
          </cell>
          <cell r="C108">
            <v>0</v>
          </cell>
          <cell r="D108" t="str">
            <v>3.6.4.11</v>
          </cell>
          <cell r="E108" t="str">
            <v xml:space="preserve">Mezcla densa en caliente tipo MDC-1, para capa de rodadura. </v>
          </cell>
          <cell r="F108" t="str">
            <v>M3</v>
          </cell>
          <cell r="G108">
            <v>0</v>
          </cell>
          <cell r="H108">
            <v>0</v>
          </cell>
          <cell r="K108">
            <v>4</v>
          </cell>
          <cell r="L108" t="str">
            <v>PAVIMENTOS ASFÁLTICOS</v>
          </cell>
          <cell r="M108" t="str">
            <v>Mezclas asfálticas en caliente (Concreto asfáltico y Mezcla de alto módulo)</v>
          </cell>
        </row>
        <row r="109">
          <cell r="A109" t="str">
            <v>450.1.2</v>
          </cell>
          <cell r="B109" t="str">
            <v>450-07</v>
          </cell>
          <cell r="C109">
            <v>0</v>
          </cell>
          <cell r="D109" t="str">
            <v>3.6.4.11</v>
          </cell>
          <cell r="E109" t="str">
            <v>Mezcla densa en caliente tipo MDC-1, para capa intermedia.</v>
          </cell>
          <cell r="F109" t="str">
            <v>M3</v>
          </cell>
          <cell r="G109">
            <v>0</v>
          </cell>
          <cell r="H109">
            <v>0</v>
          </cell>
          <cell r="K109">
            <v>4</v>
          </cell>
          <cell r="L109" t="str">
            <v>PAVIMENTOS ASFÁLTICOS</v>
          </cell>
          <cell r="M109" t="str">
            <v>Mezclas asfálticas en caliente (Concreto asfáltico y Mezcla de alto módulo)</v>
          </cell>
        </row>
        <row r="110">
          <cell r="A110" t="str">
            <v>451.1</v>
          </cell>
          <cell r="B110" t="str">
            <v>451-07</v>
          </cell>
          <cell r="C110">
            <v>0</v>
          </cell>
          <cell r="D110" t="str">
            <v>3.6.4.12.1</v>
          </cell>
          <cell r="E110" t="str">
            <v xml:space="preserve">Mezcla abierta en caliente tipo MAC-1 </v>
          </cell>
          <cell r="F110" t="str">
            <v>M3</v>
          </cell>
          <cell r="G110">
            <v>0</v>
          </cell>
          <cell r="H110">
            <v>0</v>
          </cell>
          <cell r="K110">
            <v>4</v>
          </cell>
          <cell r="L110" t="str">
            <v>PAVIMENTOS ASFÁLTICOS</v>
          </cell>
          <cell r="M110" t="str">
            <v>Mezcla abierta en caliente</v>
          </cell>
        </row>
        <row r="111">
          <cell r="A111" t="str">
            <v>451.2</v>
          </cell>
          <cell r="B111" t="str">
            <v>451-07</v>
          </cell>
          <cell r="C111">
            <v>0</v>
          </cell>
          <cell r="D111" t="str">
            <v>3.6.4.12.2</v>
          </cell>
          <cell r="E111" t="str">
            <v xml:space="preserve">Mezcla abierta en caliente tipo MAC-2 </v>
          </cell>
          <cell r="F111" t="str">
            <v>M3</v>
          </cell>
          <cell r="G111">
            <v>0</v>
          </cell>
          <cell r="H111">
            <v>0</v>
          </cell>
          <cell r="K111">
            <v>4</v>
          </cell>
          <cell r="L111" t="str">
            <v>PAVIMENTOS ASFÁLTICOS</v>
          </cell>
          <cell r="M111" t="str">
            <v>Mezcla abierta en caliente</v>
          </cell>
        </row>
        <row r="112">
          <cell r="A112" t="str">
            <v>451.3</v>
          </cell>
          <cell r="B112" t="str">
            <v>451-07</v>
          </cell>
          <cell r="C112">
            <v>0</v>
          </cell>
          <cell r="D112" t="str">
            <v>3.6.4.12.3</v>
          </cell>
          <cell r="E112" t="str">
            <v xml:space="preserve">Mezcla abierta en caliente tipo MAC-3 </v>
          </cell>
          <cell r="F112" t="str">
            <v>M3</v>
          </cell>
          <cell r="G112">
            <v>0</v>
          </cell>
          <cell r="H112">
            <v>0</v>
          </cell>
          <cell r="K112">
            <v>4</v>
          </cell>
          <cell r="L112" t="str">
            <v>PAVIMENTOS ASFÁLTICOS</v>
          </cell>
          <cell r="M112" t="str">
            <v>Mezcla abierta en caliente</v>
          </cell>
        </row>
        <row r="113">
          <cell r="A113" t="str">
            <v>451.4</v>
          </cell>
          <cell r="B113" t="str">
            <v>451-07</v>
          </cell>
          <cell r="C113">
            <v>0</v>
          </cell>
          <cell r="D113" t="str">
            <v>3.6.4.12</v>
          </cell>
          <cell r="E113" t="str">
            <v>Mezcla abierta en caliente tipo MAC-3 para bacheo</v>
          </cell>
          <cell r="F113" t="str">
            <v>M3</v>
          </cell>
          <cell r="G113">
            <v>0</v>
          </cell>
          <cell r="H113">
            <v>0</v>
          </cell>
          <cell r="K113">
            <v>4</v>
          </cell>
          <cell r="L113" t="str">
            <v>PAVIMENTOS ASFÁLTICOS</v>
          </cell>
          <cell r="M113" t="str">
            <v>Mezcla abierta en caliente</v>
          </cell>
        </row>
        <row r="114">
          <cell r="A114" t="str">
            <v>452.1</v>
          </cell>
          <cell r="B114" t="str">
            <v>452-07</v>
          </cell>
          <cell r="C114">
            <v>0</v>
          </cell>
          <cell r="D114" t="str">
            <v>3.6.4.13.1</v>
          </cell>
          <cell r="E114" t="str">
            <v xml:space="preserve">Mezcla discontinua en caliente tipo M-1 </v>
          </cell>
          <cell r="F114" t="str">
            <v>M3</v>
          </cell>
          <cell r="G114">
            <v>0</v>
          </cell>
          <cell r="H114">
            <v>0</v>
          </cell>
          <cell r="K114">
            <v>4</v>
          </cell>
          <cell r="L114" t="str">
            <v>PAVIMENTOS ASFÁLTICOS</v>
          </cell>
          <cell r="M114" t="str">
            <v>Mezcla discontinua en caliente para capa de rodadura</v>
          </cell>
        </row>
        <row r="115">
          <cell r="A115" t="str">
            <v>452.2</v>
          </cell>
          <cell r="B115" t="str">
            <v>452-07</v>
          </cell>
          <cell r="C115">
            <v>0</v>
          </cell>
          <cell r="D115" t="str">
            <v>3.6.4.13.2</v>
          </cell>
          <cell r="E115" t="str">
            <v xml:space="preserve">Mezcla discontinua en caliente tipo M-2 </v>
          </cell>
          <cell r="F115" t="str">
            <v>M3</v>
          </cell>
          <cell r="G115">
            <v>0</v>
          </cell>
          <cell r="H115">
            <v>0</v>
          </cell>
          <cell r="K115">
            <v>4</v>
          </cell>
          <cell r="L115" t="str">
            <v>PAVIMENTOS ASFÁLTICOS</v>
          </cell>
          <cell r="M115" t="str">
            <v>Mezcla discontinua en caliente para capa de rodadura</v>
          </cell>
        </row>
        <row r="116">
          <cell r="A116" t="str">
            <v>452.3</v>
          </cell>
          <cell r="B116" t="str">
            <v>452-07</v>
          </cell>
          <cell r="C116">
            <v>0</v>
          </cell>
          <cell r="D116" t="str">
            <v>3.6.4.13.7</v>
          </cell>
          <cell r="E116" t="str">
            <v xml:space="preserve">Mezcla discontinua en caliente tipo F-1 </v>
          </cell>
          <cell r="F116" t="str">
            <v>M3</v>
          </cell>
          <cell r="G116">
            <v>0</v>
          </cell>
          <cell r="H116">
            <v>0</v>
          </cell>
          <cell r="K116">
            <v>4</v>
          </cell>
          <cell r="L116" t="str">
            <v>PAVIMENTOS ASFÁLTICOS</v>
          </cell>
          <cell r="M116" t="str">
            <v>Mezcla discontinua en caliente para capa de rodadura</v>
          </cell>
        </row>
        <row r="117">
          <cell r="A117" t="str">
            <v>452.4</v>
          </cell>
          <cell r="B117" t="str">
            <v>452-07</v>
          </cell>
          <cell r="C117">
            <v>0</v>
          </cell>
          <cell r="D117" t="str">
            <v>3.6.4.13.8</v>
          </cell>
          <cell r="E117" t="str">
            <v xml:space="preserve">Mezcla discontinua en caliente tipo F-2 </v>
          </cell>
          <cell r="F117" t="str">
            <v>M3</v>
          </cell>
          <cell r="G117">
            <v>0</v>
          </cell>
          <cell r="H117">
            <v>0</v>
          </cell>
          <cell r="K117">
            <v>4</v>
          </cell>
          <cell r="L117" t="str">
            <v>PAVIMENTOS ASFÁLTICOS</v>
          </cell>
          <cell r="M117" t="str">
            <v>Mezcla discontinua en caliente para capa de rodadura</v>
          </cell>
        </row>
        <row r="118">
          <cell r="A118" t="str">
            <v>453.1</v>
          </cell>
          <cell r="B118" t="str">
            <v>453-07</v>
          </cell>
          <cell r="C118">
            <v>0</v>
          </cell>
          <cell r="D118" t="str">
            <v>3.6.4.13.7</v>
          </cell>
          <cell r="E118" t="str">
            <v xml:space="preserve">Mezcla drenante </v>
          </cell>
          <cell r="F118" t="str">
            <v>M3</v>
          </cell>
          <cell r="G118">
            <v>0</v>
          </cell>
          <cell r="H118">
            <v>0</v>
          </cell>
          <cell r="K118">
            <v>4</v>
          </cell>
          <cell r="L118" t="str">
            <v>PAVIMENTOS ASFÁLTICOS</v>
          </cell>
          <cell r="M118" t="str">
            <v>Mezcla drenante</v>
          </cell>
        </row>
        <row r="119">
          <cell r="A119" t="str">
            <v>460.1</v>
          </cell>
          <cell r="B119" t="str">
            <v>460-07</v>
          </cell>
          <cell r="C119" t="str">
            <v>3.6.4.15.1</v>
          </cell>
          <cell r="D119" t="str">
            <v>3.6.4.15.2</v>
          </cell>
          <cell r="E119" t="str">
            <v xml:space="preserve">Fresado de pavimento asfáltico en espesor de 4 cm </v>
          </cell>
          <cell r="F119" t="str">
            <v>M2</v>
          </cell>
          <cell r="G119">
            <v>0</v>
          </cell>
          <cell r="H119">
            <v>2821</v>
          </cell>
          <cell r="K119">
            <v>4</v>
          </cell>
          <cell r="L119" t="str">
            <v>PAVIMENTOS ASFÁLTICOS</v>
          </cell>
          <cell r="M119" t="str">
            <v>Fresado de pavimento asfáltico</v>
          </cell>
        </row>
        <row r="120">
          <cell r="A120" t="str">
            <v>460-P</v>
          </cell>
          <cell r="B120" t="str">
            <v>460-07P</v>
          </cell>
          <cell r="C120" t="str">
            <v>3.6.4.15.1</v>
          </cell>
          <cell r="D120" t="e">
            <v>#N/A</v>
          </cell>
          <cell r="E120" t="str">
            <v xml:space="preserve">Fresado de pavimento asfáltico en espesor de 4 cm </v>
          </cell>
          <cell r="F120" t="str">
            <v>M3</v>
          </cell>
          <cell r="G120">
            <v>0</v>
          </cell>
          <cell r="H120">
            <v>58713</v>
          </cell>
          <cell r="K120">
            <v>4</v>
          </cell>
          <cell r="L120" t="str">
            <v>PAVIMENTOS ASFÁLTICOS</v>
          </cell>
          <cell r="M120" t="str">
            <v>Fresado de pavimento asfáltico</v>
          </cell>
        </row>
        <row r="121">
          <cell r="A121" t="str">
            <v>461.1</v>
          </cell>
          <cell r="B121" t="str">
            <v>461-07</v>
          </cell>
          <cell r="C121">
            <v>0</v>
          </cell>
          <cell r="D121" t="str">
            <v>3.6.4.16.1</v>
          </cell>
          <cell r="E121" t="str">
            <v xml:space="preserve">Pavimento reciclado en frío en el lugar con emulsión asfáltica  </v>
          </cell>
          <cell r="F121" t="str">
            <v>M3</v>
          </cell>
          <cell r="G121">
            <v>0</v>
          </cell>
          <cell r="H121">
            <v>0</v>
          </cell>
          <cell r="K121">
            <v>4</v>
          </cell>
          <cell r="L121" t="str">
            <v>PAVIMENTOS ASFÁLTICOS</v>
          </cell>
          <cell r="M121" t="str">
            <v>Reciclado de pavimento asfáltico en frío en el lugar empleando ligantes bituminosos</v>
          </cell>
        </row>
        <row r="122">
          <cell r="A122" t="str">
            <v>461.2</v>
          </cell>
          <cell r="B122" t="str">
            <v>461-07</v>
          </cell>
          <cell r="C122">
            <v>0</v>
          </cell>
          <cell r="D122" t="str">
            <v>3.6.4.16.2</v>
          </cell>
          <cell r="E122" t="str">
            <v>Pavimento reciclado en frío en el lugar con cemento asfáltico espumado</v>
          </cell>
          <cell r="F122" t="str">
            <v>M3</v>
          </cell>
          <cell r="G122">
            <v>0</v>
          </cell>
          <cell r="H122">
            <v>0</v>
          </cell>
          <cell r="K122">
            <v>4</v>
          </cell>
          <cell r="L122" t="str">
            <v>PAVIMENTOS ASFÁLTICOS</v>
          </cell>
          <cell r="M122" t="str">
            <v>Reciclado de pavimento asfáltico en frío en el lugar empleando ligantes bituminosos</v>
          </cell>
        </row>
        <row r="123">
          <cell r="A123" t="str">
            <v>462.1</v>
          </cell>
          <cell r="B123" t="str">
            <v>462-07</v>
          </cell>
          <cell r="C123">
            <v>0</v>
          </cell>
          <cell r="D123" t="str">
            <v>3.6.4.17.1 </v>
          </cell>
          <cell r="E123" t="str">
            <v>Mezcla asfáltica reciclada en caliente del tipo______</v>
          </cell>
          <cell r="F123" t="str">
            <v>M3</v>
          </cell>
          <cell r="G123">
            <v>0</v>
          </cell>
          <cell r="H123">
            <v>0</v>
          </cell>
          <cell r="K123">
            <v>4</v>
          </cell>
          <cell r="L123" t="str">
            <v>PAVIMENTOS ASFÁLTICOS</v>
          </cell>
          <cell r="M123" t="str">
            <v>Reciclado de pavimento asfáltico en planta y en caliente</v>
          </cell>
        </row>
        <row r="124">
          <cell r="A124" t="str">
            <v>462.2</v>
          </cell>
          <cell r="B124" t="str">
            <v>462-07</v>
          </cell>
          <cell r="C124">
            <v>0</v>
          </cell>
          <cell r="D124" t="str">
            <v>3.6.4.17</v>
          </cell>
          <cell r="E124" t="str">
            <v>Mezcla asfáltica reciclada en caliente del tipo para bacheo</v>
          </cell>
          <cell r="F124" t="str">
            <v>M3</v>
          </cell>
          <cell r="G124">
            <v>0</v>
          </cell>
          <cell r="H124">
            <v>0</v>
          </cell>
          <cell r="K124">
            <v>4</v>
          </cell>
          <cell r="L124" t="str">
            <v>PAVIMENTOS ASFÁLTICOS</v>
          </cell>
          <cell r="M124" t="str">
            <v>Reciclado de pavimento asfáltico en planta y en caliente</v>
          </cell>
        </row>
        <row r="125">
          <cell r="A125" t="str">
            <v>462.1.1</v>
          </cell>
          <cell r="B125" t="str">
            <v>462-07</v>
          </cell>
          <cell r="C125">
            <v>0</v>
          </cell>
          <cell r="D125" t="str">
            <v>3.6.4.17.3</v>
          </cell>
          <cell r="E125" t="str">
            <v xml:space="preserve">Mezcla asfáltica reciclada en caliente del tipo MDC-2 </v>
          </cell>
          <cell r="F125" t="str">
            <v>M3</v>
          </cell>
          <cell r="G125">
            <v>0</v>
          </cell>
          <cell r="H125">
            <v>0</v>
          </cell>
          <cell r="K125">
            <v>4</v>
          </cell>
          <cell r="L125" t="str">
            <v>PAVIMENTOS ASFÁLTICOS</v>
          </cell>
          <cell r="M125" t="str">
            <v>Reciclado de pavimento asfáltico en planta y en caliente</v>
          </cell>
        </row>
        <row r="126">
          <cell r="A126" t="str">
            <v>462.1.2</v>
          </cell>
          <cell r="B126" t="str">
            <v>462-07</v>
          </cell>
          <cell r="C126">
            <v>0</v>
          </cell>
          <cell r="D126" t="str">
            <v>3.6.4.17.4</v>
          </cell>
          <cell r="E126" t="str">
            <v>Mezcla asfáltica reciclada en caliente del tipo MSC -1</v>
          </cell>
          <cell r="F126" t="str">
            <v>M3</v>
          </cell>
          <cell r="G126">
            <v>0</v>
          </cell>
          <cell r="H126">
            <v>0</v>
          </cell>
          <cell r="K126">
            <v>4</v>
          </cell>
          <cell r="L126" t="str">
            <v>PAVIMENTOS ASFÁLTICOS</v>
          </cell>
          <cell r="M126" t="str">
            <v>Reciclado de pavimento asfáltico en planta y en caliente</v>
          </cell>
        </row>
        <row r="127">
          <cell r="A127" t="str">
            <v>464.1</v>
          </cell>
          <cell r="B127" t="str">
            <v>464-07</v>
          </cell>
          <cell r="C127">
            <v>0</v>
          </cell>
          <cell r="D127" t="str">
            <v>3.6.8</v>
          </cell>
          <cell r="E127" t="str">
            <v xml:space="preserve">Geotextil para rehabilitación de pavimentos asfálticos </v>
          </cell>
          <cell r="F127" t="str">
            <v>M2</v>
          </cell>
          <cell r="G127">
            <v>0</v>
          </cell>
          <cell r="H127">
            <v>6230</v>
          </cell>
          <cell r="K127">
            <v>4</v>
          </cell>
          <cell r="L127" t="str">
            <v>PAVIMENTOS ASFÁLTICOS</v>
          </cell>
          <cell r="M127" t="str">
            <v>Rehabilitación de pavimentos asfálticos con geotextiles</v>
          </cell>
        </row>
        <row r="128">
          <cell r="A128" t="str">
            <v>464.2</v>
          </cell>
          <cell r="B128" t="str">
            <v>464-07</v>
          </cell>
          <cell r="C128">
            <v>0</v>
          </cell>
          <cell r="D128" t="str">
            <v>3.6.4.8 </v>
          </cell>
          <cell r="E128" t="str">
            <v xml:space="preserve">Suministro de cemento asfáltico </v>
          </cell>
          <cell r="F128" t="str">
            <v>Kg</v>
          </cell>
          <cell r="G128">
            <v>0</v>
          </cell>
          <cell r="H128">
            <v>0</v>
          </cell>
          <cell r="K128">
            <v>4</v>
          </cell>
          <cell r="L128" t="str">
            <v>PAVIMENTOS ASFÁLTICOS</v>
          </cell>
          <cell r="M128" t="str">
            <v>Rehabilitación de pavimentos asfálticos con geotextiles</v>
          </cell>
        </row>
        <row r="129">
          <cell r="A129" t="str">
            <v>464.3</v>
          </cell>
          <cell r="B129" t="str">
            <v>464-07</v>
          </cell>
          <cell r="C129">
            <v>0</v>
          </cell>
          <cell r="D129" t="str">
            <v>3.6.4.2</v>
          </cell>
          <cell r="E129" t="str">
            <v xml:space="preserve">Suministro de emulsión asfáltica convencional </v>
          </cell>
          <cell r="F129" t="str">
            <v>L</v>
          </cell>
          <cell r="G129">
            <v>0</v>
          </cell>
          <cell r="H129">
            <v>0</v>
          </cell>
          <cell r="K129">
            <v>4</v>
          </cell>
          <cell r="L129" t="str">
            <v>PAVIMENTOS ASFÁLTICOS</v>
          </cell>
          <cell r="M129" t="str">
            <v>Rehabilitación de pavimentos asfálticos con geotextiles</v>
          </cell>
        </row>
        <row r="130">
          <cell r="A130" t="str">
            <v>464.4</v>
          </cell>
          <cell r="B130" t="str">
            <v>464-07</v>
          </cell>
          <cell r="C130">
            <v>0</v>
          </cell>
          <cell r="D130" t="str">
            <v> 3.6.4.2.5 </v>
          </cell>
          <cell r="E130" t="str">
            <v xml:space="preserve">Suministro de emulsión asfáltica modificada con polímeros </v>
          </cell>
          <cell r="F130" t="str">
            <v>L</v>
          </cell>
          <cell r="G130">
            <v>0</v>
          </cell>
          <cell r="H130">
            <v>0</v>
          </cell>
          <cell r="K130">
            <v>4</v>
          </cell>
          <cell r="L130" t="str">
            <v>PAVIMENTOS ASFÁLTICOS</v>
          </cell>
          <cell r="M130" t="str">
            <v>Rehabilitación de pavimentos asfálticos con geotextiles</v>
          </cell>
        </row>
        <row r="131">
          <cell r="A131" t="str">
            <v>465.1</v>
          </cell>
          <cell r="B131" t="str">
            <v>465-07</v>
          </cell>
          <cell r="C131" t="str">
            <v>3.6.1.3.32</v>
          </cell>
          <cell r="D131" t="str">
            <v>3.6.2.1</v>
          </cell>
          <cell r="E131" t="str">
            <v xml:space="preserve">Excavación para reparación de pavimento asfáltico existente </v>
          </cell>
          <cell r="F131" t="str">
            <v>M3</v>
          </cell>
          <cell r="G131">
            <v>1</v>
          </cell>
          <cell r="H131">
            <v>46438</v>
          </cell>
          <cell r="K131">
            <v>4</v>
          </cell>
          <cell r="L131" t="str">
            <v>PAVIMENTOS ASFÁLTICOS</v>
          </cell>
          <cell r="M131" t="str">
            <v>Excavación para reparación del pavimento existente</v>
          </cell>
        </row>
        <row r="132">
          <cell r="A132" t="str">
            <v>466.1</v>
          </cell>
          <cell r="B132" t="str">
            <v>466-07</v>
          </cell>
          <cell r="C132">
            <v>0</v>
          </cell>
          <cell r="D132" t="str">
            <v>3.6.4.7</v>
          </cell>
          <cell r="E132" t="str">
            <v xml:space="preserve">Sello de grietas en pavimento asfáltico sin ruteo </v>
          </cell>
          <cell r="F132" t="str">
            <v>M</v>
          </cell>
          <cell r="G132">
            <v>0</v>
          </cell>
          <cell r="H132">
            <v>2149</v>
          </cell>
          <cell r="K132">
            <v>4</v>
          </cell>
          <cell r="L132" t="str">
            <v>PAVIMENTOS ASFÁLTICOS</v>
          </cell>
          <cell r="M132" t="str">
            <v>Sello de grietas en pavimentos asfálticos</v>
          </cell>
        </row>
        <row r="133">
          <cell r="A133" t="str">
            <v>466.2</v>
          </cell>
          <cell r="B133" t="str">
            <v>466-07</v>
          </cell>
          <cell r="C133">
            <v>0</v>
          </cell>
          <cell r="D133" t="str">
            <v>3.6.4.7</v>
          </cell>
          <cell r="E133" t="str">
            <v xml:space="preserve">Sello de grietas en pavimento asfáltico con ruteo </v>
          </cell>
          <cell r="F133" t="str">
            <v>M</v>
          </cell>
          <cell r="G133">
            <v>0</v>
          </cell>
          <cell r="H133">
            <v>2937</v>
          </cell>
          <cell r="K133">
            <v>4</v>
          </cell>
          <cell r="L133" t="str">
            <v>PAVIMENTOS ASFÁLTICOS</v>
          </cell>
          <cell r="M133" t="str">
            <v>Sello de grietas en pavimentos asfálticos</v>
          </cell>
        </row>
        <row r="134">
          <cell r="A134" t="str">
            <v>500.1</v>
          </cell>
          <cell r="B134" t="str">
            <v>500-07</v>
          </cell>
          <cell r="C134">
            <v>0</v>
          </cell>
          <cell r="D134" t="str">
            <v>3.6.5.1</v>
          </cell>
          <cell r="E134" t="str">
            <v>Pavimento de concreto hidráulico</v>
          </cell>
          <cell r="F134" t="str">
            <v>M3</v>
          </cell>
          <cell r="G134">
            <v>1</v>
          </cell>
          <cell r="H134">
            <v>681027</v>
          </cell>
          <cell r="K134">
            <v>5</v>
          </cell>
          <cell r="L134" t="str">
            <v>PAVIMENTOS DE CONCRETO</v>
          </cell>
          <cell r="M134" t="str">
            <v>Pavimento de concreto hidráulico</v>
          </cell>
        </row>
        <row r="135">
          <cell r="A135" t="str">
            <v>501.1</v>
          </cell>
          <cell r="B135" t="str">
            <v>501-07</v>
          </cell>
          <cell r="C135">
            <v>0</v>
          </cell>
          <cell r="D135" t="str">
            <v>1.35.1.1.3</v>
          </cell>
          <cell r="E135" t="str">
            <v>Cemento Portland normal</v>
          </cell>
          <cell r="F135" t="str">
            <v>Kg</v>
          </cell>
          <cell r="G135">
            <v>0</v>
          </cell>
          <cell r="H135">
            <v>0</v>
          </cell>
          <cell r="K135">
            <v>5</v>
          </cell>
          <cell r="L135" t="str">
            <v>PAVIMENTOS DE CONCRETO</v>
          </cell>
          <cell r="M135" t="str">
            <v>Suministro de cemento Portland normal</v>
          </cell>
        </row>
        <row r="136">
          <cell r="A136" t="str">
            <v>510.1</v>
          </cell>
          <cell r="B136" t="str">
            <v>510-07</v>
          </cell>
          <cell r="C136">
            <v>0</v>
          </cell>
          <cell r="D136" t="str">
            <v>3.6.5.2.10</v>
          </cell>
          <cell r="E136" t="str">
            <v xml:space="preserve">Pavimento de adoquines de concreto </v>
          </cell>
          <cell r="F136" t="str">
            <v>M2</v>
          </cell>
          <cell r="G136">
            <v>0</v>
          </cell>
          <cell r="H136">
            <v>0</v>
          </cell>
          <cell r="K136">
            <v>5</v>
          </cell>
          <cell r="L136" t="str">
            <v>PAVIMENTOS DE CONCRETO</v>
          </cell>
          <cell r="M136" t="str">
            <v>Pavimento de adoquines de concreto</v>
          </cell>
        </row>
        <row r="137">
          <cell r="A137" t="str">
            <v>600.1</v>
          </cell>
          <cell r="B137" t="str">
            <v>600-07</v>
          </cell>
          <cell r="C137" t="str">
            <v>3.6.6.1.</v>
          </cell>
          <cell r="D137" t="str">
            <v>3.6.6.1.9</v>
          </cell>
          <cell r="E137" t="str">
            <v xml:space="preserve">Excavaciones varias sin clasificar </v>
          </cell>
          <cell r="F137" t="str">
            <v>M3</v>
          </cell>
          <cell r="G137">
            <v>1</v>
          </cell>
          <cell r="H137">
            <v>19104</v>
          </cell>
          <cell r="K137">
            <v>6</v>
          </cell>
          <cell r="L137" t="str">
            <v>ESTRUCTURAS Y DRENAJES</v>
          </cell>
          <cell r="M137" t="str">
            <v>Excavaciones varias</v>
          </cell>
        </row>
        <row r="138">
          <cell r="A138" t="str">
            <v>600.2</v>
          </cell>
          <cell r="B138" t="str">
            <v>600-07</v>
          </cell>
          <cell r="C138">
            <v>0</v>
          </cell>
          <cell r="D138" t="str">
            <v>3.6.6.1.9</v>
          </cell>
          <cell r="E138" t="str">
            <v xml:space="preserve">Excavaciones varias en roca en seco </v>
          </cell>
          <cell r="F138" t="str">
            <v>M3</v>
          </cell>
          <cell r="G138">
            <v>0</v>
          </cell>
          <cell r="H138">
            <v>0</v>
          </cell>
          <cell r="K138">
            <v>6</v>
          </cell>
          <cell r="L138" t="str">
            <v>ESTRUCTURAS Y DRENAJES</v>
          </cell>
          <cell r="M138" t="str">
            <v>Excavaciones varias</v>
          </cell>
        </row>
        <row r="139">
          <cell r="A139" t="str">
            <v>600.3</v>
          </cell>
          <cell r="B139" t="str">
            <v>600-07</v>
          </cell>
          <cell r="C139">
            <v>0</v>
          </cell>
          <cell r="D139" t="str">
            <v>3.6.6.1.9</v>
          </cell>
          <cell r="E139" t="str">
            <v xml:space="preserve">Excavaciones varias en roca bajo agua </v>
          </cell>
          <cell r="F139" t="str">
            <v>M3</v>
          </cell>
          <cell r="G139">
            <v>0</v>
          </cell>
          <cell r="H139">
            <v>0</v>
          </cell>
          <cell r="K139">
            <v>6</v>
          </cell>
          <cell r="L139" t="str">
            <v>ESTRUCTURAS Y DRENAJES</v>
          </cell>
          <cell r="M139" t="str">
            <v>Excavaciones varias</v>
          </cell>
        </row>
        <row r="140">
          <cell r="A140" t="str">
            <v>600.4</v>
          </cell>
          <cell r="B140" t="str">
            <v>600-07</v>
          </cell>
          <cell r="C140" t="str">
            <v>3.6.6.1.10</v>
          </cell>
          <cell r="D140" t="str">
            <v xml:space="preserve">3.6.6.1.10  </v>
          </cell>
          <cell r="E140" t="str">
            <v>Excavaciones varias en material común en seco</v>
          </cell>
          <cell r="F140" t="str">
            <v>M3</v>
          </cell>
          <cell r="G140">
            <v>1</v>
          </cell>
          <cell r="H140">
            <v>25038</v>
          </cell>
          <cell r="K140">
            <v>6</v>
          </cell>
          <cell r="L140" t="str">
            <v>ESTRUCTURAS Y DRENAJES</v>
          </cell>
          <cell r="M140" t="str">
            <v>Excavaciones varias</v>
          </cell>
        </row>
        <row r="141">
          <cell r="A141" t="str">
            <v>600.5</v>
          </cell>
          <cell r="B141" t="str">
            <v>600-07</v>
          </cell>
          <cell r="C141">
            <v>0</v>
          </cell>
          <cell r="D141" t="str">
            <v>3.6.6.1.11</v>
          </cell>
          <cell r="E141" t="str">
            <v xml:space="preserve">Excavaciones varias en material común bajo agua </v>
          </cell>
          <cell r="F141" t="str">
            <v>M3</v>
          </cell>
          <cell r="G141">
            <v>1</v>
          </cell>
          <cell r="H141">
            <v>24728</v>
          </cell>
          <cell r="K141">
            <v>6</v>
          </cell>
          <cell r="L141" t="str">
            <v>ESTRUCTURAS Y DRENAJES</v>
          </cell>
          <cell r="M141" t="str">
            <v>Excavaciones varias</v>
          </cell>
        </row>
        <row r="142">
          <cell r="A142" t="str">
            <v>812.1-P</v>
          </cell>
          <cell r="B142" t="str">
            <v>812-07P</v>
          </cell>
          <cell r="C142">
            <v>0</v>
          </cell>
          <cell r="D142" t="e">
            <v>#N/A</v>
          </cell>
          <cell r="E142" t="str">
            <v>Piedra pegada</v>
          </cell>
          <cell r="F142" t="str">
            <v>M2</v>
          </cell>
          <cell r="G142">
            <v>1</v>
          </cell>
          <cell r="H142">
            <v>39563</v>
          </cell>
          <cell r="K142">
            <v>6</v>
          </cell>
          <cell r="L142" t="str">
            <v>ESTRUCTURAS Y DRENAJES</v>
          </cell>
          <cell r="M142" t="str">
            <v>Rellenos para estructuras</v>
          </cell>
        </row>
        <row r="143">
          <cell r="A143" t="str">
            <v>610.1</v>
          </cell>
          <cell r="B143" t="str">
            <v>610-07</v>
          </cell>
          <cell r="C143" t="str">
            <v>3.6.6.2.1</v>
          </cell>
          <cell r="D143" t="str">
            <v xml:space="preserve">3.6.6.2.1   </v>
          </cell>
          <cell r="E143" t="str">
            <v xml:space="preserve">Rellenos para estructuras </v>
          </cell>
          <cell r="F143" t="str">
            <v>M3</v>
          </cell>
          <cell r="G143">
            <v>1</v>
          </cell>
          <cell r="H143">
            <v>81912</v>
          </cell>
          <cell r="K143">
            <v>6</v>
          </cell>
          <cell r="L143" t="str">
            <v>ESTRUCTURAS Y DRENAJES</v>
          </cell>
          <cell r="M143" t="str">
            <v>Rellenos para estructuras</v>
          </cell>
        </row>
        <row r="144">
          <cell r="A144" t="str">
            <v>610.2</v>
          </cell>
          <cell r="B144" t="str">
            <v>610-07</v>
          </cell>
          <cell r="C144">
            <v>0</v>
          </cell>
          <cell r="D144" t="str">
            <v>3.6.6.2.4</v>
          </cell>
          <cell r="E144" t="str">
            <v>Rellenos con material filtrante</v>
          </cell>
          <cell r="F144" t="str">
            <v>M3</v>
          </cell>
          <cell r="G144">
            <v>1</v>
          </cell>
          <cell r="H144">
            <v>84453</v>
          </cell>
          <cell r="K144">
            <v>6</v>
          </cell>
          <cell r="L144" t="str">
            <v>ESTRUCTURAS Y DRENAJES</v>
          </cell>
          <cell r="M144" t="str">
            <v>Rellenos para estructuras</v>
          </cell>
        </row>
        <row r="145">
          <cell r="A145" t="str">
            <v>610.1P</v>
          </cell>
          <cell r="B145" t="str">
            <v>610-07P</v>
          </cell>
          <cell r="C145">
            <v>0</v>
          </cell>
          <cell r="D145" t="str">
            <v>3.6.2.4.2</v>
          </cell>
          <cell r="E145" t="str">
            <v>Relleno en piedra</v>
          </cell>
          <cell r="F145" t="str">
            <v>M3</v>
          </cell>
          <cell r="G145">
            <v>1</v>
          </cell>
          <cell r="H145">
            <v>130113</v>
          </cell>
          <cell r="K145">
            <v>6</v>
          </cell>
          <cell r="L145" t="str">
            <v>ESTRUCTURAS Y DRENAJES</v>
          </cell>
          <cell r="M145" t="str">
            <v>Rellenos para estructuras</v>
          </cell>
        </row>
        <row r="146">
          <cell r="A146" t="str">
            <v>620.1</v>
          </cell>
          <cell r="B146" t="str">
            <v>620-07</v>
          </cell>
          <cell r="C146">
            <v>0</v>
          </cell>
          <cell r="D146" t="str">
            <v>3.6.6.3.1</v>
          </cell>
          <cell r="E146" t="str">
            <v xml:space="preserve">Pilotes prefabricados de concreto </v>
          </cell>
          <cell r="F146" t="str">
            <v>M</v>
          </cell>
          <cell r="G146">
            <v>0</v>
          </cell>
          <cell r="H146">
            <v>0</v>
          </cell>
          <cell r="K146">
            <v>6</v>
          </cell>
          <cell r="L146" t="str">
            <v>ESTRUCTURAS Y DRENAJES</v>
          </cell>
          <cell r="M146" t="str">
            <v>Pilotes prefabricados de concreto</v>
          </cell>
        </row>
        <row r="147">
          <cell r="A147" t="str">
            <v>620.2</v>
          </cell>
          <cell r="B147" t="str">
            <v>620-07</v>
          </cell>
          <cell r="C147">
            <v>0</v>
          </cell>
          <cell r="D147" t="str">
            <v>3.6.6.3.2</v>
          </cell>
          <cell r="E147" t="str">
            <v xml:space="preserve">Extensión de pilotes </v>
          </cell>
          <cell r="F147" t="str">
            <v>M</v>
          </cell>
          <cell r="G147">
            <v>0</v>
          </cell>
          <cell r="H147">
            <v>0</v>
          </cell>
          <cell r="K147">
            <v>6</v>
          </cell>
          <cell r="L147" t="str">
            <v>ESTRUCTURAS Y DRENAJES</v>
          </cell>
          <cell r="M147" t="str">
            <v>Pilotes prefabricados de concreto</v>
          </cell>
        </row>
        <row r="148">
          <cell r="A148" t="str">
            <v>620.3</v>
          </cell>
          <cell r="B148" t="str">
            <v>620-07</v>
          </cell>
          <cell r="C148">
            <v>0</v>
          </cell>
          <cell r="D148" t="str">
            <v>3.6.6.4.6</v>
          </cell>
          <cell r="E148" t="str">
            <v xml:space="preserve">Prueba de carga </v>
          </cell>
          <cell r="F148" t="str">
            <v>U</v>
          </cell>
          <cell r="G148">
            <v>0</v>
          </cell>
          <cell r="H148">
            <v>0</v>
          </cell>
          <cell r="K148">
            <v>6</v>
          </cell>
          <cell r="L148" t="str">
            <v>ESTRUCTURAS Y DRENAJES</v>
          </cell>
          <cell r="M148" t="str">
            <v>Pilotes prefabricados de concreto</v>
          </cell>
        </row>
        <row r="149">
          <cell r="A149" t="str">
            <v>621.1</v>
          </cell>
          <cell r="B149" t="str">
            <v>621-07</v>
          </cell>
          <cell r="C149">
            <v>0</v>
          </cell>
          <cell r="D149" t="str">
            <v>3.6.6.4.1</v>
          </cell>
          <cell r="E149" t="str">
            <v xml:space="preserve">Pilote de concreto fundido in situ, de diámetro_____ </v>
          </cell>
          <cell r="F149" t="str">
            <v>M</v>
          </cell>
          <cell r="G149">
            <v>0</v>
          </cell>
          <cell r="H149">
            <v>0</v>
          </cell>
          <cell r="K149">
            <v>6</v>
          </cell>
          <cell r="L149" t="str">
            <v>ESTRUCTURAS Y DRENAJES</v>
          </cell>
          <cell r="M149" t="str">
            <v>Pilotes preexcavados</v>
          </cell>
        </row>
        <row r="150">
          <cell r="A150" t="str">
            <v>621.2</v>
          </cell>
          <cell r="B150" t="str">
            <v>621-07</v>
          </cell>
          <cell r="C150">
            <v>0</v>
          </cell>
          <cell r="D150" t="str">
            <v>3.6.6.4.2</v>
          </cell>
          <cell r="E150" t="str">
            <v>Base acampanada</v>
          </cell>
          <cell r="F150" t="str">
            <v>M3</v>
          </cell>
          <cell r="G150">
            <v>2</v>
          </cell>
          <cell r="H150">
            <v>0</v>
          </cell>
          <cell r="K150">
            <v>6</v>
          </cell>
          <cell r="L150" t="str">
            <v>ESTRUCTURAS Y DRENAJES</v>
          </cell>
          <cell r="M150" t="str">
            <v>Pilotes preexcavados</v>
          </cell>
        </row>
        <row r="151">
          <cell r="A151" t="str">
            <v>621.3</v>
          </cell>
          <cell r="B151" t="str">
            <v>621-07</v>
          </cell>
          <cell r="C151">
            <v>0</v>
          </cell>
          <cell r="D151" t="str">
            <v>3.6.6.4.3</v>
          </cell>
          <cell r="E151" t="str">
            <v xml:space="preserve">Pilote de prueba de diámetro _____ </v>
          </cell>
          <cell r="F151" t="str">
            <v>M</v>
          </cell>
          <cell r="G151">
            <v>0</v>
          </cell>
          <cell r="H151">
            <v>0</v>
          </cell>
          <cell r="I151">
            <v>0</v>
          </cell>
          <cell r="K151">
            <v>6</v>
          </cell>
          <cell r="L151" t="str">
            <v>ESTRUCTURAS Y DRENAJES</v>
          </cell>
          <cell r="M151" t="str">
            <v>Pilotes preexcavados</v>
          </cell>
        </row>
        <row r="152">
          <cell r="A152" t="str">
            <v>621.4</v>
          </cell>
          <cell r="B152" t="str">
            <v>621-07</v>
          </cell>
          <cell r="C152">
            <v>0</v>
          </cell>
          <cell r="D152" t="str">
            <v xml:space="preserve"> 3.6.6.4.4</v>
          </cell>
          <cell r="E152" t="str">
            <v xml:space="preserve">Base acampanada de prueba </v>
          </cell>
          <cell r="F152" t="str">
            <v>M3</v>
          </cell>
          <cell r="G152">
            <v>2</v>
          </cell>
          <cell r="H152">
            <v>0</v>
          </cell>
          <cell r="I152">
            <v>0</v>
          </cell>
          <cell r="K152">
            <v>6</v>
          </cell>
          <cell r="L152" t="str">
            <v>ESTRUCTURAS Y DRENAJES</v>
          </cell>
          <cell r="M152" t="str">
            <v>Pilotes preexcavados</v>
          </cell>
        </row>
        <row r="153">
          <cell r="A153" t="str">
            <v>621.5</v>
          </cell>
          <cell r="B153" t="str">
            <v>621-07</v>
          </cell>
          <cell r="C153">
            <v>0</v>
          </cell>
          <cell r="D153" t="str">
            <v>3.6.6.5.5</v>
          </cell>
          <cell r="E153" t="str">
            <v xml:space="preserve">Camisa permanente de diámetro exterior ______ </v>
          </cell>
          <cell r="F153" t="str">
            <v>M</v>
          </cell>
          <cell r="G153">
            <v>0</v>
          </cell>
          <cell r="H153">
            <v>0</v>
          </cell>
          <cell r="K153">
            <v>6</v>
          </cell>
          <cell r="L153" t="str">
            <v>ESTRUCTURAS Y DRENAJES</v>
          </cell>
          <cell r="M153" t="str">
            <v>Pilotes preexcavados</v>
          </cell>
        </row>
        <row r="154">
          <cell r="A154" t="str">
            <v>621.6</v>
          </cell>
          <cell r="B154" t="str">
            <v>621-07</v>
          </cell>
          <cell r="C154">
            <v>0</v>
          </cell>
          <cell r="D154" t="str">
            <v xml:space="preserve"> 3.6.6.4.6 </v>
          </cell>
          <cell r="E154" t="str">
            <v xml:space="preserve">Prueba de carga </v>
          </cell>
          <cell r="F154" t="str">
            <v>U</v>
          </cell>
          <cell r="G154">
            <v>0</v>
          </cell>
          <cell r="H154">
            <v>0</v>
          </cell>
          <cell r="K154">
            <v>6</v>
          </cell>
          <cell r="L154" t="str">
            <v>ESTRUCTURAS Y DRENAJES</v>
          </cell>
          <cell r="M154" t="str">
            <v>Pilotes preexcavados</v>
          </cell>
        </row>
        <row r="155">
          <cell r="A155" t="str">
            <v>622.1</v>
          </cell>
          <cell r="B155" t="str">
            <v>622-07</v>
          </cell>
          <cell r="C155">
            <v>0</v>
          </cell>
          <cell r="D155" t="str">
            <v>3.6.6.5.1</v>
          </cell>
          <cell r="E155" t="str">
            <v xml:space="preserve">Tablestacado de madera </v>
          </cell>
          <cell r="F155" t="str">
            <v>M2</v>
          </cell>
          <cell r="G155">
            <v>0</v>
          </cell>
          <cell r="H155">
            <v>0</v>
          </cell>
          <cell r="K155">
            <v>6</v>
          </cell>
          <cell r="L155" t="str">
            <v>ESTRUCTURAS Y DRENAJES</v>
          </cell>
          <cell r="M155" t="str">
            <v>Tablestacados</v>
          </cell>
        </row>
        <row r="156">
          <cell r="A156" t="str">
            <v>622.2</v>
          </cell>
          <cell r="B156" t="str">
            <v>622-07</v>
          </cell>
          <cell r="C156">
            <v>0</v>
          </cell>
          <cell r="D156" t="str">
            <v>3.6.6.5.3</v>
          </cell>
          <cell r="E156" t="str">
            <v xml:space="preserve">Tablestacado metálico </v>
          </cell>
          <cell r="F156" t="str">
            <v>M2</v>
          </cell>
          <cell r="G156">
            <v>0</v>
          </cell>
          <cell r="H156">
            <v>0</v>
          </cell>
          <cell r="K156">
            <v>6</v>
          </cell>
          <cell r="L156" t="str">
            <v>ESTRUCTURAS Y DRENAJES</v>
          </cell>
          <cell r="M156" t="str">
            <v>Tablestacados</v>
          </cell>
        </row>
        <row r="157">
          <cell r="A157" t="str">
            <v>622.3</v>
          </cell>
          <cell r="B157" t="str">
            <v>622-07</v>
          </cell>
          <cell r="C157">
            <v>0</v>
          </cell>
          <cell r="D157" t="str">
            <v>3.6.6.5.2</v>
          </cell>
          <cell r="E157" t="str">
            <v xml:space="preserve">Tablestacado de concreto reforzado </v>
          </cell>
          <cell r="F157" t="str">
            <v>M2</v>
          </cell>
          <cell r="G157">
            <v>0</v>
          </cell>
          <cell r="H157">
            <v>0</v>
          </cell>
          <cell r="K157">
            <v>6</v>
          </cell>
          <cell r="L157" t="str">
            <v>ESTRUCTURAS Y DRENAJES</v>
          </cell>
          <cell r="M157" t="str">
            <v>Tablestacados</v>
          </cell>
        </row>
        <row r="158">
          <cell r="A158" t="str">
            <v>622.4</v>
          </cell>
          <cell r="B158" t="str">
            <v>622-07</v>
          </cell>
          <cell r="C158">
            <v>0</v>
          </cell>
          <cell r="D158" t="str">
            <v>3.6.6.5.4 </v>
          </cell>
          <cell r="E158" t="str">
            <v xml:space="preserve">Tablestacado de concreto preesforzado </v>
          </cell>
          <cell r="F158" t="str">
            <v>M2</v>
          </cell>
          <cell r="G158">
            <v>0</v>
          </cell>
          <cell r="H158">
            <v>0</v>
          </cell>
          <cell r="K158">
            <v>6</v>
          </cell>
          <cell r="L158" t="str">
            <v>ESTRUCTURAS Y DRENAJES</v>
          </cell>
          <cell r="M158" t="str">
            <v>Tablestacados</v>
          </cell>
        </row>
        <row r="159">
          <cell r="A159" t="str">
            <v>622.5</v>
          </cell>
          <cell r="B159" t="str">
            <v>622-07</v>
          </cell>
          <cell r="C159">
            <v>0</v>
          </cell>
          <cell r="D159" t="str">
            <v>3.6.6.5.5</v>
          </cell>
          <cell r="E159" t="str">
            <v xml:space="preserve">Corte del extremo superior del elemento </v>
          </cell>
          <cell r="F159" t="str">
            <v>M</v>
          </cell>
          <cell r="G159">
            <v>0</v>
          </cell>
          <cell r="H159">
            <v>0</v>
          </cell>
          <cell r="K159">
            <v>6</v>
          </cell>
          <cell r="L159" t="str">
            <v>ESTRUCTURAS Y DRENAJES</v>
          </cell>
          <cell r="M159" t="str">
            <v>Tablestacados</v>
          </cell>
        </row>
        <row r="160">
          <cell r="A160" t="str">
            <v>623.1</v>
          </cell>
          <cell r="B160" t="str">
            <v>623-07</v>
          </cell>
          <cell r="C160">
            <v>0</v>
          </cell>
          <cell r="D160" t="str">
            <v>3.6.6.8</v>
          </cell>
          <cell r="E160" t="str">
            <v xml:space="preserve">Anclaje tipo _____ </v>
          </cell>
          <cell r="F160" t="str">
            <v>M</v>
          </cell>
          <cell r="G160">
            <v>0</v>
          </cell>
          <cell r="H160">
            <v>0</v>
          </cell>
          <cell r="K160">
            <v>6</v>
          </cell>
          <cell r="L160" t="str">
            <v>ESTRUCTURAS Y DRENAJES</v>
          </cell>
          <cell r="M160" t="str">
            <v>Anclajes</v>
          </cell>
        </row>
        <row r="161">
          <cell r="A161" t="str">
            <v>623.1</v>
          </cell>
          <cell r="B161" t="str">
            <v>623-07</v>
          </cell>
          <cell r="C161">
            <v>0</v>
          </cell>
          <cell r="D161" t="str">
            <v>3.6.6.8</v>
          </cell>
          <cell r="E161" t="str">
            <v xml:space="preserve">Prueba de carga </v>
          </cell>
          <cell r="F161" t="str">
            <v>U</v>
          </cell>
          <cell r="G161">
            <v>0</v>
          </cell>
          <cell r="H161">
            <v>0</v>
          </cell>
          <cell r="K161">
            <v>6</v>
          </cell>
          <cell r="L161" t="str">
            <v>ESTRUCTURAS Y DRENAJES</v>
          </cell>
          <cell r="M161" t="str">
            <v>Anclajes</v>
          </cell>
        </row>
        <row r="162">
          <cell r="A162" t="str">
            <v>630.1</v>
          </cell>
          <cell r="B162" t="str">
            <v>630-07</v>
          </cell>
          <cell r="C162">
            <v>0</v>
          </cell>
          <cell r="D162" t="str">
            <v>3.6.6.6.8</v>
          </cell>
          <cell r="E162" t="str">
            <v xml:space="preserve">Concreto Clase A </v>
          </cell>
          <cell r="F162" t="str">
            <v>M3</v>
          </cell>
          <cell r="G162">
            <v>1</v>
          </cell>
          <cell r="H162">
            <v>903127</v>
          </cell>
          <cell r="K162">
            <v>6</v>
          </cell>
          <cell r="L162" t="str">
            <v>ESTRUCTURAS Y DRENAJES</v>
          </cell>
          <cell r="M162" t="str">
            <v>Concreto estructural</v>
          </cell>
        </row>
        <row r="163">
          <cell r="A163" t="str">
            <v>630.2</v>
          </cell>
          <cell r="B163" t="str">
            <v>630-07</v>
          </cell>
          <cell r="C163">
            <v>0</v>
          </cell>
          <cell r="D163" t="str">
            <v>3.6.6.6.17</v>
          </cell>
          <cell r="E163" t="str">
            <v xml:space="preserve">Concreto Clase B </v>
          </cell>
          <cell r="F163" t="str">
            <v>M3</v>
          </cell>
          <cell r="G163">
            <v>1</v>
          </cell>
          <cell r="H163">
            <v>879050</v>
          </cell>
          <cell r="K163">
            <v>6</v>
          </cell>
          <cell r="L163" t="str">
            <v>ESTRUCTURAS Y DRENAJES</v>
          </cell>
          <cell r="M163" t="str">
            <v>Concreto estructural</v>
          </cell>
        </row>
        <row r="164">
          <cell r="A164" t="str">
            <v>630.3</v>
          </cell>
          <cell r="B164" t="str">
            <v>630-07</v>
          </cell>
          <cell r="C164">
            <v>0</v>
          </cell>
          <cell r="D164" t="str">
            <v xml:space="preserve"> 3.6.6.6.26</v>
          </cell>
          <cell r="E164" t="str">
            <v xml:space="preserve">Concreto Clase C </v>
          </cell>
          <cell r="F164" t="str">
            <v>M3</v>
          </cell>
          <cell r="G164">
            <v>1</v>
          </cell>
          <cell r="H164">
            <v>606256</v>
          </cell>
          <cell r="K164">
            <v>6</v>
          </cell>
          <cell r="L164" t="str">
            <v>ESTRUCTURAS Y DRENAJES</v>
          </cell>
          <cell r="M164" t="str">
            <v>Concreto estructural</v>
          </cell>
        </row>
        <row r="165">
          <cell r="A165" t="str">
            <v>630.4</v>
          </cell>
          <cell r="B165" t="str">
            <v>630-07</v>
          </cell>
          <cell r="C165" t="str">
            <v>3.6.6.6.35</v>
          </cell>
          <cell r="D165" t="str">
            <v xml:space="preserve">3.6.6.6.35 </v>
          </cell>
          <cell r="E165" t="str">
            <v xml:space="preserve">Concreto Clase D </v>
          </cell>
          <cell r="F165" t="str">
            <v>M3</v>
          </cell>
          <cell r="G165">
            <v>1</v>
          </cell>
          <cell r="H165">
            <v>453676</v>
          </cell>
          <cell r="I165">
            <v>0</v>
          </cell>
          <cell r="K165">
            <v>6</v>
          </cell>
          <cell r="L165" t="str">
            <v>ESTRUCTURAS Y DRENAJES</v>
          </cell>
          <cell r="M165" t="str">
            <v>Concreto estructural</v>
          </cell>
        </row>
        <row r="166">
          <cell r="A166" t="str">
            <v>630.5</v>
          </cell>
          <cell r="B166" t="str">
            <v>630-07</v>
          </cell>
          <cell r="C166">
            <v>0</v>
          </cell>
          <cell r="D166" t="str">
            <v>3.6.6.6.44</v>
          </cell>
          <cell r="E166" t="str">
            <v xml:space="preserve">Concreto Clase E </v>
          </cell>
          <cell r="F166" t="str">
            <v>M3</v>
          </cell>
          <cell r="G166">
            <v>1</v>
          </cell>
          <cell r="H166">
            <v>431078</v>
          </cell>
          <cell r="K166">
            <v>6</v>
          </cell>
          <cell r="L166" t="str">
            <v>ESTRUCTURAS Y DRENAJES</v>
          </cell>
          <cell r="M166" t="str">
            <v>Concreto estructural</v>
          </cell>
        </row>
        <row r="167">
          <cell r="A167" t="str">
            <v>630.6</v>
          </cell>
          <cell r="B167" t="str">
            <v>630-07</v>
          </cell>
          <cell r="C167" t="str">
            <v>3.6.6.6.46</v>
          </cell>
          <cell r="D167" t="str">
            <v>3.6.6.6.46</v>
          </cell>
          <cell r="E167" t="str">
            <v xml:space="preserve">Concreto Clase F </v>
          </cell>
          <cell r="F167" t="str">
            <v>M3</v>
          </cell>
          <cell r="G167">
            <v>1</v>
          </cell>
          <cell r="H167">
            <v>392422</v>
          </cell>
          <cell r="K167">
            <v>6</v>
          </cell>
          <cell r="L167" t="str">
            <v>ESTRUCTURAS Y DRENAJES</v>
          </cell>
          <cell r="M167" t="str">
            <v>Concreto estructural</v>
          </cell>
        </row>
        <row r="168">
          <cell r="A168" t="str">
            <v>630.7</v>
          </cell>
          <cell r="B168" t="str">
            <v>630-07</v>
          </cell>
          <cell r="C168" t="str">
            <v>3.6.6.6.47</v>
          </cell>
          <cell r="D168" t="str">
            <v>3.6.6.6.47</v>
          </cell>
          <cell r="E168" t="str">
            <v xml:space="preserve">Concreto Clase G </v>
          </cell>
          <cell r="F168" t="str">
            <v>M3</v>
          </cell>
          <cell r="G168">
            <v>1</v>
          </cell>
          <cell r="H168">
            <v>328306</v>
          </cell>
          <cell r="K168">
            <v>6</v>
          </cell>
          <cell r="L168" t="str">
            <v>ESTRUCTURAS Y DRENAJES</v>
          </cell>
          <cell r="M168" t="str">
            <v>Concreto estructural</v>
          </cell>
        </row>
        <row r="169">
          <cell r="A169" t="str">
            <v>633.1P</v>
          </cell>
          <cell r="B169" t="str">
            <v>633-P</v>
          </cell>
          <cell r="C169">
            <v>0</v>
          </cell>
          <cell r="D169" t="e">
            <v>#N/A</v>
          </cell>
          <cell r="E169" t="str">
            <v>Mortero 1:3</v>
          </cell>
          <cell r="F169" t="str">
            <v>M3</v>
          </cell>
          <cell r="G169">
            <v>1</v>
          </cell>
          <cell r="H169">
            <v>253355</v>
          </cell>
          <cell r="K169">
            <v>6</v>
          </cell>
          <cell r="L169" t="str">
            <v>ESTRUCTURAS Y DRENAJES</v>
          </cell>
          <cell r="M169" t="str">
            <v>Concreto estructural</v>
          </cell>
        </row>
        <row r="170">
          <cell r="A170" t="str">
            <v>633.2P</v>
          </cell>
          <cell r="B170" t="str">
            <v>633-P</v>
          </cell>
          <cell r="C170">
            <v>0</v>
          </cell>
          <cell r="D170" t="e">
            <v>#N/A</v>
          </cell>
          <cell r="E170" t="str">
            <v>Mortero epoxico</v>
          </cell>
          <cell r="F170" t="str">
            <v>M2</v>
          </cell>
          <cell r="G170">
            <v>1</v>
          </cell>
          <cell r="H170">
            <v>226553</v>
          </cell>
          <cell r="K170">
            <v>0</v>
          </cell>
          <cell r="L170">
            <v>0</v>
          </cell>
          <cell r="M170">
            <v>0</v>
          </cell>
        </row>
        <row r="171">
          <cell r="A171" t="str">
            <v>632.1</v>
          </cell>
          <cell r="B171" t="str">
            <v>632-07</v>
          </cell>
          <cell r="C171">
            <v>0</v>
          </cell>
          <cell r="D171" t="str">
            <v>3.6.6.7.1</v>
          </cell>
          <cell r="E171" t="str">
            <v xml:space="preserve">Baranda de concreto </v>
          </cell>
          <cell r="F171" t="str">
            <v>M</v>
          </cell>
          <cell r="G171">
            <v>0</v>
          </cell>
          <cell r="H171">
            <v>0</v>
          </cell>
          <cell r="K171">
            <v>6</v>
          </cell>
          <cell r="L171" t="str">
            <v>ESTRUCTURAS Y DRENAJES</v>
          </cell>
          <cell r="M171" t="str">
            <v>Barandas de concreto</v>
          </cell>
        </row>
        <row r="172">
          <cell r="A172" t="str">
            <v>651.1P</v>
          </cell>
          <cell r="B172" t="str">
            <v>651-P</v>
          </cell>
          <cell r="C172">
            <v>0</v>
          </cell>
          <cell r="D172" t="str">
            <v>3.6.7.5</v>
          </cell>
          <cell r="E172" t="str">
            <v>Baranda metálica para tráfio peatonal</v>
          </cell>
          <cell r="F172" t="str">
            <v>M</v>
          </cell>
          <cell r="G172">
            <v>1</v>
          </cell>
          <cell r="H172">
            <v>231186</v>
          </cell>
          <cell r="K172">
            <v>6</v>
          </cell>
          <cell r="L172" t="str">
            <v>ESTRUCTURAS Y DRENAJES</v>
          </cell>
          <cell r="M172" t="str">
            <v>Barandas metálicas</v>
          </cell>
        </row>
        <row r="173">
          <cell r="A173" t="str">
            <v>651.2P</v>
          </cell>
          <cell r="B173" t="str">
            <v>651-P</v>
          </cell>
          <cell r="C173">
            <v>0</v>
          </cell>
          <cell r="D173" t="str">
            <v>3.6.7.5.1</v>
          </cell>
          <cell r="E173" t="str">
            <v>Baranda metálica para tráfico vehicular</v>
          </cell>
          <cell r="F173" t="str">
            <v>M</v>
          </cell>
          <cell r="G173">
            <v>1</v>
          </cell>
          <cell r="H173">
            <v>480537</v>
          </cell>
          <cell r="K173">
            <v>6</v>
          </cell>
          <cell r="L173" t="str">
            <v>ESTRUCTURAS Y DRENAJES</v>
          </cell>
          <cell r="M173" t="str">
            <v>Barandas metálicas</v>
          </cell>
        </row>
        <row r="174">
          <cell r="A174" t="str">
            <v>640.1</v>
          </cell>
          <cell r="B174" t="str">
            <v>640-07</v>
          </cell>
          <cell r="C174" t="str">
            <v>3.6.6.8.3</v>
          </cell>
          <cell r="D174" t="str">
            <v>3.6.6.8.1 </v>
          </cell>
          <cell r="E174" t="str">
            <v xml:space="preserve">Acero de refuerzo fy 4,2 MPa </v>
          </cell>
          <cell r="F174" t="str">
            <v>Kg</v>
          </cell>
          <cell r="G174">
            <v>1</v>
          </cell>
          <cell r="H174">
            <v>4213</v>
          </cell>
          <cell r="K174">
            <v>6</v>
          </cell>
          <cell r="L174" t="str">
            <v>ESTRUCTURAS Y DRENAJES</v>
          </cell>
          <cell r="M174" t="str">
            <v>Acero de refuerzo</v>
          </cell>
        </row>
        <row r="175">
          <cell r="A175" t="str">
            <v>640.2</v>
          </cell>
          <cell r="B175" t="str">
            <v>640-07</v>
          </cell>
          <cell r="C175">
            <v>0</v>
          </cell>
          <cell r="D175" t="str">
            <v> 3.6.6.8.2 </v>
          </cell>
          <cell r="E175" t="str">
            <v xml:space="preserve">Malla de refuerzo fy ___ MPa </v>
          </cell>
          <cell r="F175" t="str">
            <v>Kg</v>
          </cell>
          <cell r="G175">
            <v>0</v>
          </cell>
          <cell r="H175">
            <v>0</v>
          </cell>
          <cell r="K175">
            <v>6</v>
          </cell>
          <cell r="L175" t="str">
            <v>ESTRUCTURAS Y DRENAJES</v>
          </cell>
          <cell r="M175" t="str">
            <v>Acero de refuerzo</v>
          </cell>
        </row>
        <row r="176">
          <cell r="A176" t="str">
            <v>641.1</v>
          </cell>
          <cell r="B176" t="str">
            <v>641-07</v>
          </cell>
          <cell r="C176">
            <v>0</v>
          </cell>
          <cell r="D176" t="str">
            <v>3.6.6.9.1</v>
          </cell>
          <cell r="E176" t="str">
            <v xml:space="preserve">Acero de preesfuerzo </v>
          </cell>
          <cell r="F176" t="str">
            <v>Ton-M</v>
          </cell>
          <cell r="G176">
            <v>0</v>
          </cell>
          <cell r="H176">
            <v>0</v>
          </cell>
          <cell r="K176">
            <v>6</v>
          </cell>
          <cell r="L176" t="str">
            <v>ESTRUCTURAS Y DRENAJES</v>
          </cell>
          <cell r="M176" t="str">
            <v>Acero de preesfuerzo</v>
          </cell>
        </row>
        <row r="177">
          <cell r="A177" t="str">
            <v>641.2</v>
          </cell>
          <cell r="B177" t="str">
            <v>641-07</v>
          </cell>
          <cell r="C177">
            <v>0</v>
          </cell>
          <cell r="D177" t="str">
            <v>3.6.6.9</v>
          </cell>
          <cell r="E177" t="str">
            <v xml:space="preserve">Acero de preesfuerzo </v>
          </cell>
          <cell r="F177" t="str">
            <v>Kg</v>
          </cell>
          <cell r="G177">
            <v>0</v>
          </cell>
          <cell r="H177">
            <v>0</v>
          </cell>
          <cell r="K177">
            <v>6</v>
          </cell>
          <cell r="L177" t="str">
            <v>ESTRUCTURAS Y DRENAJES</v>
          </cell>
          <cell r="M177" t="str">
            <v>Acero de preesfuerzo</v>
          </cell>
        </row>
        <row r="178">
          <cell r="A178" t="str">
            <v>642.1</v>
          </cell>
          <cell r="B178" t="str">
            <v>642-07</v>
          </cell>
          <cell r="C178">
            <v>0</v>
          </cell>
          <cell r="D178" t="str">
            <v>3.6.6.10.1</v>
          </cell>
          <cell r="E178" t="str">
            <v xml:space="preserve">Apoyo elastomérico </v>
          </cell>
          <cell r="F178" t="str">
            <v>U</v>
          </cell>
          <cell r="G178">
            <v>0</v>
          </cell>
          <cell r="H178">
            <v>0</v>
          </cell>
          <cell r="K178">
            <v>6</v>
          </cell>
          <cell r="L178" t="str">
            <v>ESTRUCTURAS Y DRENAJES</v>
          </cell>
          <cell r="M178" t="str">
            <v>Apoyos y sellos para juntas de puentes</v>
          </cell>
        </row>
        <row r="179">
          <cell r="A179" t="str">
            <v>642.2</v>
          </cell>
          <cell r="B179" t="str">
            <v>642-07</v>
          </cell>
          <cell r="C179">
            <v>0</v>
          </cell>
          <cell r="D179" t="str">
            <v>3.6.6.10.2</v>
          </cell>
          <cell r="E179" t="str">
            <v xml:space="preserve">Sello para juntas de puentes </v>
          </cell>
          <cell r="F179" t="str">
            <v>M</v>
          </cell>
          <cell r="G179">
            <v>2</v>
          </cell>
          <cell r="H179">
            <v>43752</v>
          </cell>
          <cell r="K179">
            <v>6</v>
          </cell>
          <cell r="L179" t="str">
            <v>ESTRUCTURAS Y DRENAJES</v>
          </cell>
          <cell r="M179" t="str">
            <v>Apoyos y sellos para juntas de puentes</v>
          </cell>
        </row>
        <row r="180">
          <cell r="A180" t="str">
            <v>650.1</v>
          </cell>
          <cell r="B180" t="str">
            <v>650-07</v>
          </cell>
          <cell r="C180">
            <v>0</v>
          </cell>
          <cell r="D180" t="str">
            <v>3.6.6.11.1</v>
          </cell>
          <cell r="E180" t="str">
            <v xml:space="preserve">Diseño y fabricación de estructura metálica </v>
          </cell>
          <cell r="F180" t="str">
            <v>Kg</v>
          </cell>
          <cell r="G180">
            <v>0</v>
          </cell>
          <cell r="H180">
            <v>0</v>
          </cell>
          <cell r="K180">
            <v>6</v>
          </cell>
          <cell r="L180" t="str">
            <v>ESTRUCTURAS Y DRENAJES</v>
          </cell>
          <cell r="M180" t="str">
            <v>Estructuras de acero</v>
          </cell>
        </row>
        <row r="181">
          <cell r="A181" t="str">
            <v>650.2</v>
          </cell>
          <cell r="B181" t="str">
            <v>650-07</v>
          </cell>
          <cell r="C181">
            <v>0</v>
          </cell>
          <cell r="D181" t="str">
            <v>3.6.6.11.2</v>
          </cell>
          <cell r="E181" t="str">
            <v xml:space="preserve">Fabricación de la estructura metálica </v>
          </cell>
          <cell r="F181" t="str">
            <v>Kg</v>
          </cell>
          <cell r="G181">
            <v>0</v>
          </cell>
          <cell r="H181">
            <v>0</v>
          </cell>
          <cell r="K181">
            <v>6</v>
          </cell>
          <cell r="L181" t="str">
            <v>ESTRUCTURAS Y DRENAJES</v>
          </cell>
          <cell r="M181" t="str">
            <v>Estructuras de acero</v>
          </cell>
        </row>
        <row r="182">
          <cell r="A182" t="str">
            <v>650.3</v>
          </cell>
          <cell r="B182" t="str">
            <v>650-07</v>
          </cell>
          <cell r="C182">
            <v>0</v>
          </cell>
          <cell r="D182" t="str">
            <v>3.6.6.11.7</v>
          </cell>
          <cell r="E182" t="str">
            <v xml:space="preserve">Transporte de estructura metálica </v>
          </cell>
          <cell r="F182" t="str">
            <v>Kg</v>
          </cell>
          <cell r="G182">
            <v>0</v>
          </cell>
          <cell r="H182">
            <v>0</v>
          </cell>
          <cell r="K182">
            <v>6</v>
          </cell>
          <cell r="L182" t="str">
            <v>ESTRUCTURAS Y DRENAJES</v>
          </cell>
          <cell r="M182" t="str">
            <v>Estructuras de acero</v>
          </cell>
        </row>
        <row r="183">
          <cell r="A183" t="str">
            <v>650.4</v>
          </cell>
          <cell r="B183" t="str">
            <v>650-07</v>
          </cell>
          <cell r="C183">
            <v>0</v>
          </cell>
          <cell r="D183" t="str">
            <v>3.6.6.11.6</v>
          </cell>
          <cell r="E183" t="str">
            <v xml:space="preserve">Montaje y pintura de estructura metálica </v>
          </cell>
          <cell r="F183" t="str">
            <v>Kg</v>
          </cell>
          <cell r="G183">
            <v>0</v>
          </cell>
          <cell r="H183">
            <v>1296</v>
          </cell>
          <cell r="K183">
            <v>6</v>
          </cell>
          <cell r="L183" t="str">
            <v>ESTRUCTURAS Y DRENAJES</v>
          </cell>
          <cell r="M183" t="str">
            <v>Estructuras de acero</v>
          </cell>
        </row>
        <row r="184">
          <cell r="A184" t="str">
            <v>660.1</v>
          </cell>
          <cell r="B184" t="str">
            <v>660-07</v>
          </cell>
          <cell r="C184">
            <v>0</v>
          </cell>
          <cell r="D184" t="str">
            <v>3.6.6.12.9 </v>
          </cell>
          <cell r="E184" t="str">
            <v xml:space="preserve">Tubería de concreto simple de diámetro 450 mm </v>
          </cell>
          <cell r="F184" t="str">
            <v>M</v>
          </cell>
          <cell r="G184">
            <v>0</v>
          </cell>
          <cell r="H184">
            <v>0</v>
          </cell>
          <cell r="K184">
            <v>6</v>
          </cell>
          <cell r="L184" t="str">
            <v>ESTRUCTURAS Y DRENAJES</v>
          </cell>
          <cell r="M184" t="str">
            <v>Tubería de concreto simple</v>
          </cell>
        </row>
        <row r="185">
          <cell r="A185" t="str">
            <v>660.2</v>
          </cell>
          <cell r="B185" t="str">
            <v>660-07</v>
          </cell>
          <cell r="C185">
            <v>0</v>
          </cell>
          <cell r="D185" t="str">
            <v>3.6.6.12.8</v>
          </cell>
          <cell r="E185" t="str">
            <v xml:space="preserve">Tubería de concreto simple de diámetro 500 mm </v>
          </cell>
          <cell r="F185" t="str">
            <v>M</v>
          </cell>
          <cell r="G185">
            <v>0</v>
          </cell>
          <cell r="H185">
            <v>0</v>
          </cell>
          <cell r="K185">
            <v>6</v>
          </cell>
          <cell r="L185" t="str">
            <v>ESTRUCTURAS Y DRENAJES</v>
          </cell>
          <cell r="M185" t="str">
            <v>Tubería de concreto simple</v>
          </cell>
        </row>
        <row r="186">
          <cell r="A186" t="str">
            <v>660.3</v>
          </cell>
          <cell r="B186" t="str">
            <v>660-07</v>
          </cell>
          <cell r="C186">
            <v>0</v>
          </cell>
          <cell r="D186" t="str">
            <v>3.6.6.12.9</v>
          </cell>
          <cell r="E186" t="str">
            <v xml:space="preserve">Tubería de concreto simple de diámetro 600 mm </v>
          </cell>
          <cell r="F186" t="str">
            <v>M</v>
          </cell>
          <cell r="G186">
            <v>0</v>
          </cell>
          <cell r="H186">
            <v>0</v>
          </cell>
          <cell r="K186">
            <v>6</v>
          </cell>
          <cell r="L186" t="str">
            <v>ESTRUCTURAS Y DRENAJES</v>
          </cell>
          <cell r="M186" t="str">
            <v>Tubería de concreto simple</v>
          </cell>
        </row>
        <row r="187">
          <cell r="A187" t="str">
            <v>661.1</v>
          </cell>
          <cell r="B187" t="str">
            <v>661-07</v>
          </cell>
          <cell r="C187">
            <v>0</v>
          </cell>
          <cell r="D187" t="str">
            <v>3.6.6.13.4</v>
          </cell>
          <cell r="E187" t="str">
            <v>Tubería de concreto reforzado de 900 mm de diámetro interior</v>
          </cell>
          <cell r="F187" t="str">
            <v>M</v>
          </cell>
          <cell r="G187">
            <v>1</v>
          </cell>
          <cell r="H187">
            <v>774714</v>
          </cell>
          <cell r="K187">
            <v>6</v>
          </cell>
          <cell r="L187" t="str">
            <v>ESTRUCTURAS Y DRENAJES</v>
          </cell>
          <cell r="M187" t="str">
            <v>Tubería de concreto reforzado</v>
          </cell>
        </row>
        <row r="188">
          <cell r="A188" t="str">
            <v>662.1</v>
          </cell>
          <cell r="B188" t="str">
            <v>662-07</v>
          </cell>
          <cell r="C188">
            <v>0</v>
          </cell>
          <cell r="D188" t="str">
            <v>3.3.14.19.1</v>
          </cell>
          <cell r="E188" t="str">
            <v xml:space="preserve">Tubería corrugada de acero galvanizado, de lámina calibre ___ y diámetro (mm) </v>
          </cell>
          <cell r="F188" t="str">
            <v>M</v>
          </cell>
          <cell r="G188">
            <v>0</v>
          </cell>
          <cell r="H188">
            <v>0</v>
          </cell>
          <cell r="K188">
            <v>6</v>
          </cell>
          <cell r="L188" t="str">
            <v>ESTRUCTURAS Y DRENAJES</v>
          </cell>
          <cell r="M188" t="str">
            <v>Tubería metálica corrugada</v>
          </cell>
        </row>
        <row r="189">
          <cell r="A189" t="str">
            <v>662.2</v>
          </cell>
          <cell r="B189" t="str">
            <v>662-07</v>
          </cell>
          <cell r="C189">
            <v>0</v>
          </cell>
          <cell r="D189" t="str">
            <v>3.6.6.14</v>
          </cell>
          <cell r="E189" t="str">
            <v xml:space="preserve">Tubería corrugada de acero con recubrimiento bituminoso, de lámina calibre ___ y diámetro ___ (mm) </v>
          </cell>
          <cell r="F189" t="str">
            <v>M</v>
          </cell>
          <cell r="G189">
            <v>0</v>
          </cell>
          <cell r="H189">
            <v>0</v>
          </cell>
          <cell r="K189">
            <v>6</v>
          </cell>
          <cell r="L189" t="str">
            <v>ESTRUCTURAS Y DRENAJES</v>
          </cell>
          <cell r="M189" t="str">
            <v>Tubería metálica corrugada</v>
          </cell>
        </row>
        <row r="190">
          <cell r="A190" t="str">
            <v>670.1</v>
          </cell>
          <cell r="B190" t="str">
            <v>670-07</v>
          </cell>
          <cell r="C190">
            <v>0</v>
          </cell>
          <cell r="D190" t="str">
            <v>3.6.6.15.2</v>
          </cell>
          <cell r="E190" t="str">
            <v xml:space="preserve">Disipadores de energía y sedimentadores en gaviones. </v>
          </cell>
          <cell r="F190" t="str">
            <v>M3</v>
          </cell>
          <cell r="G190">
            <v>0</v>
          </cell>
          <cell r="H190">
            <v>0</v>
          </cell>
          <cell r="K190">
            <v>6</v>
          </cell>
          <cell r="L190" t="str">
            <v>ESTRUCTURAS Y DRENAJES</v>
          </cell>
          <cell r="M190" t="str">
            <v>Disipadores de energía y sedimentadores</v>
          </cell>
        </row>
        <row r="191">
          <cell r="A191" t="str">
            <v>670.2</v>
          </cell>
          <cell r="B191" t="str">
            <v>670-07</v>
          </cell>
          <cell r="C191">
            <v>0</v>
          </cell>
          <cell r="D191" t="str">
            <v>3.6.6.15.2</v>
          </cell>
          <cell r="E191" t="str">
            <v>Disipadores de energía y sedimentadores en concreto ciclópeo.</v>
          </cell>
          <cell r="F191" t="str">
            <v>M3</v>
          </cell>
          <cell r="G191">
            <v>1</v>
          </cell>
          <cell r="H191">
            <v>392299</v>
          </cell>
          <cell r="K191">
            <v>6</v>
          </cell>
          <cell r="L191" t="str">
            <v>ESTRUCTURAS Y DRENAJES</v>
          </cell>
          <cell r="M191" t="str">
            <v>Disipadores de energía y sedimentadores</v>
          </cell>
        </row>
        <row r="192">
          <cell r="A192" t="str">
            <v>671.1</v>
          </cell>
          <cell r="B192" t="str">
            <v>671-07</v>
          </cell>
          <cell r="C192">
            <v>0</v>
          </cell>
          <cell r="D192" t="str">
            <v>3.6.6.16.1</v>
          </cell>
          <cell r="E192" t="str">
            <v xml:space="preserve">Cuneta de concreto fundida en el lugar </v>
          </cell>
          <cell r="F192" t="str">
            <v>M3</v>
          </cell>
          <cell r="G192">
            <v>1</v>
          </cell>
          <cell r="H192">
            <v>473032</v>
          </cell>
          <cell r="I192">
            <v>0</v>
          </cell>
          <cell r="K192">
            <v>6</v>
          </cell>
          <cell r="L192" t="str">
            <v>ESTRUCTURAS Y DRENAJES</v>
          </cell>
          <cell r="M192" t="str">
            <v>Cunetas revestidas en concreto</v>
          </cell>
        </row>
        <row r="193">
          <cell r="A193" t="str">
            <v>671.2</v>
          </cell>
          <cell r="B193" t="str">
            <v>671-07</v>
          </cell>
          <cell r="C193">
            <v>0</v>
          </cell>
          <cell r="D193" t="str">
            <v> 3.6.6.16.8</v>
          </cell>
          <cell r="E193" t="str">
            <v xml:space="preserve">Cuneta prefabricada de concreto </v>
          </cell>
          <cell r="F193" t="str">
            <v>M</v>
          </cell>
          <cell r="G193">
            <v>0</v>
          </cell>
          <cell r="H193">
            <v>0</v>
          </cell>
          <cell r="I193">
            <v>0</v>
          </cell>
          <cell r="K193">
            <v>6</v>
          </cell>
          <cell r="L193" t="str">
            <v>ESTRUCTURAS Y DRENAJES</v>
          </cell>
          <cell r="M193" t="str">
            <v>Cunetas revestidas en concreto</v>
          </cell>
        </row>
        <row r="194">
          <cell r="A194" t="str">
            <v>672.1</v>
          </cell>
          <cell r="B194" t="str">
            <v>672-07</v>
          </cell>
          <cell r="C194" t="str">
            <v>3.6.6.17.21</v>
          </cell>
          <cell r="D194" t="str">
            <v>3.6.6.19.2</v>
          </cell>
          <cell r="E194" t="str">
            <v>Bordillo de concreto</v>
          </cell>
          <cell r="F194" t="str">
            <v>M</v>
          </cell>
          <cell r="G194">
            <v>1</v>
          </cell>
          <cell r="H194">
            <v>56934</v>
          </cell>
          <cell r="I194">
            <v>0</v>
          </cell>
          <cell r="K194">
            <v>6</v>
          </cell>
          <cell r="L194" t="str">
            <v>ESTRUCTURAS Y DRENAJES</v>
          </cell>
          <cell r="M194" t="str">
            <v>Bordillos de concreto</v>
          </cell>
        </row>
        <row r="195">
          <cell r="A195" t="str">
            <v>673.1</v>
          </cell>
          <cell r="B195" t="str">
            <v>673-07</v>
          </cell>
          <cell r="C195">
            <v>0</v>
          </cell>
          <cell r="D195" t="str">
            <v>3.6.6.19.2</v>
          </cell>
          <cell r="E195" t="str">
            <v>Material granular filtrante</v>
          </cell>
          <cell r="F195" t="str">
            <v>M3</v>
          </cell>
          <cell r="G195">
            <v>1</v>
          </cell>
          <cell r="H195">
            <v>109330</v>
          </cell>
          <cell r="I195">
            <v>0</v>
          </cell>
          <cell r="K195">
            <v>6</v>
          </cell>
          <cell r="L195" t="str">
            <v>ESTRUCTURAS Y DRENAJES</v>
          </cell>
          <cell r="M195" t="str">
            <v>Subdrenes con geotextil y material granular</v>
          </cell>
        </row>
        <row r="196">
          <cell r="A196" t="str">
            <v>673.2</v>
          </cell>
          <cell r="B196" t="str">
            <v>673-07</v>
          </cell>
          <cell r="C196">
            <v>0</v>
          </cell>
          <cell r="D196" t="str">
            <v> 3.6.8.2.4 </v>
          </cell>
          <cell r="E196" t="str">
            <v>Geotextil</v>
          </cell>
          <cell r="F196" t="str">
            <v>M2</v>
          </cell>
          <cell r="G196">
            <v>1</v>
          </cell>
          <cell r="H196">
            <v>7062</v>
          </cell>
          <cell r="I196">
            <v>0</v>
          </cell>
          <cell r="K196">
            <v>6</v>
          </cell>
          <cell r="L196" t="str">
            <v>ESTRUCTURAS Y DRENAJES</v>
          </cell>
          <cell r="M196" t="str">
            <v>Subdrenes con geotextil y material granular</v>
          </cell>
        </row>
        <row r="197">
          <cell r="A197" t="str">
            <v>673.3</v>
          </cell>
          <cell r="B197" t="str">
            <v>673-07</v>
          </cell>
          <cell r="C197">
            <v>0</v>
          </cell>
          <cell r="D197" t="str">
            <v>3.6.8.1.2</v>
          </cell>
          <cell r="E197" t="str">
            <v>Material de cobertura</v>
          </cell>
          <cell r="F197" t="str">
            <v>M3</v>
          </cell>
          <cell r="G197">
            <v>1</v>
          </cell>
          <cell r="H197">
            <v>132077</v>
          </cell>
          <cell r="I197">
            <v>0</v>
          </cell>
          <cell r="K197">
            <v>6</v>
          </cell>
          <cell r="L197" t="str">
            <v>ESTRUCTURAS Y DRENAJES</v>
          </cell>
          <cell r="M197" t="str">
            <v>Subdrenes con geotextil y material granular</v>
          </cell>
        </row>
        <row r="198">
          <cell r="A198" t="str">
            <v>674.1</v>
          </cell>
          <cell r="B198" t="str">
            <v>674-07</v>
          </cell>
          <cell r="C198">
            <v>0</v>
          </cell>
          <cell r="D198" t="str">
            <v>3.6.6.20.1</v>
          </cell>
          <cell r="E198" t="str">
            <v>Dren horizontal de longitud menor o igual a diez (10) metros.</v>
          </cell>
          <cell r="F198" t="str">
            <v>Ml</v>
          </cell>
          <cell r="G198">
            <v>0</v>
          </cell>
          <cell r="H198">
            <v>0</v>
          </cell>
          <cell r="K198">
            <v>6</v>
          </cell>
          <cell r="L198" t="str">
            <v>ESTRUCTURAS Y DRENAJES</v>
          </cell>
          <cell r="M198" t="str">
            <v>Drenes horizontales en taludes</v>
          </cell>
        </row>
        <row r="199">
          <cell r="A199" t="str">
            <v>674.2</v>
          </cell>
          <cell r="B199" t="str">
            <v>674-07</v>
          </cell>
          <cell r="C199">
            <v>0</v>
          </cell>
          <cell r="D199" t="str">
            <v>3.6.6.20.2</v>
          </cell>
          <cell r="E199" t="str">
            <v xml:space="preserve">Dren horizontal de longitud mayor a diez (10) metros. </v>
          </cell>
          <cell r="F199" t="str">
            <v>Ml</v>
          </cell>
          <cell r="G199">
            <v>0</v>
          </cell>
          <cell r="H199">
            <v>0</v>
          </cell>
          <cell r="K199">
            <v>6</v>
          </cell>
          <cell r="L199" t="str">
            <v>ESTRUCTURAS Y DRENAJES</v>
          </cell>
          <cell r="M199" t="str">
            <v>Drenes horizontales en taludes</v>
          </cell>
        </row>
        <row r="200">
          <cell r="A200" t="str">
            <v>680.1</v>
          </cell>
          <cell r="B200" t="str">
            <v>680-07</v>
          </cell>
          <cell r="C200">
            <v>0</v>
          </cell>
          <cell r="D200" t="str">
            <v>3.6.6.20.1</v>
          </cell>
          <cell r="E200" t="str">
            <v xml:space="preserve">Escamas en concreto </v>
          </cell>
          <cell r="F200" t="str">
            <v>M2</v>
          </cell>
          <cell r="G200">
            <v>0</v>
          </cell>
          <cell r="H200">
            <v>0</v>
          </cell>
          <cell r="K200">
            <v>6</v>
          </cell>
          <cell r="L200" t="str">
            <v>ESTRUCTURAS Y DRENAJES</v>
          </cell>
          <cell r="M200" t="str">
            <v>Tierra armada</v>
          </cell>
        </row>
        <row r="201">
          <cell r="A201" t="str">
            <v>680.2</v>
          </cell>
          <cell r="B201" t="str">
            <v>680-07</v>
          </cell>
          <cell r="C201">
            <v>0</v>
          </cell>
          <cell r="D201" t="str">
            <v>3.6.6.20.2</v>
          </cell>
          <cell r="E201" t="str">
            <v xml:space="preserve">Armadura galvanizada </v>
          </cell>
          <cell r="F201" t="str">
            <v>M</v>
          </cell>
          <cell r="G201">
            <v>2</v>
          </cell>
          <cell r="H201">
            <v>0</v>
          </cell>
          <cell r="K201">
            <v>6</v>
          </cell>
          <cell r="L201" t="str">
            <v>ESTRUCTURAS Y DRENAJES</v>
          </cell>
          <cell r="M201" t="str">
            <v>Tierra armada</v>
          </cell>
        </row>
        <row r="202">
          <cell r="A202" t="str">
            <v>680.3</v>
          </cell>
          <cell r="B202" t="str">
            <v>680-07</v>
          </cell>
          <cell r="C202">
            <v>0</v>
          </cell>
          <cell r="D202" t="str">
            <v>3.6.6.20.3</v>
          </cell>
          <cell r="E202" t="str">
            <v xml:space="preserve">Relleno granular para tierra armada </v>
          </cell>
          <cell r="F202" t="str">
            <v>M3</v>
          </cell>
          <cell r="G202">
            <v>0</v>
          </cell>
          <cell r="H202">
            <v>0</v>
          </cell>
          <cell r="K202">
            <v>6</v>
          </cell>
          <cell r="L202" t="str">
            <v>ESTRUCTURAS Y DRENAJES</v>
          </cell>
          <cell r="M202" t="str">
            <v>Tierra armada</v>
          </cell>
        </row>
        <row r="203">
          <cell r="A203" t="str">
            <v>681.1</v>
          </cell>
          <cell r="B203" t="str">
            <v>681-07</v>
          </cell>
          <cell r="C203" t="str">
            <v>3.6.6.21.1</v>
          </cell>
          <cell r="D203" t="str">
            <v xml:space="preserve">3.6.6.21.1  </v>
          </cell>
          <cell r="E203" t="str">
            <v xml:space="preserve">Gavión </v>
          </cell>
          <cell r="F203" t="str">
            <v>M3</v>
          </cell>
          <cell r="G203">
            <v>1</v>
          </cell>
          <cell r="H203">
            <v>199262</v>
          </cell>
          <cell r="K203">
            <v>6</v>
          </cell>
          <cell r="L203" t="str">
            <v>ESTRUCTURAS Y DRENAJES</v>
          </cell>
          <cell r="M203" t="str">
            <v>Gaviones</v>
          </cell>
        </row>
        <row r="204">
          <cell r="A204" t="str">
            <v>681.2P</v>
          </cell>
          <cell r="B204" t="str">
            <v>681-P</v>
          </cell>
          <cell r="C204">
            <v>0</v>
          </cell>
          <cell r="D204" t="str">
            <v>3.6.6.21</v>
          </cell>
          <cell r="E204" t="str">
            <v>Remoción de gaviones</v>
          </cell>
          <cell r="F204" t="str">
            <v>M3</v>
          </cell>
          <cell r="G204">
            <v>0</v>
          </cell>
          <cell r="H204">
            <v>30996</v>
          </cell>
          <cell r="K204">
            <v>0</v>
          </cell>
          <cell r="L204">
            <v>0</v>
          </cell>
          <cell r="M204">
            <v>0</v>
          </cell>
        </row>
        <row r="205">
          <cell r="A205" t="str">
            <v>681.1P</v>
          </cell>
          <cell r="B205" t="str">
            <v>681-P</v>
          </cell>
          <cell r="C205">
            <v>0</v>
          </cell>
          <cell r="D205" t="str">
            <v>3.6.6.21</v>
          </cell>
          <cell r="E205" t="str">
            <v>Reconstrucción de gaviones</v>
          </cell>
          <cell r="F205" t="str">
            <v>M3</v>
          </cell>
          <cell r="G205">
            <v>1</v>
          </cell>
          <cell r="H205">
            <v>99091</v>
          </cell>
          <cell r="K205">
            <v>6</v>
          </cell>
          <cell r="L205" t="str">
            <v>ESTRUCTURAS Y DRENAJES</v>
          </cell>
          <cell r="M205" t="str">
            <v>Gaviones</v>
          </cell>
        </row>
        <row r="206">
          <cell r="A206" t="str">
            <v>682.1</v>
          </cell>
          <cell r="B206" t="str">
            <v>682-07</v>
          </cell>
          <cell r="C206">
            <v>0</v>
          </cell>
          <cell r="D206" t="str">
            <v>3.2.7.5.3</v>
          </cell>
          <cell r="E206" t="str">
            <v xml:space="preserve">Colchogavión </v>
          </cell>
          <cell r="F206" t="str">
            <v>M3</v>
          </cell>
          <cell r="G206">
            <v>0</v>
          </cell>
          <cell r="H206">
            <v>0</v>
          </cell>
          <cell r="K206">
            <v>6</v>
          </cell>
          <cell r="L206" t="str">
            <v>ESTRUCTURAS Y DRENAJES</v>
          </cell>
          <cell r="M206" t="str">
            <v>Colchogaviones</v>
          </cell>
        </row>
        <row r="207">
          <cell r="A207" t="str">
            <v>674.1P</v>
          </cell>
          <cell r="B207" t="str">
            <v>674-P</v>
          </cell>
          <cell r="C207">
            <v>0</v>
          </cell>
          <cell r="D207" t="str">
            <v>3.6.6.20.1</v>
          </cell>
          <cell r="E207" t="str">
            <v>Drenes horizontales Tubería perforada de 2" sin clasificar</v>
          </cell>
          <cell r="F207" t="str">
            <v>Ml</v>
          </cell>
          <cell r="G207">
            <v>2</v>
          </cell>
          <cell r="H207">
            <v>152231</v>
          </cell>
          <cell r="K207">
            <v>0</v>
          </cell>
          <cell r="L207">
            <v>0</v>
          </cell>
          <cell r="M207">
            <v>0</v>
          </cell>
        </row>
        <row r="208">
          <cell r="A208" t="str">
            <v>690.1</v>
          </cell>
          <cell r="B208" t="str">
            <v>690-07</v>
          </cell>
          <cell r="C208">
            <v>0</v>
          </cell>
          <cell r="D208" t="str">
            <v>3.6.7.1.1</v>
          </cell>
          <cell r="E208" t="str">
            <v xml:space="preserve">Impermeabilización de estructuras </v>
          </cell>
          <cell r="F208" t="str">
            <v>M</v>
          </cell>
          <cell r="G208">
            <v>2</v>
          </cell>
          <cell r="H208">
            <v>0</v>
          </cell>
          <cell r="K208">
            <v>6</v>
          </cell>
          <cell r="L208" t="str">
            <v>ESTRUCTURAS Y DRENAJES</v>
          </cell>
          <cell r="M208" t="str">
            <v>Impermeabilización de estructuras</v>
          </cell>
        </row>
        <row r="209">
          <cell r="A209" t="str">
            <v>692.1P</v>
          </cell>
          <cell r="B209" t="str">
            <v>692-P</v>
          </cell>
          <cell r="C209">
            <v>0</v>
          </cell>
          <cell r="D209" t="e">
            <v>#N/A</v>
          </cell>
          <cell r="E209" t="str">
            <v>Pintura de acabado en estructuras</v>
          </cell>
          <cell r="F209" t="str">
            <v>M2</v>
          </cell>
          <cell r="G209">
            <v>1</v>
          </cell>
          <cell r="H209">
            <v>13579</v>
          </cell>
          <cell r="K209">
            <v>6</v>
          </cell>
          <cell r="L209" t="str">
            <v>ESTRUCTURAS Y DRENAJES</v>
          </cell>
          <cell r="M209" t="str">
            <v>Pintura de Acabado</v>
          </cell>
        </row>
        <row r="210">
          <cell r="A210" t="str">
            <v>693.1P</v>
          </cell>
          <cell r="B210" t="str">
            <v>693-P</v>
          </cell>
          <cell r="C210">
            <v>0</v>
          </cell>
          <cell r="D210" t="e">
            <v>#N/A</v>
          </cell>
          <cell r="E210" t="str">
            <v>Capa intermedia con epoxiamida</v>
          </cell>
          <cell r="F210" t="str">
            <v>M2</v>
          </cell>
          <cell r="G210">
            <v>2</v>
          </cell>
          <cell r="H210">
            <v>17640</v>
          </cell>
          <cell r="K210">
            <v>6</v>
          </cell>
          <cell r="L210" t="str">
            <v>ESTRUCTURAS Y DRENAJES</v>
          </cell>
          <cell r="M210" t="str">
            <v>Pintura de Acabado</v>
          </cell>
        </row>
        <row r="211">
          <cell r="A211" t="str">
            <v>694.1P</v>
          </cell>
          <cell r="B211" t="str">
            <v>694-P</v>
          </cell>
          <cell r="C211">
            <v>0</v>
          </cell>
          <cell r="D211" t="e">
            <v>#N/A</v>
          </cell>
          <cell r="E211" t="str">
            <v>Imprimación con epoxipoliamida</v>
          </cell>
          <cell r="F211" t="str">
            <v>M2</v>
          </cell>
          <cell r="G211">
            <v>2</v>
          </cell>
          <cell r="H211">
            <v>18377</v>
          </cell>
          <cell r="K211">
            <v>6</v>
          </cell>
          <cell r="L211" t="str">
            <v>ESTRUCTURAS Y DRENAJES</v>
          </cell>
          <cell r="M211" t="str">
            <v>Pintura de Acabado</v>
          </cell>
        </row>
        <row r="212">
          <cell r="A212" t="str">
            <v>695.1P</v>
          </cell>
          <cell r="B212" t="str">
            <v>695-P</v>
          </cell>
          <cell r="C212">
            <v>0</v>
          </cell>
          <cell r="D212" t="e">
            <v>#N/A</v>
          </cell>
          <cell r="E212" t="str">
            <v>Limpieza de metal con chorro de arena</v>
          </cell>
          <cell r="F212" t="str">
            <v>M2</v>
          </cell>
          <cell r="G212">
            <v>1</v>
          </cell>
          <cell r="H212">
            <v>35276</v>
          </cell>
          <cell r="K212">
            <v>6</v>
          </cell>
          <cell r="L212" t="str">
            <v>ESTRUCTURAS Y DRENAJES</v>
          </cell>
          <cell r="M212" t="str">
            <v>Limpieza de metal</v>
          </cell>
        </row>
        <row r="213">
          <cell r="A213" t="str">
            <v>700.1</v>
          </cell>
          <cell r="B213" t="str">
            <v>700-07</v>
          </cell>
          <cell r="C213" t="str">
            <v>3.6.7.1.3</v>
          </cell>
          <cell r="D213" t="str">
            <v>3.6.7.1.1</v>
          </cell>
          <cell r="E213" t="str">
            <v xml:space="preserve">Línea de demarcación con pintura en frío </v>
          </cell>
          <cell r="F213" t="str">
            <v>M</v>
          </cell>
          <cell r="G213">
            <v>1</v>
          </cell>
          <cell r="H213">
            <v>1837</v>
          </cell>
          <cell r="K213">
            <v>7</v>
          </cell>
          <cell r="L213" t="str">
            <v>SEÑALIZACIÓN Y SEGURIDAD</v>
          </cell>
          <cell r="M213" t="str">
            <v>Líneas de demarcación y marcas viales</v>
          </cell>
        </row>
        <row r="214">
          <cell r="A214" t="str">
            <v>700.2</v>
          </cell>
          <cell r="B214" t="str">
            <v>700-07</v>
          </cell>
          <cell r="C214" t="str">
            <v>3.6.7.1.7</v>
          </cell>
          <cell r="D214" t="str">
            <v>3.6.7.1.6</v>
          </cell>
          <cell r="E214" t="str">
            <v xml:space="preserve">Línea de demarcación con resina termoplástica </v>
          </cell>
          <cell r="F214" t="str">
            <v>M</v>
          </cell>
          <cell r="G214">
            <v>1</v>
          </cell>
          <cell r="H214">
            <v>7116</v>
          </cell>
          <cell r="K214">
            <v>7</v>
          </cell>
          <cell r="L214" t="str">
            <v>SEÑALIZACIÓN Y SEGURIDAD</v>
          </cell>
          <cell r="M214" t="str">
            <v>Líneas de demarcación y marcas viales</v>
          </cell>
        </row>
        <row r="215">
          <cell r="A215" t="str">
            <v>700.3</v>
          </cell>
          <cell r="B215" t="str">
            <v>700-07</v>
          </cell>
          <cell r="C215" t="str">
            <v>3.6.7.1.4</v>
          </cell>
          <cell r="D215" t="str">
            <v> 3.6.7.1.2</v>
          </cell>
          <cell r="E215" t="str">
            <v xml:space="preserve">Marca vial con pintura en frío </v>
          </cell>
          <cell r="F215" t="str">
            <v>M2</v>
          </cell>
          <cell r="G215">
            <v>2</v>
          </cell>
          <cell r="H215">
            <v>22712</v>
          </cell>
          <cell r="K215">
            <v>7</v>
          </cell>
          <cell r="L215" t="str">
            <v>SEÑALIZACIÓN Y SEGURIDAD</v>
          </cell>
          <cell r="M215" t="str">
            <v>Líneas de demarcación y marcas viales</v>
          </cell>
        </row>
        <row r="216">
          <cell r="A216" t="str">
            <v>700.4</v>
          </cell>
          <cell r="B216" t="str">
            <v>700-07</v>
          </cell>
          <cell r="C216" t="str">
            <v>3.6.7.1.8</v>
          </cell>
          <cell r="D216" t="str">
            <v>3.6.7.1.6</v>
          </cell>
          <cell r="E216" t="str">
            <v xml:space="preserve">Marca vial con resina termoplástica </v>
          </cell>
          <cell r="F216" t="str">
            <v>M2</v>
          </cell>
          <cell r="G216">
            <v>2</v>
          </cell>
          <cell r="H216">
            <v>59300</v>
          </cell>
          <cell r="K216">
            <v>7</v>
          </cell>
          <cell r="L216" t="str">
            <v>SEÑALIZACIÓN Y SEGURIDAD</v>
          </cell>
          <cell r="M216" t="str">
            <v>Líneas de demarcación y marcas viales</v>
          </cell>
        </row>
        <row r="217">
          <cell r="A217" t="str">
            <v>700.5P</v>
          </cell>
          <cell r="B217" t="str">
            <v>700-07P</v>
          </cell>
          <cell r="C217" t="str">
            <v>3.6.7.1.8</v>
          </cell>
          <cell r="D217" t="str">
            <v>3.6.7.1.6</v>
          </cell>
          <cell r="E217" t="str">
            <v>Marca vial con resina termoplástica (Texto en marca vial)</v>
          </cell>
          <cell r="F217" t="str">
            <v>M2</v>
          </cell>
          <cell r="G217">
            <v>2</v>
          </cell>
          <cell r="H217">
            <v>113317</v>
          </cell>
          <cell r="K217">
            <v>7</v>
          </cell>
          <cell r="L217" t="str">
            <v>SEÑALIZACIÓN Y SEGURIDAD</v>
          </cell>
          <cell r="M217" t="str">
            <v>Líneas de demarcación y marcas viales</v>
          </cell>
        </row>
        <row r="218">
          <cell r="A218" t="str">
            <v>T</v>
          </cell>
          <cell r="B218" t="str">
            <v>702-P</v>
          </cell>
          <cell r="C218">
            <v>0</v>
          </cell>
          <cell r="D218" t="e">
            <v>#N/A</v>
          </cell>
          <cell r="E218" t="str">
            <v>Bandas sonoras reductores de velocidad</v>
          </cell>
          <cell r="F218" t="str">
            <v>M2</v>
          </cell>
          <cell r="G218">
            <v>2</v>
          </cell>
          <cell r="H218">
            <v>361079</v>
          </cell>
          <cell r="K218">
            <v>7</v>
          </cell>
          <cell r="L218" t="str">
            <v>SEÑALIZACIÓN Y SEGURIDAD</v>
          </cell>
          <cell r="M218" t="str">
            <v>Líneas de demarcación y marcas viales</v>
          </cell>
        </row>
        <row r="219">
          <cell r="A219" t="str">
            <v>701.1</v>
          </cell>
          <cell r="B219" t="str">
            <v>701-07</v>
          </cell>
          <cell r="C219" t="str">
            <v>3.6.7.2.1</v>
          </cell>
          <cell r="D219" t="str">
            <v>3.6.7.2.1</v>
          </cell>
          <cell r="E219" t="str">
            <v xml:space="preserve">Tacha reflectiva </v>
          </cell>
          <cell r="F219" t="str">
            <v>U</v>
          </cell>
          <cell r="G219">
            <v>0</v>
          </cell>
          <cell r="H219">
            <v>9216</v>
          </cell>
          <cell r="K219">
            <v>7</v>
          </cell>
          <cell r="L219" t="str">
            <v>SEÑALIZACIÓN Y SEGURIDAD</v>
          </cell>
          <cell r="M219" t="str">
            <v>Tachas reflectivas</v>
          </cell>
        </row>
        <row r="220">
          <cell r="A220" t="str">
            <v>710.1</v>
          </cell>
          <cell r="B220" t="str">
            <v>710-07</v>
          </cell>
          <cell r="C220" t="str">
            <v>3.6.7.3.31</v>
          </cell>
          <cell r="D220" t="str">
            <v>3.6.7.3.13</v>
          </cell>
          <cell r="E220" t="str">
            <v>Señal vertical de tránsito tipo 1</v>
          </cell>
          <cell r="F220" t="str">
            <v>U</v>
          </cell>
          <cell r="G220">
            <v>0</v>
          </cell>
          <cell r="H220">
            <v>323642</v>
          </cell>
          <cell r="K220">
            <v>7</v>
          </cell>
          <cell r="L220" t="str">
            <v>SEÑALIZACIÓN Y SEGURIDAD</v>
          </cell>
          <cell r="M220" t="str">
            <v>Señales verticales de tránsito</v>
          </cell>
        </row>
        <row r="221">
          <cell r="A221" t="str">
            <v>710.2</v>
          </cell>
          <cell r="B221" t="str">
            <v>710-07</v>
          </cell>
          <cell r="C221">
            <v>0</v>
          </cell>
          <cell r="D221" t="str">
            <v>3.6.7.3</v>
          </cell>
          <cell r="E221" t="str">
            <v>Señal vertical de tránsito tipo 1</v>
          </cell>
          <cell r="F221" t="str">
            <v>M2</v>
          </cell>
          <cell r="G221">
            <v>2</v>
          </cell>
          <cell r="H221">
            <v>670426</v>
          </cell>
          <cell r="K221">
            <v>7</v>
          </cell>
          <cell r="L221" t="str">
            <v>SEÑALIZACIÓN Y SEGURIDAD</v>
          </cell>
          <cell r="M221" t="str">
            <v>Señales verticales de tránsito</v>
          </cell>
        </row>
        <row r="222">
          <cell r="A222" t="str">
            <v>720.1</v>
          </cell>
          <cell r="B222" t="str">
            <v>720-07</v>
          </cell>
          <cell r="C222">
            <v>0</v>
          </cell>
          <cell r="D222" t="str">
            <v>3.6.7.4.1</v>
          </cell>
          <cell r="E222" t="str">
            <v xml:space="preserve">Poste de referencia </v>
          </cell>
          <cell r="F222" t="str">
            <v>U</v>
          </cell>
          <cell r="G222">
            <v>0</v>
          </cell>
          <cell r="H222">
            <v>0</v>
          </cell>
          <cell r="K222">
            <v>7</v>
          </cell>
          <cell r="L222" t="str">
            <v>SEÑALIZACIÓN Y SEGURIDAD</v>
          </cell>
          <cell r="M222" t="str">
            <v>Postes de referencia</v>
          </cell>
        </row>
        <row r="223">
          <cell r="A223" t="str">
            <v>730.1</v>
          </cell>
          <cell r="B223" t="str">
            <v>730-07</v>
          </cell>
          <cell r="C223" t="str">
            <v>3.6.7.5.1</v>
          </cell>
          <cell r="D223" t="str">
            <v>3.6.7.5.1</v>
          </cell>
          <cell r="E223" t="str">
            <v xml:space="preserve">Defensa metálica </v>
          </cell>
          <cell r="F223" t="str">
            <v>M</v>
          </cell>
          <cell r="G223">
            <v>1</v>
          </cell>
          <cell r="H223">
            <v>164606</v>
          </cell>
          <cell r="K223">
            <v>7</v>
          </cell>
          <cell r="L223" t="str">
            <v>SEÑALIZACIÓN Y SEGURIDAD</v>
          </cell>
          <cell r="M223" t="str">
            <v>Defensas metálicas</v>
          </cell>
        </row>
        <row r="224">
          <cell r="A224" t="str">
            <v>730.2</v>
          </cell>
          <cell r="B224" t="str">
            <v>730-07</v>
          </cell>
          <cell r="C224">
            <v>0</v>
          </cell>
          <cell r="D224" t="str">
            <v>3.6.7.5.2</v>
          </cell>
          <cell r="E224" t="str">
            <v xml:space="preserve">Sección final </v>
          </cell>
          <cell r="F224" t="str">
            <v>U</v>
          </cell>
          <cell r="G224">
            <v>0</v>
          </cell>
          <cell r="H224">
            <v>84678</v>
          </cell>
          <cell r="K224">
            <v>7</v>
          </cell>
          <cell r="L224" t="str">
            <v>SEÑALIZACIÓN Y SEGURIDAD</v>
          </cell>
          <cell r="M224" t="str">
            <v>Defensas metálicas</v>
          </cell>
        </row>
        <row r="225">
          <cell r="A225" t="str">
            <v>730.3</v>
          </cell>
          <cell r="B225" t="str">
            <v>730-07</v>
          </cell>
          <cell r="C225">
            <v>0</v>
          </cell>
          <cell r="D225" t="str">
            <v>3.6.7.5.3</v>
          </cell>
          <cell r="E225" t="str">
            <v xml:space="preserve">Sección de tope </v>
          </cell>
          <cell r="F225" t="str">
            <v>U</v>
          </cell>
          <cell r="G225">
            <v>0</v>
          </cell>
          <cell r="H225">
            <v>0</v>
          </cell>
          <cell r="K225">
            <v>7</v>
          </cell>
          <cell r="L225" t="str">
            <v>SEÑALIZACIÓN Y SEGURIDAD</v>
          </cell>
          <cell r="M225" t="str">
            <v>Defensas metálicas</v>
          </cell>
        </row>
        <row r="226">
          <cell r="A226" t="str">
            <v>731.1</v>
          </cell>
          <cell r="B226" t="str">
            <v>731-07</v>
          </cell>
          <cell r="C226">
            <v>0</v>
          </cell>
          <cell r="D226" t="str">
            <v>3.6.6.21</v>
          </cell>
          <cell r="E226" t="str">
            <v xml:space="preserve">Defensa de concreto </v>
          </cell>
          <cell r="F226" t="str">
            <v>M</v>
          </cell>
          <cell r="G226">
            <v>0</v>
          </cell>
          <cell r="H226">
            <v>0</v>
          </cell>
          <cell r="K226">
            <v>7</v>
          </cell>
          <cell r="L226" t="str">
            <v>SEÑALIZACIÓN Y SEGURIDAD</v>
          </cell>
          <cell r="M226" t="str">
            <v>Defensas de concreto</v>
          </cell>
        </row>
        <row r="227">
          <cell r="A227" t="str">
            <v>740.1</v>
          </cell>
          <cell r="B227" t="str">
            <v>740-07</v>
          </cell>
          <cell r="C227" t="str">
            <v>3.6.7.6.1</v>
          </cell>
          <cell r="D227" t="str">
            <v>3.6.7.6.1</v>
          </cell>
          <cell r="E227" t="str">
            <v xml:space="preserve">Captafaros </v>
          </cell>
          <cell r="F227" t="str">
            <v>U</v>
          </cell>
          <cell r="G227">
            <v>0</v>
          </cell>
          <cell r="H227">
            <v>12672</v>
          </cell>
          <cell r="K227">
            <v>7</v>
          </cell>
          <cell r="L227" t="str">
            <v>SEÑALIZACIÓN Y SEGURIDAD</v>
          </cell>
          <cell r="M227" t="str">
            <v>Captafaros</v>
          </cell>
        </row>
        <row r="228">
          <cell r="A228" t="str">
            <v>741.1</v>
          </cell>
          <cell r="B228" t="str">
            <v>741-07</v>
          </cell>
          <cell r="C228">
            <v>0</v>
          </cell>
          <cell r="D228" t="str">
            <v>3.6.7</v>
          </cell>
          <cell r="E228" t="str">
            <v xml:space="preserve">Delineador de corona </v>
          </cell>
          <cell r="F228" t="str">
            <v>U</v>
          </cell>
          <cell r="G228">
            <v>0</v>
          </cell>
          <cell r="H228">
            <v>0</v>
          </cell>
          <cell r="K228">
            <v>7</v>
          </cell>
          <cell r="L228" t="str">
            <v>SEÑALIZACIÓN Y SEGURIDAD</v>
          </cell>
          <cell r="M228" t="str">
            <v>Delineadores de corona</v>
          </cell>
        </row>
        <row r="229">
          <cell r="A229" t="str">
            <v>800.1</v>
          </cell>
          <cell r="B229" t="str">
            <v>800-07</v>
          </cell>
          <cell r="C229">
            <v>0</v>
          </cell>
          <cell r="D229" t="str">
            <v>3.6.9.1.4</v>
          </cell>
          <cell r="E229" t="str">
            <v xml:space="preserve">Cerca de alambre de púas con postes de madera </v>
          </cell>
          <cell r="F229" t="str">
            <v>M</v>
          </cell>
          <cell r="G229">
            <v>0</v>
          </cell>
          <cell r="H229">
            <v>9656</v>
          </cell>
          <cell r="K229">
            <v>8</v>
          </cell>
          <cell r="L229" t="str">
            <v>OBRAS VARIAS</v>
          </cell>
          <cell r="M229" t="str">
            <v>Cercas de alambre</v>
          </cell>
        </row>
        <row r="230">
          <cell r="A230" t="str">
            <v>800.2</v>
          </cell>
          <cell r="B230" t="str">
            <v>800-07</v>
          </cell>
          <cell r="C230">
            <v>0</v>
          </cell>
          <cell r="D230" t="str">
            <v>3.6.9.1.10</v>
          </cell>
          <cell r="E230" t="str">
            <v xml:space="preserve">Cerca de alambre de púas con postes de concreto </v>
          </cell>
          <cell r="F230" t="str">
            <v>M</v>
          </cell>
          <cell r="G230">
            <v>0</v>
          </cell>
          <cell r="H230">
            <v>0</v>
          </cell>
          <cell r="K230">
            <v>8</v>
          </cell>
          <cell r="L230" t="str">
            <v>OBRAS VARIAS</v>
          </cell>
          <cell r="M230" t="str">
            <v>Cercas de alambre</v>
          </cell>
        </row>
        <row r="231">
          <cell r="A231" t="str">
            <v>800.3</v>
          </cell>
          <cell r="B231" t="str">
            <v>800-07</v>
          </cell>
          <cell r="C231">
            <v>0</v>
          </cell>
          <cell r="D231" t="str">
            <v>3.6.9.1.6</v>
          </cell>
          <cell r="E231" t="str">
            <v xml:space="preserve">Cerca de malla con postes de madera </v>
          </cell>
          <cell r="F231" t="str">
            <v>M</v>
          </cell>
          <cell r="G231">
            <v>0</v>
          </cell>
          <cell r="H231">
            <v>0</v>
          </cell>
          <cell r="K231">
            <v>8</v>
          </cell>
          <cell r="L231" t="str">
            <v>OBRAS VARIAS</v>
          </cell>
          <cell r="M231" t="str">
            <v>Cercas de alambre</v>
          </cell>
        </row>
        <row r="232">
          <cell r="A232" t="str">
            <v>800.4</v>
          </cell>
          <cell r="B232" t="str">
            <v>800-07</v>
          </cell>
          <cell r="C232">
            <v>0</v>
          </cell>
          <cell r="D232" t="str">
            <v>3.6.9.1.13</v>
          </cell>
          <cell r="E232" t="str">
            <v xml:space="preserve">Cerca de malla con postes de concreto </v>
          </cell>
          <cell r="F232" t="str">
            <v>M</v>
          </cell>
          <cell r="G232">
            <v>0</v>
          </cell>
          <cell r="H232">
            <v>0</v>
          </cell>
          <cell r="K232">
            <v>8</v>
          </cell>
          <cell r="L232" t="str">
            <v>OBRAS VARIAS</v>
          </cell>
          <cell r="M232" t="str">
            <v>Cercas de alambre</v>
          </cell>
        </row>
        <row r="233">
          <cell r="A233" t="str">
            <v>801.1</v>
          </cell>
          <cell r="B233" t="str">
            <v>801-07</v>
          </cell>
          <cell r="C233">
            <v>0</v>
          </cell>
          <cell r="D233" t="str">
            <v>3.6.1.2</v>
          </cell>
          <cell r="E233" t="str">
            <v xml:space="preserve">Rocería </v>
          </cell>
          <cell r="F233" t="str">
            <v>Ha</v>
          </cell>
          <cell r="G233">
            <v>0</v>
          </cell>
          <cell r="H233">
            <v>0</v>
          </cell>
          <cell r="K233">
            <v>8</v>
          </cell>
          <cell r="L233" t="str">
            <v>OBRAS VARIAS</v>
          </cell>
          <cell r="M233" t="str">
            <v>Mantenimiento rutinario de vías</v>
          </cell>
        </row>
        <row r="234">
          <cell r="A234" t="str">
            <v>801.2</v>
          </cell>
          <cell r="B234" t="str">
            <v>801-07</v>
          </cell>
          <cell r="C234">
            <v>0</v>
          </cell>
          <cell r="D234" t="str">
            <v>3.6.9.4.12</v>
          </cell>
          <cell r="E234" t="str">
            <v xml:space="preserve">Limpieza de bermas </v>
          </cell>
          <cell r="F234" t="str">
            <v>M2</v>
          </cell>
          <cell r="G234">
            <v>0</v>
          </cell>
          <cell r="H234">
            <v>0</v>
          </cell>
          <cell r="K234">
            <v>8</v>
          </cell>
          <cell r="L234" t="str">
            <v>OBRAS VARIAS</v>
          </cell>
          <cell r="M234" t="str">
            <v>Mantenimiento rutinario de vías</v>
          </cell>
        </row>
        <row r="235">
          <cell r="A235" t="str">
            <v>801.3</v>
          </cell>
          <cell r="B235" t="str">
            <v>801-07</v>
          </cell>
          <cell r="C235">
            <v>0</v>
          </cell>
          <cell r="D235" t="str">
            <v>3.6.9.4.12</v>
          </cell>
          <cell r="E235" t="str">
            <v xml:space="preserve">Limpieza a mano de cunetas en tierra </v>
          </cell>
          <cell r="F235" t="str">
            <v>Ml</v>
          </cell>
          <cell r="G235">
            <v>0</v>
          </cell>
          <cell r="H235">
            <v>0</v>
          </cell>
          <cell r="K235">
            <v>8</v>
          </cell>
          <cell r="L235" t="str">
            <v>OBRAS VARIAS</v>
          </cell>
          <cell r="M235" t="str">
            <v>Mantenimiento rutinario de vías</v>
          </cell>
        </row>
        <row r="236">
          <cell r="A236" t="str">
            <v>801.4</v>
          </cell>
          <cell r="B236" t="str">
            <v>801-07</v>
          </cell>
          <cell r="C236">
            <v>0</v>
          </cell>
          <cell r="D236" t="str">
            <v>3.6.9.4.12</v>
          </cell>
          <cell r="E236" t="str">
            <v xml:space="preserve">Limpieza a mano de cunetas en concreto </v>
          </cell>
          <cell r="F236" t="str">
            <v>Ml</v>
          </cell>
          <cell r="G236">
            <v>0</v>
          </cell>
          <cell r="H236">
            <v>0</v>
          </cell>
          <cell r="K236">
            <v>8</v>
          </cell>
          <cell r="L236" t="str">
            <v>OBRAS VARIAS</v>
          </cell>
          <cell r="M236" t="str">
            <v>Mantenimiento rutinario de vías</v>
          </cell>
        </row>
        <row r="237">
          <cell r="A237" t="str">
            <v>801.5</v>
          </cell>
          <cell r="B237" t="str">
            <v>801-07</v>
          </cell>
          <cell r="C237">
            <v>0</v>
          </cell>
          <cell r="D237" t="str">
            <v>3.6.9.4.8</v>
          </cell>
          <cell r="E237" t="str">
            <v xml:space="preserve">Limpieza a mano de encoles y descoles </v>
          </cell>
          <cell r="F237" t="str">
            <v>Ml</v>
          </cell>
          <cell r="G237">
            <v>0</v>
          </cell>
          <cell r="H237">
            <v>0</v>
          </cell>
          <cell r="K237">
            <v>8</v>
          </cell>
          <cell r="L237" t="str">
            <v>OBRAS VARIAS</v>
          </cell>
          <cell r="M237" t="str">
            <v>Mantenimiento rutinario de vías</v>
          </cell>
        </row>
        <row r="238">
          <cell r="A238" t="str">
            <v>801.6</v>
          </cell>
          <cell r="B238" t="str">
            <v>801-07</v>
          </cell>
          <cell r="C238">
            <v>0</v>
          </cell>
          <cell r="D238" t="str">
            <v>3.6.9.4.10</v>
          </cell>
          <cell r="E238" t="str">
            <v xml:space="preserve">Limpieza a mano de alcantarillas de tubo de 600 ó 900 mm </v>
          </cell>
          <cell r="F238" t="str">
            <v>U</v>
          </cell>
          <cell r="G238">
            <v>0</v>
          </cell>
          <cell r="H238">
            <v>0</v>
          </cell>
          <cell r="K238">
            <v>8</v>
          </cell>
          <cell r="L238" t="str">
            <v>OBRAS VARIAS</v>
          </cell>
          <cell r="M238" t="str">
            <v>Mantenimiento rutinario de vías</v>
          </cell>
        </row>
        <row r="239">
          <cell r="A239" t="str">
            <v>801.7</v>
          </cell>
          <cell r="B239" t="str">
            <v>801-07</v>
          </cell>
          <cell r="C239">
            <v>0</v>
          </cell>
          <cell r="D239" t="str">
            <v>3.6.9.4</v>
          </cell>
          <cell r="E239" t="str">
            <v>Limpieza a mano de pontones y puentes</v>
          </cell>
          <cell r="F239" t="str">
            <v>Ml</v>
          </cell>
          <cell r="G239">
            <v>0</v>
          </cell>
          <cell r="H239">
            <v>0</v>
          </cell>
          <cell r="K239">
            <v>8</v>
          </cell>
          <cell r="L239" t="str">
            <v>OBRAS VARIAS</v>
          </cell>
          <cell r="M239" t="str">
            <v>Mantenimiento rutinario de vías</v>
          </cell>
        </row>
        <row r="240">
          <cell r="A240" t="str">
            <v>810.1</v>
          </cell>
          <cell r="B240" t="str">
            <v>810-07</v>
          </cell>
          <cell r="C240" t="str">
            <v>3.6.9.2.1</v>
          </cell>
          <cell r="D240" t="str">
            <v>3.6.9.2.1</v>
          </cell>
          <cell r="E240" t="str">
            <v xml:space="preserve">Protección de taludes con bloques de césped </v>
          </cell>
          <cell r="F240" t="str">
            <v>M2</v>
          </cell>
          <cell r="G240">
            <v>0</v>
          </cell>
          <cell r="H240">
            <v>35257</v>
          </cell>
          <cell r="K240">
            <v>8</v>
          </cell>
          <cell r="L240" t="str">
            <v>OBRAS VARIAS</v>
          </cell>
          <cell r="M240" t="str">
            <v>Protección vegetal de taludes</v>
          </cell>
        </row>
        <row r="241">
          <cell r="A241" t="str">
            <v>810.2</v>
          </cell>
          <cell r="B241" t="str">
            <v>810-07</v>
          </cell>
          <cell r="C241" t="str">
            <v>3.6.9.2.2</v>
          </cell>
          <cell r="D241" t="str">
            <v>3.6.9.2.2</v>
          </cell>
          <cell r="E241" t="str">
            <v xml:space="preserve">Protección de taludes con tierra orgánica </v>
          </cell>
          <cell r="F241" t="str">
            <v>M2</v>
          </cell>
          <cell r="G241">
            <v>0</v>
          </cell>
          <cell r="H241">
            <v>18670</v>
          </cell>
          <cell r="K241">
            <v>8</v>
          </cell>
          <cell r="L241" t="str">
            <v>OBRAS VARIAS</v>
          </cell>
          <cell r="M241" t="str">
            <v>Protección vegetal de taludes</v>
          </cell>
        </row>
        <row r="242">
          <cell r="A242" t="str">
            <v>810.3</v>
          </cell>
          <cell r="B242" t="str">
            <v>810-07</v>
          </cell>
          <cell r="C242">
            <v>0</v>
          </cell>
          <cell r="D242" t="str">
            <v>3.2.9.1.1</v>
          </cell>
          <cell r="E242" t="str">
            <v>Protección de taludes con hidrosiembra controlada</v>
          </cell>
          <cell r="F242" t="str">
            <v>M2</v>
          </cell>
          <cell r="G242">
            <v>0</v>
          </cell>
          <cell r="H242">
            <v>36968</v>
          </cell>
          <cell r="K242">
            <v>8</v>
          </cell>
          <cell r="L242" t="str">
            <v>OBRAS VARIAS</v>
          </cell>
          <cell r="M242" t="str">
            <v>Protección vegetal de taludes</v>
          </cell>
        </row>
        <row r="243">
          <cell r="A243" t="str">
            <v>811.1</v>
          </cell>
          <cell r="B243" t="str">
            <v>811-07</v>
          </cell>
          <cell r="C243">
            <v>0</v>
          </cell>
          <cell r="D243" t="str">
            <v>3.2.10.1</v>
          </cell>
          <cell r="E243" t="str">
            <v>Producto enrollado para control de erosión del tipo _________</v>
          </cell>
          <cell r="F243" t="str">
            <v>M2</v>
          </cell>
          <cell r="G243">
            <v>0</v>
          </cell>
          <cell r="H243">
            <v>0</v>
          </cell>
          <cell r="K243">
            <v>8</v>
          </cell>
          <cell r="L243" t="str">
            <v>OBRAS VARIAS</v>
          </cell>
          <cell r="M243" t="str">
            <v>Productos enrollados para control de erosión</v>
          </cell>
        </row>
        <row r="244">
          <cell r="A244" t="str">
            <v>812.1</v>
          </cell>
          <cell r="B244" t="str">
            <v>812-07</v>
          </cell>
          <cell r="C244">
            <v>0</v>
          </cell>
          <cell r="D244" t="str">
            <v> 3.3.6.10.3 </v>
          </cell>
          <cell r="E244" t="str">
            <v>Recubrimiento con malla y mortero 1:4 de e = ____ cm</v>
          </cell>
          <cell r="F244" t="str">
            <v>M2</v>
          </cell>
          <cell r="G244">
            <v>0</v>
          </cell>
          <cell r="H244">
            <v>0</v>
          </cell>
          <cell r="K244">
            <v>8</v>
          </cell>
          <cell r="L244" t="str">
            <v>OBRAS VARIAS</v>
          </cell>
          <cell r="M244" t="str">
            <v>Recubrimiento de taludes con malla y mortero</v>
          </cell>
        </row>
        <row r="245">
          <cell r="A245" t="str">
            <v>900.1</v>
          </cell>
          <cell r="B245" t="str">
            <v>900-07</v>
          </cell>
          <cell r="C245">
            <v>0</v>
          </cell>
          <cell r="D245" t="str">
            <v xml:space="preserve">3.6.9.3.1   </v>
          </cell>
          <cell r="E245" t="str">
            <v xml:space="preserve">Transporte de materiales provenientes de la excavación de la explanación, canales y préstamos, entre cien metros(100 m) y mil metros(1.000 m) de distancia. </v>
          </cell>
          <cell r="F245" t="str">
            <v>M3-E</v>
          </cell>
          <cell r="G245">
            <v>0</v>
          </cell>
          <cell r="H245">
            <v>0</v>
          </cell>
          <cell r="K245">
            <v>9</v>
          </cell>
          <cell r="L245" t="str">
            <v>TRANSPORTE</v>
          </cell>
          <cell r="M245" t="str">
            <v xml:space="preserve">Transporte de materiales provenientes de excavaciones y derrumbes </v>
          </cell>
        </row>
        <row r="246">
          <cell r="A246" t="str">
            <v>900.2</v>
          </cell>
          <cell r="B246" t="str">
            <v>900-07</v>
          </cell>
          <cell r="C246" t="str">
            <v>3.6.9.3.1</v>
          </cell>
          <cell r="D246" t="str">
            <v xml:space="preserve">3.6.9.3.1   </v>
          </cell>
          <cell r="E246" t="str">
            <v xml:space="preserve">Transporte de materiales provenientes de la excavación de la explanación, canales y  préstamos para distancias mayores de mil metros (1.000 m) </v>
          </cell>
          <cell r="F246" t="str">
            <v>M3-km</v>
          </cell>
          <cell r="G246">
            <v>1</v>
          </cell>
          <cell r="H246">
            <v>1014</v>
          </cell>
          <cell r="K246">
            <v>9</v>
          </cell>
          <cell r="L246" t="str">
            <v>TRANSPORTE</v>
          </cell>
          <cell r="M246" t="str">
            <v xml:space="preserve">Transporte de materiales provenientes de excavaciones y derrumbes </v>
          </cell>
        </row>
        <row r="247">
          <cell r="A247" t="str">
            <v>900.3</v>
          </cell>
          <cell r="B247" t="str">
            <v>900-07</v>
          </cell>
          <cell r="C247">
            <v>0</v>
          </cell>
          <cell r="D247" t="str">
            <v xml:space="preserve">3.6.9.3.1   </v>
          </cell>
          <cell r="E247" t="str">
            <v xml:space="preserve">Transporte de materiales provenientes de derrumbes </v>
          </cell>
          <cell r="F247" t="str">
            <v>M3-km</v>
          </cell>
          <cell r="G247">
            <v>0</v>
          </cell>
          <cell r="H247">
            <v>1014</v>
          </cell>
          <cell r="K247">
            <v>9</v>
          </cell>
          <cell r="L247" t="str">
            <v>TRANSPORTE</v>
          </cell>
          <cell r="M247" t="str">
            <v xml:space="preserve">Transporte de materiales provenientes de excavaciones y derrumbes </v>
          </cell>
        </row>
        <row r="248">
          <cell r="A248" t="str">
            <v>225P</v>
          </cell>
          <cell r="B248">
            <v>0</v>
          </cell>
          <cell r="C248">
            <v>0</v>
          </cell>
          <cell r="D248" t="str">
            <v>3.2.8.1.1 </v>
          </cell>
          <cell r="E248" t="str">
            <v>Conformación de botaderos y escombreras</v>
          </cell>
          <cell r="F248" t="str">
            <v>M3</v>
          </cell>
          <cell r="G248">
            <v>0</v>
          </cell>
          <cell r="H248">
            <v>2321</v>
          </cell>
        </row>
        <row r="249">
          <cell r="A249" t="str">
            <v>633-3P</v>
          </cell>
          <cell r="B249" t="str">
            <v>633-P</v>
          </cell>
          <cell r="C249">
            <v>0</v>
          </cell>
          <cell r="D249" t="e">
            <v>#N/A</v>
          </cell>
          <cell r="E249" t="str">
            <v>Mortero para revestimiento de alcantarilla (Mortero 1:4)</v>
          </cell>
          <cell r="F249" t="str">
            <v>M2</v>
          </cell>
          <cell r="G249">
            <v>1</v>
          </cell>
          <cell r="H249">
            <v>61550</v>
          </cell>
        </row>
        <row r="250">
          <cell r="A250" t="str">
            <v>235-1P</v>
          </cell>
          <cell r="B250" t="str">
            <v>235-P</v>
          </cell>
          <cell r="C250">
            <v>0</v>
          </cell>
          <cell r="D250" t="e">
            <v>#N/A</v>
          </cell>
          <cell r="E250" t="str">
            <v>Descoles en sacos de suelo cemento 5:1</v>
          </cell>
          <cell r="F250" t="str">
            <v>ML</v>
          </cell>
          <cell r="G250">
            <v>1</v>
          </cell>
          <cell r="H250">
            <v>190961</v>
          </cell>
        </row>
        <row r="251">
          <cell r="E251">
            <v>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REF"/>
      <sheetName val="ACTA DE MODIFICACION  (2)"/>
      <sheetName val="CONT_ADI"/>
      <sheetName val="aCCIDENTES%20DE%201995%20-%2019"/>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sheetName val="DATOS"/>
      <sheetName val="RESULTADOS"/>
    </sheetNames>
    <sheetDataSet>
      <sheetData sheetId="0" refreshError="1">
        <row r="8">
          <cell r="A8">
            <v>2.5</v>
          </cell>
        </row>
      </sheetData>
      <sheetData sheetId="1"/>
      <sheetData sheetId="2"/>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An-Unit "/>
      <sheetName val="Insum"/>
      <sheetName val="U001"/>
      <sheetName val="U002"/>
      <sheetName val="U003"/>
      <sheetName val="U004"/>
      <sheetName val="U005"/>
      <sheetName val="U006"/>
      <sheetName val="U007"/>
      <sheetName val="U008"/>
      <sheetName val="U009"/>
      <sheetName val="U010"/>
      <sheetName val="U011"/>
      <sheetName val="U012"/>
      <sheetName val="U013"/>
      <sheetName val="U014"/>
      <sheetName val="U015"/>
      <sheetName val="U016"/>
      <sheetName val="U017"/>
      <sheetName val="U018"/>
      <sheetName val="U019"/>
      <sheetName val="U020"/>
      <sheetName val="U021"/>
      <sheetName val="U022"/>
      <sheetName val="U023"/>
      <sheetName val="U024"/>
      <sheetName val="U025"/>
      <sheetName val="U026"/>
      <sheetName val="U027"/>
      <sheetName val="U028"/>
      <sheetName val="U029"/>
      <sheetName val="U030"/>
      <sheetName val="U031"/>
      <sheetName val="U032"/>
      <sheetName val="U033"/>
      <sheetName val="U034"/>
      <sheetName val="U035"/>
      <sheetName val="U036"/>
      <sheetName val="U037"/>
      <sheetName val="U038"/>
      <sheetName val="U039"/>
      <sheetName val="U040"/>
    </sheetNames>
    <sheetDataSet>
      <sheetData sheetId="0"/>
      <sheetData sheetId="1"/>
      <sheetData sheetId="2"/>
      <sheetData sheetId="3"/>
      <sheetData sheetId="4">
        <row r="76">
          <cell r="A76" t="str">
            <v>CODIGO</v>
          </cell>
          <cell r="B76" t="str">
            <v>DESCRIPCION</v>
          </cell>
          <cell r="C76" t="str">
            <v>MARCA</v>
          </cell>
          <cell r="D76" t="str">
            <v>TIPO</v>
          </cell>
          <cell r="E76" t="str">
            <v>TARIFA/HORA</v>
          </cell>
        </row>
        <row r="77">
          <cell r="A77" t="str">
            <v>Q0002</v>
          </cell>
          <cell r="B77" t="str">
            <v>RETROEXCAVADORA</v>
          </cell>
          <cell r="C77" t="str">
            <v>CASE</v>
          </cell>
          <cell r="D77" t="str">
            <v>GENERICO</v>
          </cell>
          <cell r="E77">
            <v>40000</v>
          </cell>
        </row>
        <row r="78">
          <cell r="A78" t="str">
            <v>Q0003</v>
          </cell>
          <cell r="B78" t="str">
            <v>MOTONIVELADORA</v>
          </cell>
          <cell r="C78" t="str">
            <v>CASE</v>
          </cell>
          <cell r="D78" t="str">
            <v>GENERICO</v>
          </cell>
          <cell r="E78">
            <v>35000</v>
          </cell>
        </row>
        <row r="79">
          <cell r="A79" t="str">
            <v>Q0004</v>
          </cell>
          <cell r="B79" t="str">
            <v>CARGADOR</v>
          </cell>
          <cell r="C79" t="str">
            <v>CATERPILLAR</v>
          </cell>
          <cell r="D79" t="str">
            <v>DIESEL</v>
          </cell>
          <cell r="E79">
            <v>30000</v>
          </cell>
        </row>
        <row r="80">
          <cell r="A80" t="str">
            <v>Q0005</v>
          </cell>
          <cell r="B80" t="str">
            <v>RANA</v>
          </cell>
          <cell r="C80" t="str">
            <v>RENE</v>
          </cell>
          <cell r="D80" t="str">
            <v>GASOLINA</v>
          </cell>
          <cell r="E80">
            <v>3000</v>
          </cell>
        </row>
        <row r="81">
          <cell r="A81" t="str">
            <v>Q0006</v>
          </cell>
          <cell r="B81" t="str">
            <v>COMPACTADOR</v>
          </cell>
          <cell r="C81" t="str">
            <v>CATERPILLAR</v>
          </cell>
          <cell r="D81" t="str">
            <v>DIESEL</v>
          </cell>
          <cell r="E81">
            <v>30000</v>
          </cell>
        </row>
        <row r="82">
          <cell r="A82" t="str">
            <v>Q0007</v>
          </cell>
          <cell r="B82" t="str">
            <v>CARROTANQUE</v>
          </cell>
          <cell r="C82" t="str">
            <v>FORD</v>
          </cell>
          <cell r="D82" t="str">
            <v>GASOLINA</v>
          </cell>
          <cell r="E82">
            <v>6000</v>
          </cell>
        </row>
        <row r="83">
          <cell r="A83" t="str">
            <v>Q0008</v>
          </cell>
          <cell r="B83" t="str">
            <v>FINISHER</v>
          </cell>
          <cell r="C83" t="str">
            <v>JOHN DEERE</v>
          </cell>
          <cell r="D83" t="str">
            <v>DISEL</v>
          </cell>
          <cell r="E83">
            <v>50000</v>
          </cell>
        </row>
        <row r="84">
          <cell r="A84" t="str">
            <v>Q0009</v>
          </cell>
          <cell r="B84" t="str">
            <v>IRRIGADOR DE ASFALTO</v>
          </cell>
          <cell r="D84" t="str">
            <v>REGADERA</v>
          </cell>
          <cell r="E84">
            <v>7000</v>
          </cell>
        </row>
        <row r="85">
          <cell r="A85" t="str">
            <v>Q0010</v>
          </cell>
          <cell r="B85" t="str">
            <v>VOLQUETA 3 M3</v>
          </cell>
          <cell r="C85" t="str">
            <v>KODIAC</v>
          </cell>
          <cell r="D85" t="str">
            <v>10 TON</v>
          </cell>
          <cell r="E85">
            <v>5000</v>
          </cell>
        </row>
        <row r="86">
          <cell r="A86" t="str">
            <v>Q0011</v>
          </cell>
          <cell r="B86" t="str">
            <v>BULLDOZER</v>
          </cell>
          <cell r="C86" t="str">
            <v>CATERPILLAR</v>
          </cell>
          <cell r="D86" t="str">
            <v>D-6</v>
          </cell>
          <cell r="E86">
            <v>35000</v>
          </cell>
        </row>
        <row r="87">
          <cell r="A87" t="str">
            <v>Q0012</v>
          </cell>
          <cell r="B87" t="str">
            <v>VIBRADOR DE CONCRETO</v>
          </cell>
          <cell r="C87" t="str">
            <v>SIMA</v>
          </cell>
          <cell r="D87" t="str">
            <v>GENERICO</v>
          </cell>
          <cell r="E87">
            <v>1000</v>
          </cell>
        </row>
        <row r="88">
          <cell r="A88" t="str">
            <v>Q0020</v>
          </cell>
          <cell r="B88" t="str">
            <v>VIBRO COMPACTADOR</v>
          </cell>
          <cell r="C88" t="str">
            <v>CASE</v>
          </cell>
          <cell r="D88" t="str">
            <v>GENERICO</v>
          </cell>
          <cell r="E88">
            <v>25000</v>
          </cell>
        </row>
        <row r="89">
          <cell r="A89" t="str">
            <v>Q0023</v>
          </cell>
          <cell r="B89" t="str">
            <v>MEZCLADORA</v>
          </cell>
          <cell r="C89" t="str">
            <v>SEMCO</v>
          </cell>
          <cell r="D89" t="str">
            <v>GASOLINA</v>
          </cell>
          <cell r="E89">
            <v>4000</v>
          </cell>
        </row>
        <row r="90">
          <cell r="A90" t="str">
            <v>Q0024</v>
          </cell>
          <cell r="B90" t="str">
            <v>GRUA SENCILLA</v>
          </cell>
          <cell r="C90" t="str">
            <v>DEGROUP</v>
          </cell>
          <cell r="D90" t="str">
            <v>GASOLINA</v>
          </cell>
          <cell r="E90">
            <v>25000</v>
          </cell>
        </row>
        <row r="91">
          <cell r="A91" t="str">
            <v>Q0025</v>
          </cell>
          <cell r="B91" t="str">
            <v>MOTOBOMBA</v>
          </cell>
          <cell r="C91" t="str">
            <v>YAMAHA</v>
          </cell>
          <cell r="D91" t="str">
            <v>ELECTRICO</v>
          </cell>
          <cell r="E91">
            <v>2500</v>
          </cell>
        </row>
        <row r="92">
          <cell r="A92" t="str">
            <v>Q0035</v>
          </cell>
          <cell r="B92" t="str">
            <v>BENITIN</v>
          </cell>
          <cell r="C92" t="str">
            <v>TANDEN</v>
          </cell>
          <cell r="D92" t="str">
            <v>GENERICO</v>
          </cell>
          <cell r="E92">
            <v>5000</v>
          </cell>
        </row>
        <row r="93">
          <cell r="A93" t="str">
            <v>Q0087</v>
          </cell>
          <cell r="B93" t="str">
            <v>PLACA VIBRATORIA</v>
          </cell>
          <cell r="C93" t="str">
            <v>SEMCO</v>
          </cell>
          <cell r="D93" t="str">
            <v>RANA</v>
          </cell>
          <cell r="E93">
            <v>1500</v>
          </cell>
        </row>
        <row r="94">
          <cell r="A94" t="str">
            <v>Q0099</v>
          </cell>
          <cell r="B94" t="str">
            <v>HERRAMIENTA MENOR</v>
          </cell>
          <cell r="C94" t="str">
            <v>-</v>
          </cell>
          <cell r="D94" t="str">
            <v>-</v>
          </cell>
          <cell r="E94">
            <v>300</v>
          </cell>
        </row>
        <row r="95">
          <cell r="A95" t="str">
            <v>Q0103</v>
          </cell>
          <cell r="B95" t="str">
            <v>EQUIPO DE TOPOGRAFIA</v>
          </cell>
          <cell r="C95" t="str">
            <v>TRIMBLE</v>
          </cell>
          <cell r="D95" t="str">
            <v>GENERICO</v>
          </cell>
          <cell r="E95">
            <v>2000</v>
          </cell>
        </row>
        <row r="96">
          <cell r="A96" t="str">
            <v>Q0107</v>
          </cell>
          <cell r="B96" t="str">
            <v>FORMALETA PAVIMENTO</v>
          </cell>
          <cell r="C96" t="str">
            <v>-</v>
          </cell>
          <cell r="D96" t="str">
            <v>GENERICO</v>
          </cell>
          <cell r="E96">
            <v>1000</v>
          </cell>
        </row>
        <row r="97">
          <cell r="A97" t="str">
            <v>Q0109</v>
          </cell>
          <cell r="B97" t="str">
            <v>FORMALETA SARDINEL</v>
          </cell>
          <cell r="C97" t="str">
            <v>-</v>
          </cell>
          <cell r="D97" t="str">
            <v>GENERICO</v>
          </cell>
          <cell r="E97">
            <v>1000</v>
          </cell>
        </row>
        <row r="98">
          <cell r="A98" t="str">
            <v>Q0120</v>
          </cell>
          <cell r="B98" t="str">
            <v>EQUIPO DE DEMARCACION</v>
          </cell>
          <cell r="D98" t="str">
            <v>GENERICO</v>
          </cell>
          <cell r="E98">
            <v>17000</v>
          </cell>
        </row>
        <row r="99">
          <cell r="A99" t="str">
            <v>Q9999</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dar"/>
      <sheetName val="WS CLEAN"/>
      <sheetName val="RICS NUEVA HOJA DIARIA"/>
      <sheetName val="HOJA DIARIA NUEVA"/>
      <sheetName val="materiales"/>
      <sheetName val="otros"/>
    </sheetNames>
    <sheetDataSet>
      <sheetData sheetId="0"/>
      <sheetData sheetId="1"/>
      <sheetData sheetId="2" refreshError="1">
        <row r="1">
          <cell r="A1">
            <v>1</v>
          </cell>
          <cell r="B1">
            <v>2</v>
          </cell>
          <cell r="C1">
            <v>3</v>
          </cell>
          <cell r="D1">
            <v>4</v>
          </cell>
          <cell r="E1">
            <v>5</v>
          </cell>
          <cell r="F1">
            <v>6</v>
          </cell>
          <cell r="G1">
            <v>7</v>
          </cell>
          <cell r="H1">
            <v>8</v>
          </cell>
          <cell r="I1">
            <v>9</v>
          </cell>
          <cell r="J1">
            <v>10</v>
          </cell>
          <cell r="K1">
            <v>11</v>
          </cell>
          <cell r="L1">
            <v>12</v>
          </cell>
          <cell r="M1">
            <v>13</v>
          </cell>
          <cell r="N1">
            <v>14</v>
          </cell>
          <cell r="O1">
            <v>15</v>
          </cell>
          <cell r="P1">
            <v>16</v>
          </cell>
          <cell r="Q1">
            <v>17</v>
          </cell>
          <cell r="R1">
            <v>18</v>
          </cell>
          <cell r="S1">
            <v>19</v>
          </cell>
          <cell r="T1">
            <v>20</v>
          </cell>
          <cell r="U1">
            <v>21</v>
          </cell>
          <cell r="V1">
            <v>22</v>
          </cell>
          <cell r="W1">
            <v>23</v>
          </cell>
          <cell r="X1">
            <v>24</v>
          </cell>
          <cell r="Y1">
            <v>25</v>
          </cell>
        </row>
        <row r="2">
          <cell r="U2" t="str">
            <v>REUTERS</v>
          </cell>
          <cell r="V2" t="str">
            <v>REUTERS</v>
          </cell>
        </row>
        <row r="3">
          <cell r="B3" t="str">
            <v>PROPANO</v>
          </cell>
          <cell r="C3" t="str">
            <v>BUTANO</v>
          </cell>
          <cell r="D3" t="str">
            <v>UNL87</v>
          </cell>
          <cell r="E3" t="str">
            <v>UNL93</v>
          </cell>
          <cell r="F3" t="str">
            <v>WS</v>
          </cell>
          <cell r="G3" t="str">
            <v>NAFTA</v>
          </cell>
          <cell r="H3" t="str">
            <v>JET54</v>
          </cell>
          <cell r="I3" t="str">
            <v>DIESEL</v>
          </cell>
          <cell r="J3" t="str">
            <v xml:space="preserve">FUEL OIL </v>
          </cell>
          <cell r="K3" t="str">
            <v>Cusiana</v>
          </cell>
          <cell r="L3" t="str">
            <v>WTI mes1</v>
          </cell>
          <cell r="M3" t="str">
            <v>WTI mes1</v>
          </cell>
          <cell r="N3" t="str">
            <v>CAÑO</v>
          </cell>
          <cell r="O3" t="str">
            <v>Dated</v>
          </cell>
          <cell r="P3" t="str">
            <v>WTI 2nd</v>
          </cell>
          <cell r="Q3" t="str">
            <v>Vasconia</v>
          </cell>
          <cell r="R3" t="str">
            <v>No. 2 USGC</v>
          </cell>
          <cell r="S3" t="str">
            <v>No.6 1% S</v>
          </cell>
          <cell r="T3" t="str">
            <v xml:space="preserve">No.6 3%S </v>
          </cell>
          <cell r="U3" t="str">
            <v>FLETE 70 DWT</v>
          </cell>
          <cell r="V3" t="str">
            <v>FLETE 50 DWT</v>
          </cell>
          <cell r="W3" t="str">
            <v xml:space="preserve">NO.6  0.3% S </v>
          </cell>
          <cell r="X3" t="str">
            <v>UNL87</v>
          </cell>
          <cell r="Y3" t="str">
            <v>UNL93</v>
          </cell>
        </row>
        <row r="4">
          <cell r="B4" t="str">
            <v>Mt.Belvieu</v>
          </cell>
          <cell r="C4" t="str">
            <v>Mt.Belvieu</v>
          </cell>
          <cell r="D4" t="str">
            <v>USGC</v>
          </cell>
          <cell r="E4" t="str">
            <v>USGC</v>
          </cell>
          <cell r="F4" t="str">
            <v>CLEAN</v>
          </cell>
          <cell r="G4" t="str">
            <v>USGC</v>
          </cell>
          <cell r="H4" t="str">
            <v>USGC</v>
          </cell>
          <cell r="I4" t="str">
            <v>USGC</v>
          </cell>
          <cell r="J4" t="str">
            <v xml:space="preserve"> NY 1%S</v>
          </cell>
          <cell r="L4" t="str">
            <v>Cushing</v>
          </cell>
          <cell r="M4" t="str">
            <v xml:space="preserve"> NYMEX</v>
          </cell>
          <cell r="N4" t="str">
            <v>LIMON</v>
          </cell>
          <cell r="O4" t="str">
            <v>Brent</v>
          </cell>
          <cell r="P4" t="str">
            <v>Month</v>
          </cell>
          <cell r="R4" t="str">
            <v>LS</v>
          </cell>
          <cell r="S4" t="str">
            <v>USGC</v>
          </cell>
          <cell r="T4" t="str">
            <v>USGC</v>
          </cell>
          <cell r="U4" t="str">
            <v>USGC</v>
          </cell>
          <cell r="V4" t="str">
            <v>USAC</v>
          </cell>
          <cell r="W4" t="str">
            <v>NY</v>
          </cell>
          <cell r="X4" t="str">
            <v>9 RVP USGC</v>
          </cell>
          <cell r="Y4" t="str">
            <v>9 RVP USGC</v>
          </cell>
        </row>
        <row r="5">
          <cell r="B5" t="str">
            <v>PMAAY00</v>
          </cell>
          <cell r="C5" t="str">
            <v>PMAAI00</v>
          </cell>
          <cell r="D5" t="str">
            <v>PGACU00</v>
          </cell>
          <cell r="E5" t="str">
            <v>PGAIX00</v>
          </cell>
          <cell r="F5" t="str">
            <v>PFACC10</v>
          </cell>
          <cell r="G5" t="str">
            <v>PAAAC00</v>
          </cell>
          <cell r="H5" t="str">
            <v>PJABM00</v>
          </cell>
          <cell r="I5" t="str">
            <v>POAEE00</v>
          </cell>
          <cell r="J5" t="str">
            <v>PUAAO00</v>
          </cell>
          <cell r="K5" t="str">
            <v>PCAGL00</v>
          </cell>
          <cell r="L5" t="str">
            <v>PCACG00</v>
          </cell>
          <cell r="M5" t="str">
            <v>CLc1</v>
          </cell>
          <cell r="N5" t="str">
            <v>PCADM00</v>
          </cell>
          <cell r="O5" t="str">
            <v>PCAAS00</v>
          </cell>
          <cell r="P5" t="str">
            <v>PCACH00</v>
          </cell>
          <cell r="Q5" t="str">
            <v>PCAGI00</v>
          </cell>
          <cell r="R5" t="str">
            <v>POAES00</v>
          </cell>
          <cell r="S5" t="str">
            <v>PUAAI00</v>
          </cell>
          <cell r="T5" t="str">
            <v>PUAFZ00</v>
          </cell>
          <cell r="U5" t="str">
            <v>DFRT-CAR-US-FO</v>
          </cell>
          <cell r="V5" t="str">
            <v>DFRT-CAR-US</v>
          </cell>
          <cell r="W5" t="str">
            <v>PUAAE00</v>
          </cell>
          <cell r="X5" t="str">
            <v>PGAAC00</v>
          </cell>
          <cell r="Y5" t="str">
            <v>PGAJF00</v>
          </cell>
        </row>
        <row r="6">
          <cell r="A6" t="str">
            <v>Time stamp</v>
          </cell>
          <cell r="B6" t="str">
            <v>CLOSE</v>
          </cell>
          <cell r="C6" t="str">
            <v>CLOSE</v>
          </cell>
          <cell r="D6" t="str">
            <v>CLOSE</v>
          </cell>
          <cell r="E6" t="str">
            <v>CLOSE</v>
          </cell>
          <cell r="F6" t="str">
            <v>CLOSE</v>
          </cell>
          <cell r="G6" t="str">
            <v>CLOSE</v>
          </cell>
          <cell r="H6" t="str">
            <v>CLOSE</v>
          </cell>
          <cell r="I6" t="str">
            <v>CLOSE</v>
          </cell>
          <cell r="J6" t="str">
            <v>CLOSE</v>
          </cell>
          <cell r="K6" t="str">
            <v>CLOSE</v>
          </cell>
          <cell r="L6" t="str">
            <v>CLOSE</v>
          </cell>
          <cell r="M6" t="str">
            <v>CLOSE</v>
          </cell>
          <cell r="N6" t="str">
            <v>CLOSE</v>
          </cell>
          <cell r="O6" t="str">
            <v>CLOSE</v>
          </cell>
          <cell r="P6" t="str">
            <v>CLOSE</v>
          </cell>
          <cell r="Q6" t="str">
            <v>CLOSE</v>
          </cell>
          <cell r="R6" t="str">
            <v>CLOSE</v>
          </cell>
          <cell r="S6" t="str">
            <v>CLOSE</v>
          </cell>
          <cell r="T6" t="str">
            <v>CLOSE</v>
          </cell>
          <cell r="U6" t="str">
            <v>CLOSE</v>
          </cell>
          <cell r="V6" t="str">
            <v>CLOSE</v>
          </cell>
          <cell r="W6" t="str">
            <v>CLOSE</v>
          </cell>
          <cell r="X6" t="str">
            <v>CLOSE</v>
          </cell>
          <cell r="Y6" t="str">
            <v>CLOSE</v>
          </cell>
        </row>
        <row r="7">
          <cell r="A7">
            <v>37642</v>
          </cell>
          <cell r="B7">
            <v>59.625</v>
          </cell>
          <cell r="C7">
            <v>76.75</v>
          </cell>
          <cell r="D7">
            <v>87.625</v>
          </cell>
          <cell r="E7">
            <v>92</v>
          </cell>
          <cell r="F7">
            <v>245</v>
          </cell>
          <cell r="G7">
            <v>88.125</v>
          </cell>
          <cell r="H7">
            <v>87.724999999999895</v>
          </cell>
          <cell r="I7">
            <v>87.4</v>
          </cell>
          <cell r="J7">
            <v>32.274999999999999</v>
          </cell>
          <cell r="K7">
            <v>34.185000000000002</v>
          </cell>
          <cell r="L7">
            <v>34.31</v>
          </cell>
          <cell r="M7">
            <v>34.61</v>
          </cell>
          <cell r="N7">
            <v>31.635000000000002</v>
          </cell>
          <cell r="O7">
            <v>31.54</v>
          </cell>
          <cell r="P7">
            <v>32.96</v>
          </cell>
          <cell r="Q7">
            <v>31.234999999999999</v>
          </cell>
          <cell r="R7">
            <v>87.5</v>
          </cell>
          <cell r="S7">
            <v>31.75</v>
          </cell>
          <cell r="T7">
            <v>31.25</v>
          </cell>
          <cell r="U7">
            <v>105</v>
          </cell>
          <cell r="V7">
            <v>181.5</v>
          </cell>
          <cell r="W7">
            <v>38.375</v>
          </cell>
        </row>
        <row r="8">
          <cell r="A8">
            <v>37917</v>
          </cell>
          <cell r="B8">
            <v>55.25</v>
          </cell>
          <cell r="C8">
            <v>71.5</v>
          </cell>
          <cell r="D8">
            <v>82.2</v>
          </cell>
          <cell r="E8">
            <v>88.2</v>
          </cell>
          <cell r="F8">
            <v>240</v>
          </cell>
          <cell r="G8">
            <v>80.2</v>
          </cell>
          <cell r="H8">
            <v>82.849999999999895</v>
          </cell>
          <cell r="I8">
            <v>80.349999999999895</v>
          </cell>
          <cell r="J8">
            <v>25.824999999999999</v>
          </cell>
          <cell r="K8">
            <v>30.385000000000002</v>
          </cell>
          <cell r="L8">
            <v>30.13</v>
          </cell>
          <cell r="M8">
            <v>30.3</v>
          </cell>
          <cell r="N8">
            <v>28.085000000000001</v>
          </cell>
          <cell r="O8">
            <v>29.45</v>
          </cell>
          <cell r="P8">
            <v>30.31</v>
          </cell>
          <cell r="Q8">
            <v>27.385000000000002</v>
          </cell>
          <cell r="R8">
            <v>81.75</v>
          </cell>
          <cell r="S8">
            <v>28.625</v>
          </cell>
          <cell r="T8">
            <v>23.9</v>
          </cell>
          <cell r="U8">
            <v>155</v>
          </cell>
          <cell r="V8">
            <v>350</v>
          </cell>
          <cell r="W8">
            <v>30.375</v>
          </cell>
          <cell r="X8">
            <v>90.15</v>
          </cell>
          <cell r="Y8">
            <v>102.9</v>
          </cell>
        </row>
        <row r="9">
          <cell r="A9">
            <v>37916</v>
          </cell>
          <cell r="B9">
            <v>55</v>
          </cell>
          <cell r="C9">
            <v>71.125</v>
          </cell>
          <cell r="D9">
            <v>79.400000000000006</v>
          </cell>
          <cell r="E9">
            <v>85.4</v>
          </cell>
          <cell r="F9">
            <v>240</v>
          </cell>
          <cell r="G9">
            <v>79.400000000000006</v>
          </cell>
          <cell r="H9">
            <v>81.599999999999895</v>
          </cell>
          <cell r="I9">
            <v>79.099999999999895</v>
          </cell>
          <cell r="J9">
            <v>25.625</v>
          </cell>
          <cell r="K9">
            <v>29.965</v>
          </cell>
          <cell r="L9">
            <v>29.704999999999998</v>
          </cell>
          <cell r="M9">
            <v>29.92</v>
          </cell>
          <cell r="N9">
            <v>27.69</v>
          </cell>
          <cell r="O9">
            <v>29.395</v>
          </cell>
          <cell r="P9">
            <v>29.89</v>
          </cell>
          <cell r="Q9">
            <v>26.965</v>
          </cell>
          <cell r="R9">
            <v>80.5</v>
          </cell>
          <cell r="S9">
            <v>28.5</v>
          </cell>
          <cell r="T9">
            <v>23.875</v>
          </cell>
          <cell r="U9">
            <v>155</v>
          </cell>
          <cell r="V9">
            <v>375</v>
          </cell>
          <cell r="W9">
            <v>30.375</v>
          </cell>
          <cell r="X9">
            <v>91.15</v>
          </cell>
          <cell r="Y9">
            <v>102.15</v>
          </cell>
        </row>
        <row r="10">
          <cell r="A10">
            <v>37915</v>
          </cell>
          <cell r="B10">
            <v>55.125</v>
          </cell>
          <cell r="C10">
            <v>71</v>
          </cell>
          <cell r="D10">
            <v>82.775000000000006</v>
          </cell>
          <cell r="E10">
            <v>89.525000000000006</v>
          </cell>
          <cell r="F10">
            <v>240</v>
          </cell>
          <cell r="G10">
            <v>82.775000000000006</v>
          </cell>
          <cell r="H10">
            <v>82.674999999999997</v>
          </cell>
          <cell r="I10">
            <v>79.875</v>
          </cell>
          <cell r="J10">
            <v>25.625</v>
          </cell>
          <cell r="K10">
            <v>30.454999999999998</v>
          </cell>
          <cell r="L10">
            <v>30.08</v>
          </cell>
          <cell r="M10">
            <v>30.18</v>
          </cell>
          <cell r="N10">
            <v>28.105</v>
          </cell>
          <cell r="O10">
            <v>29.684999999999999</v>
          </cell>
          <cell r="P10">
            <v>30.28</v>
          </cell>
          <cell r="Q10">
            <v>27.655000000000001</v>
          </cell>
          <cell r="R10">
            <v>81.424999999999997</v>
          </cell>
          <cell r="S10">
            <v>28.5</v>
          </cell>
          <cell r="T10">
            <v>24.625</v>
          </cell>
          <cell r="U10">
            <v>170</v>
          </cell>
          <cell r="V10">
            <v>360</v>
          </cell>
          <cell r="W10">
            <v>30.5</v>
          </cell>
          <cell r="X10">
            <v>90.724999999999895</v>
          </cell>
          <cell r="Y10">
            <v>100.72499999999999</v>
          </cell>
        </row>
        <row r="11">
          <cell r="A11">
            <v>37914</v>
          </cell>
          <cell r="B11">
            <v>54.875</v>
          </cell>
          <cell r="C11">
            <v>70.25</v>
          </cell>
          <cell r="D11">
            <v>83.5</v>
          </cell>
          <cell r="E11">
            <v>91</v>
          </cell>
          <cell r="F11">
            <v>240</v>
          </cell>
          <cell r="G11">
            <v>83.5</v>
          </cell>
          <cell r="H11">
            <v>82.3</v>
          </cell>
          <cell r="I11">
            <v>79.5</v>
          </cell>
          <cell r="J11">
            <v>25.625</v>
          </cell>
          <cell r="K11">
            <v>30.55</v>
          </cell>
          <cell r="L11">
            <v>30.324999999999999</v>
          </cell>
          <cell r="M11">
            <v>30.35</v>
          </cell>
          <cell r="N11">
            <v>28.3</v>
          </cell>
          <cell r="O11">
            <v>29.785</v>
          </cell>
          <cell r="P11">
            <v>30.375</v>
          </cell>
          <cell r="Q11">
            <v>27.85</v>
          </cell>
          <cell r="R11">
            <v>81.075000000000003</v>
          </cell>
          <cell r="S11">
            <v>28.5</v>
          </cell>
          <cell r="T11">
            <v>24.75</v>
          </cell>
          <cell r="U11">
            <v>215</v>
          </cell>
          <cell r="V11">
            <v>365</v>
          </cell>
          <cell r="W11">
            <v>30.5</v>
          </cell>
          <cell r="X11">
            <v>87.349999999999895</v>
          </cell>
          <cell r="Y11">
            <v>99.349999999999895</v>
          </cell>
        </row>
        <row r="12">
          <cell r="A12">
            <v>37911</v>
          </cell>
          <cell r="B12">
            <v>55.875</v>
          </cell>
          <cell r="C12">
            <v>71.125</v>
          </cell>
          <cell r="D12">
            <v>82.95</v>
          </cell>
          <cell r="E12">
            <v>90.2</v>
          </cell>
          <cell r="F12">
            <v>240</v>
          </cell>
          <cell r="G12">
            <v>82.95</v>
          </cell>
          <cell r="H12">
            <v>83.075000000000003</v>
          </cell>
          <cell r="I12">
            <v>80.349999999999895</v>
          </cell>
          <cell r="J12">
            <v>25.95</v>
          </cell>
          <cell r="K12">
            <v>30.835000000000001</v>
          </cell>
          <cell r="L12">
            <v>30.63</v>
          </cell>
          <cell r="M12">
            <v>30.68</v>
          </cell>
          <cell r="N12">
            <v>28.585000000000001</v>
          </cell>
          <cell r="O12">
            <v>29.704999999999998</v>
          </cell>
          <cell r="P12">
            <v>30.66</v>
          </cell>
          <cell r="Q12">
            <v>28.135000000000002</v>
          </cell>
          <cell r="R12">
            <v>82.075000000000003</v>
          </cell>
          <cell r="S12">
            <v>28.5</v>
          </cell>
          <cell r="T12">
            <v>24.75</v>
          </cell>
          <cell r="U12">
            <v>245</v>
          </cell>
          <cell r="V12">
            <v>365</v>
          </cell>
          <cell r="W12">
            <v>30.625</v>
          </cell>
          <cell r="X12">
            <v>84.45</v>
          </cell>
          <cell r="Y12">
            <v>93.45</v>
          </cell>
        </row>
        <row r="13">
          <cell r="A13">
            <v>37910</v>
          </cell>
          <cell r="B13">
            <v>57.625</v>
          </cell>
          <cell r="C13">
            <v>72.625</v>
          </cell>
          <cell r="D13">
            <v>85.474999999999895</v>
          </cell>
          <cell r="E13">
            <v>92.974999999999895</v>
          </cell>
          <cell r="F13">
            <v>240</v>
          </cell>
          <cell r="G13">
            <v>83.474999999999895</v>
          </cell>
          <cell r="H13">
            <v>86.125</v>
          </cell>
          <cell r="I13">
            <v>83.5</v>
          </cell>
          <cell r="J13">
            <v>26.975000000000001</v>
          </cell>
          <cell r="K13">
            <v>31.695</v>
          </cell>
          <cell r="L13">
            <v>31.45</v>
          </cell>
          <cell r="M13">
            <v>31.54</v>
          </cell>
          <cell r="N13">
            <v>29.445</v>
          </cell>
          <cell r="O13">
            <v>31.094999999999999</v>
          </cell>
          <cell r="P13">
            <v>31.52</v>
          </cell>
          <cell r="Q13">
            <v>29.045000000000002</v>
          </cell>
          <cell r="R13">
            <v>85.125</v>
          </cell>
          <cell r="S13">
            <v>28.5</v>
          </cell>
          <cell r="T13">
            <v>25.5</v>
          </cell>
          <cell r="U13">
            <v>280</v>
          </cell>
          <cell r="V13">
            <v>365</v>
          </cell>
          <cell r="W13">
            <v>30.975000000000001</v>
          </cell>
          <cell r="X13">
            <v>83.599999999999895</v>
          </cell>
          <cell r="Y13">
            <v>92.599999999999895</v>
          </cell>
        </row>
        <row r="14">
          <cell r="A14">
            <v>37909</v>
          </cell>
          <cell r="B14">
            <v>57.75</v>
          </cell>
          <cell r="C14">
            <v>72</v>
          </cell>
          <cell r="D14">
            <v>86.775000000000006</v>
          </cell>
          <cell r="E14">
            <v>95.025000000000006</v>
          </cell>
          <cell r="F14">
            <v>240</v>
          </cell>
          <cell r="G14">
            <v>84.775000000000006</v>
          </cell>
          <cell r="H14">
            <v>86.775000000000006</v>
          </cell>
          <cell r="I14">
            <v>84.25</v>
          </cell>
          <cell r="J14">
            <v>27.324999999999999</v>
          </cell>
          <cell r="K14">
            <v>31.914999999999999</v>
          </cell>
          <cell r="L14">
            <v>31.73</v>
          </cell>
          <cell r="M14">
            <v>31.77</v>
          </cell>
          <cell r="N14">
            <v>29.715</v>
          </cell>
          <cell r="O14">
            <v>31.225000000000001</v>
          </cell>
          <cell r="P14">
            <v>31.79</v>
          </cell>
          <cell r="Q14">
            <v>29.265000000000001</v>
          </cell>
          <cell r="R14">
            <v>85.825000000000003</v>
          </cell>
          <cell r="S14">
            <v>28.125</v>
          </cell>
          <cell r="T14">
            <v>25.75</v>
          </cell>
          <cell r="U14">
            <v>302</v>
          </cell>
          <cell r="V14">
            <v>390</v>
          </cell>
          <cell r="W14">
            <v>31.125</v>
          </cell>
          <cell r="X14">
            <v>82.224999999999895</v>
          </cell>
          <cell r="Y14">
            <v>91.224999999999895</v>
          </cell>
        </row>
        <row r="15">
          <cell r="A15">
            <v>37908</v>
          </cell>
          <cell r="B15">
            <v>57.75</v>
          </cell>
          <cell r="C15">
            <v>72.125</v>
          </cell>
          <cell r="D15">
            <v>88.325000000000003</v>
          </cell>
          <cell r="E15">
            <v>96.575000000000003</v>
          </cell>
          <cell r="F15">
            <v>240</v>
          </cell>
          <cell r="G15">
            <v>86.325000000000003</v>
          </cell>
          <cell r="H15">
            <v>87.099999999999895</v>
          </cell>
          <cell r="I15">
            <v>84.575000000000003</v>
          </cell>
          <cell r="J15">
            <v>27.475000000000001</v>
          </cell>
          <cell r="K15">
            <v>31.925000000000001</v>
          </cell>
          <cell r="L15">
            <v>31.75</v>
          </cell>
          <cell r="M15">
            <v>31.82</v>
          </cell>
          <cell r="N15">
            <v>29.725000000000001</v>
          </cell>
          <cell r="O15">
            <v>31.53</v>
          </cell>
          <cell r="P15">
            <v>31.8</v>
          </cell>
          <cell r="Q15">
            <v>29.274999999999999</v>
          </cell>
          <cell r="R15">
            <v>86.375</v>
          </cell>
          <cell r="S15">
            <v>28.125</v>
          </cell>
          <cell r="T15">
            <v>25.75</v>
          </cell>
          <cell r="U15">
            <v>325</v>
          </cell>
          <cell r="V15">
            <v>390</v>
          </cell>
          <cell r="W15">
            <v>31.125</v>
          </cell>
          <cell r="X15">
            <v>84</v>
          </cell>
          <cell r="Y15">
            <v>93</v>
          </cell>
        </row>
        <row r="16">
          <cell r="A16">
            <v>37907</v>
          </cell>
          <cell r="B16">
            <v>57.875</v>
          </cell>
          <cell r="C16">
            <v>72.25</v>
          </cell>
          <cell r="D16">
            <v>87.7</v>
          </cell>
          <cell r="E16">
            <v>95.95</v>
          </cell>
          <cell r="F16">
            <v>240</v>
          </cell>
          <cell r="G16">
            <v>83.7</v>
          </cell>
          <cell r="H16">
            <v>87.099999999999895</v>
          </cell>
          <cell r="I16">
            <v>84.45</v>
          </cell>
          <cell r="J16">
            <v>27.475000000000001</v>
          </cell>
          <cell r="K16">
            <v>32.145000000000003</v>
          </cell>
          <cell r="L16">
            <v>31.91</v>
          </cell>
          <cell r="M16">
            <v>31.95</v>
          </cell>
          <cell r="N16">
            <v>29.795000000000002</v>
          </cell>
          <cell r="O16">
            <v>31.234999999999999</v>
          </cell>
          <cell r="P16">
            <v>32.020000000000003</v>
          </cell>
          <cell r="Q16">
            <v>29.495000000000001</v>
          </cell>
          <cell r="R16">
            <v>86.424999999999997</v>
          </cell>
          <cell r="S16">
            <v>28.125</v>
          </cell>
          <cell r="T16">
            <v>25.625</v>
          </cell>
          <cell r="U16">
            <v>340</v>
          </cell>
          <cell r="V16">
            <v>390</v>
          </cell>
          <cell r="W16">
            <v>30.875</v>
          </cell>
          <cell r="X16">
            <v>93.174999999999997</v>
          </cell>
          <cell r="Y16">
            <v>102.175</v>
          </cell>
        </row>
        <row r="17">
          <cell r="A17">
            <v>37904</v>
          </cell>
          <cell r="B17">
            <v>58.625</v>
          </cell>
          <cell r="C17">
            <v>73.75</v>
          </cell>
          <cell r="D17">
            <v>89.55</v>
          </cell>
          <cell r="E17">
            <v>97.8</v>
          </cell>
          <cell r="F17">
            <v>235</v>
          </cell>
          <cell r="G17">
            <v>87.55</v>
          </cell>
          <cell r="H17">
            <v>88.025000000000006</v>
          </cell>
          <cell r="I17">
            <v>85.4</v>
          </cell>
          <cell r="J17">
            <v>27.375</v>
          </cell>
          <cell r="K17">
            <v>31.95</v>
          </cell>
          <cell r="L17">
            <v>32.045000000000002</v>
          </cell>
          <cell r="M17">
            <v>31.97</v>
          </cell>
          <cell r="N17">
            <v>29.8</v>
          </cell>
          <cell r="O17">
            <v>32.090000000000003</v>
          </cell>
          <cell r="P17">
            <v>32.024999999999999</v>
          </cell>
          <cell r="Q17">
            <v>29.45</v>
          </cell>
          <cell r="R17">
            <v>87.45</v>
          </cell>
          <cell r="S17">
            <v>28.125</v>
          </cell>
          <cell r="T17">
            <v>26</v>
          </cell>
          <cell r="U17">
            <v>340</v>
          </cell>
          <cell r="V17">
            <v>400</v>
          </cell>
          <cell r="W17">
            <v>30.375</v>
          </cell>
          <cell r="X17">
            <v>91.424999999999997</v>
          </cell>
          <cell r="Y17">
            <v>99.424999999999997</v>
          </cell>
        </row>
        <row r="18">
          <cell r="A18">
            <v>37903</v>
          </cell>
          <cell r="B18">
            <v>58</v>
          </cell>
          <cell r="C18">
            <v>72.125</v>
          </cell>
          <cell r="D18">
            <v>89.65</v>
          </cell>
          <cell r="E18">
            <v>98.275000000000006</v>
          </cell>
          <cell r="F18">
            <v>235</v>
          </cell>
          <cell r="G18">
            <v>86.65</v>
          </cell>
          <cell r="H18">
            <v>85.525000000000006</v>
          </cell>
          <cell r="I18">
            <v>82.525000000000006</v>
          </cell>
          <cell r="J18">
            <v>26.25</v>
          </cell>
          <cell r="K18">
            <v>30.934999999999999</v>
          </cell>
          <cell r="L18">
            <v>31.01</v>
          </cell>
          <cell r="M18">
            <v>31.01</v>
          </cell>
          <cell r="N18">
            <v>28.835000000000001</v>
          </cell>
          <cell r="O18">
            <v>30.36</v>
          </cell>
          <cell r="P18">
            <v>31.06</v>
          </cell>
          <cell r="Q18">
            <v>28.434999999999999</v>
          </cell>
          <cell r="R18">
            <v>84.599999999999895</v>
          </cell>
          <cell r="S18">
            <v>26.875</v>
          </cell>
          <cell r="T18">
            <v>24.75</v>
          </cell>
          <cell r="U18">
            <v>365</v>
          </cell>
          <cell r="V18">
            <v>400</v>
          </cell>
          <cell r="W18">
            <v>30.125</v>
          </cell>
          <cell r="X18">
            <v>89.825000000000003</v>
          </cell>
          <cell r="Y18">
            <v>97.825000000000003</v>
          </cell>
        </row>
        <row r="19">
          <cell r="A19">
            <v>37902</v>
          </cell>
          <cell r="B19">
            <v>56.75</v>
          </cell>
          <cell r="C19">
            <v>68.625</v>
          </cell>
          <cell r="D19">
            <v>83.849999999999895</v>
          </cell>
          <cell r="E19">
            <v>91.724999999999895</v>
          </cell>
          <cell r="F19">
            <v>235</v>
          </cell>
          <cell r="G19">
            <v>81.849999999999895</v>
          </cell>
          <cell r="H19">
            <v>81.325000000000003</v>
          </cell>
          <cell r="I19">
            <v>78.5</v>
          </cell>
          <cell r="J19">
            <v>25.75</v>
          </cell>
          <cell r="K19">
            <v>29.68</v>
          </cell>
          <cell r="L19">
            <v>29.77</v>
          </cell>
          <cell r="M19">
            <v>29.81</v>
          </cell>
          <cell r="N19">
            <v>27.63</v>
          </cell>
          <cell r="O19">
            <v>29.18</v>
          </cell>
          <cell r="P19">
            <v>29.855</v>
          </cell>
          <cell r="Q19">
            <v>27.13</v>
          </cell>
          <cell r="R19">
            <v>80.7</v>
          </cell>
          <cell r="S19">
            <v>26.375</v>
          </cell>
          <cell r="T19">
            <v>23.875</v>
          </cell>
          <cell r="U19">
            <v>380</v>
          </cell>
          <cell r="V19">
            <v>400</v>
          </cell>
          <cell r="W19">
            <v>29.375</v>
          </cell>
          <cell r="X19">
            <v>94.375</v>
          </cell>
          <cell r="Y19">
            <v>102.875</v>
          </cell>
        </row>
        <row r="20">
          <cell r="A20">
            <v>37901</v>
          </cell>
          <cell r="B20">
            <v>54.75</v>
          </cell>
          <cell r="C20">
            <v>67.25</v>
          </cell>
          <cell r="D20">
            <v>84.724999999999895</v>
          </cell>
          <cell r="E20">
            <v>91.474999999999895</v>
          </cell>
          <cell r="F20">
            <v>235</v>
          </cell>
          <cell r="G20">
            <v>79.724999999999895</v>
          </cell>
          <cell r="H20">
            <v>82.025000000000006</v>
          </cell>
          <cell r="I20">
            <v>79.3</v>
          </cell>
          <cell r="J20">
            <v>25.75</v>
          </cell>
          <cell r="K20">
            <v>30.15</v>
          </cell>
          <cell r="L20">
            <v>30.37</v>
          </cell>
          <cell r="M20">
            <v>30.41</v>
          </cell>
          <cell r="N20">
            <v>28.1</v>
          </cell>
          <cell r="O20">
            <v>29.545000000000002</v>
          </cell>
          <cell r="P20">
            <v>30.324999999999999</v>
          </cell>
          <cell r="Q20">
            <v>27.6</v>
          </cell>
          <cell r="R20">
            <v>81</v>
          </cell>
          <cell r="S20">
            <v>26.375</v>
          </cell>
          <cell r="T20">
            <v>24.15</v>
          </cell>
          <cell r="U20">
            <v>385</v>
          </cell>
          <cell r="V20">
            <v>400</v>
          </cell>
          <cell r="W20">
            <v>29.375</v>
          </cell>
          <cell r="X20">
            <v>100.22499999999999</v>
          </cell>
          <cell r="Y20">
            <v>108.22499999999999</v>
          </cell>
        </row>
        <row r="21">
          <cell r="A21">
            <v>37900</v>
          </cell>
          <cell r="B21">
            <v>54.375</v>
          </cell>
          <cell r="C21">
            <v>66.125</v>
          </cell>
          <cell r="D21">
            <v>87.625</v>
          </cell>
          <cell r="E21">
            <v>95.625</v>
          </cell>
          <cell r="F21">
            <v>235</v>
          </cell>
          <cell r="G21">
            <v>82.625</v>
          </cell>
          <cell r="H21">
            <v>81.75</v>
          </cell>
          <cell r="I21">
            <v>78.75</v>
          </cell>
          <cell r="J21">
            <v>25.75</v>
          </cell>
          <cell r="K21">
            <v>30.094999999999999</v>
          </cell>
          <cell r="L21">
            <v>30.405000000000001</v>
          </cell>
          <cell r="M21">
            <v>30.47</v>
          </cell>
          <cell r="N21">
            <v>28.03</v>
          </cell>
          <cell r="O21">
            <v>29.4</v>
          </cell>
          <cell r="P21">
            <v>30.204999999999998</v>
          </cell>
          <cell r="Q21">
            <v>27.43</v>
          </cell>
          <cell r="R21">
            <v>81.075000000000003</v>
          </cell>
          <cell r="S21">
            <v>26.375</v>
          </cell>
          <cell r="T21">
            <v>24.55</v>
          </cell>
          <cell r="U21">
            <v>385</v>
          </cell>
          <cell r="V21">
            <v>380</v>
          </cell>
          <cell r="W21">
            <v>29.375</v>
          </cell>
          <cell r="X21">
            <v>106.625</v>
          </cell>
          <cell r="Y21">
            <v>116.125</v>
          </cell>
        </row>
        <row r="22">
          <cell r="A22">
            <v>37897</v>
          </cell>
          <cell r="B22">
            <v>53.25</v>
          </cell>
          <cell r="C22">
            <v>65.125</v>
          </cell>
          <cell r="D22">
            <v>88.349999999999895</v>
          </cell>
          <cell r="E22">
            <v>96.599999999999895</v>
          </cell>
          <cell r="F22">
            <v>240</v>
          </cell>
          <cell r="G22">
            <v>84.349999999999895</v>
          </cell>
          <cell r="H22">
            <v>81.924999999999997</v>
          </cell>
          <cell r="I22">
            <v>79.400000000000006</v>
          </cell>
          <cell r="J22">
            <v>25.7</v>
          </cell>
          <cell r="K22">
            <v>29.664999999999999</v>
          </cell>
          <cell r="L22">
            <v>30.34</v>
          </cell>
          <cell r="M22">
            <v>30.4</v>
          </cell>
          <cell r="N22">
            <v>27.815000000000001</v>
          </cell>
          <cell r="O22">
            <v>29.26</v>
          </cell>
          <cell r="P22">
            <v>30.04</v>
          </cell>
          <cell r="Q22">
            <v>27.215</v>
          </cell>
          <cell r="R22">
            <v>81.349999999999895</v>
          </cell>
          <cell r="S22">
            <v>26.375</v>
          </cell>
          <cell r="T22">
            <v>24.55</v>
          </cell>
          <cell r="U22">
            <v>390</v>
          </cell>
          <cell r="V22">
            <v>355</v>
          </cell>
          <cell r="W22">
            <v>28.875</v>
          </cell>
          <cell r="X22">
            <v>109.825</v>
          </cell>
          <cell r="Y22">
            <v>118.325</v>
          </cell>
        </row>
        <row r="23">
          <cell r="A23">
            <v>37896</v>
          </cell>
          <cell r="B23">
            <v>53.125</v>
          </cell>
          <cell r="C23">
            <v>64.25</v>
          </cell>
          <cell r="D23">
            <v>81.8</v>
          </cell>
          <cell r="E23">
            <v>90.55</v>
          </cell>
          <cell r="F23">
            <v>247</v>
          </cell>
          <cell r="G23">
            <v>77.825000000000003</v>
          </cell>
          <cell r="H23">
            <v>80.7</v>
          </cell>
          <cell r="I23">
            <v>78.349999999999895</v>
          </cell>
          <cell r="J23">
            <v>24.75</v>
          </cell>
          <cell r="K23">
            <v>29.114999999999998</v>
          </cell>
          <cell r="L23">
            <v>29.78</v>
          </cell>
          <cell r="M23">
            <v>29.84</v>
          </cell>
          <cell r="N23">
            <v>27.065000000000001</v>
          </cell>
          <cell r="O23">
            <v>28.925000000000001</v>
          </cell>
          <cell r="P23">
            <v>29.49</v>
          </cell>
          <cell r="Q23">
            <v>26.465</v>
          </cell>
          <cell r="R23">
            <v>80.224999999999895</v>
          </cell>
          <cell r="S23">
            <v>25.875</v>
          </cell>
          <cell r="T23">
            <v>24.125</v>
          </cell>
          <cell r="U23">
            <v>390</v>
          </cell>
          <cell r="V23">
            <v>355</v>
          </cell>
          <cell r="W23">
            <v>28.375</v>
          </cell>
          <cell r="X23">
            <v>102.35</v>
          </cell>
          <cell r="Y23">
            <v>110.35</v>
          </cell>
        </row>
        <row r="24">
          <cell r="A24">
            <v>37895</v>
          </cell>
          <cell r="B24">
            <v>52.25</v>
          </cell>
          <cell r="C24">
            <v>63</v>
          </cell>
          <cell r="D24">
            <v>79</v>
          </cell>
          <cell r="E24">
            <v>88</v>
          </cell>
          <cell r="F24">
            <v>247</v>
          </cell>
          <cell r="G24">
            <v>73.75</v>
          </cell>
          <cell r="H24">
            <v>79.7</v>
          </cell>
          <cell r="I24">
            <v>77.275000000000006</v>
          </cell>
          <cell r="J24">
            <v>24.35</v>
          </cell>
          <cell r="K24">
            <v>28.785</v>
          </cell>
          <cell r="L24">
            <v>29.41</v>
          </cell>
          <cell r="M24">
            <v>29.39</v>
          </cell>
          <cell r="N24">
            <v>26.734999999999999</v>
          </cell>
          <cell r="O24">
            <v>28.24</v>
          </cell>
          <cell r="P24">
            <v>29.16</v>
          </cell>
          <cell r="Q24">
            <v>26.135000000000002</v>
          </cell>
          <cell r="R24">
            <v>79.05</v>
          </cell>
          <cell r="S24">
            <v>25.625</v>
          </cell>
          <cell r="T24">
            <v>23.6</v>
          </cell>
          <cell r="U24">
            <v>395</v>
          </cell>
          <cell r="V24">
            <v>365</v>
          </cell>
          <cell r="W24">
            <v>27.75</v>
          </cell>
          <cell r="X24">
            <v>105.25</v>
          </cell>
          <cell r="Y24">
            <v>112.25</v>
          </cell>
        </row>
        <row r="25">
          <cell r="A25">
            <v>37894</v>
          </cell>
          <cell r="B25">
            <v>52</v>
          </cell>
          <cell r="C25">
            <v>63</v>
          </cell>
          <cell r="D25">
            <v>78.349999999999895</v>
          </cell>
          <cell r="E25">
            <v>86.775000000000006</v>
          </cell>
          <cell r="F25">
            <v>247</v>
          </cell>
          <cell r="G25">
            <v>74.349999999999895</v>
          </cell>
          <cell r="H25">
            <v>78.3</v>
          </cell>
          <cell r="I25">
            <v>75.875</v>
          </cell>
          <cell r="J25">
            <v>24.35</v>
          </cell>
          <cell r="K25">
            <v>28.39</v>
          </cell>
          <cell r="L25">
            <v>29.105</v>
          </cell>
          <cell r="M25">
            <v>29.2</v>
          </cell>
          <cell r="N25">
            <v>26.39</v>
          </cell>
          <cell r="O25">
            <v>28.175000000000001</v>
          </cell>
          <cell r="P25">
            <v>28.815000000000001</v>
          </cell>
          <cell r="Q25">
            <v>25.79</v>
          </cell>
          <cell r="R25">
            <v>77.724999999999895</v>
          </cell>
          <cell r="S25">
            <v>25.25</v>
          </cell>
          <cell r="T25">
            <v>23.75</v>
          </cell>
          <cell r="U25">
            <v>395</v>
          </cell>
          <cell r="V25">
            <v>365</v>
          </cell>
          <cell r="W25">
            <v>27.75</v>
          </cell>
          <cell r="X25">
            <v>104.175</v>
          </cell>
          <cell r="Y25">
            <v>110.55</v>
          </cell>
        </row>
        <row r="26">
          <cell r="A26">
            <v>37893</v>
          </cell>
          <cell r="B26">
            <v>51.75</v>
          </cell>
          <cell r="C26">
            <v>62.1875</v>
          </cell>
          <cell r="D26">
            <v>75.150000000000006</v>
          </cell>
          <cell r="E26">
            <v>83.65</v>
          </cell>
          <cell r="F26">
            <v>247</v>
          </cell>
          <cell r="G26">
            <v>69.150000000000006</v>
          </cell>
          <cell r="H26">
            <v>75.5</v>
          </cell>
          <cell r="I26">
            <v>73.150000000000006</v>
          </cell>
          <cell r="J26">
            <v>24.05</v>
          </cell>
          <cell r="K26">
            <v>27.66</v>
          </cell>
          <cell r="L26">
            <v>28.35</v>
          </cell>
          <cell r="M26">
            <v>28.4</v>
          </cell>
          <cell r="N26">
            <v>25.66</v>
          </cell>
          <cell r="O26">
            <v>27.495000000000001</v>
          </cell>
          <cell r="P26">
            <v>28.085000000000001</v>
          </cell>
          <cell r="Q26">
            <v>25.06</v>
          </cell>
          <cell r="R26">
            <v>75.05</v>
          </cell>
          <cell r="S26">
            <v>24.125</v>
          </cell>
          <cell r="T26">
            <v>22.925000000000001</v>
          </cell>
          <cell r="U26">
            <v>395</v>
          </cell>
          <cell r="V26">
            <v>365</v>
          </cell>
          <cell r="W26">
            <v>27.75</v>
          </cell>
          <cell r="X26">
            <v>104.45</v>
          </cell>
          <cell r="Y26">
            <v>112.45</v>
          </cell>
        </row>
        <row r="27">
          <cell r="A27">
            <v>37890</v>
          </cell>
          <cell r="B27">
            <v>50.75</v>
          </cell>
          <cell r="C27">
            <v>62</v>
          </cell>
          <cell r="D27">
            <v>76.099999999999895</v>
          </cell>
          <cell r="E27">
            <v>83.849999999999895</v>
          </cell>
          <cell r="F27">
            <v>247</v>
          </cell>
          <cell r="G27">
            <v>70.099999999999895</v>
          </cell>
          <cell r="H27">
            <v>74.474999999999895</v>
          </cell>
          <cell r="I27">
            <v>72.224999999999895</v>
          </cell>
          <cell r="J27">
            <v>24.15</v>
          </cell>
          <cell r="K27">
            <v>27.414999999999999</v>
          </cell>
          <cell r="L27">
            <v>28.19</v>
          </cell>
          <cell r="M27">
            <v>28.16</v>
          </cell>
          <cell r="N27">
            <v>25.515000000000001</v>
          </cell>
          <cell r="O27">
            <v>27.094999999999999</v>
          </cell>
          <cell r="P27">
            <v>27.94</v>
          </cell>
          <cell r="Q27">
            <v>24.914999999999999</v>
          </cell>
          <cell r="R27">
            <v>73.974999999999895</v>
          </cell>
          <cell r="S27">
            <v>23.625</v>
          </cell>
          <cell r="T27">
            <v>22.675000000000001</v>
          </cell>
          <cell r="U27">
            <v>390</v>
          </cell>
          <cell r="V27">
            <v>355</v>
          </cell>
          <cell r="W27">
            <v>27.875</v>
          </cell>
          <cell r="X27">
            <v>100.9</v>
          </cell>
          <cell r="Y27">
            <v>106.9</v>
          </cell>
        </row>
        <row r="28">
          <cell r="A28">
            <v>37889</v>
          </cell>
          <cell r="B28">
            <v>51.125</v>
          </cell>
          <cell r="C28">
            <v>62</v>
          </cell>
          <cell r="D28">
            <v>75.2</v>
          </cell>
          <cell r="E28">
            <v>82.95</v>
          </cell>
          <cell r="F28">
            <v>247</v>
          </cell>
          <cell r="G28">
            <v>69.2</v>
          </cell>
          <cell r="H28">
            <v>74.125</v>
          </cell>
          <cell r="I28">
            <v>72.125</v>
          </cell>
          <cell r="J28">
            <v>24.324999999999999</v>
          </cell>
          <cell r="K28">
            <v>27.734999999999999</v>
          </cell>
          <cell r="L28">
            <v>28.13</v>
          </cell>
          <cell r="M28">
            <v>28.29</v>
          </cell>
          <cell r="N28">
            <v>25.835000000000001</v>
          </cell>
          <cell r="O28">
            <v>27.265000000000001</v>
          </cell>
          <cell r="P28">
            <v>28.26</v>
          </cell>
          <cell r="Q28">
            <v>25.234999999999999</v>
          </cell>
          <cell r="R28">
            <v>73.7</v>
          </cell>
          <cell r="S28">
            <v>23.85</v>
          </cell>
          <cell r="T28">
            <v>22.875</v>
          </cell>
          <cell r="U28">
            <v>390</v>
          </cell>
          <cell r="V28">
            <v>355</v>
          </cell>
          <cell r="W28">
            <v>28.125</v>
          </cell>
          <cell r="X28">
            <v>98.474999999999895</v>
          </cell>
          <cell r="Y28">
            <v>104.47499999999999</v>
          </cell>
        </row>
        <row r="29">
          <cell r="A29">
            <v>37888</v>
          </cell>
          <cell r="B29">
            <v>51</v>
          </cell>
          <cell r="C29">
            <v>61.5</v>
          </cell>
          <cell r="D29">
            <v>75.474999999999895</v>
          </cell>
          <cell r="E29">
            <v>83.599999999999895</v>
          </cell>
          <cell r="F29">
            <v>245</v>
          </cell>
          <cell r="G29">
            <v>69.474999999999895</v>
          </cell>
          <cell r="H29">
            <v>74.8</v>
          </cell>
          <cell r="I29">
            <v>72.174999999999997</v>
          </cell>
          <cell r="J29">
            <v>24.475000000000001</v>
          </cell>
          <cell r="K29">
            <v>27.684999999999999</v>
          </cell>
          <cell r="L29">
            <v>28.02</v>
          </cell>
          <cell r="M29">
            <v>28.24</v>
          </cell>
          <cell r="N29">
            <v>25.734999999999999</v>
          </cell>
          <cell r="O29">
            <v>26.965</v>
          </cell>
          <cell r="P29">
            <v>28.16</v>
          </cell>
          <cell r="Q29">
            <v>25.085000000000001</v>
          </cell>
          <cell r="R29">
            <v>73.924999999999997</v>
          </cell>
          <cell r="S29">
            <v>24</v>
          </cell>
          <cell r="T29">
            <v>22.774999999999999</v>
          </cell>
          <cell r="U29">
            <v>390</v>
          </cell>
          <cell r="V29">
            <v>355</v>
          </cell>
          <cell r="W29">
            <v>28.125</v>
          </cell>
          <cell r="X29">
            <v>95.8</v>
          </cell>
          <cell r="Y29">
            <v>101.3</v>
          </cell>
        </row>
        <row r="30">
          <cell r="A30">
            <v>37887</v>
          </cell>
          <cell r="B30">
            <v>50</v>
          </cell>
          <cell r="C30">
            <v>60.25</v>
          </cell>
          <cell r="D30">
            <v>72.7</v>
          </cell>
          <cell r="E30">
            <v>79.7</v>
          </cell>
          <cell r="F30">
            <v>245</v>
          </cell>
          <cell r="G30">
            <v>66.7</v>
          </cell>
          <cell r="H30">
            <v>71.325000000000003</v>
          </cell>
          <cell r="I30">
            <v>68.825000000000003</v>
          </cell>
          <cell r="J30">
            <v>24</v>
          </cell>
          <cell r="K30">
            <v>26.635000000000002</v>
          </cell>
          <cell r="L30">
            <v>26.94</v>
          </cell>
          <cell r="M30">
            <v>27.13</v>
          </cell>
          <cell r="N30">
            <v>24.684999999999999</v>
          </cell>
          <cell r="O30">
            <v>26.08</v>
          </cell>
          <cell r="P30">
            <v>27.11</v>
          </cell>
          <cell r="Q30">
            <v>23.984999999999999</v>
          </cell>
          <cell r="R30">
            <v>70.5</v>
          </cell>
          <cell r="S30">
            <v>23.25</v>
          </cell>
          <cell r="T30">
            <v>21.9</v>
          </cell>
          <cell r="U30">
            <v>340</v>
          </cell>
          <cell r="V30">
            <v>305</v>
          </cell>
          <cell r="W30">
            <v>27.625</v>
          </cell>
          <cell r="X30">
            <v>92.825000000000003</v>
          </cell>
          <cell r="Y30">
            <v>98.375</v>
          </cell>
        </row>
        <row r="31">
          <cell r="A31">
            <v>37886</v>
          </cell>
          <cell r="B31">
            <v>50.125</v>
          </cell>
          <cell r="C31">
            <v>60.25</v>
          </cell>
          <cell r="D31">
            <v>74.875</v>
          </cell>
          <cell r="E31">
            <v>82.25</v>
          </cell>
          <cell r="F31">
            <v>245</v>
          </cell>
          <cell r="G31">
            <v>68.625</v>
          </cell>
          <cell r="H31">
            <v>70.625</v>
          </cell>
          <cell r="I31">
            <v>67.825000000000003</v>
          </cell>
          <cell r="J31">
            <v>23.774999999999999</v>
          </cell>
          <cell r="K31">
            <v>26.625</v>
          </cell>
          <cell r="L31">
            <v>26.93</v>
          </cell>
          <cell r="M31">
            <v>26.96</v>
          </cell>
          <cell r="N31">
            <v>24.725000000000001</v>
          </cell>
          <cell r="O31">
            <v>25.73</v>
          </cell>
          <cell r="P31">
            <v>27.15</v>
          </cell>
          <cell r="Q31">
            <v>24.125</v>
          </cell>
          <cell r="R31">
            <v>69.25</v>
          </cell>
          <cell r="S31">
            <v>23.5</v>
          </cell>
          <cell r="T31">
            <v>21.5</v>
          </cell>
          <cell r="U31">
            <v>340</v>
          </cell>
          <cell r="V31">
            <v>300</v>
          </cell>
          <cell r="W31">
            <v>27.125</v>
          </cell>
          <cell r="X31">
            <v>93.875</v>
          </cell>
          <cell r="Y31">
            <v>99.424999999999997</v>
          </cell>
        </row>
        <row r="32">
          <cell r="A32">
            <v>37883</v>
          </cell>
          <cell r="B32">
            <v>50.5</v>
          </cell>
          <cell r="C32">
            <v>59.75</v>
          </cell>
          <cell r="D32">
            <v>74.575000000000003</v>
          </cell>
          <cell r="E32">
            <v>81.45</v>
          </cell>
          <cell r="F32">
            <v>245</v>
          </cell>
          <cell r="G32">
            <v>67.575000000000003</v>
          </cell>
          <cell r="H32">
            <v>70.575000000000003</v>
          </cell>
          <cell r="I32">
            <v>67.400000000000006</v>
          </cell>
          <cell r="J32">
            <v>23.725000000000001</v>
          </cell>
          <cell r="K32">
            <v>26.545000000000002</v>
          </cell>
          <cell r="L32">
            <v>26.94</v>
          </cell>
          <cell r="M32">
            <v>27.03</v>
          </cell>
          <cell r="N32">
            <v>24.645</v>
          </cell>
          <cell r="O32">
            <v>25.28</v>
          </cell>
          <cell r="P32">
            <v>27.07</v>
          </cell>
          <cell r="Q32">
            <v>24.045000000000002</v>
          </cell>
          <cell r="R32">
            <v>69.099999999999895</v>
          </cell>
          <cell r="S32">
            <v>23.5</v>
          </cell>
          <cell r="T32">
            <v>21.125</v>
          </cell>
          <cell r="U32">
            <v>310</v>
          </cell>
          <cell r="V32">
            <v>300</v>
          </cell>
          <cell r="W32">
            <v>27.125</v>
          </cell>
          <cell r="X32">
            <v>97.099999999999895</v>
          </cell>
          <cell r="Y32">
            <v>102.65</v>
          </cell>
        </row>
        <row r="33">
          <cell r="A33">
            <v>37882</v>
          </cell>
          <cell r="B33">
            <v>50.5</v>
          </cell>
          <cell r="C33">
            <v>60.125</v>
          </cell>
          <cell r="D33">
            <v>76.400000000000006</v>
          </cell>
          <cell r="E33">
            <v>83.65</v>
          </cell>
          <cell r="F33">
            <v>240</v>
          </cell>
          <cell r="G33">
            <v>69.400000000000006</v>
          </cell>
          <cell r="H33">
            <v>70.599999999999895</v>
          </cell>
          <cell r="I33">
            <v>67.974999999999895</v>
          </cell>
          <cell r="J33">
            <v>24.024999999999999</v>
          </cell>
          <cell r="K33">
            <v>26.565000000000001</v>
          </cell>
          <cell r="L33">
            <v>27.13</v>
          </cell>
          <cell r="M33">
            <v>27.17</v>
          </cell>
          <cell r="N33">
            <v>24.765000000000001</v>
          </cell>
          <cell r="O33">
            <v>25.63</v>
          </cell>
          <cell r="P33">
            <v>27.19</v>
          </cell>
          <cell r="Q33">
            <v>24.164999999999999</v>
          </cell>
          <cell r="R33">
            <v>69.825000000000003</v>
          </cell>
          <cell r="S33">
            <v>23.5</v>
          </cell>
          <cell r="T33">
            <v>21.125</v>
          </cell>
          <cell r="U33">
            <v>310</v>
          </cell>
          <cell r="V33">
            <v>280</v>
          </cell>
          <cell r="W33">
            <v>27.875</v>
          </cell>
          <cell r="X33">
            <v>95.7</v>
          </cell>
          <cell r="Y33">
            <v>102.45</v>
          </cell>
        </row>
        <row r="34">
          <cell r="A34">
            <v>37881</v>
          </cell>
          <cell r="B34">
            <v>51.125</v>
          </cell>
          <cell r="C34">
            <v>60.375</v>
          </cell>
          <cell r="D34">
            <v>76.25</v>
          </cell>
          <cell r="E34">
            <v>83.5</v>
          </cell>
          <cell r="F34">
            <v>240</v>
          </cell>
          <cell r="G34">
            <v>70.25</v>
          </cell>
          <cell r="H34">
            <v>70.7</v>
          </cell>
          <cell r="I34">
            <v>68.349999999999895</v>
          </cell>
          <cell r="J34">
            <v>24.024999999999999</v>
          </cell>
          <cell r="K34">
            <v>26.465</v>
          </cell>
          <cell r="L34">
            <v>26.98</v>
          </cell>
          <cell r="M34">
            <v>27.03</v>
          </cell>
          <cell r="N34">
            <v>24.664999999999999</v>
          </cell>
          <cell r="O34">
            <v>25.954999999999998</v>
          </cell>
          <cell r="P34">
            <v>27.09</v>
          </cell>
          <cell r="Q34">
            <v>24.065000000000001</v>
          </cell>
          <cell r="R34">
            <v>70.2</v>
          </cell>
          <cell r="S34">
            <v>23.5</v>
          </cell>
          <cell r="T34">
            <v>21.2</v>
          </cell>
          <cell r="U34">
            <v>300</v>
          </cell>
          <cell r="V34">
            <v>280</v>
          </cell>
          <cell r="W34">
            <v>27.875</v>
          </cell>
          <cell r="X34">
            <v>96.4</v>
          </cell>
          <cell r="Y34">
            <v>102.65</v>
          </cell>
        </row>
        <row r="35">
          <cell r="A35">
            <v>37880</v>
          </cell>
          <cell r="B35">
            <v>52</v>
          </cell>
          <cell r="C35">
            <v>61.25</v>
          </cell>
          <cell r="D35">
            <v>82.95</v>
          </cell>
          <cell r="E35">
            <v>91.45</v>
          </cell>
          <cell r="F35">
            <v>255</v>
          </cell>
          <cell r="G35">
            <v>75.95</v>
          </cell>
          <cell r="H35">
            <v>72.974999999999895</v>
          </cell>
          <cell r="I35">
            <v>70.75</v>
          </cell>
          <cell r="J35">
            <v>24.024999999999999</v>
          </cell>
          <cell r="K35">
            <v>27.08</v>
          </cell>
          <cell r="L35">
            <v>27.56</v>
          </cell>
          <cell r="M35">
            <v>27.56</v>
          </cell>
          <cell r="N35">
            <v>25.28</v>
          </cell>
          <cell r="O35">
            <v>26.195</v>
          </cell>
          <cell r="P35">
            <v>27.704999999999998</v>
          </cell>
          <cell r="Q35">
            <v>24.68</v>
          </cell>
          <cell r="R35">
            <v>72.5</v>
          </cell>
          <cell r="S35">
            <v>24</v>
          </cell>
          <cell r="T35">
            <v>21.7</v>
          </cell>
          <cell r="U35">
            <v>310</v>
          </cell>
          <cell r="V35">
            <v>285</v>
          </cell>
          <cell r="W35">
            <v>27.875</v>
          </cell>
          <cell r="X35">
            <v>93.9</v>
          </cell>
          <cell r="Y35">
            <v>99.775000000000006</v>
          </cell>
        </row>
        <row r="36">
          <cell r="A36">
            <v>37879</v>
          </cell>
          <cell r="B36">
            <v>52.5</v>
          </cell>
          <cell r="C36">
            <v>61.625</v>
          </cell>
          <cell r="D36">
            <v>88.075000000000003</v>
          </cell>
          <cell r="E36">
            <v>100.575</v>
          </cell>
          <cell r="F36">
            <v>265</v>
          </cell>
          <cell r="G36">
            <v>80.575000000000003</v>
          </cell>
          <cell r="H36">
            <v>74</v>
          </cell>
          <cell r="I36">
            <v>71.825000000000003</v>
          </cell>
          <cell r="J36">
            <v>24.324999999999999</v>
          </cell>
          <cell r="K36">
            <v>27.565000000000001</v>
          </cell>
          <cell r="L36">
            <v>28.1</v>
          </cell>
          <cell r="M36">
            <v>28.14</v>
          </cell>
          <cell r="N36">
            <v>25.765000000000001</v>
          </cell>
          <cell r="O36">
            <v>26.68</v>
          </cell>
          <cell r="P36">
            <v>28.19</v>
          </cell>
          <cell r="Q36">
            <v>25.164999999999999</v>
          </cell>
          <cell r="R36">
            <v>73.900000000000006</v>
          </cell>
          <cell r="S36">
            <v>25</v>
          </cell>
          <cell r="T36">
            <v>22.074999999999999</v>
          </cell>
          <cell r="U36">
            <v>310</v>
          </cell>
          <cell r="V36">
            <v>285</v>
          </cell>
          <cell r="W36">
            <v>28.125</v>
          </cell>
          <cell r="X36">
            <v>93.849999999999895</v>
          </cell>
          <cell r="Y36">
            <v>99.349999999999895</v>
          </cell>
        </row>
        <row r="37">
          <cell r="A37">
            <v>37876</v>
          </cell>
          <cell r="B37">
            <v>52.875</v>
          </cell>
          <cell r="C37">
            <v>61.5</v>
          </cell>
          <cell r="D37">
            <v>86.75</v>
          </cell>
          <cell r="E37">
            <v>99.75</v>
          </cell>
          <cell r="F37">
            <v>270</v>
          </cell>
          <cell r="G37">
            <v>79.75</v>
          </cell>
          <cell r="H37">
            <v>74.150000000000006</v>
          </cell>
          <cell r="I37">
            <v>71.8</v>
          </cell>
          <cell r="J37">
            <v>24.875</v>
          </cell>
          <cell r="K37">
            <v>27.63</v>
          </cell>
          <cell r="L37">
            <v>28.13</v>
          </cell>
          <cell r="M37">
            <v>28.27</v>
          </cell>
          <cell r="N37">
            <v>25.83</v>
          </cell>
          <cell r="O37">
            <v>26.7</v>
          </cell>
          <cell r="P37">
            <v>28.254999999999999</v>
          </cell>
          <cell r="Q37">
            <v>25.23</v>
          </cell>
          <cell r="R37">
            <v>74.150000000000006</v>
          </cell>
          <cell r="S37">
            <v>25.5</v>
          </cell>
          <cell r="T37">
            <v>21.65</v>
          </cell>
          <cell r="U37">
            <v>310</v>
          </cell>
          <cell r="V37">
            <v>285</v>
          </cell>
          <cell r="W37">
            <v>28.375</v>
          </cell>
          <cell r="X37">
            <v>87.55</v>
          </cell>
          <cell r="Y37">
            <v>93.05</v>
          </cell>
        </row>
        <row r="41">
          <cell r="B41" t="str">
            <v>Para sacar diferenciales</v>
          </cell>
        </row>
        <row r="42">
          <cell r="B42" t="str">
            <v>Para sacar diferenciales</v>
          </cell>
        </row>
      </sheetData>
      <sheetData sheetId="3"/>
      <sheetData sheetId="4" refreshError="1"/>
      <sheetData sheetId="5"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INDICE"/>
      <sheetName val="Equipo"/>
      <sheetName val="materiales"/>
      <sheetName val="otros"/>
      <sheetName val="LOCALIZACION ESTRUCTURAS"/>
      <sheetName val="LOCALIZACION CARRETERAS"/>
      <sheetName val="200.1"/>
      <sheetName val="200.2"/>
      <sheetName val="201.1"/>
      <sheetName val="201.2"/>
      <sheetName val="201.1 ciclopeo"/>
      <sheetName val="201.2 reforzado"/>
      <sheetName val="201.3"/>
      <sheetName val="201.4"/>
      <sheetName val="201.8"/>
      <sheetName val="201.11"/>
      <sheetName val="201.12"/>
      <sheetName val="201.13"/>
      <sheetName val="201.14"/>
      <sheetName val="201.15"/>
      <sheetName val="201.16"/>
      <sheetName val="201,18"/>
      <sheetName val="201,19"/>
      <sheetName val="201,20"/>
      <sheetName val="201,21"/>
      <sheetName val="201,22"/>
      <sheetName val="210.1"/>
      <sheetName val="210.2"/>
      <sheetName val="210.2 OTRA"/>
      <sheetName val="210.3"/>
      <sheetName val="211"/>
      <sheetName val="220"/>
      <sheetName val="221.1"/>
      <sheetName val="221.2"/>
      <sheetName val="225P"/>
      <sheetName val="230.1"/>
      <sheetName val="230.2"/>
      <sheetName val="231"/>
      <sheetName val="232"/>
      <sheetName val="234,1"/>
      <sheetName val="310"/>
      <sheetName val="311"/>
      <sheetName val="311-1307"/>
      <sheetName val="311-5002"/>
      <sheetName val="311P1"/>
      <sheetName val="311P2"/>
      <sheetName val="311P3"/>
      <sheetName val="312,1"/>
      <sheetName val="312,2"/>
      <sheetName val="312,3"/>
      <sheetName val="312,4"/>
      <sheetName val="320.1"/>
      <sheetName val="320.1.2"/>
      <sheetName val="320.1.3"/>
      <sheetName val="320.2"/>
      <sheetName val="330.1"/>
      <sheetName val="330.2"/>
      <sheetName val="340.1"/>
      <sheetName val="340.2"/>
      <sheetName val="340.3"/>
      <sheetName val="341.1"/>
      <sheetName val="341.2"/>
      <sheetName val="342"/>
      <sheetName val="342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
      <sheetName val="432,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
      <sheetName val="450.P COMPRADA"/>
      <sheetName val="450.1"/>
      <sheetName val="450.1P COMPRADA"/>
      <sheetName val="450.2"/>
      <sheetName val="450.2P COMPRADA"/>
      <sheetName val="450.3"/>
      <sheetName val="450.3P COMPRADA"/>
      <sheetName val="450,4"/>
      <sheetName val="450,5"/>
      <sheetName val="450,6"/>
      <sheetName val="450,7"/>
      <sheetName val="450,8"/>
      <sheetName val="450.9"/>
      <sheetName val="451.1"/>
      <sheetName val="451.1P COMPRADA"/>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
      <sheetName val="460"/>
      <sheetName val="460P"/>
      <sheetName val="461.1"/>
      <sheetName val="461.2"/>
      <sheetName val="462.1"/>
      <sheetName val="462.1.2"/>
      <sheetName val="462.1.3"/>
      <sheetName val="462.1.4"/>
      <sheetName val="462.2"/>
      <sheetName val="464,1"/>
      <sheetName val="464,2"/>
      <sheetName val="464,3"/>
      <sheetName val="464.4"/>
      <sheetName val="465,1"/>
      <sheetName val="466,1"/>
      <sheetName val="466.2"/>
      <sheetName val="500"/>
      <sheetName val="501"/>
      <sheetName val="510"/>
      <sheetName val="510P1"/>
      <sheetName val="510P2"/>
      <sheetName val="510P3"/>
      <sheetName val="600.1"/>
      <sheetName val="600.2"/>
      <sheetName val="600.2.2"/>
      <sheetName val="600.2.3"/>
      <sheetName val="600.4 P"/>
      <sheetName val="600.2.4"/>
      <sheetName val="600.2.5 "/>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23,1 ANCLAJES"/>
      <sheetName val="623,2"/>
      <sheetName val="630.1"/>
      <sheetName val="630.2"/>
      <sheetName val="630.3"/>
      <sheetName val="630.4"/>
      <sheetName val="630.5"/>
      <sheetName val="630.6"/>
      <sheetName val="630.7"/>
      <sheetName val="630P MORTERO 1,3"/>
      <sheetName val="631P BOLSACRETO"/>
      <sheetName val="632"/>
      <sheetName val="632P"/>
      <sheetName val="640.1"/>
      <sheetName val="640.1.2"/>
      <sheetName val="640.1.3"/>
      <sheetName val="640.2"/>
      <sheetName val="641"/>
      <sheetName val="641,2"/>
      <sheetName val="642.1"/>
      <sheetName val="642.2"/>
      <sheetName val="642P1 JUNTAS"/>
      <sheetName val="642P2 JUNTAS"/>
      <sheetName val="642P3 JUNTAS"/>
      <sheetName val="650.1"/>
      <sheetName val="650.2"/>
      <sheetName val="650.3"/>
      <sheetName val="650.3 OTRO"/>
      <sheetName val="650.4"/>
      <sheetName val="660.1"/>
      <sheetName val="660.3"/>
      <sheetName val="660.2"/>
      <sheetName val="661TIPO 1"/>
      <sheetName val="661 TIPO 2"/>
      <sheetName val="661 OTRO"/>
      <sheetName val="662.1"/>
      <sheetName val="662.2"/>
      <sheetName val="670.1"/>
      <sheetName val="670.2"/>
      <sheetName val="671.1"/>
      <sheetName val="671.2"/>
      <sheetName val="672"/>
      <sheetName val="673,1"/>
      <sheetName val="673.2"/>
      <sheetName val="673.3"/>
      <sheetName val="674,1"/>
      <sheetName val="674,2"/>
      <sheetName val="680.1"/>
      <sheetName val="680.2"/>
      <sheetName val="680.3"/>
      <sheetName val="680P"/>
      <sheetName val="681"/>
      <sheetName val="682"/>
      <sheetName val="682P"/>
      <sheetName val="683P"/>
      <sheetName val="690"/>
      <sheetName val="700.1"/>
      <sheetName val="700.2"/>
      <sheetName val="700.3"/>
      <sheetName val="700.4"/>
      <sheetName val="700P BANDAS SONORAS "/>
      <sheetName val="701"/>
      <sheetName val="710.1"/>
      <sheetName val="710.2"/>
      <sheetName val="710.3"/>
      <sheetName val="710.4"/>
      <sheetName val="710.5"/>
      <sheetName val="720"/>
      <sheetName val="730.1"/>
      <sheetName val="730.2"/>
      <sheetName val="730.3"/>
      <sheetName val="731"/>
      <sheetName val="740"/>
      <sheetName val="741"/>
      <sheetName val="800.1"/>
      <sheetName val="800.2"/>
      <sheetName val="800.3"/>
      <sheetName val="800.4"/>
      <sheetName val="800P"/>
      <sheetName val="801,1 ROCERIA"/>
      <sheetName val="801,2"/>
      <sheetName val="801.3"/>
      <sheetName val="801.4"/>
      <sheetName val="801.5"/>
      <sheetName val="801.6"/>
      <sheetName val="801.7"/>
      <sheetName val="810.1"/>
      <sheetName val="810.2"/>
      <sheetName val="810.3"/>
      <sheetName val="811"/>
      <sheetName val="812"/>
      <sheetName val="815P"/>
      <sheetName val="900.1"/>
      <sheetName val="900.2"/>
      <sheetName val="900.3"/>
      <sheetName val="231P"/>
      <sheetName val="1000P"/>
      <sheetName val="1001P"/>
      <sheetName val="1200P"/>
      <sheetName val="1300P"/>
      <sheetName val="1400P"/>
      <sheetName val="Hoja1"/>
      <sheetName val="Hoja2"/>
      <sheetName val="Hoja3"/>
    </sheetNames>
    <sheetDataSet>
      <sheetData sheetId="0"/>
      <sheetData sheetId="1">
        <row r="1">
          <cell r="A1" t="str">
            <v>GRUPO</v>
          </cell>
          <cell r="B1">
            <v>2</v>
          </cell>
        </row>
        <row r="2">
          <cell r="A2" t="str">
            <v>Administrador</v>
          </cell>
          <cell r="B2" t="str">
            <v>CONSORCIO CJ</v>
          </cell>
        </row>
        <row r="3">
          <cell r="A3">
            <v>1307</v>
          </cell>
          <cell r="B3" t="str">
            <v>Nóvita - Las Animas - Quibdó</v>
          </cell>
          <cell r="C3" t="str">
            <v>Las Animas  - Certeguí (PR 43+0000 - PR 55+0000)</v>
          </cell>
        </row>
        <row r="4">
          <cell r="A4">
            <v>5001</v>
          </cell>
          <cell r="B4" t="str">
            <v>Nuquí - La Ye (Las Animas)</v>
          </cell>
          <cell r="C4" t="str">
            <v>Nuquí - La Ye (Las Animas) (PR 60+0000 - PR 130+0000)</v>
          </cell>
        </row>
        <row r="5">
          <cell r="A5">
            <v>5002</v>
          </cell>
          <cell r="B5" t="str">
            <v>Las Animas - Santa Cecilia</v>
          </cell>
          <cell r="C5" t="str">
            <v>Las Animas - Mumbu (PR 0+0000 - PR 50+0000)</v>
          </cell>
        </row>
        <row r="7">
          <cell r="A7" t="str">
            <v>ITEM</v>
          </cell>
          <cell r="B7" t="str">
            <v>DESCRIPCION</v>
          </cell>
          <cell r="C7" t="str">
            <v>UNIDAD</v>
          </cell>
          <cell r="D7" t="str">
            <v>COSTO TOTAL</v>
          </cell>
        </row>
        <row r="8">
          <cell r="A8" t="str">
            <v>200P1</v>
          </cell>
          <cell r="B8" t="str">
            <v>LOCALIZACION ESTRUCTURAS</v>
          </cell>
          <cell r="C8" t="str">
            <v>M²</v>
          </cell>
          <cell r="D8">
            <v>865</v>
          </cell>
        </row>
        <row r="9">
          <cell r="A9" t="str">
            <v>200P2</v>
          </cell>
          <cell r="B9" t="str">
            <v>LOCALIZACION CARRETERAS</v>
          </cell>
          <cell r="C9" t="str">
            <v>ML</v>
          </cell>
          <cell r="D9">
            <v>1054</v>
          </cell>
        </row>
        <row r="10">
          <cell r="A10">
            <v>200.1</v>
          </cell>
          <cell r="B10" t="str">
            <v xml:space="preserve"> DESMONTE Y LIMPIEZA EN BOSQUE           </v>
          </cell>
          <cell r="C10" t="str">
            <v xml:space="preserve"> HA</v>
          </cell>
          <cell r="D10">
            <v>1171398</v>
          </cell>
        </row>
        <row r="11">
          <cell r="A11">
            <v>200.2</v>
          </cell>
          <cell r="B11" t="str">
            <v xml:space="preserve">DESMONTE Y LIMPIEZA EN ZONAS NO BOSCOSAS           </v>
          </cell>
          <cell r="C11" t="str">
            <v xml:space="preserve"> HA</v>
          </cell>
          <cell r="D11">
            <v>738910.71428571432</v>
          </cell>
        </row>
        <row r="12">
          <cell r="A12" t="str">
            <v>201,1P Y 201.5P</v>
          </cell>
          <cell r="B12" t="str">
            <v>DEMOLICIÓN DE EDIFICACIONES.</v>
          </cell>
          <cell r="C12" t="str">
            <v>M²</v>
          </cell>
          <cell r="D12">
            <v>7573</v>
          </cell>
        </row>
        <row r="13">
          <cell r="A13" t="str">
            <v>201,2 Y 201.6</v>
          </cell>
          <cell r="B13" t="str">
            <v>DEMOLICION DE ESTRUCTURAS</v>
          </cell>
          <cell r="C13" t="str">
            <v>M³</v>
          </cell>
          <cell r="D13">
            <v>73767</v>
          </cell>
        </row>
        <row r="14">
          <cell r="A14" t="str">
            <v>201,2P</v>
          </cell>
          <cell r="B14" t="str">
            <v>DEMOLICION DE ESTRUCTURAS (CONCRETO CICLOPEO)</v>
          </cell>
          <cell r="C14" t="str">
            <v>M³</v>
          </cell>
          <cell r="D14">
            <v>56922</v>
          </cell>
        </row>
        <row r="15">
          <cell r="A15" t="str">
            <v>201,2P</v>
          </cell>
          <cell r="B15" t="str">
            <v>DEMOLICION DE ESTRUCTURAS (CONCRETO REFORZADO)</v>
          </cell>
          <cell r="C15" t="str">
            <v>M³</v>
          </cell>
          <cell r="D15">
            <v>85291</v>
          </cell>
        </row>
        <row r="16">
          <cell r="A16" t="str">
            <v>201,3 Y 201.9</v>
          </cell>
          <cell r="B16" t="str">
            <v xml:space="preserve">DEMOLICION PISOS, ANDENES Y BORDILLOS DE CONCRETO.  </v>
          </cell>
          <cell r="C16" t="str">
            <v>M³</v>
          </cell>
          <cell r="D16">
            <v>64122</v>
          </cell>
        </row>
        <row r="17">
          <cell r="A17">
            <v>201.8</v>
          </cell>
          <cell r="B17" t="str">
            <v xml:space="preserve">DEMOLICION DE PAVIMENTOS DE CONCRETO.    </v>
          </cell>
          <cell r="C17" t="str">
            <v>M³</v>
          </cell>
          <cell r="D17">
            <v>105965</v>
          </cell>
        </row>
        <row r="18">
          <cell r="A18">
            <v>201.4</v>
          </cell>
          <cell r="B18" t="str">
            <v xml:space="preserve">DEMOLICION DE OBSTACULOS.   </v>
          </cell>
          <cell r="C18" t="str">
            <v>M³</v>
          </cell>
          <cell r="D18">
            <v>0</v>
          </cell>
        </row>
        <row r="19">
          <cell r="A19">
            <v>201.11</v>
          </cell>
          <cell r="B19" t="str">
            <v xml:space="preserve">DESMONTAJE Y TRASLADO DE ESTRUCTURAS METALICAS. </v>
          </cell>
          <cell r="C19" t="str">
            <v>KG</v>
          </cell>
          <cell r="D19">
            <v>331</v>
          </cell>
        </row>
        <row r="20">
          <cell r="A20">
            <v>201.12</v>
          </cell>
          <cell r="B20" t="str">
            <v xml:space="preserve">REMOCION DE ESPECIES VEGETALES    </v>
          </cell>
          <cell r="C20" t="str">
            <v xml:space="preserve">UNIDAD </v>
          </cell>
          <cell r="D20">
            <v>204620</v>
          </cell>
        </row>
        <row r="21">
          <cell r="A21">
            <v>201.13</v>
          </cell>
          <cell r="B21" t="str">
            <v>REMOCION DE OBSTACULOS</v>
          </cell>
          <cell r="C21" t="str">
            <v>U Y ML</v>
          </cell>
          <cell r="D21">
            <v>0</v>
          </cell>
        </row>
        <row r="22">
          <cell r="A22">
            <v>201.14</v>
          </cell>
          <cell r="B22" t="str">
            <v xml:space="preserve">REMOCION SERVICIOS EXISTENTES    </v>
          </cell>
          <cell r="C22" t="str">
            <v>U</v>
          </cell>
          <cell r="D22">
            <v>0</v>
          </cell>
        </row>
        <row r="23">
          <cell r="A23">
            <v>201.15</v>
          </cell>
          <cell r="B23" t="str">
            <v>REMOCION DE ALCANTARILLAS</v>
          </cell>
          <cell r="C23" t="str">
            <v>ML</v>
          </cell>
          <cell r="D23">
            <v>41079</v>
          </cell>
        </row>
        <row r="24">
          <cell r="A24">
            <v>201.16</v>
          </cell>
          <cell r="B24" t="str">
            <v xml:space="preserve">REMOCION DE CERCAS DE ALAMBRE       </v>
          </cell>
          <cell r="C24" t="str">
            <v>ML</v>
          </cell>
          <cell r="D24">
            <v>2862</v>
          </cell>
        </row>
        <row r="25">
          <cell r="A25">
            <v>201.18</v>
          </cell>
          <cell r="B25" t="str">
            <v>TRASLADO DE POSTES</v>
          </cell>
          <cell r="C25" t="str">
            <v>U</v>
          </cell>
          <cell r="D25">
            <v>660944</v>
          </cell>
        </row>
        <row r="26">
          <cell r="A26">
            <v>201.19</v>
          </cell>
          <cell r="B26" t="str">
            <v>TRASLADO DE TORRES</v>
          </cell>
          <cell r="C26" t="str">
            <v>U</v>
          </cell>
          <cell r="D26">
            <v>0</v>
          </cell>
        </row>
        <row r="27">
          <cell r="A27">
            <v>201.2</v>
          </cell>
          <cell r="B27" t="str">
            <v>REMOCION DE RIELES</v>
          </cell>
          <cell r="C27" t="str">
            <v>ML</v>
          </cell>
          <cell r="D27">
            <v>0</v>
          </cell>
        </row>
        <row r="28">
          <cell r="A28">
            <v>201.21</v>
          </cell>
          <cell r="B28" t="str">
            <v>REMOCION DE DEENSAS METALICAS</v>
          </cell>
          <cell r="C28" t="str">
            <v>ML</v>
          </cell>
          <cell r="D28">
            <v>6563</v>
          </cell>
        </row>
        <row r="29">
          <cell r="A29">
            <v>201.22</v>
          </cell>
          <cell r="B29" t="str">
            <v>REMOCION DE BARRERAS DE SEGURIDAD</v>
          </cell>
          <cell r="C29" t="str">
            <v>ML</v>
          </cell>
          <cell r="D29">
            <v>0</v>
          </cell>
        </row>
        <row r="30">
          <cell r="A30">
            <v>210.1</v>
          </cell>
          <cell r="B30" t="str">
            <v>EXCAVACIÓN SIN CLASIFICAR DE LA EXPLANACIÓN, CANALES Y PRÉSTAMOS</v>
          </cell>
          <cell r="C30" t="str">
            <v>M³</v>
          </cell>
          <cell r="D30">
            <v>5402</v>
          </cell>
        </row>
        <row r="31">
          <cell r="A31">
            <v>210.2</v>
          </cell>
          <cell r="B31" t="str">
            <v xml:space="preserve">EXCAVACION EN ROCA DE LA EXPLANACION, CANALES Y PRESTAMOS </v>
          </cell>
          <cell r="C31" t="str">
            <v>M³</v>
          </cell>
          <cell r="D31">
            <v>15018</v>
          </cell>
        </row>
        <row r="32">
          <cell r="A32" t="str">
            <v>210,2 OTRA</v>
          </cell>
          <cell r="B32" t="str">
            <v xml:space="preserve"> EXCAVACION EN ROCA DE LA EXPLANACION, CANALES Y PRESTAMOS (sin explosivos)        </v>
          </cell>
          <cell r="C32" t="str">
            <v>M³</v>
          </cell>
          <cell r="D32">
            <v>4573</v>
          </cell>
        </row>
        <row r="33">
          <cell r="A33">
            <v>210.3</v>
          </cell>
          <cell r="B33" t="str">
            <v xml:space="preserve">EXCAVACION EN MATERIAL COMUN DE LA EXPLANACION, CANALES Y PRESTAMOS         </v>
          </cell>
          <cell r="C33" t="str">
            <v>M³</v>
          </cell>
          <cell r="D33">
            <v>4052</v>
          </cell>
        </row>
        <row r="34">
          <cell r="A34">
            <v>211.1</v>
          </cell>
          <cell r="B34" t="str">
            <v>REMOCION DE DERRUMBES</v>
          </cell>
          <cell r="C34" t="str">
            <v>M³</v>
          </cell>
          <cell r="D34">
            <v>4280</v>
          </cell>
        </row>
        <row r="35">
          <cell r="A35">
            <v>220.1</v>
          </cell>
          <cell r="B35" t="str">
            <v>TERRAPLEN</v>
          </cell>
          <cell r="C35" t="str">
            <v>M³</v>
          </cell>
          <cell r="D35">
            <v>36235</v>
          </cell>
        </row>
        <row r="36">
          <cell r="A36">
            <v>221.1</v>
          </cell>
          <cell r="B36" t="str">
            <v>PEDRAPLEN COMPACTO</v>
          </cell>
          <cell r="C36" t="str">
            <v>M³</v>
          </cell>
          <cell r="D36">
            <v>14268</v>
          </cell>
        </row>
        <row r="37">
          <cell r="A37">
            <v>221.2</v>
          </cell>
          <cell r="B37" t="str">
            <v>PEDRAPLEN SUELTO</v>
          </cell>
          <cell r="C37" t="str">
            <v>M³</v>
          </cell>
          <cell r="D37">
            <v>8561</v>
          </cell>
        </row>
        <row r="38">
          <cell r="A38" t="str">
            <v>225P</v>
          </cell>
          <cell r="B38" t="str">
            <v xml:space="preserve">CONFORMACION DE BOTADERO O ESCOMBRERAS </v>
          </cell>
          <cell r="C38" t="str">
            <v>M³</v>
          </cell>
          <cell r="D38">
            <v>2267</v>
          </cell>
        </row>
        <row r="39">
          <cell r="A39">
            <v>230.1</v>
          </cell>
          <cell r="B39" t="str">
            <v>MEJORAMIENTO DE LA SUBRASANTE INVOLUCRA SUELO EXISTENTE</v>
          </cell>
          <cell r="C39" t="str">
            <v>M²</v>
          </cell>
          <cell r="D39">
            <v>972</v>
          </cell>
        </row>
        <row r="40">
          <cell r="A40">
            <v>230.2</v>
          </cell>
          <cell r="B40" t="str">
            <v>MEJORAMIENTO DE LA SUBRASANTE ADICIONANDO MATERIAL</v>
          </cell>
          <cell r="C40" t="str">
            <v>M³</v>
          </cell>
          <cell r="D40">
            <v>9718</v>
          </cell>
        </row>
        <row r="41">
          <cell r="A41">
            <v>231</v>
          </cell>
          <cell r="B41" t="str">
            <v>GEOTEXTIL PARA SEPARACION DE SUELOS DE SUBRASANTE Y CAPAS GRANULARES</v>
          </cell>
          <cell r="C41" t="str">
            <v>M²</v>
          </cell>
          <cell r="D41">
            <v>7352</v>
          </cell>
        </row>
        <row r="42">
          <cell r="A42">
            <v>232</v>
          </cell>
          <cell r="B42" t="str">
            <v>GEOTEXTIL PARA ESTABILIZACION DE SUELOS DE SUBRASANTE Y CAPAS GRANULARES</v>
          </cell>
          <cell r="C42" t="str">
            <v>M²</v>
          </cell>
          <cell r="D42">
            <v>7352</v>
          </cell>
        </row>
        <row r="43">
          <cell r="A43">
            <v>234.1</v>
          </cell>
          <cell r="B43" t="str">
            <v>AFINAMIENTO DE TALUDES</v>
          </cell>
          <cell r="C43" t="str">
            <v>M²</v>
          </cell>
          <cell r="D43">
            <v>14482</v>
          </cell>
        </row>
        <row r="44">
          <cell r="A44">
            <v>310.10000000000002</v>
          </cell>
          <cell r="B44" t="str">
            <v>CONFORMACION DE LA CALZADA EXISTENTE</v>
          </cell>
          <cell r="C44" t="str">
            <v>M²</v>
          </cell>
          <cell r="D44">
            <v>428</v>
          </cell>
        </row>
        <row r="45">
          <cell r="A45">
            <v>311.10000000000002</v>
          </cell>
          <cell r="B45" t="str">
            <v>AFIRMADO</v>
          </cell>
          <cell r="C45" t="str">
            <v>M³</v>
          </cell>
          <cell r="D45">
            <v>67405</v>
          </cell>
        </row>
        <row r="46">
          <cell r="A46" t="str">
            <v>311- 1307</v>
          </cell>
          <cell r="B46" t="str">
            <v>AFIRMADO 1307</v>
          </cell>
          <cell r="C46" t="str">
            <v>M³</v>
          </cell>
          <cell r="D46">
            <v>47093</v>
          </cell>
        </row>
        <row r="47">
          <cell r="A47" t="str">
            <v>311-5002</v>
          </cell>
          <cell r="B47" t="str">
            <v>AFIRMADO 5002</v>
          </cell>
          <cell r="C47" t="str">
            <v>M³</v>
          </cell>
          <cell r="D47">
            <v>53864</v>
          </cell>
        </row>
        <row r="48">
          <cell r="A48" t="str">
            <v>311P1</v>
          </cell>
          <cell r="B48" t="str">
            <v>AFIRMADO ESTABILIZADO CON CEMENTO</v>
          </cell>
          <cell r="C48" t="str">
            <v>M³</v>
          </cell>
          <cell r="D48">
            <v>82371</v>
          </cell>
        </row>
        <row r="49">
          <cell r="A49" t="str">
            <v>311P2</v>
          </cell>
          <cell r="B49" t="str">
            <v>AFIRMADO ESTABILIZADO CON CAL</v>
          </cell>
          <cell r="C49" t="str">
            <v>M³</v>
          </cell>
          <cell r="D49">
            <v>135723</v>
          </cell>
        </row>
        <row r="50">
          <cell r="A50" t="str">
            <v>311P3</v>
          </cell>
          <cell r="B50" t="str">
            <v>BACHEO DE CARRETERAS EN AFIRMADO</v>
          </cell>
          <cell r="C50" t="str">
            <v>M³</v>
          </cell>
          <cell r="D50">
            <v>65936</v>
          </cell>
        </row>
        <row r="51">
          <cell r="A51">
            <v>312.10000000000002</v>
          </cell>
          <cell r="B51" t="str">
            <v>TRATAMIENTO PALIATIVO DE POLVO APLICADO EN FORMA SOLIDA EN HOJUELAS</v>
          </cell>
          <cell r="C51" t="str">
            <v>KG</v>
          </cell>
          <cell r="D51">
            <v>0</v>
          </cell>
        </row>
        <row r="52">
          <cell r="A52">
            <v>312.2</v>
          </cell>
          <cell r="B52" t="str">
            <v>TRATAMIENTO PALIATIVO DE POLVO APLICADO EN FORMA SOLIDA EN ESFERA</v>
          </cell>
          <cell r="C52" t="str">
            <v>KG</v>
          </cell>
          <cell r="D52">
            <v>0</v>
          </cell>
        </row>
        <row r="53">
          <cell r="A53">
            <v>312.3</v>
          </cell>
          <cell r="B53" t="str">
            <v>TRATAMIENTO PALIATIVO DE POLVO APLICADO EN FORMA LIQUIDAD</v>
          </cell>
          <cell r="C53" t="str">
            <v>LT</v>
          </cell>
          <cell r="D53">
            <v>0</v>
          </cell>
        </row>
        <row r="54">
          <cell r="A54">
            <v>312.39999999999998</v>
          </cell>
          <cell r="B54" t="str">
            <v>MATERIAL GRANULAR DE ADICION</v>
          </cell>
          <cell r="C54" t="str">
            <v>M³</v>
          </cell>
          <cell r="D54">
            <v>0</v>
          </cell>
        </row>
        <row r="55">
          <cell r="A55">
            <v>320.10000000000002</v>
          </cell>
          <cell r="B55" t="str">
            <v>SUBBASE GRANULAR CBR&gt;20%</v>
          </cell>
          <cell r="C55" t="str">
            <v>M³</v>
          </cell>
          <cell r="D55">
            <v>87601</v>
          </cell>
        </row>
        <row r="56">
          <cell r="A56" t="str">
            <v>320.1.2</v>
          </cell>
          <cell r="B56" t="str">
            <v>SUBBASE GRANULAR CBR&gt;30%</v>
          </cell>
          <cell r="C56" t="str">
            <v>M³</v>
          </cell>
          <cell r="D56">
            <v>87601</v>
          </cell>
        </row>
        <row r="57">
          <cell r="A57" t="str">
            <v>320.1.3</v>
          </cell>
          <cell r="B57" t="str">
            <v>SUBBASE GRANULAR CBR&gt;40%</v>
          </cell>
          <cell r="C57" t="str">
            <v>M³</v>
          </cell>
          <cell r="D57">
            <v>79658</v>
          </cell>
        </row>
        <row r="58">
          <cell r="A58">
            <v>320.2</v>
          </cell>
          <cell r="B58" t="str">
            <v>SUBBASE GRANULAR PARA BACHEO</v>
          </cell>
          <cell r="C58" t="str">
            <v>M³</v>
          </cell>
          <cell r="D58">
            <v>151372</v>
          </cell>
        </row>
        <row r="59">
          <cell r="A59">
            <v>330.1</v>
          </cell>
          <cell r="B59" t="str">
            <v>BASE GRANULAR</v>
          </cell>
          <cell r="C59" t="str">
            <v>M³</v>
          </cell>
          <cell r="D59">
            <v>96558</v>
          </cell>
        </row>
        <row r="60">
          <cell r="A60">
            <v>330.2</v>
          </cell>
          <cell r="B60" t="str">
            <v>BASE GRANULAR PARA BACHEO</v>
          </cell>
          <cell r="C60" t="str">
            <v>M³</v>
          </cell>
          <cell r="D60">
            <v>168272</v>
          </cell>
        </row>
        <row r="61">
          <cell r="A61">
            <v>340.1</v>
          </cell>
          <cell r="B61" t="str">
            <v>BASE ESTABILIZADA CON EMULSION ASFALTICA BEE-1</v>
          </cell>
          <cell r="C61" t="str">
            <v>M³</v>
          </cell>
          <cell r="D61">
            <v>131567</v>
          </cell>
          <cell r="E61">
            <v>131567</v>
          </cell>
          <cell r="F61" t="str">
            <v>CON EMULSION</v>
          </cell>
        </row>
        <row r="62">
          <cell r="A62">
            <v>340.2</v>
          </cell>
          <cell r="B62" t="str">
            <v>BASE ESTABILIZADA CON EMULSION ASFALTICA BEE-2</v>
          </cell>
          <cell r="C62" t="str">
            <v>M³</v>
          </cell>
          <cell r="D62">
            <v>131567</v>
          </cell>
          <cell r="E62">
            <v>269281.74470000004</v>
          </cell>
          <cell r="F62" t="str">
            <v>CON EMULSION</v>
          </cell>
        </row>
        <row r="63">
          <cell r="A63">
            <v>340.3</v>
          </cell>
          <cell r="B63" t="str">
            <v>BASE ESTABILIZADA CON EMULSION ASFALTICA BEE-3</v>
          </cell>
          <cell r="C63" t="str">
            <v>M³</v>
          </cell>
          <cell r="D63">
            <v>131567</v>
          </cell>
          <cell r="E63">
            <v>131567</v>
          </cell>
          <cell r="F63" t="str">
            <v>CON EMULSION</v>
          </cell>
        </row>
        <row r="64">
          <cell r="A64">
            <v>341.1</v>
          </cell>
          <cell r="B64" t="str">
            <v>BASE ESTABILIZADA CON CEMENTO PORTLAND</v>
          </cell>
          <cell r="C64" t="str">
            <v>M³</v>
          </cell>
          <cell r="D64">
            <v>50338</v>
          </cell>
          <cell r="E64">
            <v>108744.4</v>
          </cell>
          <cell r="F64" t="str">
            <v>CON CEMEMTO</v>
          </cell>
        </row>
        <row r="65">
          <cell r="A65">
            <v>341.2</v>
          </cell>
          <cell r="B65" t="str">
            <v>CEMENTO PORTLAND</v>
          </cell>
          <cell r="C65" t="str">
            <v>KG</v>
          </cell>
          <cell r="D65">
            <v>624</v>
          </cell>
        </row>
        <row r="66">
          <cell r="A66">
            <v>342</v>
          </cell>
          <cell r="B66" t="str">
            <v>BASE DE CONCRETO HIDRAULICO</v>
          </cell>
          <cell r="C66" t="str">
            <v>M³</v>
          </cell>
          <cell r="D66">
            <v>0</v>
          </cell>
        </row>
        <row r="67">
          <cell r="A67" t="str">
            <v>342P</v>
          </cell>
          <cell r="B67" t="str">
            <v>BASE GRANULAR ESTABILIZADA CON CAL</v>
          </cell>
          <cell r="C67" t="str">
            <v>M³</v>
          </cell>
          <cell r="D67">
            <v>142356</v>
          </cell>
        </row>
        <row r="68">
          <cell r="A68">
            <v>410.1</v>
          </cell>
          <cell r="B68" t="str">
            <v>CEMENTO ASFALTICO DE PENETRACION 60-70</v>
          </cell>
          <cell r="C68" t="str">
            <v>KG</v>
          </cell>
          <cell r="D68">
            <v>1820</v>
          </cell>
        </row>
        <row r="69">
          <cell r="A69">
            <v>410.2</v>
          </cell>
          <cell r="B69" t="str">
            <v>CEMENTO ASFALTICO DE PENETRACION 80-100</v>
          </cell>
          <cell r="C69" t="str">
            <v>KG</v>
          </cell>
          <cell r="D69">
            <v>1820</v>
          </cell>
        </row>
        <row r="70">
          <cell r="A70">
            <v>411.1</v>
          </cell>
          <cell r="B70" t="str">
            <v>EMULSION ASFALTICA DE ROTURA MEDIA CRM</v>
          </cell>
          <cell r="C70" t="str">
            <v>LT</v>
          </cell>
          <cell r="D70">
            <v>1365</v>
          </cell>
        </row>
        <row r="71">
          <cell r="A71">
            <v>411.2</v>
          </cell>
          <cell r="B71" t="str">
            <v>EMULSION ASFALTICA DE ROTURA LENTA CRL - 1</v>
          </cell>
          <cell r="C71" t="str">
            <v>LT</v>
          </cell>
          <cell r="D71">
            <v>2457</v>
          </cell>
        </row>
        <row r="72">
          <cell r="A72">
            <v>411.3</v>
          </cell>
          <cell r="B72" t="str">
            <v>EMULSION ASFALTICA DE ROTURA LENTA CRL-1H</v>
          </cell>
          <cell r="C72" t="str">
            <v>LT</v>
          </cell>
          <cell r="D72">
            <v>2634</v>
          </cell>
        </row>
        <row r="73">
          <cell r="A73">
            <v>414.1</v>
          </cell>
          <cell r="B73" t="str">
            <v>CEMENTO ASFALTICO MODIFICADO CON POLIMEROS TIPO 1</v>
          </cell>
          <cell r="C73" t="str">
            <v>KG</v>
          </cell>
          <cell r="D73">
            <v>2652</v>
          </cell>
        </row>
        <row r="74">
          <cell r="A74">
            <v>414.2</v>
          </cell>
          <cell r="B74" t="str">
            <v>CEMENTO ASFALTICO MODIFICADO CON POLIMEROS TIPO 2</v>
          </cell>
          <cell r="C74" t="str">
            <v>KG</v>
          </cell>
          <cell r="D74">
            <v>2785</v>
          </cell>
        </row>
        <row r="75">
          <cell r="A75">
            <v>414.3</v>
          </cell>
          <cell r="B75" t="str">
            <v>CEMENTO ASFALTICO MODIFICADO CON POLIMEROS TIPO 3</v>
          </cell>
          <cell r="C75" t="str">
            <v>KG</v>
          </cell>
          <cell r="D75">
            <v>2891</v>
          </cell>
        </row>
        <row r="76">
          <cell r="A76">
            <v>414.4</v>
          </cell>
          <cell r="B76" t="str">
            <v>CEMENTO ASFALTICO MODIFICADO CON POLIMEROS TIPO 4</v>
          </cell>
          <cell r="C76" t="str">
            <v>KG</v>
          </cell>
          <cell r="D76">
            <v>2997</v>
          </cell>
        </row>
        <row r="77">
          <cell r="A77">
            <v>414.5</v>
          </cell>
          <cell r="B77" t="str">
            <v>CEMENTO ASFALTICO MODIFICADO CON POLIMEROS TIPO 5</v>
          </cell>
          <cell r="C77" t="str">
            <v>KG</v>
          </cell>
          <cell r="D77">
            <v>3103</v>
          </cell>
        </row>
        <row r="78">
          <cell r="A78">
            <v>415</v>
          </cell>
          <cell r="B78" t="str">
            <v>EMULSION ASFALTICA DE ROTURA MEDIA MODIFICADA CON POLIMEROS CRMm</v>
          </cell>
          <cell r="C78" t="str">
            <v>LT</v>
          </cell>
          <cell r="D78">
            <v>1724</v>
          </cell>
        </row>
        <row r="79">
          <cell r="A79">
            <v>420.1</v>
          </cell>
          <cell r="B79" t="str">
            <v>RIEGO DE IMPRIMACION CON EMULSION ASFALTICA</v>
          </cell>
          <cell r="C79" t="str">
            <v>M²</v>
          </cell>
          <cell r="D79">
            <v>2131</v>
          </cell>
        </row>
        <row r="80">
          <cell r="A80">
            <v>420.2</v>
          </cell>
          <cell r="B80" t="str">
            <v>RIEGO DE IMPRIMACION CON ASFALTO LIQUIDO</v>
          </cell>
          <cell r="C80" t="str">
            <v>M²</v>
          </cell>
          <cell r="D80">
            <v>6408</v>
          </cell>
        </row>
        <row r="81">
          <cell r="A81">
            <v>421.1</v>
          </cell>
          <cell r="B81" t="str">
            <v>RIEGO DE LIGA CON EMULSION ASFALTICA CRR-1</v>
          </cell>
          <cell r="C81" t="str">
            <v>M²</v>
          </cell>
          <cell r="D81">
            <v>1182</v>
          </cell>
        </row>
        <row r="82">
          <cell r="A82">
            <v>421.2</v>
          </cell>
          <cell r="B82" t="str">
            <v>RIEGO DE LIGA CON EMULSION ASFALTICA CRR-2</v>
          </cell>
          <cell r="C82" t="str">
            <v>M²</v>
          </cell>
          <cell r="D82">
            <v>1114</v>
          </cell>
        </row>
        <row r="83">
          <cell r="A83">
            <v>421.3</v>
          </cell>
          <cell r="B83" t="str">
            <v>RIEGO DE LIGA CON EMULSION MODIFICADA CON POLIMEROS CRR-1M</v>
          </cell>
          <cell r="C83" t="str">
            <v>M²</v>
          </cell>
          <cell r="D83">
            <v>1273</v>
          </cell>
        </row>
        <row r="84">
          <cell r="A84">
            <v>421.4</v>
          </cell>
          <cell r="B84" t="str">
            <v>RIEGO DE LIGA CON EMULSION MODIFICADA CON POLIMEROS CRR-2M</v>
          </cell>
          <cell r="C84" t="str">
            <v>M²</v>
          </cell>
          <cell r="D84">
            <v>1319</v>
          </cell>
        </row>
        <row r="85">
          <cell r="A85">
            <v>430.1</v>
          </cell>
          <cell r="B85" t="str">
            <v>TRATAMIENTO SUPERFICIAL SIMPLE CON EMULSION CRR-2</v>
          </cell>
          <cell r="C85" t="str">
            <v>M²</v>
          </cell>
          <cell r="D85">
            <v>5810</v>
          </cell>
        </row>
        <row r="86">
          <cell r="A86">
            <v>430.2</v>
          </cell>
          <cell r="B86" t="str">
            <v>TRATAMIENTO SUPERFICIAL SIMPLE CON EMULSION CRR-2M</v>
          </cell>
          <cell r="C86" t="str">
            <v>M²</v>
          </cell>
          <cell r="D86">
            <v>6711</v>
          </cell>
        </row>
        <row r="87">
          <cell r="A87">
            <v>431.1</v>
          </cell>
          <cell r="B87" t="str">
            <v>TRATAMIENTO SUPERFICIAL DOBLE CON EMULSION CRR-2</v>
          </cell>
          <cell r="C87" t="str">
            <v>M²</v>
          </cell>
          <cell r="D87">
            <v>10126</v>
          </cell>
        </row>
        <row r="88">
          <cell r="A88">
            <v>431.2</v>
          </cell>
          <cell r="B88" t="str">
            <v>TRATAMIENTO SUPERFICIAL DOBLE CON EMULSION CRR-2M</v>
          </cell>
          <cell r="C88" t="str">
            <v>M²</v>
          </cell>
          <cell r="D88">
            <v>12215</v>
          </cell>
        </row>
        <row r="89">
          <cell r="A89">
            <v>432.1</v>
          </cell>
          <cell r="B89" t="str">
            <v>SELLO DE ARENA-ASFALTO CON EMULSION CRR 2</v>
          </cell>
          <cell r="C89" t="str">
            <v>M²</v>
          </cell>
          <cell r="D89">
            <v>3866</v>
          </cell>
        </row>
        <row r="90">
          <cell r="A90">
            <v>432.2</v>
          </cell>
          <cell r="B90" t="str">
            <v>SELLO DE ARENA-ASFALTO CON EMULSION CRR 2M</v>
          </cell>
          <cell r="C90" t="str">
            <v>M²</v>
          </cell>
          <cell r="D90">
            <v>4568</v>
          </cell>
        </row>
        <row r="91">
          <cell r="A91">
            <v>433.1</v>
          </cell>
          <cell r="B91" t="str">
            <v>LECHADA ASFALTICA CON EMULSION CRL-1H LA-1</v>
          </cell>
          <cell r="C91" t="str">
            <v>M²</v>
          </cell>
          <cell r="D91">
            <v>4424</v>
          </cell>
        </row>
        <row r="92">
          <cell r="A92">
            <v>433.2</v>
          </cell>
          <cell r="B92" t="str">
            <v>LECHADA ASFALTICA CON EMULSION CRL-1H LA-2</v>
          </cell>
          <cell r="C92" t="str">
            <v>M²</v>
          </cell>
          <cell r="D92">
            <v>6283</v>
          </cell>
        </row>
        <row r="93">
          <cell r="A93">
            <v>433.3</v>
          </cell>
          <cell r="B93" t="str">
            <v>LECHADA ASFALTICA CON EMULSION CRL-1H LA-3</v>
          </cell>
          <cell r="C93" t="str">
            <v>M²</v>
          </cell>
          <cell r="D93">
            <v>7625</v>
          </cell>
        </row>
        <row r="94">
          <cell r="A94">
            <v>433.4</v>
          </cell>
          <cell r="B94" t="str">
            <v>LECHADA ASFALTICA CON EMULSION CRL-1H LA-4</v>
          </cell>
          <cell r="C94" t="str">
            <v>M²</v>
          </cell>
          <cell r="D94">
            <v>8470</v>
          </cell>
        </row>
        <row r="95">
          <cell r="A95">
            <v>433.5</v>
          </cell>
          <cell r="B95" t="str">
            <v>LECHADA ASFALTICA CON EMULSION CRL-1HM LA-1</v>
          </cell>
          <cell r="C95" t="str">
            <v>M²</v>
          </cell>
          <cell r="D95">
            <v>4358</v>
          </cell>
        </row>
        <row r="96">
          <cell r="A96">
            <v>433.6</v>
          </cell>
          <cell r="B96" t="str">
            <v>LECHADA ASFALTICA CON EMULSION CRL-1HM LA-2</v>
          </cell>
          <cell r="C96" t="str">
            <v>M²</v>
          </cell>
          <cell r="D96">
            <v>5768</v>
          </cell>
        </row>
        <row r="97">
          <cell r="A97">
            <v>433.7</v>
          </cell>
          <cell r="B97" t="str">
            <v>LECHADA ASFALTICA CON EMULSION CRL-1HM LA-3</v>
          </cell>
          <cell r="C97" t="str">
            <v>M²</v>
          </cell>
          <cell r="D97">
            <v>6956</v>
          </cell>
        </row>
        <row r="98">
          <cell r="A98">
            <v>433.8</v>
          </cell>
          <cell r="B98" t="str">
            <v>LECHADA ASFALTICA CON EMULSION CRL-1HM LA-4</v>
          </cell>
          <cell r="C98" t="str">
            <v>M²</v>
          </cell>
          <cell r="D98">
            <v>7698</v>
          </cell>
        </row>
        <row r="99">
          <cell r="A99">
            <v>440.1</v>
          </cell>
          <cell r="B99" t="str">
            <v>MEZCLA DENSA EN FRIO MDF-1</v>
          </cell>
          <cell r="C99" t="str">
            <v>M³</v>
          </cell>
          <cell r="D99">
            <v>153762</v>
          </cell>
          <cell r="E99">
            <v>539862</v>
          </cell>
          <cell r="F99" t="str">
            <v>CON EMULSION</v>
          </cell>
        </row>
        <row r="100">
          <cell r="A100" t="str">
            <v>440.1P</v>
          </cell>
          <cell r="B100" t="str">
            <v>MEZCLA DENSA EN FRIO MDF-1</v>
          </cell>
          <cell r="C100" t="str">
            <v>M³</v>
          </cell>
          <cell r="D100">
            <v>421641</v>
          </cell>
        </row>
        <row r="101">
          <cell r="A101">
            <v>440.2</v>
          </cell>
          <cell r="B101" t="str">
            <v>MEZCLA DENSA EN FRIO MDF-2</v>
          </cell>
          <cell r="C101" t="str">
            <v>M³</v>
          </cell>
          <cell r="D101">
            <v>156021</v>
          </cell>
          <cell r="E101">
            <v>542121</v>
          </cell>
          <cell r="F101" t="str">
            <v>CON EMULSION</v>
          </cell>
        </row>
        <row r="102">
          <cell r="A102" t="str">
            <v xml:space="preserve">440.2P </v>
          </cell>
          <cell r="B102" t="str">
            <v>MEZCLA DENSA EN FRIO MDF-2</v>
          </cell>
          <cell r="C102" t="str">
            <v>M³</v>
          </cell>
          <cell r="D102">
            <v>473794</v>
          </cell>
        </row>
        <row r="103">
          <cell r="A103">
            <v>440.3</v>
          </cell>
          <cell r="B103" t="str">
            <v>MEZCLA DENSA EN FRIO MDF-3</v>
          </cell>
          <cell r="C103" t="str">
            <v>M³</v>
          </cell>
          <cell r="D103">
            <v>157779</v>
          </cell>
          <cell r="E103">
            <v>543879</v>
          </cell>
          <cell r="F103" t="str">
            <v>CON EMULSION</v>
          </cell>
        </row>
        <row r="104">
          <cell r="A104" t="str">
            <v>440.3P</v>
          </cell>
          <cell r="B104" t="str">
            <v>MEZCLA DENSA EN FRIO MDF-3</v>
          </cell>
          <cell r="C104" t="str">
            <v>M³</v>
          </cell>
          <cell r="D104">
            <v>443732</v>
          </cell>
        </row>
        <row r="105">
          <cell r="A105">
            <v>440.4</v>
          </cell>
          <cell r="B105" t="str">
            <v>MEZCLA DENSA EN FRIO PARA BACHEO</v>
          </cell>
          <cell r="C105" t="str">
            <v>M³</v>
          </cell>
          <cell r="D105">
            <v>440137</v>
          </cell>
        </row>
        <row r="106">
          <cell r="A106">
            <v>441.1</v>
          </cell>
          <cell r="B106" t="str">
            <v>MEZCLA ABIERTA EN FRIO TIPO MAF-1</v>
          </cell>
          <cell r="C106" t="str">
            <v>M³</v>
          </cell>
          <cell r="D106">
            <v>153762</v>
          </cell>
          <cell r="E106">
            <v>387762</v>
          </cell>
          <cell r="F106" t="str">
            <v>CON EMULSION</v>
          </cell>
        </row>
        <row r="107">
          <cell r="A107" t="str">
            <v>441.1P</v>
          </cell>
          <cell r="B107" t="str">
            <v>MEZCLA ABIERTA EN FRIO TIPO MAF-1</v>
          </cell>
          <cell r="C107" t="str">
            <v>M³</v>
          </cell>
          <cell r="D107">
            <v>309516</v>
          </cell>
        </row>
        <row r="108">
          <cell r="A108">
            <v>441.2</v>
          </cell>
          <cell r="B108" t="str">
            <v>MEZCLA ABIERTA EN FRIO TIPO MAF-2</v>
          </cell>
          <cell r="C108" t="str">
            <v>M³</v>
          </cell>
          <cell r="D108">
            <v>156021</v>
          </cell>
          <cell r="E108">
            <v>390021</v>
          </cell>
          <cell r="F108" t="str">
            <v>CON EMULSION</v>
          </cell>
        </row>
        <row r="109">
          <cell r="A109" t="str">
            <v>441.2P</v>
          </cell>
          <cell r="B109" t="str">
            <v>MEZCLA ABIERTA EN FRIO TIPO MAF-2</v>
          </cell>
          <cell r="C109" t="str">
            <v>M³</v>
          </cell>
          <cell r="D109">
            <v>313579</v>
          </cell>
        </row>
        <row r="110">
          <cell r="A110">
            <v>441.3</v>
          </cell>
          <cell r="B110" t="str">
            <v>MEZCLA ABIERTA EN FRIO TIPO MAF-3</v>
          </cell>
          <cell r="C110" t="str">
            <v>M³</v>
          </cell>
          <cell r="D110">
            <v>157779</v>
          </cell>
          <cell r="E110">
            <v>391779</v>
          </cell>
          <cell r="F110" t="str">
            <v>CON EMULSION</v>
          </cell>
        </row>
        <row r="111">
          <cell r="A111" t="str">
            <v>441.3P</v>
          </cell>
          <cell r="B111" t="str">
            <v>MEZCLA ABIERTA EN FRIO TIPO MAF-3</v>
          </cell>
          <cell r="C111" t="str">
            <v>M³</v>
          </cell>
          <cell r="D111">
            <v>316829</v>
          </cell>
        </row>
        <row r="112">
          <cell r="A112">
            <v>441.4</v>
          </cell>
          <cell r="B112" t="str">
            <v>MEZCLA ABIERTA EN FRIO PARA BACHEO</v>
          </cell>
          <cell r="C112" t="str">
            <v>M³</v>
          </cell>
          <cell r="D112">
            <v>321358</v>
          </cell>
        </row>
        <row r="113">
          <cell r="A113">
            <v>450</v>
          </cell>
          <cell r="B113" t="str">
            <v>MEZCLA DENSA EN CALIENTE MDC-0</v>
          </cell>
          <cell r="C113" t="str">
            <v>M³</v>
          </cell>
          <cell r="D113">
            <v>226980</v>
          </cell>
          <cell r="E113">
            <v>408980</v>
          </cell>
          <cell r="F113" t="str">
            <v>CON CEMENTO ASFALTICO</v>
          </cell>
        </row>
        <row r="114">
          <cell r="A114" t="str">
            <v>450.P</v>
          </cell>
          <cell r="B114" t="str">
            <v>MEZCLA DENSA EN CALIENTE MDC-0</v>
          </cell>
          <cell r="C114" t="str">
            <v>M³</v>
          </cell>
          <cell r="D114">
            <v>527266</v>
          </cell>
        </row>
        <row r="115">
          <cell r="A115">
            <v>450.1</v>
          </cell>
          <cell r="B115" t="str">
            <v>MEZCLA DENSA EN CALIENTE MDC-1</v>
          </cell>
          <cell r="C115" t="str">
            <v>M³</v>
          </cell>
          <cell r="D115">
            <v>226980</v>
          </cell>
          <cell r="E115">
            <v>408980</v>
          </cell>
          <cell r="F115" t="str">
            <v>CON CEMENTO ASFALTICO</v>
          </cell>
        </row>
        <row r="116">
          <cell r="A116" t="str">
            <v>450.1P</v>
          </cell>
          <cell r="B116" t="str">
            <v>MEZCLA DENSA EN CALIENTE MDC-1</v>
          </cell>
          <cell r="C116" t="str">
            <v>M³</v>
          </cell>
          <cell r="D116">
            <v>541891</v>
          </cell>
        </row>
        <row r="117">
          <cell r="A117">
            <v>450.2</v>
          </cell>
          <cell r="B117" t="str">
            <v>MEZCLA DENSA EN CALIENTE MDC-2</v>
          </cell>
          <cell r="C117" t="str">
            <v>M³</v>
          </cell>
          <cell r="D117">
            <v>226980</v>
          </cell>
          <cell r="E117">
            <v>430820</v>
          </cell>
          <cell r="F117" t="str">
            <v>CON CEMENTO ASFALTICO</v>
          </cell>
        </row>
        <row r="118">
          <cell r="A118" t="str">
            <v>450.2P</v>
          </cell>
          <cell r="B118" t="str">
            <v>MEZCLA DENSA EN CALIENTE MDC-2</v>
          </cell>
          <cell r="C118" t="str">
            <v>M³</v>
          </cell>
          <cell r="D118">
            <v>598919</v>
          </cell>
        </row>
        <row r="119">
          <cell r="A119">
            <v>450.3</v>
          </cell>
          <cell r="B119" t="str">
            <v>MEZCLA DENSA EN CALIENTE MDC-3</v>
          </cell>
          <cell r="C119" t="str">
            <v>M³</v>
          </cell>
          <cell r="D119">
            <v>445380</v>
          </cell>
          <cell r="E119">
            <v>663780</v>
          </cell>
          <cell r="F119" t="str">
            <v>CON CEMENTO ASFALTICO</v>
          </cell>
        </row>
        <row r="120">
          <cell r="A120" t="str">
            <v>450.3P</v>
          </cell>
          <cell r="B120" t="str">
            <v>MEZCLA DENSA EN CALIENTE MDC-3</v>
          </cell>
          <cell r="C120" t="str">
            <v>M³</v>
          </cell>
          <cell r="D120">
            <v>615829</v>
          </cell>
        </row>
        <row r="121">
          <cell r="A121">
            <v>450.4</v>
          </cell>
          <cell r="B121" t="str">
            <v>MEZCLA SEMIDENSA EN CALIENTE TIPO MSC 1</v>
          </cell>
          <cell r="C121" t="str">
            <v>M³</v>
          </cell>
          <cell r="D121">
            <v>0</v>
          </cell>
        </row>
        <row r="122">
          <cell r="A122">
            <v>450.5</v>
          </cell>
          <cell r="B122" t="str">
            <v>MEZCLA SEMIDENSA EN CALIENTE TIPO MSC 2</v>
          </cell>
          <cell r="C122" t="str">
            <v>M³</v>
          </cell>
          <cell r="D122">
            <v>0</v>
          </cell>
        </row>
        <row r="123">
          <cell r="A123">
            <v>450.6</v>
          </cell>
          <cell r="B123" t="str">
            <v>MEZCLA GRIESA EN CALIENTE TIPO MGC 0</v>
          </cell>
          <cell r="C123" t="str">
            <v>M³</v>
          </cell>
          <cell r="D123">
            <v>0</v>
          </cell>
        </row>
        <row r="124">
          <cell r="A124">
            <v>450.7</v>
          </cell>
          <cell r="B124" t="str">
            <v>MEZCLA GRUESA EN CALIENTE TIPO MGC 1</v>
          </cell>
          <cell r="C124" t="str">
            <v>M³</v>
          </cell>
          <cell r="D124">
            <v>0</v>
          </cell>
        </row>
        <row r="125">
          <cell r="A125">
            <v>450.8</v>
          </cell>
          <cell r="B125" t="str">
            <v>MEZCLA DE ALTO MODULO</v>
          </cell>
          <cell r="C125" t="str">
            <v>M³</v>
          </cell>
          <cell r="D125">
            <v>0</v>
          </cell>
        </row>
        <row r="126">
          <cell r="A126">
            <v>450.9</v>
          </cell>
          <cell r="B126" t="str">
            <v>MEZCLA DENSA EN CALIENTE PARA BACHEO</v>
          </cell>
          <cell r="C126" t="str">
            <v>M³</v>
          </cell>
          <cell r="D126">
            <v>579579</v>
          </cell>
          <cell r="F126" t="str">
            <v>CON CEMENTO ASFALTICO</v>
          </cell>
        </row>
        <row r="127">
          <cell r="A127">
            <v>451.1</v>
          </cell>
          <cell r="B127" t="str">
            <v>MEZCLA ABIERTA EN CALIENTE TIPO MAC-1</v>
          </cell>
          <cell r="C127" t="str">
            <v>M³</v>
          </cell>
          <cell r="D127">
            <v>226980</v>
          </cell>
          <cell r="E127">
            <v>354380</v>
          </cell>
          <cell r="F127" t="str">
            <v>CON CEMENTO ASFALTICO</v>
          </cell>
        </row>
        <row r="128">
          <cell r="A128" t="str">
            <v>451.1P</v>
          </cell>
          <cell r="B128" t="str">
            <v>MEZCLA ABIERTA EN CALIENTE TIPO MAC-1</v>
          </cell>
          <cell r="C128" t="str">
            <v>M³</v>
          </cell>
          <cell r="D128">
            <v>271302</v>
          </cell>
        </row>
        <row r="129">
          <cell r="A129">
            <v>451.2</v>
          </cell>
          <cell r="B129" t="str">
            <v>MEZCLA ABIERTA EN CALIENTE TIPO MAC-2</v>
          </cell>
          <cell r="C129" t="str">
            <v>M³</v>
          </cell>
          <cell r="D129">
            <v>226980</v>
          </cell>
          <cell r="E129">
            <v>372580</v>
          </cell>
          <cell r="F129" t="str">
            <v>CON CEMENTO ASFALTICO</v>
          </cell>
        </row>
        <row r="130">
          <cell r="A130" t="str">
            <v>451.2P</v>
          </cell>
          <cell r="B130" t="str">
            <v>MEZCLA ABIERTA EN CALIENTE TIPO MAC-2</v>
          </cell>
          <cell r="C130" t="str">
            <v>M³</v>
          </cell>
          <cell r="D130">
            <v>277982</v>
          </cell>
        </row>
        <row r="131">
          <cell r="A131">
            <v>451.3</v>
          </cell>
          <cell r="B131" t="str">
            <v>MEZCLA ABIERTA EN CALIENTE TIPO MAC-3</v>
          </cell>
          <cell r="C131" t="str">
            <v>M³</v>
          </cell>
          <cell r="D131">
            <v>226980</v>
          </cell>
          <cell r="E131">
            <v>408980</v>
          </cell>
          <cell r="F131" t="str">
            <v>CON CEMENTO ASFALTICO</v>
          </cell>
        </row>
        <row r="132">
          <cell r="A132" t="str">
            <v>451.3P</v>
          </cell>
          <cell r="B132" t="str">
            <v>MEZCLA ABIERTA EN CALIENTE TIPO MAC-3</v>
          </cell>
          <cell r="C132" t="str">
            <v>M³</v>
          </cell>
          <cell r="D132">
            <v>291794</v>
          </cell>
        </row>
        <row r="133">
          <cell r="A133">
            <v>451.4</v>
          </cell>
          <cell r="B133" t="str">
            <v>MEZCLA ABIERTA EN CALIENTE TIPO MAC-3 PARA BACHEO</v>
          </cell>
          <cell r="C133" t="str">
            <v>M³</v>
          </cell>
          <cell r="D133">
            <v>293334</v>
          </cell>
        </row>
        <row r="134">
          <cell r="A134">
            <v>452.1</v>
          </cell>
          <cell r="B134" t="str">
            <v>MEZCLA DISCONTINUA EN CALIENTE TIPO M-1</v>
          </cell>
          <cell r="C134" t="str">
            <v>M³</v>
          </cell>
          <cell r="D134">
            <v>226980</v>
          </cell>
          <cell r="E134">
            <v>229710</v>
          </cell>
          <cell r="F134" t="str">
            <v>CON CEMENTO ASFALTICO</v>
          </cell>
        </row>
        <row r="135">
          <cell r="A135" t="str">
            <v>452.1P</v>
          </cell>
          <cell r="B135" t="str">
            <v>MEZCLA DISCONTINUA EN CALIENTE TIPO M-1</v>
          </cell>
          <cell r="C135" t="str">
            <v>M³</v>
          </cell>
          <cell r="D135">
            <v>270516</v>
          </cell>
        </row>
        <row r="136">
          <cell r="A136">
            <v>452.2</v>
          </cell>
          <cell r="B136" t="str">
            <v>MEZCLA DISCONTINUA EN CALIENTE TIPO M-2</v>
          </cell>
          <cell r="C136" t="str">
            <v>M³</v>
          </cell>
          <cell r="D136">
            <v>226980</v>
          </cell>
          <cell r="E136">
            <v>229710</v>
          </cell>
          <cell r="F136" t="str">
            <v>CON CEMENTO ASFALTICO</v>
          </cell>
        </row>
        <row r="137">
          <cell r="A137" t="str">
            <v>452.2P</v>
          </cell>
          <cell r="B137" t="str">
            <v>MEZCLA DISCONTINUA EN CALIENTE TIPO M-2</v>
          </cell>
          <cell r="C137" t="str">
            <v>M³</v>
          </cell>
          <cell r="D137">
            <v>270516</v>
          </cell>
        </row>
        <row r="138">
          <cell r="A138">
            <v>452.3</v>
          </cell>
          <cell r="B138" t="str">
            <v>MEZCLA DISCONTINUA EN CALIENTE TIPO F-1</v>
          </cell>
          <cell r="C138" t="str">
            <v>M³</v>
          </cell>
          <cell r="D138">
            <v>226980</v>
          </cell>
          <cell r="E138">
            <v>229710</v>
          </cell>
          <cell r="F138" t="str">
            <v>CON CEMENTO ASFALTICO</v>
          </cell>
        </row>
        <row r="139">
          <cell r="A139" t="str">
            <v>452.3P</v>
          </cell>
          <cell r="B139" t="str">
            <v>MEZCLA DISCONTINUA EN CALIENTE TIPO F-1</v>
          </cell>
          <cell r="C139" t="str">
            <v>M³</v>
          </cell>
          <cell r="D139">
            <v>273107</v>
          </cell>
        </row>
        <row r="140">
          <cell r="A140">
            <v>452.4</v>
          </cell>
          <cell r="B140" t="str">
            <v>MEZCLA DISCONTINUA EN CALIENTE TIPO F-2</v>
          </cell>
          <cell r="C140" t="str">
            <v>M³</v>
          </cell>
          <cell r="D140">
            <v>226980</v>
          </cell>
          <cell r="E140">
            <v>229710</v>
          </cell>
          <cell r="F140" t="str">
            <v>CON CEMENTO ASFALTICO</v>
          </cell>
        </row>
        <row r="141">
          <cell r="A141" t="str">
            <v>452.4P</v>
          </cell>
          <cell r="B141" t="str">
            <v>MEZCLA DISCONTINUA EN CALIENTE TIPO F-2</v>
          </cell>
          <cell r="C141" t="str">
            <v>M³</v>
          </cell>
          <cell r="D141">
            <v>270516</v>
          </cell>
        </row>
        <row r="142">
          <cell r="A142">
            <v>453</v>
          </cell>
          <cell r="B142" t="str">
            <v>MEZCLA DRENANTE</v>
          </cell>
          <cell r="C142" t="str">
            <v>M³</v>
          </cell>
          <cell r="D142">
            <v>226980</v>
          </cell>
          <cell r="E142">
            <v>229710</v>
          </cell>
          <cell r="F142" t="str">
            <v>CON CEMENTO ASFALTICO</v>
          </cell>
        </row>
        <row r="143">
          <cell r="A143">
            <v>460</v>
          </cell>
          <cell r="B143" t="str">
            <v>FRESADO DE UN PAVIMENTO ASFALTICO</v>
          </cell>
          <cell r="C143" t="str">
            <v>M²</v>
          </cell>
          <cell r="D143">
            <v>2985</v>
          </cell>
        </row>
        <row r="144">
          <cell r="A144" t="str">
            <v>460P</v>
          </cell>
          <cell r="B144" t="str">
            <v>FRESADO DE UN PAVIMENTO ASFALTICO</v>
          </cell>
          <cell r="C144" t="str">
            <v>M³</v>
          </cell>
          <cell r="D144">
            <v>59703</v>
          </cell>
        </row>
        <row r="145">
          <cell r="A145">
            <v>461.1</v>
          </cell>
          <cell r="B145" t="str">
            <v>PAVIMENTO ASFALTICO RECICLADO EN FRIO EN EL LUGAR CON EMULSION ASFALTICA</v>
          </cell>
          <cell r="C145" t="str">
            <v>M³</v>
          </cell>
          <cell r="D145">
            <v>80941</v>
          </cell>
          <cell r="E145">
            <v>177466</v>
          </cell>
          <cell r="F145" t="str">
            <v>CON EMULSION</v>
          </cell>
        </row>
        <row r="146">
          <cell r="A146">
            <v>461.2</v>
          </cell>
          <cell r="B146" t="str">
            <v>PAVIMENTO ASFALTICO RECICLADO EN FRIO EN EL LUGAR CON CEMENTO ASFALTICO ESPUMADO</v>
          </cell>
          <cell r="C146" t="str">
            <v>M³</v>
          </cell>
          <cell r="D146">
            <v>91354</v>
          </cell>
          <cell r="E146">
            <v>93174</v>
          </cell>
          <cell r="F146" t="str">
            <v>CON CEMENTO ASFALTICO</v>
          </cell>
        </row>
        <row r="147">
          <cell r="A147" t="str">
            <v>462,1.</v>
          </cell>
          <cell r="B147" t="str">
            <v>PAVIMENTO ASFALTICO RECICLADO EN CALIENTE MDC-0</v>
          </cell>
          <cell r="C147" t="str">
            <v>M³</v>
          </cell>
          <cell r="D147">
            <v>107394</v>
          </cell>
        </row>
        <row r="148">
          <cell r="A148" t="str">
            <v>462,1.2</v>
          </cell>
          <cell r="B148" t="str">
            <v>PAVIMENTO ASFALTICO RECICLADO EN CALIENTE MDC-1</v>
          </cell>
          <cell r="C148" t="str">
            <v>M³</v>
          </cell>
          <cell r="D148">
            <v>107394</v>
          </cell>
        </row>
        <row r="149">
          <cell r="A149" t="str">
            <v>462,1.3</v>
          </cell>
          <cell r="B149" t="str">
            <v>PAVIMENTO ASFALTICO RECICLADO EN CALIENTE MDC-2</v>
          </cell>
          <cell r="C149" t="str">
            <v>M³</v>
          </cell>
          <cell r="D149">
            <v>111738</v>
          </cell>
        </row>
        <row r="150">
          <cell r="A150" t="str">
            <v>462,1.4</v>
          </cell>
          <cell r="B150" t="str">
            <v>PAVIMENTO ASFALTICO RECICLADO EN CALIENTE MDC-3</v>
          </cell>
          <cell r="C150" t="str">
            <v>M³</v>
          </cell>
          <cell r="D150">
            <v>158074</v>
          </cell>
        </row>
        <row r="151">
          <cell r="A151" t="str">
            <v>462,.2</v>
          </cell>
          <cell r="B151" t="str">
            <v>PAVIMENTO ASFALTICO RECICLADO EN CALIENTE PARA BACHEO</v>
          </cell>
          <cell r="C151" t="str">
            <v>M³</v>
          </cell>
          <cell r="D151">
            <v>88814</v>
          </cell>
        </row>
        <row r="152">
          <cell r="A152">
            <v>464.1</v>
          </cell>
          <cell r="B152" t="str">
            <v>GEOTEXTIL PARA REHABILITACION DE PAVIMENTO ASFALTICO</v>
          </cell>
          <cell r="C152" t="str">
            <v>M²</v>
          </cell>
          <cell r="D152">
            <v>5896</v>
          </cell>
        </row>
        <row r="153">
          <cell r="A153">
            <v>464.2</v>
          </cell>
          <cell r="B153" t="str">
            <v>SUMINISTRO DE CEMENTO ASFALTICO</v>
          </cell>
          <cell r="C153" t="str">
            <v>KG</v>
          </cell>
          <cell r="D153">
            <v>3675</v>
          </cell>
        </row>
        <row r="154">
          <cell r="A154">
            <v>464.3</v>
          </cell>
          <cell r="B154" t="str">
            <v>SUMINISTRO DE EMULSION ASFALTICA CONVENCIONAL</v>
          </cell>
          <cell r="C154" t="str">
            <v>LT</v>
          </cell>
          <cell r="D154">
            <v>4146</v>
          </cell>
        </row>
        <row r="155">
          <cell r="A155">
            <v>464.4</v>
          </cell>
          <cell r="B155" t="str">
            <v>SUMINISTRO DE EMULSION ASFALTICA MODIFICADA CON POLIMERO</v>
          </cell>
          <cell r="C155" t="str">
            <v>LT</v>
          </cell>
          <cell r="D155">
            <v>99236</v>
          </cell>
        </row>
        <row r="156">
          <cell r="A156">
            <v>465.1</v>
          </cell>
          <cell r="B156" t="str">
            <v>EXCAVACIONES PARA REPARACION DE PAVIMENTO EXISTENTE</v>
          </cell>
          <cell r="C156" t="str">
            <v>M³</v>
          </cell>
          <cell r="D156">
            <v>36657</v>
          </cell>
        </row>
        <row r="157">
          <cell r="A157">
            <v>466.1</v>
          </cell>
          <cell r="B157" t="str">
            <v>SELLO DE GRIETA EN PAVIMENTO ASFALTICO SIN RUTEO</v>
          </cell>
          <cell r="C157" t="str">
            <v>ML</v>
          </cell>
          <cell r="D157">
            <v>1854</v>
          </cell>
        </row>
        <row r="158">
          <cell r="A158">
            <v>466.2</v>
          </cell>
          <cell r="B158" t="str">
            <v>SELLO DE GRIETA EN PAVIMENTO ASFALTICO CON RUTEO</v>
          </cell>
          <cell r="C158" t="str">
            <v>ML</v>
          </cell>
          <cell r="D158">
            <v>2081</v>
          </cell>
        </row>
        <row r="159">
          <cell r="A159">
            <v>500</v>
          </cell>
          <cell r="B159" t="str">
            <v>PAVIMENTO DE CONCRETO HIDRAULICO</v>
          </cell>
          <cell r="C159" t="str">
            <v>M³</v>
          </cell>
          <cell r="D159">
            <v>599437</v>
          </cell>
        </row>
        <row r="160">
          <cell r="A160">
            <v>501</v>
          </cell>
          <cell r="B160" t="str">
            <v>SUMINISTRO DE CEMENTO PORTLAND NORMAL</v>
          </cell>
          <cell r="C160" t="str">
            <v>KG</v>
          </cell>
          <cell r="D160">
            <v>636</v>
          </cell>
        </row>
        <row r="161">
          <cell r="A161">
            <v>510</v>
          </cell>
          <cell r="B161" t="str">
            <v>PAVIMENTO DE ADOQUINES DE CONCRETO</v>
          </cell>
          <cell r="C161" t="str">
            <v>M²</v>
          </cell>
          <cell r="D161">
            <v>68682</v>
          </cell>
        </row>
        <row r="162">
          <cell r="A162" t="str">
            <v>510P1</v>
          </cell>
          <cell r="B162" t="str">
            <v>ADOQUIN GRAMA</v>
          </cell>
          <cell r="C162" t="str">
            <v>M²</v>
          </cell>
          <cell r="D162">
            <v>119175.6090909091</v>
          </cell>
        </row>
        <row r="163">
          <cell r="A163" t="str">
            <v>510P2</v>
          </cell>
          <cell r="B163" t="str">
            <v>ADOQUIN COLOR</v>
          </cell>
          <cell r="C163" t="str">
            <v>M²</v>
          </cell>
          <cell r="D163">
            <v>99572.2</v>
          </cell>
        </row>
        <row r="164">
          <cell r="A164" t="str">
            <v>510P3</v>
          </cell>
          <cell r="B164" t="str">
            <v>DILATACION EN ADOQUIN</v>
          </cell>
          <cell r="C164" t="str">
            <v>M²</v>
          </cell>
          <cell r="D164">
            <v>14366.386666666665</v>
          </cell>
        </row>
        <row r="165">
          <cell r="A165">
            <v>600.1</v>
          </cell>
          <cell r="B165" t="str">
            <v>EXCAVACIONES VARIAS SIN CLASIFICAR</v>
          </cell>
          <cell r="C165" t="str">
            <v>M³</v>
          </cell>
          <cell r="D165">
            <v>35273</v>
          </cell>
        </row>
        <row r="166">
          <cell r="A166">
            <v>600.20000000000005</v>
          </cell>
          <cell r="B166" t="str">
            <v>EXCAVACIONES VARIAS EN ROCA EN SECO</v>
          </cell>
          <cell r="C166" t="str">
            <v>M³</v>
          </cell>
          <cell r="D166">
            <v>38721</v>
          </cell>
        </row>
        <row r="167">
          <cell r="A167" t="str">
            <v>600,2,2</v>
          </cell>
          <cell r="B167" t="str">
            <v>EXCAVACIONES VARIAS EN ROCA BAJO AGUA</v>
          </cell>
          <cell r="C167" t="str">
            <v>M³</v>
          </cell>
          <cell r="D167">
            <v>44267</v>
          </cell>
        </row>
        <row r="168">
          <cell r="A168" t="str">
            <v>600,2,3</v>
          </cell>
          <cell r="B168" t="str">
            <v>EXCAVACIONES VARIAS EN MATERIAL COMUN EN SECO</v>
          </cell>
          <cell r="C168" t="str">
            <v>M³</v>
          </cell>
          <cell r="D168">
            <v>11744</v>
          </cell>
        </row>
        <row r="169">
          <cell r="A169" t="str">
            <v>600.4P</v>
          </cell>
          <cell r="B169" t="str">
            <v>EXCAVACIONES VARIAS EN MATERIA COMUN EN SECO A MANO</v>
          </cell>
          <cell r="C169" t="str">
            <v>M³</v>
          </cell>
          <cell r="D169">
            <v>26455</v>
          </cell>
        </row>
        <row r="170">
          <cell r="A170" t="str">
            <v>600,2,4</v>
          </cell>
          <cell r="B170" t="str">
            <v>EXCAVACIONES VARIAS EN MATERIAL COMUN BAJO AGUA</v>
          </cell>
          <cell r="C170" t="str">
            <v>M³</v>
          </cell>
          <cell r="D170">
            <v>17538</v>
          </cell>
        </row>
        <row r="171">
          <cell r="A171" t="str">
            <v>600.2.5</v>
          </cell>
          <cell r="B171" t="str">
            <v>EXCAVACIONES VARIAS EN MATERIAL COMUN BAJO AGUA A MANO</v>
          </cell>
          <cell r="C171" t="str">
            <v>M³</v>
          </cell>
          <cell r="D171">
            <v>40593</v>
          </cell>
        </row>
        <row r="172">
          <cell r="A172">
            <v>610.1</v>
          </cell>
          <cell r="B172" t="str">
            <v>RELLENO PARA ESTRUCTURAS</v>
          </cell>
          <cell r="C172" t="str">
            <v>M³</v>
          </cell>
          <cell r="D172">
            <v>44476</v>
          </cell>
        </row>
        <row r="173">
          <cell r="A173">
            <v>610.20000000000005</v>
          </cell>
          <cell r="B173" t="str">
            <v>RELLENO CON MATERIAL FILTRANTE</v>
          </cell>
          <cell r="C173" t="str">
            <v>M³</v>
          </cell>
          <cell r="D173">
            <v>80199</v>
          </cell>
        </row>
        <row r="174">
          <cell r="A174">
            <v>620.1</v>
          </cell>
          <cell r="B174" t="str">
            <v>PILOTES PREFABRICADOS DE CONCRETO</v>
          </cell>
          <cell r="C174" t="str">
            <v>ML</v>
          </cell>
          <cell r="D174">
            <v>0</v>
          </cell>
        </row>
        <row r="175">
          <cell r="A175">
            <v>620.20000000000005</v>
          </cell>
          <cell r="B175" t="str">
            <v>EXTENSION DE PILOTES PREFABRICADOS</v>
          </cell>
          <cell r="C175" t="str">
            <v>ML</v>
          </cell>
          <cell r="D175">
            <v>0</v>
          </cell>
        </row>
        <row r="176">
          <cell r="A176">
            <v>620.29999999999995</v>
          </cell>
          <cell r="B176" t="str">
            <v>PRUEBA DE CARGA DE PILOTE PREFABRICADO</v>
          </cell>
          <cell r="C176" t="str">
            <v>ML</v>
          </cell>
          <cell r="D176">
            <v>0</v>
          </cell>
        </row>
        <row r="177">
          <cell r="A177" t="str">
            <v>620P</v>
          </cell>
          <cell r="B177" t="str">
            <v>PILOTE EN MADERA DE D=15CM</v>
          </cell>
          <cell r="C177" t="str">
            <v>ML</v>
          </cell>
          <cell r="D177">
            <v>81870</v>
          </cell>
        </row>
        <row r="178">
          <cell r="A178">
            <v>621.1</v>
          </cell>
          <cell r="B178" t="str">
            <v>PILOTE DE CONCRETO FUNDIDO EN SITIO D=1M L=15M</v>
          </cell>
          <cell r="C178" t="str">
            <v>ML</v>
          </cell>
          <cell r="D178">
            <v>1450722</v>
          </cell>
        </row>
        <row r="179">
          <cell r="A179">
            <v>621.20000000000005</v>
          </cell>
          <cell r="B179" t="str">
            <v>BASE ACAMPANADA FUNDIDA EN SITIO</v>
          </cell>
          <cell r="C179" t="str">
            <v>M³</v>
          </cell>
          <cell r="D179">
            <v>1553455</v>
          </cell>
        </row>
        <row r="180">
          <cell r="A180">
            <v>621.29999999999995</v>
          </cell>
          <cell r="B180" t="str">
            <v>PILOTE DE PRUEBA (EN SITIO)</v>
          </cell>
          <cell r="C180" t="str">
            <v>ML</v>
          </cell>
          <cell r="D180">
            <v>0</v>
          </cell>
        </row>
        <row r="181">
          <cell r="A181">
            <v>621.4</v>
          </cell>
          <cell r="B181" t="str">
            <v>BASE ACAMPANADA DE PRUEBA (EN SITIO)</v>
          </cell>
          <cell r="C181" t="str">
            <v>M³</v>
          </cell>
          <cell r="D181">
            <v>0</v>
          </cell>
        </row>
        <row r="182">
          <cell r="A182">
            <v>621.5</v>
          </cell>
          <cell r="B182" t="str">
            <v>CAMISA PERMANENTE DE DIAMETRO EXTERIOR</v>
          </cell>
          <cell r="C182" t="str">
            <v>ML</v>
          </cell>
          <cell r="D182">
            <v>3414073</v>
          </cell>
        </row>
        <row r="183">
          <cell r="A183" t="str">
            <v>621,5P</v>
          </cell>
          <cell r="B183" t="str">
            <v>CAMISA PERMANENTE DE DIAMETRO INTERIOR D=1M EN CONCRETO</v>
          </cell>
          <cell r="C183" t="str">
            <v>ML</v>
          </cell>
          <cell r="D183">
            <v>197160</v>
          </cell>
        </row>
        <row r="184">
          <cell r="A184">
            <v>621.6</v>
          </cell>
          <cell r="B184" t="str">
            <v>PRUEBA DE CARGA DE PILOTE FUNDIDO EN SITIO</v>
          </cell>
          <cell r="C184" t="str">
            <v>U</v>
          </cell>
          <cell r="D184">
            <v>110845123</v>
          </cell>
        </row>
        <row r="185">
          <cell r="A185">
            <v>621.70000000000005</v>
          </cell>
          <cell r="B185" t="str">
            <v>CAISSONS</v>
          </cell>
          <cell r="C185" t="str">
            <v>M³</v>
          </cell>
          <cell r="D185">
            <v>2451269</v>
          </cell>
        </row>
        <row r="186">
          <cell r="A186">
            <v>622.1</v>
          </cell>
          <cell r="B186" t="str">
            <v>TABLESTACADO DE MADERA</v>
          </cell>
          <cell r="C186" t="str">
            <v>M²</v>
          </cell>
          <cell r="D186">
            <v>87159</v>
          </cell>
        </row>
        <row r="187">
          <cell r="A187">
            <v>622.20000000000005</v>
          </cell>
          <cell r="B187" t="str">
            <v>TABLESTACADO METALICO</v>
          </cell>
          <cell r="C187" t="str">
            <v>M²</v>
          </cell>
          <cell r="D187">
            <v>0</v>
          </cell>
        </row>
        <row r="188">
          <cell r="A188">
            <v>622.29999999999995</v>
          </cell>
          <cell r="B188" t="str">
            <v>TABLESTACADO DE CONCRETO REFORZADO</v>
          </cell>
          <cell r="C188" t="str">
            <v>M²</v>
          </cell>
          <cell r="D188">
            <v>0</v>
          </cell>
        </row>
        <row r="189">
          <cell r="A189">
            <v>622.4</v>
          </cell>
          <cell r="B189" t="str">
            <v>TABLESTACADO DE CONCRETO PREESFORZADO</v>
          </cell>
          <cell r="C189" t="str">
            <v>M²</v>
          </cell>
          <cell r="D189">
            <v>0</v>
          </cell>
        </row>
        <row r="190">
          <cell r="A190">
            <v>622.5</v>
          </cell>
          <cell r="B190" t="str">
            <v>CORTE DEL EXTREMO SUPERIOR DEL ELEMENTO</v>
          </cell>
          <cell r="C190" t="str">
            <v>ML</v>
          </cell>
          <cell r="D190">
            <v>50935.8669233205</v>
          </cell>
        </row>
        <row r="191">
          <cell r="A191">
            <v>623.1</v>
          </cell>
          <cell r="B191" t="str">
            <v>ANCLAJE TIPO --------</v>
          </cell>
          <cell r="C191" t="str">
            <v>ML</v>
          </cell>
          <cell r="D191">
            <v>371749</v>
          </cell>
        </row>
        <row r="192">
          <cell r="A192">
            <v>623.20000000000005</v>
          </cell>
          <cell r="B192" t="str">
            <v>PRUEBA DE AGUA</v>
          </cell>
          <cell r="C192" t="str">
            <v>U</v>
          </cell>
          <cell r="D192">
            <v>0</v>
          </cell>
        </row>
        <row r="193">
          <cell r="A193">
            <v>630.1</v>
          </cell>
          <cell r="B193" t="str">
            <v>CONCRETO CLASE A</v>
          </cell>
          <cell r="C193" t="str">
            <v>M³</v>
          </cell>
          <cell r="D193">
            <v>708292</v>
          </cell>
        </row>
        <row r="194">
          <cell r="A194">
            <v>630.20000000000005</v>
          </cell>
          <cell r="B194" t="str">
            <v>CONCRETO CLASE B</v>
          </cell>
          <cell r="C194" t="str">
            <v>M³</v>
          </cell>
          <cell r="D194">
            <v>676514</v>
          </cell>
        </row>
        <row r="195">
          <cell r="A195">
            <v>630.29999999999995</v>
          </cell>
          <cell r="B195" t="str">
            <v>CONCRETO CLASE C</v>
          </cell>
          <cell r="C195" t="str">
            <v>M³</v>
          </cell>
          <cell r="D195">
            <v>647972</v>
          </cell>
        </row>
        <row r="196">
          <cell r="A196">
            <v>630.4</v>
          </cell>
          <cell r="B196" t="str">
            <v>CONCRETO CLASE D</v>
          </cell>
          <cell r="C196" t="str">
            <v>M³</v>
          </cell>
          <cell r="D196">
            <v>479676</v>
          </cell>
        </row>
        <row r="197">
          <cell r="A197">
            <v>630.5</v>
          </cell>
          <cell r="B197" t="str">
            <v>CONCRETO CLASE E</v>
          </cell>
          <cell r="C197" t="str">
            <v>M³</v>
          </cell>
          <cell r="D197">
            <v>419286</v>
          </cell>
        </row>
        <row r="198">
          <cell r="A198">
            <v>630.6</v>
          </cell>
          <cell r="B198" t="str">
            <v>CONCRETO CLASE F</v>
          </cell>
          <cell r="C198" t="str">
            <v>M³</v>
          </cell>
          <cell r="D198">
            <v>371652</v>
          </cell>
        </row>
        <row r="199">
          <cell r="A199">
            <v>630.70000000000005</v>
          </cell>
          <cell r="B199" t="str">
            <v>CONCRETO CLASE G</v>
          </cell>
          <cell r="C199" t="str">
            <v>M³</v>
          </cell>
          <cell r="D199">
            <v>315824</v>
          </cell>
        </row>
        <row r="200">
          <cell r="A200" t="str">
            <v>630P</v>
          </cell>
          <cell r="B200" t="str">
            <v>MORTERO 1.3</v>
          </cell>
          <cell r="C200" t="str">
            <v>M³</v>
          </cell>
          <cell r="D200">
            <v>0</v>
          </cell>
        </row>
        <row r="201">
          <cell r="A201" t="str">
            <v>631P</v>
          </cell>
          <cell r="B201" t="str">
            <v>BOLSACRETOS</v>
          </cell>
          <cell r="C201" t="str">
            <v>M³</v>
          </cell>
          <cell r="D201">
            <v>459784.79950000002</v>
          </cell>
        </row>
        <row r="202">
          <cell r="A202">
            <v>632.1</v>
          </cell>
          <cell r="B202" t="str">
            <v>BARANDA DE CONCRETO 0.15*0.20</v>
          </cell>
          <cell r="C202" t="str">
            <v>ML</v>
          </cell>
          <cell r="D202">
            <v>109013</v>
          </cell>
        </row>
        <row r="203">
          <cell r="A203" t="str">
            <v>632P</v>
          </cell>
          <cell r="B203" t="str">
            <v>BARANDA METALICA</v>
          </cell>
          <cell r="C203" t="str">
            <v>ML</v>
          </cell>
          <cell r="D203">
            <v>377445</v>
          </cell>
        </row>
        <row r="204">
          <cell r="A204">
            <v>640.1</v>
          </cell>
          <cell r="B204" t="str">
            <v>ACERO DE REFUERZO GRADO 37</v>
          </cell>
          <cell r="C204" t="str">
            <v>KG</v>
          </cell>
          <cell r="D204">
            <v>5721</v>
          </cell>
        </row>
        <row r="205">
          <cell r="A205" t="str">
            <v>640,1.2</v>
          </cell>
          <cell r="B205" t="str">
            <v>ACERO DE REFUERZO GRADO 40</v>
          </cell>
          <cell r="C205" t="str">
            <v>KG</v>
          </cell>
          <cell r="D205">
            <v>5721</v>
          </cell>
        </row>
        <row r="206">
          <cell r="A206" t="str">
            <v>640,1.3</v>
          </cell>
          <cell r="B206" t="str">
            <v>ACERO DE REFUERZO GRADO 60</v>
          </cell>
          <cell r="C206" t="str">
            <v>KG</v>
          </cell>
          <cell r="D206">
            <v>4288</v>
          </cell>
        </row>
        <row r="207">
          <cell r="A207">
            <v>640.20000000000005</v>
          </cell>
          <cell r="B207" t="str">
            <v xml:space="preserve">MALLA DE REFUERZO  </v>
          </cell>
          <cell r="C207" t="str">
            <v>KG</v>
          </cell>
          <cell r="D207">
            <v>0</v>
          </cell>
        </row>
        <row r="208">
          <cell r="A208">
            <v>641.1</v>
          </cell>
          <cell r="B208" t="str">
            <v>ACERO DE PREESFUERZO</v>
          </cell>
          <cell r="C208" t="str">
            <v>TON-M</v>
          </cell>
          <cell r="D208">
            <v>1378</v>
          </cell>
        </row>
        <row r="209">
          <cell r="A209">
            <v>641.20000000000005</v>
          </cell>
          <cell r="B209" t="str">
            <v>ACERO DE PREESFUERZO</v>
          </cell>
          <cell r="C209" t="str">
            <v>KG</v>
          </cell>
          <cell r="D209">
            <v>0</v>
          </cell>
        </row>
        <row r="210">
          <cell r="A210" t="str">
            <v>641P</v>
          </cell>
          <cell r="B210" t="str">
            <v>ANCLAJE EN ROCA DE D=4" CON 3 TORONES DE 1/2" POSTENSADOS</v>
          </cell>
          <cell r="C210" t="str">
            <v>TON-M</v>
          </cell>
          <cell r="D210">
            <v>371749</v>
          </cell>
        </row>
        <row r="211">
          <cell r="A211">
            <v>642.1</v>
          </cell>
          <cell r="B211" t="str">
            <v>APOYO ELASTOMERICO</v>
          </cell>
          <cell r="C211" t="str">
            <v>U (DM³)</v>
          </cell>
          <cell r="D211">
            <v>411003</v>
          </cell>
        </row>
        <row r="212">
          <cell r="A212">
            <v>642.20000000000005</v>
          </cell>
          <cell r="B212" t="str">
            <v>SELLO PARA JUNTAS DE PUENTES</v>
          </cell>
          <cell r="C212" t="str">
            <v>ML</v>
          </cell>
          <cell r="D212">
            <v>46510</v>
          </cell>
        </row>
        <row r="213">
          <cell r="A213" t="str">
            <v>642P1</v>
          </cell>
          <cell r="B213" t="str">
            <v>CONSTRUCCION JUNTAS ELASTOMERICAS DE 30CM DE ANCHO</v>
          </cell>
          <cell r="C213" t="str">
            <v>ML</v>
          </cell>
          <cell r="D213">
            <v>913881</v>
          </cell>
        </row>
        <row r="214">
          <cell r="A214" t="str">
            <v>642P2</v>
          </cell>
          <cell r="B214" t="str">
            <v>JUNTA ELASTOMERICA M100</v>
          </cell>
          <cell r="C214" t="str">
            <v>ML</v>
          </cell>
          <cell r="D214">
            <v>1898228.6786303229</v>
          </cell>
        </row>
        <row r="215">
          <cell r="A215" t="str">
            <v>642P3</v>
          </cell>
          <cell r="B215" t="str">
            <v>JUNTA ELASTOMERICA M60</v>
          </cell>
          <cell r="C215" t="str">
            <v>ML</v>
          </cell>
          <cell r="D215">
            <v>1565654.6186303229</v>
          </cell>
        </row>
        <row r="216">
          <cell r="A216">
            <v>650.1</v>
          </cell>
          <cell r="B216" t="str">
            <v>DISEÑO Y FABRICACION DE ESTRUCTURA METALICA</v>
          </cell>
          <cell r="C216" t="str">
            <v>KG</v>
          </cell>
          <cell r="D216">
            <v>10828</v>
          </cell>
        </row>
        <row r="217">
          <cell r="A217">
            <v>650.20000000000005</v>
          </cell>
          <cell r="B217" t="str">
            <v>FABRICACION DE LA ESTRUCTURA METALICA</v>
          </cell>
          <cell r="C217" t="str">
            <v>KG</v>
          </cell>
          <cell r="D217">
            <v>8688</v>
          </cell>
        </row>
        <row r="218">
          <cell r="A218">
            <v>650.29999999999995</v>
          </cell>
          <cell r="B218" t="str">
            <v>TRANSPORTE DE LA ESTRUCTURA METALICA</v>
          </cell>
          <cell r="C218" t="str">
            <v>KG</v>
          </cell>
          <cell r="D218">
            <v>15600000</v>
          </cell>
        </row>
        <row r="219">
          <cell r="A219" t="str">
            <v>650.3 OTRO</v>
          </cell>
          <cell r="B219" t="str">
            <v>TRANSPORTE DE LA ESTRUCTURA METALICA</v>
          </cell>
          <cell r="C219" t="str">
            <v>KG</v>
          </cell>
          <cell r="D219">
            <v>334</v>
          </cell>
        </row>
        <row r="220">
          <cell r="A220">
            <v>650.4</v>
          </cell>
          <cell r="B220" t="str">
            <v>MONTAJE Y PINTURA DE ESTRUCTURA METALICA</v>
          </cell>
          <cell r="C220" t="str">
            <v>KG</v>
          </cell>
          <cell r="D220">
            <v>1008</v>
          </cell>
        </row>
        <row r="221">
          <cell r="A221">
            <v>660.1</v>
          </cell>
          <cell r="B221" t="str">
            <v>TUBERIA DE CONCRETO SIMPLE 450 MM</v>
          </cell>
          <cell r="C221" t="str">
            <v>ML</v>
          </cell>
          <cell r="D221">
            <v>279889</v>
          </cell>
        </row>
        <row r="222">
          <cell r="A222">
            <v>660.2</v>
          </cell>
          <cell r="B222" t="str">
            <v>TUBERIA DE CONCRETO SIMPLE 500 MM</v>
          </cell>
          <cell r="C222" t="str">
            <v>ML</v>
          </cell>
          <cell r="D222">
            <v>439547</v>
          </cell>
        </row>
        <row r="223">
          <cell r="A223">
            <v>660.3</v>
          </cell>
          <cell r="B223" t="str">
            <v>TUBERIA DE CONCRETO SIMPLE 600 MM</v>
          </cell>
          <cell r="C223" t="str">
            <v>ML</v>
          </cell>
          <cell r="D223">
            <v>291377</v>
          </cell>
        </row>
        <row r="224">
          <cell r="A224">
            <v>661</v>
          </cell>
          <cell r="B224" t="str">
            <v>TUBERIA DE CONCRETO REFORZADO 900 MM (TIPO 1)</v>
          </cell>
          <cell r="C224" t="str">
            <v>ML</v>
          </cell>
          <cell r="D224">
            <v>388060</v>
          </cell>
        </row>
        <row r="225">
          <cell r="A225">
            <v>661</v>
          </cell>
          <cell r="B225" t="str">
            <v>TUBERIA DE CONCRETO REFORZADO 900 MM (TIPO 2)</v>
          </cell>
          <cell r="C225" t="str">
            <v>ML</v>
          </cell>
          <cell r="D225">
            <v>440060</v>
          </cell>
        </row>
        <row r="226">
          <cell r="A226" t="str">
            <v>661 OTRO</v>
          </cell>
          <cell r="B226" t="str">
            <v>TUBERIA DE CONCRETO REFORZADO 900 MM</v>
          </cell>
          <cell r="C226" t="str">
            <v>ML</v>
          </cell>
          <cell r="D226">
            <v>399419</v>
          </cell>
        </row>
        <row r="227">
          <cell r="A227">
            <v>662.1</v>
          </cell>
          <cell r="B227" t="str">
            <v>TUBERIA CORRUGADA DE ACERO GALVANIZADO</v>
          </cell>
          <cell r="C227" t="str">
            <v>ML</v>
          </cell>
          <cell r="D227">
            <v>431721</v>
          </cell>
        </row>
        <row r="228">
          <cell r="A228">
            <v>662.2</v>
          </cell>
          <cell r="B228" t="str">
            <v>TUBERIA CORRUGADA DE ACERO CON RECUBRIMIENTO</v>
          </cell>
          <cell r="C228" t="str">
            <v>ML</v>
          </cell>
          <cell r="D228">
            <v>278633</v>
          </cell>
        </row>
        <row r="229">
          <cell r="A229" t="str">
            <v>670.1P</v>
          </cell>
          <cell r="B229" t="str">
            <v>DISIPADOR DE ENERGIA Y SEDIMENTADOR EN GAVIONES (con recubrimiento)</v>
          </cell>
          <cell r="C229" t="str">
            <v>M³</v>
          </cell>
          <cell r="D229">
            <v>217544</v>
          </cell>
        </row>
        <row r="230">
          <cell r="A230">
            <v>670.2</v>
          </cell>
          <cell r="B230" t="str">
            <v>DISIPADOR DE ENERGIA Y SEDIMENTADOR EN CONCRETO CICLOPEO</v>
          </cell>
          <cell r="C230" t="str">
            <v>M³</v>
          </cell>
          <cell r="D230">
            <v>426389</v>
          </cell>
        </row>
        <row r="231">
          <cell r="A231">
            <v>671</v>
          </cell>
          <cell r="B231" t="str">
            <v>CUNETAS EN CONCRETO FUNDIDAS EN EL LUGAR</v>
          </cell>
          <cell r="C231" t="str">
            <v>M³</v>
          </cell>
          <cell r="D231">
            <v>485181</v>
          </cell>
        </row>
        <row r="232">
          <cell r="A232">
            <v>671.2</v>
          </cell>
          <cell r="B232" t="str">
            <v>CUNETAS PREFABRICADAS EN CONCRETO</v>
          </cell>
          <cell r="C232" t="str">
            <v>ML</v>
          </cell>
          <cell r="D232">
            <v>0</v>
          </cell>
        </row>
        <row r="233">
          <cell r="A233">
            <v>672</v>
          </cell>
          <cell r="B233" t="str">
            <v>BORDILLOS EN CONCRETO</v>
          </cell>
          <cell r="C233" t="str">
            <v>ML</v>
          </cell>
          <cell r="D233">
            <v>61125</v>
          </cell>
        </row>
        <row r="234">
          <cell r="A234">
            <v>673.1</v>
          </cell>
          <cell r="B234" t="str">
            <v>MATERIAL DRENANTE</v>
          </cell>
          <cell r="C234" t="str">
            <v>M³</v>
          </cell>
          <cell r="D234">
            <v>76382</v>
          </cell>
        </row>
        <row r="235">
          <cell r="A235">
            <v>673.2</v>
          </cell>
          <cell r="B235" t="str">
            <v>GEOTEXTIL</v>
          </cell>
          <cell r="C235" t="str">
            <v>M²</v>
          </cell>
          <cell r="D235">
            <v>6899</v>
          </cell>
        </row>
        <row r="236">
          <cell r="A236">
            <v>673.3</v>
          </cell>
          <cell r="B236" t="str">
            <v>MATERIAL DE COBERTURA</v>
          </cell>
          <cell r="C236" t="str">
            <v>M³</v>
          </cell>
          <cell r="D236">
            <v>94424</v>
          </cell>
        </row>
        <row r="237">
          <cell r="A237">
            <v>674.1</v>
          </cell>
          <cell r="B237" t="str">
            <v>DRENES HORIZONTALES DE LONGITUD MENOR O IGUAL A 10M</v>
          </cell>
          <cell r="C237" t="str">
            <v>ML</v>
          </cell>
          <cell r="D237">
            <v>149483</v>
          </cell>
        </row>
        <row r="238">
          <cell r="A238">
            <v>674.2</v>
          </cell>
          <cell r="B238" t="str">
            <v>DRENES HORIZONTALES DE LONGITUD MAYOR A 10M</v>
          </cell>
          <cell r="C238" t="str">
            <v>ML</v>
          </cell>
          <cell r="D238">
            <v>149483</v>
          </cell>
        </row>
        <row r="239">
          <cell r="A239">
            <v>680.1</v>
          </cell>
          <cell r="B239" t="str">
            <v>ESCAMAS EN CONCRETO</v>
          </cell>
          <cell r="C239" t="str">
            <v>M²</v>
          </cell>
          <cell r="D239">
            <v>311762</v>
          </cell>
        </row>
        <row r="240">
          <cell r="A240">
            <v>680.2</v>
          </cell>
          <cell r="B240" t="str">
            <v>ARMADURA GALVANIZADA</v>
          </cell>
          <cell r="C240" t="str">
            <v>ML</v>
          </cell>
          <cell r="D240">
            <v>0</v>
          </cell>
        </row>
        <row r="241">
          <cell r="A241">
            <v>680.3</v>
          </cell>
          <cell r="B241" t="str">
            <v>RELLENO GRANULAR PARA TIERRA ARMADA</v>
          </cell>
          <cell r="C241" t="str">
            <v>M³</v>
          </cell>
          <cell r="D241">
            <v>117491</v>
          </cell>
        </row>
        <row r="242">
          <cell r="A242" t="str">
            <v>680P</v>
          </cell>
          <cell r="B242" t="str">
            <v>EMPEDRADO PARA TALUDES</v>
          </cell>
          <cell r="C242" t="str">
            <v>M²</v>
          </cell>
          <cell r="D242">
            <v>18476.25</v>
          </cell>
        </row>
        <row r="243">
          <cell r="A243">
            <v>681.1</v>
          </cell>
          <cell r="B243" t="str">
            <v>GAVIONES</v>
          </cell>
          <cell r="C243" t="str">
            <v>M³</v>
          </cell>
          <cell r="D243">
            <v>167151</v>
          </cell>
        </row>
        <row r="244">
          <cell r="A244">
            <v>682</v>
          </cell>
          <cell r="B244" t="str">
            <v>COLCHOGAVIONES</v>
          </cell>
          <cell r="C244" t="str">
            <v>M²</v>
          </cell>
          <cell r="D244">
            <v>0</v>
          </cell>
        </row>
        <row r="245">
          <cell r="A245" t="str">
            <v>682P</v>
          </cell>
          <cell r="B245" t="str">
            <v>MURO DE CONTENCION DE SUELO REFORZADO CON GEOTEXTIL</v>
          </cell>
          <cell r="C245" t="str">
            <v>M³</v>
          </cell>
          <cell r="D245">
            <v>113247</v>
          </cell>
        </row>
        <row r="246">
          <cell r="A246" t="str">
            <v>683P</v>
          </cell>
          <cell r="B246" t="str">
            <v>DRENES HORIZONTALES TUBERIA PERFORADA 2"</v>
          </cell>
          <cell r="C246" t="str">
            <v>ML</v>
          </cell>
          <cell r="D246">
            <v>149708</v>
          </cell>
        </row>
        <row r="247">
          <cell r="A247">
            <v>690</v>
          </cell>
          <cell r="B247" t="str">
            <v>IMPERMEABILIZACION DE ESTRUCTURAS</v>
          </cell>
          <cell r="C247" t="str">
            <v>M³</v>
          </cell>
          <cell r="D247">
            <v>0</v>
          </cell>
        </row>
        <row r="248">
          <cell r="A248">
            <v>700.1</v>
          </cell>
          <cell r="B248" t="str">
            <v>LINEA DE DEMARCACION CON PINTUIRA EN FRIO</v>
          </cell>
          <cell r="C248" t="str">
            <v>ML</v>
          </cell>
          <cell r="D248">
            <v>1751</v>
          </cell>
        </row>
        <row r="249">
          <cell r="A249">
            <v>700.2</v>
          </cell>
          <cell r="B249" t="str">
            <v>LINEA DE DEMARCACION CON RESINA TERMOPLASTICA</v>
          </cell>
          <cell r="C249" t="str">
            <v>ML</v>
          </cell>
          <cell r="D249">
            <v>44683</v>
          </cell>
        </row>
        <row r="250">
          <cell r="A250">
            <v>700.3</v>
          </cell>
          <cell r="B250" t="str">
            <v>MARCA VIAL CON PINTURA EN FRIO</v>
          </cell>
          <cell r="C250" t="str">
            <v>M²</v>
          </cell>
          <cell r="D250">
            <v>32982</v>
          </cell>
        </row>
        <row r="251">
          <cell r="A251">
            <v>700.4</v>
          </cell>
          <cell r="B251" t="str">
            <v>MARCA VIAL CON RESINA TERMOPLASTICA</v>
          </cell>
          <cell r="C251" t="str">
            <v>M²</v>
          </cell>
          <cell r="D251">
            <v>19810</v>
          </cell>
        </row>
        <row r="252">
          <cell r="A252" t="str">
            <v>700P</v>
          </cell>
          <cell r="B252" t="str">
            <v>BANDAS SONORAS REDUCTORAS DE VELOCIDAD</v>
          </cell>
          <cell r="C252" t="str">
            <v>M²</v>
          </cell>
          <cell r="D252">
            <v>257709.40000000002</v>
          </cell>
        </row>
        <row r="253">
          <cell r="A253">
            <v>701</v>
          </cell>
          <cell r="B253" t="str">
            <v>TACHAS REFLECTIVAS</v>
          </cell>
          <cell r="C253" t="str">
            <v>U</v>
          </cell>
          <cell r="D253">
            <v>10453</v>
          </cell>
        </row>
        <row r="254">
          <cell r="A254">
            <v>710.1</v>
          </cell>
          <cell r="B254" t="str">
            <v>SEÑALES DE TRANSITO GRUPO 1 (75*75)</v>
          </cell>
          <cell r="C254" t="str">
            <v>U</v>
          </cell>
          <cell r="D254">
            <v>342679</v>
          </cell>
        </row>
        <row r="255">
          <cell r="A255">
            <v>710.2</v>
          </cell>
          <cell r="B255" t="str">
            <v>SEÑALES DE TRANSITO GRUPO 2 (1.20*0.4)</v>
          </cell>
          <cell r="C255" t="str">
            <v>U</v>
          </cell>
          <cell r="D255">
            <v>340667</v>
          </cell>
        </row>
        <row r="256">
          <cell r="A256">
            <v>710.3</v>
          </cell>
          <cell r="B256" t="str">
            <v>SEÑALES DE TRANSITO GRUPO 3 (SP-54 LA FERREA)</v>
          </cell>
          <cell r="C256" t="str">
            <v>U</v>
          </cell>
          <cell r="D256">
            <v>317267</v>
          </cell>
        </row>
        <row r="257">
          <cell r="A257">
            <v>710.4</v>
          </cell>
          <cell r="B257" t="str">
            <v>SEÑALES DE TRANSITO GRUPO 4 (DELINEADORES DE CURVA)</v>
          </cell>
          <cell r="C257" t="str">
            <v>U</v>
          </cell>
          <cell r="D257">
            <v>317267</v>
          </cell>
        </row>
        <row r="258">
          <cell r="A258">
            <v>710.5</v>
          </cell>
          <cell r="B258" t="str">
            <v>SEÑALES DE TRANSITO GRUPO 5 (INFORMATIVAS)</v>
          </cell>
          <cell r="C258" t="str">
            <v>M²</v>
          </cell>
          <cell r="D258">
            <v>475092</v>
          </cell>
        </row>
        <row r="259">
          <cell r="A259">
            <v>720</v>
          </cell>
          <cell r="B259" t="str">
            <v>POSTE DE REFERENCIA</v>
          </cell>
          <cell r="C259" t="str">
            <v>U</v>
          </cell>
          <cell r="D259">
            <v>141891</v>
          </cell>
        </row>
        <row r="260">
          <cell r="A260">
            <v>730.1</v>
          </cell>
          <cell r="B260" t="str">
            <v>DEFENSAS METALICAS</v>
          </cell>
          <cell r="C260" t="str">
            <v>ML</v>
          </cell>
          <cell r="D260">
            <v>168261</v>
          </cell>
        </row>
        <row r="261">
          <cell r="A261">
            <v>730.2</v>
          </cell>
          <cell r="B261" t="str">
            <v>SECCION FINAL DE DEFENSAS METALICAS</v>
          </cell>
          <cell r="C261" t="str">
            <v>U</v>
          </cell>
          <cell r="D261">
            <v>74739</v>
          </cell>
        </row>
        <row r="262">
          <cell r="A262">
            <v>730.3</v>
          </cell>
          <cell r="B262" t="str">
            <v>SECCION DE TOPE</v>
          </cell>
          <cell r="C262" t="str">
            <v>U</v>
          </cell>
          <cell r="D262">
            <v>74739</v>
          </cell>
        </row>
        <row r="263">
          <cell r="A263">
            <v>731</v>
          </cell>
          <cell r="B263" t="str">
            <v>DEFENSAS DE CONCRETO</v>
          </cell>
          <cell r="C263" t="str">
            <v>ML</v>
          </cell>
          <cell r="D263">
            <v>0</v>
          </cell>
        </row>
        <row r="264">
          <cell r="A264">
            <v>740</v>
          </cell>
          <cell r="B264" t="str">
            <v>CAPTAFAROS</v>
          </cell>
          <cell r="C264" t="str">
            <v>U</v>
          </cell>
          <cell r="D264">
            <v>11788</v>
          </cell>
        </row>
        <row r="265">
          <cell r="A265">
            <v>741</v>
          </cell>
          <cell r="B265" t="str">
            <v>DELINEADOR DE CORONA</v>
          </cell>
          <cell r="C265" t="str">
            <v>U</v>
          </cell>
          <cell r="D265">
            <v>0</v>
          </cell>
        </row>
        <row r="266">
          <cell r="A266">
            <v>800.1</v>
          </cell>
          <cell r="B266" t="str">
            <v>CERCA DE ALAMBRE DE PUAS CON POSTES DE MADERA</v>
          </cell>
          <cell r="C266" t="str">
            <v>ML</v>
          </cell>
          <cell r="D266">
            <v>9721</v>
          </cell>
        </row>
        <row r="267">
          <cell r="A267">
            <v>800.2</v>
          </cell>
          <cell r="B267" t="str">
            <v>CERCA DE ALAMBRE DE PUAS CON POSTES DE CONCRETO</v>
          </cell>
          <cell r="C267" t="str">
            <v>ML</v>
          </cell>
          <cell r="D267">
            <v>19591</v>
          </cell>
        </row>
        <row r="268">
          <cell r="A268">
            <v>800.3</v>
          </cell>
          <cell r="B268" t="str">
            <v>CERCAS DE MALLA CON POSTES DE MADERA</v>
          </cell>
          <cell r="C268" t="str">
            <v>ML</v>
          </cell>
          <cell r="D268">
            <v>29599</v>
          </cell>
        </row>
        <row r="269">
          <cell r="A269">
            <v>800.4</v>
          </cell>
          <cell r="B269" t="str">
            <v>CERCAS DE MALLA CON POSTES DE CONCRETO</v>
          </cell>
          <cell r="C269" t="str">
            <v>ML</v>
          </cell>
          <cell r="D269">
            <v>42549</v>
          </cell>
        </row>
        <row r="270">
          <cell r="A270" t="str">
            <v>800P</v>
          </cell>
          <cell r="B270" t="str">
            <v>CERRAMIENTO EN MALLA ESLABONADA</v>
          </cell>
          <cell r="C270" t="str">
            <v>ML</v>
          </cell>
          <cell r="D270">
            <v>136610</v>
          </cell>
        </row>
        <row r="271">
          <cell r="A271">
            <v>801.1</v>
          </cell>
          <cell r="B271" t="str">
            <v>ROCERIA</v>
          </cell>
          <cell r="C271" t="str">
            <v>HA</v>
          </cell>
          <cell r="D271">
            <v>373316.66666666674</v>
          </cell>
        </row>
        <row r="272">
          <cell r="A272">
            <v>801.2</v>
          </cell>
          <cell r="B272" t="str">
            <v>LIMPIEZA DE BERMA</v>
          </cell>
          <cell r="C272" t="str">
            <v>M²</v>
          </cell>
          <cell r="D272">
            <v>17137.900000000001</v>
          </cell>
        </row>
        <row r="273">
          <cell r="A273">
            <v>801.3</v>
          </cell>
          <cell r="B273" t="str">
            <v>LIMPIEZA A MANO DE CUNETAS EN TIERRA</v>
          </cell>
          <cell r="C273" t="str">
            <v>ML</v>
          </cell>
          <cell r="D273">
            <v>17137.900000000001</v>
          </cell>
        </row>
        <row r="274">
          <cell r="A274">
            <v>801.4</v>
          </cell>
          <cell r="B274" t="str">
            <v>LIMPIEZA A MANO DE CUNETAS EN CONCRETO</v>
          </cell>
          <cell r="C274" t="str">
            <v>ML</v>
          </cell>
          <cell r="D274">
            <v>17137.900000000001</v>
          </cell>
        </row>
        <row r="275">
          <cell r="A275">
            <v>801.5</v>
          </cell>
          <cell r="B275" t="str">
            <v>LIMPIEZA A MANO DE ENCOLES Y DESCOLES</v>
          </cell>
          <cell r="C275" t="str">
            <v>ML</v>
          </cell>
          <cell r="D275">
            <v>17137.900000000001</v>
          </cell>
        </row>
        <row r="276">
          <cell r="A276">
            <v>801.6</v>
          </cell>
          <cell r="B276" t="str">
            <v>LIMPIEZA A MANO DE ALCANTARILLA DE TUBO DE 600 O 900 MM</v>
          </cell>
          <cell r="C276" t="str">
            <v>U</v>
          </cell>
          <cell r="D276">
            <v>17137.900000000001</v>
          </cell>
        </row>
        <row r="277">
          <cell r="A277">
            <v>801.7</v>
          </cell>
          <cell r="B277" t="str">
            <v>LIMPIEZA A MANO DE PUENTES Y PONTONES</v>
          </cell>
          <cell r="C277" t="str">
            <v>ML</v>
          </cell>
          <cell r="D277">
            <v>17137.900000000001</v>
          </cell>
        </row>
        <row r="278">
          <cell r="A278">
            <v>810.1</v>
          </cell>
          <cell r="B278" t="str">
            <v>PROTECCION  DE TALUDES CON BLOQUES DE CESPED</v>
          </cell>
          <cell r="C278" t="str">
            <v>M²</v>
          </cell>
          <cell r="D278">
            <v>12082</v>
          </cell>
        </row>
        <row r="279">
          <cell r="A279" t="str">
            <v>810.3</v>
          </cell>
          <cell r="B279" t="str">
            <v>PROTECCION DE TALUDES CON HIDROSIEMBRA CONTROLADA</v>
          </cell>
          <cell r="C279" t="str">
            <v>M²</v>
          </cell>
          <cell r="D279">
            <v>11000</v>
          </cell>
        </row>
        <row r="280">
          <cell r="A280">
            <v>810.2</v>
          </cell>
          <cell r="B280" t="str">
            <v xml:space="preserve">PROTECCION DE TALUDES CON TIERRA ORGANICA </v>
          </cell>
          <cell r="C280" t="str">
            <v>M²</v>
          </cell>
          <cell r="D280">
            <v>10271</v>
          </cell>
        </row>
        <row r="281">
          <cell r="A281">
            <v>811</v>
          </cell>
          <cell r="B281" t="str">
            <v>PRODUCTOS ENRROLLADOS PARA CONTROL DE EROSION DEL TIPO ________</v>
          </cell>
          <cell r="C281" t="str">
            <v>M²</v>
          </cell>
          <cell r="D281">
            <v>0</v>
          </cell>
        </row>
        <row r="282">
          <cell r="A282">
            <v>812</v>
          </cell>
          <cell r="B282" t="str">
            <v>RECUBRIMIENTO CON MALLA Y MORTERO 1:4 DE e= ___ CM</v>
          </cell>
          <cell r="C282" t="str">
            <v>M²</v>
          </cell>
          <cell r="D282">
            <v>0</v>
          </cell>
        </row>
        <row r="283">
          <cell r="A283" t="str">
            <v>815P</v>
          </cell>
          <cell r="B283" t="str">
            <v>ARBORIZACION</v>
          </cell>
          <cell r="C283" t="str">
            <v>U</v>
          </cell>
          <cell r="D283">
            <v>42603</v>
          </cell>
        </row>
        <row r="284">
          <cell r="A284">
            <v>900.1</v>
          </cell>
          <cell r="B284" t="str">
            <v>TRANSPORTE DE MATERIALES PROVENIENTES DE LA EXPLAN, CANAL, PRESTA ENTRE 100 Y 1000 M</v>
          </cell>
          <cell r="C284" t="str">
            <v>M³-E</v>
          </cell>
          <cell r="D284">
            <v>1083</v>
          </cell>
        </row>
        <row r="285">
          <cell r="A285">
            <v>900.2</v>
          </cell>
          <cell r="B285" t="str">
            <v>TRANSPORTE DE MATERIALES PROVENIENTES DE LA EXPLAN, CANAL, PRESTA MAYOR A 1000 M</v>
          </cell>
          <cell r="C285" t="str">
            <v>M³-KM</v>
          </cell>
          <cell r="D285">
            <v>1083</v>
          </cell>
        </row>
        <row r="286">
          <cell r="A286">
            <v>900.3</v>
          </cell>
          <cell r="B286" t="str">
            <v>TRANSPORTE DE MATERIAL PROVENIENTE DE DERRUMBES</v>
          </cell>
          <cell r="C286" t="str">
            <v>M³-KM</v>
          </cell>
          <cell r="D286">
            <v>1083</v>
          </cell>
        </row>
        <row r="287">
          <cell r="B287" t="str">
            <v>ESTABILIZACIÓN DE LA SUBRASANTE CON MADERA</v>
          </cell>
          <cell r="C287" t="str">
            <v>M2</v>
          </cell>
          <cell r="D287">
            <v>11922</v>
          </cell>
        </row>
        <row r="288">
          <cell r="B288" t="str">
            <v>DRAGADO DE CAUCE</v>
          </cell>
          <cell r="C288" t="str">
            <v>M²</v>
          </cell>
          <cell r="D288">
            <v>6803</v>
          </cell>
        </row>
        <row r="289">
          <cell r="B289" t="str">
            <v>MORTERO DE REPARACIÓN TIPO SIKA O SIMILAR</v>
          </cell>
          <cell r="C289" t="str">
            <v>KG</v>
          </cell>
          <cell r="D289">
            <v>13464</v>
          </cell>
        </row>
        <row r="290">
          <cell r="B290" t="str">
            <v>SUMINISTRO E INSTALACIÓN DE SIKAFLEX - 15 ML SL</v>
          </cell>
          <cell r="C290" t="str">
            <v>ML</v>
          </cell>
          <cell r="D290">
            <v>6281</v>
          </cell>
        </row>
        <row r="291">
          <cell r="B291" t="str">
            <v>PINTURA DE BARANDAS Y BORDILLOS EN CONCRETO</v>
          </cell>
          <cell r="C291" t="str">
            <v>M2</v>
          </cell>
          <cell r="D291">
            <v>19249</v>
          </cell>
        </row>
        <row r="292">
          <cell r="B292" t="str">
            <v>JUNTA DE EXPANSIÓN METALICA</v>
          </cell>
          <cell r="C292" t="str">
            <v>ML</v>
          </cell>
          <cell r="D292">
            <v>489430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s>
    <sheetDataSet>
      <sheetData sheetId="0" refreshError="1"/>
      <sheetData sheetId="1" refreshError="1"/>
      <sheetData sheetId="2" refreshError="1">
        <row r="5">
          <cell r="C5" t="str">
            <v>INGEVIALESV E.U.</v>
          </cell>
          <cell r="M5" t="str">
            <v>TRIMESTRE: DICIEMBRE DE 2005 - FEBRERO DE 2006</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CUADRO"/>
      <sheetName val="PRECIOS"/>
      <sheetName val="RESUMEN ADM VIAL"/>
      <sheetName val="Hoja1"/>
      <sheetName val="SKJ452"/>
      <sheetName val="ITA878"/>
      <sheetName val="AEA-944"/>
      <sheetName val="DUB-823"/>
      <sheetName val="GPI 526"/>
      <sheetName val="XXJ617"/>
      <sheetName val="SNG_855"/>
      <sheetName val="VEA 374"/>
      <sheetName val="HFB024"/>
      <sheetName val="PAJ825"/>
      <sheetName val="PR 1"/>
    </sheetNames>
    <sheetDataSet>
      <sheetData sheetId="0">
        <row r="4">
          <cell r="C4">
            <v>200.1</v>
          </cell>
        </row>
      </sheetData>
      <sheetData sheetId="1" refreshError="1"/>
      <sheetData sheetId="2">
        <row r="4">
          <cell r="C4">
            <v>200.1</v>
          </cell>
        </row>
      </sheetData>
      <sheetData sheetId="3" refreshError="1">
        <row r="4">
          <cell r="C4">
            <v>200.1</v>
          </cell>
        </row>
        <row r="5">
          <cell r="A5">
            <v>201.2</v>
          </cell>
          <cell r="B5" t="str">
            <v>DEMOLICION DE ESTRUCTURAS</v>
          </cell>
          <cell r="C5" t="str">
            <v>GBL</v>
          </cell>
          <cell r="D5">
            <v>30134</v>
          </cell>
          <cell r="E5">
            <v>26377</v>
          </cell>
          <cell r="F5">
            <v>23889</v>
          </cell>
          <cell r="G5">
            <v>28465</v>
          </cell>
          <cell r="H5">
            <v>31045</v>
          </cell>
          <cell r="I5">
            <v>24870</v>
          </cell>
          <cell r="J5">
            <v>29228</v>
          </cell>
          <cell r="K5">
            <v>28574</v>
          </cell>
        </row>
        <row r="6">
          <cell r="A6">
            <v>201.7</v>
          </cell>
          <cell r="B6" t="str">
            <v>DEMOLICION DE PAVIMENTOS, PISOS, ANDENES</v>
          </cell>
          <cell r="C6" t="str">
            <v>M2</v>
          </cell>
          <cell r="D6">
            <v>30134</v>
          </cell>
          <cell r="E6">
            <v>26377</v>
          </cell>
          <cell r="F6">
            <v>23889</v>
          </cell>
          <cell r="G6">
            <v>28465</v>
          </cell>
          <cell r="H6">
            <v>31045</v>
          </cell>
          <cell r="I6">
            <v>24870</v>
          </cell>
          <cell r="J6">
            <v>29228</v>
          </cell>
          <cell r="K6">
            <v>28574</v>
          </cell>
        </row>
        <row r="7">
          <cell r="A7">
            <v>201.16</v>
          </cell>
          <cell r="B7" t="str">
            <v>DEMOLICONES CONCRETO REFORZADO</v>
          </cell>
          <cell r="C7" t="str">
            <v>M3</v>
          </cell>
          <cell r="D7">
            <v>30134</v>
          </cell>
          <cell r="E7">
            <v>26377</v>
          </cell>
          <cell r="F7">
            <v>23889</v>
          </cell>
          <cell r="G7">
            <v>28465</v>
          </cell>
          <cell r="H7">
            <v>31045</v>
          </cell>
          <cell r="I7">
            <v>24870</v>
          </cell>
          <cell r="J7">
            <v>29228</v>
          </cell>
          <cell r="K7">
            <v>28574</v>
          </cell>
          <cell r="L7">
            <v>25220</v>
          </cell>
        </row>
        <row r="8">
          <cell r="A8">
            <v>210.1</v>
          </cell>
          <cell r="B8" t="str">
            <v>EXCAV. EN ROCA EXPLAN,CANALES,PRESTAMOS</v>
          </cell>
          <cell r="C8" t="str">
            <v>M3</v>
          </cell>
          <cell r="D8">
            <v>5018</v>
          </cell>
          <cell r="E8">
            <v>4432</v>
          </cell>
          <cell r="F8">
            <v>3998</v>
          </cell>
          <cell r="G8">
            <v>4746</v>
          </cell>
          <cell r="H8">
            <v>4713</v>
          </cell>
          <cell r="I8">
            <v>5181</v>
          </cell>
          <cell r="J8">
            <v>5525</v>
          </cell>
          <cell r="K8">
            <v>4141</v>
          </cell>
        </row>
        <row r="9">
          <cell r="A9">
            <v>210.2</v>
          </cell>
          <cell r="B9" t="str">
            <v>EXCAV. EN ROCA EXPLAN,CANALES,PRESTAMOS</v>
          </cell>
          <cell r="C9" t="str">
            <v>M3</v>
          </cell>
          <cell r="D9">
            <v>5018</v>
          </cell>
          <cell r="E9">
            <v>4432</v>
          </cell>
          <cell r="F9">
            <v>3998</v>
          </cell>
          <cell r="G9">
            <v>4746</v>
          </cell>
          <cell r="H9">
            <v>4713</v>
          </cell>
          <cell r="I9">
            <v>5181</v>
          </cell>
          <cell r="J9">
            <v>5525</v>
          </cell>
          <cell r="K9">
            <v>4141</v>
          </cell>
        </row>
        <row r="10">
          <cell r="A10">
            <v>210.3</v>
          </cell>
          <cell r="B10" t="str">
            <v>EXCAV.MAT COMUN EXPLAN,CANALES,PRESTAMOS</v>
          </cell>
          <cell r="C10" t="str">
            <v>M3</v>
          </cell>
          <cell r="D10">
            <v>2058</v>
          </cell>
          <cell r="E10">
            <v>2383</v>
          </cell>
          <cell r="F10">
            <v>1950</v>
          </cell>
          <cell r="G10">
            <v>2275</v>
          </cell>
          <cell r="H10">
            <v>2275</v>
          </cell>
          <cell r="I10">
            <v>1977</v>
          </cell>
          <cell r="J10">
            <v>2058</v>
          </cell>
          <cell r="K10">
            <v>2167</v>
          </cell>
        </row>
        <row r="11">
          <cell r="A11">
            <v>210.4</v>
          </cell>
          <cell r="B11" t="str">
            <v>LIMPIEZA DE CANALES</v>
          </cell>
          <cell r="C11" t="str">
            <v>M3</v>
          </cell>
          <cell r="D11">
            <v>2058</v>
          </cell>
          <cell r="E11">
            <v>2383</v>
          </cell>
          <cell r="F11">
            <v>1950</v>
          </cell>
          <cell r="G11">
            <v>2275</v>
          </cell>
          <cell r="H11">
            <v>2275</v>
          </cell>
          <cell r="I11">
            <v>1977</v>
          </cell>
          <cell r="J11">
            <v>2058</v>
          </cell>
          <cell r="K11">
            <v>2167</v>
          </cell>
        </row>
        <row r="12">
          <cell r="A12">
            <v>211</v>
          </cell>
          <cell r="B12" t="str">
            <v>REMOCION DE DERRUMBES</v>
          </cell>
          <cell r="C12" t="str">
            <v>M3</v>
          </cell>
          <cell r="D12">
            <v>2805</v>
          </cell>
          <cell r="E12">
            <v>2980</v>
          </cell>
          <cell r="F12">
            <v>2609</v>
          </cell>
          <cell r="G12">
            <v>2880</v>
          </cell>
          <cell r="H12">
            <v>2964</v>
          </cell>
          <cell r="I12">
            <v>2314</v>
          </cell>
          <cell r="J12">
            <v>2661</v>
          </cell>
          <cell r="K12">
            <v>2427</v>
          </cell>
          <cell r="L12">
            <v>3000</v>
          </cell>
        </row>
        <row r="13">
          <cell r="A13">
            <v>211.1</v>
          </cell>
          <cell r="B13" t="str">
            <v>REMOCION DE DERRUMBES</v>
          </cell>
          <cell r="C13" t="str">
            <v>M3</v>
          </cell>
          <cell r="L13">
            <v>5009</v>
          </cell>
        </row>
        <row r="14">
          <cell r="A14">
            <v>220</v>
          </cell>
          <cell r="B14" t="str">
            <v>TERRAPLEN</v>
          </cell>
          <cell r="C14" t="str">
            <v>M3</v>
          </cell>
          <cell r="D14">
            <v>2405</v>
          </cell>
          <cell r="E14">
            <v>2718</v>
          </cell>
          <cell r="F14">
            <v>2102</v>
          </cell>
          <cell r="G14">
            <v>2275</v>
          </cell>
          <cell r="H14">
            <v>2383</v>
          </cell>
          <cell r="I14">
            <v>2280</v>
          </cell>
          <cell r="J14">
            <v>2600</v>
          </cell>
          <cell r="K14">
            <v>2492</v>
          </cell>
        </row>
        <row r="15">
          <cell r="A15">
            <v>310</v>
          </cell>
          <cell r="B15" t="str">
            <v>CONFORM. CALZ EXIST.(Compactada sin mat)</v>
          </cell>
          <cell r="C15" t="str">
            <v>M2</v>
          </cell>
          <cell r="D15">
            <v>187</v>
          </cell>
          <cell r="E15">
            <v>205</v>
          </cell>
          <cell r="F15">
            <v>178</v>
          </cell>
          <cell r="G15">
            <v>178</v>
          </cell>
          <cell r="H15">
            <v>185</v>
          </cell>
          <cell r="I15">
            <v>160</v>
          </cell>
          <cell r="J15">
            <v>200</v>
          </cell>
          <cell r="K15">
            <v>185</v>
          </cell>
        </row>
        <row r="16">
          <cell r="A16">
            <v>310.10000000000002</v>
          </cell>
          <cell r="B16" t="str">
            <v>Conformación de la Explanación</v>
          </cell>
          <cell r="C16" t="str">
            <v>M2</v>
          </cell>
          <cell r="L16">
            <v>504</v>
          </cell>
        </row>
        <row r="17">
          <cell r="A17">
            <v>310.2</v>
          </cell>
          <cell r="B17" t="str">
            <v>Conformación de la calzada existente</v>
          </cell>
          <cell r="C17" t="str">
            <v>M2</v>
          </cell>
          <cell r="L17">
            <v>214</v>
          </cell>
        </row>
        <row r="18">
          <cell r="A18">
            <v>311</v>
          </cell>
          <cell r="B18" t="str">
            <v>AFIRMADO</v>
          </cell>
          <cell r="C18" t="str">
            <v>M3</v>
          </cell>
          <cell r="D18">
            <v>20004</v>
          </cell>
          <cell r="E18">
            <v>40694</v>
          </cell>
          <cell r="F18">
            <v>30385</v>
          </cell>
          <cell r="G18">
            <v>40151</v>
          </cell>
          <cell r="H18">
            <v>44339</v>
          </cell>
          <cell r="I18">
            <v>38432</v>
          </cell>
          <cell r="J18">
            <v>24337</v>
          </cell>
          <cell r="K18">
            <v>24847</v>
          </cell>
          <cell r="L18">
            <v>25264</v>
          </cell>
        </row>
        <row r="19">
          <cell r="A19">
            <v>311.10000000000002</v>
          </cell>
          <cell r="B19" t="str">
            <v>BACHEO CON MATERIAL DE AFIRMADO</v>
          </cell>
          <cell r="C19" t="str">
            <v>M3</v>
          </cell>
          <cell r="D19">
            <v>20004</v>
          </cell>
          <cell r="E19">
            <v>40694</v>
          </cell>
          <cell r="F19">
            <v>30385</v>
          </cell>
          <cell r="G19">
            <v>40151</v>
          </cell>
          <cell r="H19">
            <v>44339</v>
          </cell>
          <cell r="I19">
            <v>38432</v>
          </cell>
          <cell r="J19">
            <v>24337</v>
          </cell>
          <cell r="K19">
            <v>24847</v>
          </cell>
        </row>
        <row r="20">
          <cell r="A20">
            <v>311.2</v>
          </cell>
          <cell r="B20" t="str">
            <v>RELLENO CON MATERIAL DE AFIRMADO</v>
          </cell>
          <cell r="C20" t="str">
            <v>M3</v>
          </cell>
          <cell r="D20">
            <v>20004</v>
          </cell>
          <cell r="E20">
            <v>40694</v>
          </cell>
          <cell r="F20">
            <v>30385</v>
          </cell>
          <cell r="G20">
            <v>40151</v>
          </cell>
          <cell r="H20">
            <v>44339</v>
          </cell>
          <cell r="I20">
            <v>38432</v>
          </cell>
          <cell r="J20">
            <v>24337</v>
          </cell>
          <cell r="K20">
            <v>24847</v>
          </cell>
          <cell r="L20">
            <v>38350</v>
          </cell>
        </row>
        <row r="21">
          <cell r="A21">
            <v>320.2</v>
          </cell>
          <cell r="B21" t="str">
            <v>SUBBASE GRANULAR</v>
          </cell>
          <cell r="C21" t="str">
            <v>M3</v>
          </cell>
          <cell r="D21">
            <v>32435</v>
          </cell>
          <cell r="E21">
            <v>27157</v>
          </cell>
          <cell r="F21">
            <v>27278</v>
          </cell>
          <cell r="G21">
            <v>40300</v>
          </cell>
          <cell r="H21">
            <v>53517</v>
          </cell>
          <cell r="I21">
            <v>47596</v>
          </cell>
          <cell r="J21">
            <v>35263</v>
          </cell>
          <cell r="K21">
            <v>29142</v>
          </cell>
        </row>
        <row r="22">
          <cell r="A22">
            <v>320.3</v>
          </cell>
          <cell r="B22" t="str">
            <v>SUBBASE GRANULAR</v>
          </cell>
          <cell r="C22" t="str">
            <v>M3</v>
          </cell>
          <cell r="D22">
            <v>23500</v>
          </cell>
          <cell r="E22">
            <v>23500</v>
          </cell>
          <cell r="F22">
            <v>23500</v>
          </cell>
          <cell r="G22">
            <v>23500</v>
          </cell>
          <cell r="H22">
            <v>23500</v>
          </cell>
          <cell r="I22">
            <v>23500</v>
          </cell>
          <cell r="J22">
            <v>23500</v>
          </cell>
          <cell r="K22">
            <v>23500</v>
          </cell>
        </row>
        <row r="23">
          <cell r="A23">
            <v>320.39999999999998</v>
          </cell>
          <cell r="B23" t="str">
            <v>SUBBASE GRANULAR PARA BACHEO</v>
          </cell>
          <cell r="C23" t="str">
            <v>M3</v>
          </cell>
          <cell r="D23">
            <v>46183</v>
          </cell>
          <cell r="E23">
            <v>45899</v>
          </cell>
          <cell r="F23">
            <v>41119</v>
          </cell>
          <cell r="G23">
            <v>55257</v>
          </cell>
          <cell r="H23">
            <v>65039</v>
          </cell>
          <cell r="I23">
            <v>58780</v>
          </cell>
          <cell r="J23">
            <v>46690</v>
          </cell>
          <cell r="K23">
            <v>42933</v>
          </cell>
        </row>
        <row r="24">
          <cell r="A24">
            <v>330.1</v>
          </cell>
          <cell r="B24" t="str">
            <v>BASE GRANULAR</v>
          </cell>
          <cell r="C24" t="str">
            <v>M3</v>
          </cell>
          <cell r="D24">
            <v>42754</v>
          </cell>
          <cell r="E24">
            <v>40694</v>
          </cell>
          <cell r="F24">
            <v>34813</v>
          </cell>
          <cell r="G24">
            <v>52338</v>
          </cell>
          <cell r="H24">
            <v>60589</v>
          </cell>
          <cell r="I24">
            <v>38974</v>
          </cell>
          <cell r="J24">
            <v>51150</v>
          </cell>
          <cell r="K24">
            <v>32972</v>
          </cell>
          <cell r="L24">
            <v>54691</v>
          </cell>
        </row>
        <row r="25">
          <cell r="A25">
            <v>330.2</v>
          </cell>
          <cell r="B25" t="str">
            <v>BASE GRANULAR PARA BACHEO</v>
          </cell>
          <cell r="C25" t="str">
            <v>M3</v>
          </cell>
          <cell r="D25">
            <v>57558</v>
          </cell>
          <cell r="E25">
            <v>60524</v>
          </cell>
          <cell r="F25">
            <v>49609</v>
          </cell>
          <cell r="G25">
            <v>68257</v>
          </cell>
          <cell r="H25">
            <v>73164</v>
          </cell>
          <cell r="I25">
            <v>51061</v>
          </cell>
          <cell r="J25">
            <v>63752</v>
          </cell>
          <cell r="K25">
            <v>47808</v>
          </cell>
        </row>
        <row r="26">
          <cell r="A26">
            <v>330.3</v>
          </cell>
          <cell r="B26" t="str">
            <v>BASE TRITURADA</v>
          </cell>
          <cell r="C26" t="str">
            <v>M3</v>
          </cell>
          <cell r="E26">
            <v>72975</v>
          </cell>
        </row>
        <row r="27">
          <cell r="A27">
            <v>411.2</v>
          </cell>
          <cell r="B27" t="str">
            <v>EMULSION ASFALTICA DE ROTURA LENTA CRL-1</v>
          </cell>
          <cell r="C27" t="str">
            <v>LT</v>
          </cell>
          <cell r="J27">
            <v>420</v>
          </cell>
        </row>
        <row r="28">
          <cell r="A28">
            <v>413.1</v>
          </cell>
          <cell r="B28" t="str">
            <v>EXCAVACION PARA REPARACION PAV. EXISTEN.</v>
          </cell>
          <cell r="C28" t="str">
            <v>M3</v>
          </cell>
          <cell r="D28">
            <v>19965</v>
          </cell>
          <cell r="E28">
            <v>20613</v>
          </cell>
          <cell r="F28">
            <v>18253</v>
          </cell>
          <cell r="G28">
            <v>20992</v>
          </cell>
          <cell r="H28">
            <v>20657</v>
          </cell>
          <cell r="I28">
            <v>16873</v>
          </cell>
          <cell r="J28">
            <v>19954</v>
          </cell>
          <cell r="K28">
            <v>19906</v>
          </cell>
        </row>
        <row r="29">
          <cell r="A29">
            <v>420</v>
          </cell>
          <cell r="B29" t="str">
            <v>IMPRIMACION (EMULSION)</v>
          </cell>
          <cell r="C29" t="str">
            <v>M2</v>
          </cell>
          <cell r="D29">
            <v>646</v>
          </cell>
          <cell r="E29">
            <v>1222</v>
          </cell>
          <cell r="F29">
            <v>807</v>
          </cell>
          <cell r="G29">
            <v>707</v>
          </cell>
          <cell r="H29">
            <v>580</v>
          </cell>
          <cell r="I29">
            <v>473</v>
          </cell>
          <cell r="J29">
            <v>560</v>
          </cell>
          <cell r="K29">
            <v>477</v>
          </cell>
          <cell r="L29">
            <v>1360</v>
          </cell>
        </row>
        <row r="30">
          <cell r="A30">
            <v>421</v>
          </cell>
          <cell r="B30" t="str">
            <v>RIEGO DE LIGA</v>
          </cell>
          <cell r="C30" t="str">
            <v>M2</v>
          </cell>
          <cell r="D30">
            <v>332</v>
          </cell>
          <cell r="E30">
            <v>426</v>
          </cell>
          <cell r="F30">
            <v>286</v>
          </cell>
          <cell r="G30">
            <v>459</v>
          </cell>
          <cell r="H30">
            <v>377</v>
          </cell>
          <cell r="I30">
            <v>475</v>
          </cell>
          <cell r="J30">
            <v>381</v>
          </cell>
          <cell r="K30">
            <v>242</v>
          </cell>
          <cell r="L30">
            <v>690</v>
          </cell>
          <cell r="M30">
            <v>570</v>
          </cell>
        </row>
        <row r="31">
          <cell r="A31">
            <v>421.1</v>
          </cell>
          <cell r="B31" t="str">
            <v>RIEGO DE LIGA (CEMENTO ASFALTICO)</v>
          </cell>
          <cell r="C31" t="str">
            <v>M2</v>
          </cell>
          <cell r="D31">
            <v>332</v>
          </cell>
          <cell r="E31">
            <v>426</v>
          </cell>
          <cell r="F31">
            <v>286</v>
          </cell>
          <cell r="G31">
            <v>459</v>
          </cell>
          <cell r="H31">
            <v>377</v>
          </cell>
          <cell r="I31">
            <v>475</v>
          </cell>
          <cell r="J31">
            <v>381</v>
          </cell>
          <cell r="K31">
            <v>242</v>
          </cell>
        </row>
        <row r="32">
          <cell r="A32">
            <v>421.2</v>
          </cell>
          <cell r="B32" t="str">
            <v>RIEGO DE LIGA (EMULSION)</v>
          </cell>
          <cell r="C32" t="str">
            <v>M2</v>
          </cell>
          <cell r="D32">
            <v>430</v>
          </cell>
          <cell r="E32">
            <v>758</v>
          </cell>
          <cell r="F32">
            <v>514</v>
          </cell>
          <cell r="G32">
            <v>494</v>
          </cell>
          <cell r="H32">
            <v>397</v>
          </cell>
          <cell r="I32">
            <v>341</v>
          </cell>
          <cell r="J32">
            <v>400</v>
          </cell>
          <cell r="K32">
            <v>346</v>
          </cell>
        </row>
        <row r="33">
          <cell r="A33">
            <v>430</v>
          </cell>
          <cell r="B33" t="str">
            <v>TRATAMIENTO SUPERFICIAL SIMPLE</v>
          </cell>
          <cell r="C33" t="str">
            <v>M2</v>
          </cell>
          <cell r="D33">
            <v>2947</v>
          </cell>
          <cell r="E33">
            <v>3903</v>
          </cell>
          <cell r="F33">
            <v>3036</v>
          </cell>
          <cell r="G33">
            <v>2748</v>
          </cell>
          <cell r="H33">
            <v>2661</v>
          </cell>
          <cell r="I33">
            <v>2467</v>
          </cell>
          <cell r="J33">
            <v>2626</v>
          </cell>
          <cell r="K33">
            <v>2262</v>
          </cell>
        </row>
        <row r="34">
          <cell r="A34">
            <v>431</v>
          </cell>
          <cell r="B34" t="str">
            <v>TRATAMIENTO SUPERFICIAL DOBLE</v>
          </cell>
          <cell r="C34" t="str">
            <v>M2</v>
          </cell>
          <cell r="D34">
            <v>4729</v>
          </cell>
          <cell r="E34">
            <v>6887</v>
          </cell>
          <cell r="F34">
            <v>5057</v>
          </cell>
          <cell r="G34">
            <v>4324</v>
          </cell>
          <cell r="H34">
            <v>4141</v>
          </cell>
          <cell r="I34">
            <v>3778</v>
          </cell>
          <cell r="J34">
            <v>4047</v>
          </cell>
          <cell r="K34">
            <v>3345</v>
          </cell>
        </row>
        <row r="35">
          <cell r="A35">
            <v>432</v>
          </cell>
          <cell r="B35" t="str">
            <v>SELLO ARENA - EMULSION</v>
          </cell>
          <cell r="C35" t="str">
            <v>M2</v>
          </cell>
          <cell r="D35">
            <v>1834</v>
          </cell>
          <cell r="E35">
            <v>2133</v>
          </cell>
          <cell r="F35">
            <v>1746</v>
          </cell>
          <cell r="G35">
            <v>1668</v>
          </cell>
          <cell r="H35">
            <v>1507</v>
          </cell>
          <cell r="I35">
            <v>1360</v>
          </cell>
          <cell r="J35">
            <v>1620</v>
          </cell>
          <cell r="K35">
            <v>1364</v>
          </cell>
        </row>
        <row r="36">
          <cell r="A36">
            <v>433</v>
          </cell>
          <cell r="B36" t="str">
            <v>LECHADA ASFALTICA</v>
          </cell>
          <cell r="C36" t="str">
            <v>M2</v>
          </cell>
          <cell r="D36">
            <v>6299</v>
          </cell>
          <cell r="E36">
            <v>6634</v>
          </cell>
          <cell r="F36">
            <v>6339</v>
          </cell>
          <cell r="G36">
            <v>6119</v>
          </cell>
          <cell r="H36">
            <v>5708</v>
          </cell>
          <cell r="I36">
            <v>5428</v>
          </cell>
          <cell r="J36">
            <v>5517</v>
          </cell>
          <cell r="K36">
            <v>4134</v>
          </cell>
        </row>
        <row r="37">
          <cell r="A37">
            <v>440.1</v>
          </cell>
          <cell r="B37" t="str">
            <v>MEZCLA DENSA EN FRIO</v>
          </cell>
          <cell r="C37" t="str">
            <v>M3</v>
          </cell>
          <cell r="D37">
            <v>176355</v>
          </cell>
          <cell r="E37">
            <v>200444</v>
          </cell>
          <cell r="F37">
            <v>183838</v>
          </cell>
          <cell r="G37">
            <v>200252</v>
          </cell>
          <cell r="H37">
            <v>199896</v>
          </cell>
          <cell r="I37">
            <v>199779</v>
          </cell>
          <cell r="J37">
            <v>208671</v>
          </cell>
          <cell r="K37">
            <v>143585</v>
          </cell>
        </row>
        <row r="38">
          <cell r="A38">
            <v>440.2</v>
          </cell>
          <cell r="B38" t="str">
            <v>MEZCLA DENSA EN FRIO</v>
          </cell>
          <cell r="C38" t="str">
            <v>M3</v>
          </cell>
          <cell r="D38">
            <v>176355</v>
          </cell>
          <cell r="E38">
            <v>200444</v>
          </cell>
          <cell r="F38">
            <v>183838</v>
          </cell>
          <cell r="G38">
            <v>200252</v>
          </cell>
          <cell r="H38">
            <v>199896</v>
          </cell>
          <cell r="I38">
            <v>199779</v>
          </cell>
          <cell r="J38">
            <v>208671</v>
          </cell>
          <cell r="K38">
            <v>143585</v>
          </cell>
        </row>
        <row r="39">
          <cell r="A39">
            <v>440.3</v>
          </cell>
          <cell r="B39" t="str">
            <v>MEZCLA DENSA EN FRIO</v>
          </cell>
          <cell r="C39" t="str">
            <v>M3</v>
          </cell>
          <cell r="D39">
            <v>176355</v>
          </cell>
          <cell r="E39">
            <v>200444</v>
          </cell>
          <cell r="F39">
            <v>183838</v>
          </cell>
          <cell r="G39">
            <v>200252</v>
          </cell>
          <cell r="H39">
            <v>199896</v>
          </cell>
          <cell r="I39">
            <v>199779</v>
          </cell>
          <cell r="J39">
            <v>208671</v>
          </cell>
          <cell r="K39">
            <v>143585</v>
          </cell>
        </row>
        <row r="40">
          <cell r="A40">
            <v>440.5</v>
          </cell>
          <cell r="B40" t="str">
            <v>MEZCLA DENSA EN FRIO PARA BACHEO</v>
          </cell>
          <cell r="C40" t="str">
            <v>M3</v>
          </cell>
          <cell r="D40">
            <v>180881</v>
          </cell>
          <cell r="E40">
            <v>204166</v>
          </cell>
          <cell r="F40">
            <v>187928</v>
          </cell>
          <cell r="G40">
            <v>203155</v>
          </cell>
          <cell r="H40">
            <v>203841</v>
          </cell>
          <cell r="I40">
            <v>202683</v>
          </cell>
          <cell r="J40">
            <v>213759</v>
          </cell>
          <cell r="K40">
            <v>147358</v>
          </cell>
        </row>
        <row r="41">
          <cell r="A41">
            <v>450.5</v>
          </cell>
          <cell r="B41" t="str">
            <v>PARCHEO CON MEZCLA DENSA EN CALIENTE</v>
          </cell>
          <cell r="C41" t="str">
            <v>M3</v>
          </cell>
          <cell r="D41">
            <v>192930</v>
          </cell>
          <cell r="E41">
            <v>200444</v>
          </cell>
          <cell r="F41">
            <v>192288</v>
          </cell>
          <cell r="G41">
            <v>239252</v>
          </cell>
          <cell r="H41">
            <v>207696</v>
          </cell>
          <cell r="I41">
            <v>242679</v>
          </cell>
          <cell r="J41">
            <v>231746</v>
          </cell>
          <cell r="K41">
            <v>145860</v>
          </cell>
        </row>
        <row r="42">
          <cell r="A42">
            <v>450.6</v>
          </cell>
          <cell r="B42" t="str">
            <v>MEZCLA DENSA EN CALIENTE</v>
          </cell>
          <cell r="C42" t="str">
            <v>M3</v>
          </cell>
          <cell r="D42">
            <v>192930</v>
          </cell>
          <cell r="E42">
            <v>200444</v>
          </cell>
          <cell r="F42">
            <v>192288</v>
          </cell>
          <cell r="G42">
            <v>239252</v>
          </cell>
          <cell r="H42">
            <v>207696</v>
          </cell>
          <cell r="I42">
            <v>242679</v>
          </cell>
          <cell r="J42">
            <v>231746</v>
          </cell>
          <cell r="K42">
            <v>145860</v>
          </cell>
          <cell r="L42">
            <v>220000</v>
          </cell>
          <cell r="M42">
            <v>209300</v>
          </cell>
        </row>
        <row r="43">
          <cell r="A43">
            <v>450.7</v>
          </cell>
          <cell r="B43" t="str">
            <v>MEZCLA DENSA EN CALIENTE</v>
          </cell>
          <cell r="C43" t="str">
            <v>M3</v>
          </cell>
          <cell r="D43">
            <v>192930</v>
          </cell>
          <cell r="E43">
            <v>200444</v>
          </cell>
          <cell r="F43">
            <v>192288</v>
          </cell>
          <cell r="G43">
            <v>239252</v>
          </cell>
          <cell r="H43">
            <v>207696</v>
          </cell>
          <cell r="I43">
            <v>242679</v>
          </cell>
          <cell r="J43">
            <v>231746</v>
          </cell>
          <cell r="K43">
            <v>145860</v>
          </cell>
          <cell r="L43">
            <v>186875</v>
          </cell>
          <cell r="M43">
            <v>205600</v>
          </cell>
        </row>
        <row r="44">
          <cell r="A44">
            <v>450.8</v>
          </cell>
          <cell r="B44" t="str">
            <v>MEZCLA DENSA EN CALIENTE</v>
          </cell>
          <cell r="C44" t="str">
            <v>M3</v>
          </cell>
          <cell r="D44">
            <v>192930</v>
          </cell>
          <cell r="E44">
            <v>200444</v>
          </cell>
          <cell r="F44">
            <v>192288</v>
          </cell>
          <cell r="G44">
            <v>239252</v>
          </cell>
          <cell r="H44">
            <v>207696</v>
          </cell>
          <cell r="I44">
            <v>242679</v>
          </cell>
          <cell r="J44">
            <v>231746</v>
          </cell>
          <cell r="K44">
            <v>145860</v>
          </cell>
        </row>
        <row r="45">
          <cell r="A45">
            <v>450.11</v>
          </cell>
          <cell r="B45" t="str">
            <v>MEZCLA DENSA EN CALIENTE PARA BACHEO</v>
          </cell>
          <cell r="C45" t="str">
            <v>M3</v>
          </cell>
          <cell r="D45">
            <v>198283</v>
          </cell>
          <cell r="E45">
            <v>206058</v>
          </cell>
          <cell r="F45">
            <v>197937</v>
          </cell>
          <cell r="G45">
            <v>246359</v>
          </cell>
          <cell r="H45">
            <v>214079</v>
          </cell>
          <cell r="I45">
            <v>250271</v>
          </cell>
          <cell r="J45">
            <v>239028</v>
          </cell>
          <cell r="K45">
            <v>149205</v>
          </cell>
        </row>
        <row r="46">
          <cell r="A46">
            <v>450.12</v>
          </cell>
          <cell r="B46" t="str">
            <v>MEZCLA DENSA EN CALIENTE PARA BACHEO</v>
          </cell>
          <cell r="C46" t="str">
            <v>M3</v>
          </cell>
          <cell r="D46">
            <v>198283</v>
          </cell>
          <cell r="E46">
            <v>206058</v>
          </cell>
          <cell r="F46">
            <v>197937</v>
          </cell>
          <cell r="G46">
            <v>246359</v>
          </cell>
          <cell r="H46">
            <v>214079</v>
          </cell>
          <cell r="I46">
            <v>250271</v>
          </cell>
          <cell r="J46">
            <v>239028</v>
          </cell>
          <cell r="K46">
            <v>149205</v>
          </cell>
        </row>
        <row r="47">
          <cell r="A47">
            <v>450.13</v>
          </cell>
          <cell r="B47" t="str">
            <v>MEZCLA DENSA EN CALIENTE</v>
          </cell>
          <cell r="C47" t="str">
            <v>M3</v>
          </cell>
          <cell r="D47">
            <v>192930</v>
          </cell>
          <cell r="E47">
            <v>200444</v>
          </cell>
          <cell r="F47">
            <v>192288</v>
          </cell>
          <cell r="G47">
            <v>239252</v>
          </cell>
          <cell r="H47">
            <v>207696</v>
          </cell>
          <cell r="I47">
            <v>242679</v>
          </cell>
          <cell r="J47">
            <v>231746</v>
          </cell>
          <cell r="K47">
            <v>145860</v>
          </cell>
        </row>
        <row r="48">
          <cell r="A48">
            <v>450.14</v>
          </cell>
          <cell r="B48" t="str">
            <v>MEZCLA DENSA EN CALIENTE</v>
          </cell>
          <cell r="C48" t="str">
            <v>M3</v>
          </cell>
          <cell r="D48">
            <v>192930</v>
          </cell>
          <cell r="E48">
            <v>200444</v>
          </cell>
          <cell r="F48">
            <v>192288</v>
          </cell>
          <cell r="G48">
            <v>239252</v>
          </cell>
          <cell r="H48">
            <v>207696</v>
          </cell>
          <cell r="I48">
            <v>242679</v>
          </cell>
          <cell r="J48">
            <v>231746</v>
          </cell>
          <cell r="K48">
            <v>145860</v>
          </cell>
        </row>
        <row r="49">
          <cell r="A49">
            <v>450.15</v>
          </cell>
          <cell r="B49" t="str">
            <v>MEZCLA DENSA EN CALIENTE</v>
          </cell>
          <cell r="C49" t="str">
            <v>M3</v>
          </cell>
          <cell r="D49">
            <v>192930</v>
          </cell>
          <cell r="E49">
            <v>200444</v>
          </cell>
          <cell r="F49">
            <v>192288</v>
          </cell>
          <cell r="G49">
            <v>239252</v>
          </cell>
          <cell r="H49">
            <v>207696</v>
          </cell>
          <cell r="I49">
            <v>242679</v>
          </cell>
          <cell r="J49">
            <v>231746</v>
          </cell>
          <cell r="K49">
            <v>145860</v>
          </cell>
        </row>
        <row r="50">
          <cell r="A50">
            <v>450.16</v>
          </cell>
          <cell r="B50" t="str">
            <v>PARCHEO CON MEZCLA DENSA EN CALIENTE</v>
          </cell>
          <cell r="C50" t="str">
            <v>M3</v>
          </cell>
          <cell r="D50">
            <v>192930</v>
          </cell>
          <cell r="E50">
            <v>200444</v>
          </cell>
          <cell r="F50">
            <v>192288</v>
          </cell>
          <cell r="G50">
            <v>239252</v>
          </cell>
          <cell r="H50">
            <v>207696</v>
          </cell>
          <cell r="I50">
            <v>242679</v>
          </cell>
          <cell r="J50">
            <v>231746</v>
          </cell>
          <cell r="K50">
            <v>145860</v>
          </cell>
          <cell r="L50">
            <v>277121</v>
          </cell>
        </row>
        <row r="51">
          <cell r="A51">
            <v>450.17</v>
          </cell>
          <cell r="B51" t="str">
            <v>MEZCLA DENSA EN CALIENTE MDC-2</v>
          </cell>
          <cell r="C51" t="str">
            <v>M3</v>
          </cell>
          <cell r="D51">
            <v>192930</v>
          </cell>
          <cell r="E51">
            <v>200444</v>
          </cell>
          <cell r="F51">
            <v>192288</v>
          </cell>
          <cell r="G51">
            <v>239252</v>
          </cell>
          <cell r="H51">
            <v>207696</v>
          </cell>
          <cell r="I51">
            <v>242679</v>
          </cell>
          <cell r="J51">
            <v>231746</v>
          </cell>
          <cell r="K51">
            <v>145860</v>
          </cell>
          <cell r="L51">
            <v>256424</v>
          </cell>
        </row>
        <row r="52">
          <cell r="A52">
            <v>450.18</v>
          </cell>
          <cell r="B52" t="str">
            <v>MEZCLA DENSA EN CALIENTE MDC-2</v>
          </cell>
          <cell r="C52" t="str">
            <v>M3</v>
          </cell>
          <cell r="D52">
            <v>192930</v>
          </cell>
          <cell r="E52">
            <v>200444</v>
          </cell>
          <cell r="F52">
            <v>192288</v>
          </cell>
          <cell r="G52">
            <v>239252</v>
          </cell>
          <cell r="H52">
            <v>207696</v>
          </cell>
          <cell r="I52">
            <v>242679</v>
          </cell>
          <cell r="J52">
            <v>231746</v>
          </cell>
          <cell r="K52">
            <v>145860</v>
          </cell>
        </row>
        <row r="53">
          <cell r="A53">
            <v>450.19</v>
          </cell>
          <cell r="B53" t="str">
            <v>MEZCLA DENSA EN CALIENTE MDC-2</v>
          </cell>
          <cell r="C53" t="str">
            <v>M3</v>
          </cell>
          <cell r="D53">
            <v>192930</v>
          </cell>
          <cell r="E53">
            <v>200444</v>
          </cell>
          <cell r="F53">
            <v>192288</v>
          </cell>
          <cell r="G53">
            <v>239252</v>
          </cell>
          <cell r="H53">
            <v>207696</v>
          </cell>
          <cell r="I53">
            <v>242679</v>
          </cell>
          <cell r="J53">
            <v>231746</v>
          </cell>
          <cell r="K53">
            <v>145860</v>
          </cell>
        </row>
        <row r="54">
          <cell r="A54">
            <v>450.21</v>
          </cell>
          <cell r="B54" t="str">
            <v>MEZCLA DENSA EN CALIENTE MDC-3</v>
          </cell>
          <cell r="C54" t="str">
            <v>M3</v>
          </cell>
          <cell r="D54">
            <v>192930</v>
          </cell>
          <cell r="E54">
            <v>200444</v>
          </cell>
          <cell r="F54">
            <v>192288</v>
          </cell>
          <cell r="G54">
            <v>239252</v>
          </cell>
          <cell r="H54">
            <v>207696</v>
          </cell>
          <cell r="I54">
            <v>242679</v>
          </cell>
          <cell r="J54">
            <v>231746</v>
          </cell>
          <cell r="K54">
            <v>145860</v>
          </cell>
          <cell r="L54">
            <v>258690</v>
          </cell>
        </row>
        <row r="55">
          <cell r="A55">
            <v>450.22</v>
          </cell>
          <cell r="B55" t="str">
            <v>PARCHEO CON MEZCLA DENSA EN CALIENTE</v>
          </cell>
          <cell r="C55" t="str">
            <v>M3</v>
          </cell>
          <cell r="D55">
            <v>192930</v>
          </cell>
          <cell r="E55">
            <v>200444</v>
          </cell>
          <cell r="F55">
            <v>192288</v>
          </cell>
          <cell r="G55">
            <v>239252</v>
          </cell>
          <cell r="H55">
            <v>207696</v>
          </cell>
          <cell r="I55">
            <v>242679</v>
          </cell>
          <cell r="J55">
            <v>231746</v>
          </cell>
          <cell r="K55">
            <v>145860</v>
          </cell>
        </row>
        <row r="56">
          <cell r="A56">
            <v>450.24</v>
          </cell>
          <cell r="B56" t="str">
            <v>MEZCLA DENSA EN CALIENTE MDC-2</v>
          </cell>
          <cell r="C56" t="str">
            <v>M3</v>
          </cell>
          <cell r="D56">
            <v>192930</v>
          </cell>
          <cell r="E56">
            <v>200444</v>
          </cell>
          <cell r="F56">
            <v>192288</v>
          </cell>
          <cell r="G56">
            <v>239252</v>
          </cell>
          <cell r="H56">
            <v>207696</v>
          </cell>
          <cell r="I56">
            <v>242679</v>
          </cell>
          <cell r="J56">
            <v>231746</v>
          </cell>
          <cell r="K56">
            <v>145860</v>
          </cell>
        </row>
        <row r="57">
          <cell r="A57">
            <v>450.26</v>
          </cell>
          <cell r="B57" t="str">
            <v>MEZCLA DENSA EN CALIENTE MDC-2 PARA BACHEO</v>
          </cell>
          <cell r="C57" t="str">
            <v>M3</v>
          </cell>
          <cell r="D57">
            <v>192930</v>
          </cell>
          <cell r="E57">
            <v>200444</v>
          </cell>
          <cell r="F57">
            <v>192288</v>
          </cell>
          <cell r="G57">
            <v>239252</v>
          </cell>
          <cell r="H57">
            <v>207696</v>
          </cell>
          <cell r="I57">
            <v>242679</v>
          </cell>
          <cell r="J57">
            <v>231746</v>
          </cell>
          <cell r="K57">
            <v>145860</v>
          </cell>
        </row>
        <row r="58">
          <cell r="A58">
            <v>450.27</v>
          </cell>
          <cell r="B58" t="str">
            <v>MEZCLA DENSA EN CALIENTE MDC-1</v>
          </cell>
          <cell r="C58" t="str">
            <v>M3</v>
          </cell>
          <cell r="L58">
            <v>254000</v>
          </cell>
        </row>
        <row r="59">
          <cell r="A59">
            <v>460</v>
          </cell>
          <cell r="B59" t="str">
            <v>FRESADO DE PAVIMENTO ASFALTICO (H= 0.20)</v>
          </cell>
          <cell r="C59" t="str">
            <v>M2</v>
          </cell>
          <cell r="D59">
            <v>6760</v>
          </cell>
          <cell r="E59">
            <v>8250</v>
          </cell>
          <cell r="F59">
            <v>8182</v>
          </cell>
          <cell r="G59">
            <v>8145</v>
          </cell>
          <cell r="H59">
            <v>8139</v>
          </cell>
          <cell r="I59">
            <v>7774</v>
          </cell>
          <cell r="J59">
            <v>8152</v>
          </cell>
          <cell r="K59">
            <v>7892</v>
          </cell>
          <cell r="L59">
            <v>7271</v>
          </cell>
          <cell r="M59">
            <v>2950</v>
          </cell>
        </row>
        <row r="60">
          <cell r="A60">
            <v>460.1</v>
          </cell>
          <cell r="B60" t="str">
            <v>FRESADO DE PAVIMENTO ASFALTICO (H= 0.20)</v>
          </cell>
          <cell r="C60" t="str">
            <v>M3</v>
          </cell>
          <cell r="D60">
            <v>33800</v>
          </cell>
          <cell r="E60">
            <v>41250</v>
          </cell>
          <cell r="F60">
            <v>40910</v>
          </cell>
          <cell r="G60">
            <v>40725</v>
          </cell>
          <cell r="H60">
            <v>40695</v>
          </cell>
          <cell r="I60">
            <v>38870</v>
          </cell>
          <cell r="J60">
            <v>40760</v>
          </cell>
          <cell r="K60">
            <v>39460</v>
          </cell>
          <cell r="L60">
            <v>51088</v>
          </cell>
        </row>
        <row r="61">
          <cell r="A61">
            <v>461.1</v>
          </cell>
          <cell r="B61" t="str">
            <v>PAVIMENTO ASFALTICO RECICLADO EN FRIO</v>
          </cell>
          <cell r="C61" t="str">
            <v>M3</v>
          </cell>
          <cell r="D61">
            <v>41246</v>
          </cell>
          <cell r="E61">
            <v>42740</v>
          </cell>
          <cell r="F61">
            <v>39192</v>
          </cell>
          <cell r="G61">
            <v>39241</v>
          </cell>
          <cell r="H61">
            <v>38775</v>
          </cell>
          <cell r="I61">
            <v>40002</v>
          </cell>
          <cell r="J61">
            <v>42089</v>
          </cell>
          <cell r="K61">
            <v>37835</v>
          </cell>
        </row>
        <row r="62">
          <cell r="A62">
            <v>461.2</v>
          </cell>
          <cell r="B62" t="str">
            <v>PAVIMENTO ASFALTICO RECICLADO EN FRIO</v>
          </cell>
          <cell r="C62" t="str">
            <v>M3</v>
          </cell>
          <cell r="D62">
            <v>41246</v>
          </cell>
          <cell r="E62">
            <v>42740</v>
          </cell>
          <cell r="F62">
            <v>39192</v>
          </cell>
          <cell r="G62">
            <v>39241</v>
          </cell>
          <cell r="H62">
            <v>38775</v>
          </cell>
          <cell r="I62">
            <v>40002</v>
          </cell>
          <cell r="J62">
            <v>42089</v>
          </cell>
          <cell r="K62">
            <v>37835</v>
          </cell>
        </row>
        <row r="63">
          <cell r="A63">
            <v>461.3</v>
          </cell>
          <cell r="B63" t="str">
            <v>PAVIMENTO ASFALTICO RECICLADO EN FRIO</v>
          </cell>
          <cell r="C63" t="str">
            <v>M3</v>
          </cell>
          <cell r="D63">
            <v>41246</v>
          </cell>
          <cell r="E63">
            <v>42740</v>
          </cell>
          <cell r="F63">
            <v>39192</v>
          </cell>
          <cell r="G63">
            <v>39241</v>
          </cell>
          <cell r="H63">
            <v>38775</v>
          </cell>
          <cell r="I63">
            <v>40002</v>
          </cell>
          <cell r="J63">
            <v>42089</v>
          </cell>
          <cell r="K63">
            <v>37835</v>
          </cell>
        </row>
        <row r="64">
          <cell r="A64">
            <v>462.1</v>
          </cell>
          <cell r="B64" t="str">
            <v>PAVIM ASF RECICLADO EN CALIENT</v>
          </cell>
          <cell r="C64" t="str">
            <v>M3</v>
          </cell>
          <cell r="D64">
            <v>51974</v>
          </cell>
          <cell r="E64">
            <v>54317</v>
          </cell>
          <cell r="F64">
            <v>52027</v>
          </cell>
          <cell r="G64">
            <v>60334</v>
          </cell>
          <cell r="H64">
            <v>54688</v>
          </cell>
          <cell r="I64">
            <v>59810</v>
          </cell>
          <cell r="J64">
            <v>59686</v>
          </cell>
          <cell r="K64">
            <v>44898</v>
          </cell>
        </row>
        <row r="65">
          <cell r="A65">
            <v>462.2</v>
          </cell>
          <cell r="B65" t="str">
            <v>PAVIM ASF RECICLADO EN CALIENT</v>
          </cell>
          <cell r="C65" t="str">
            <v>M3</v>
          </cell>
          <cell r="D65">
            <v>51974</v>
          </cell>
          <cell r="E65">
            <v>54317</v>
          </cell>
          <cell r="F65">
            <v>52027</v>
          </cell>
          <cell r="G65">
            <v>60334</v>
          </cell>
          <cell r="H65">
            <v>54688</v>
          </cell>
          <cell r="I65">
            <v>59810</v>
          </cell>
          <cell r="J65">
            <v>59686</v>
          </cell>
          <cell r="K65">
            <v>44898</v>
          </cell>
        </row>
        <row r="66">
          <cell r="A66">
            <v>462.3</v>
          </cell>
          <cell r="B66" t="str">
            <v>PAVIM ASF RECICLADO EN CALIENT</v>
          </cell>
          <cell r="C66" t="str">
            <v>M3</v>
          </cell>
          <cell r="D66">
            <v>51974</v>
          </cell>
          <cell r="E66">
            <v>54317</v>
          </cell>
          <cell r="F66">
            <v>52027</v>
          </cell>
          <cell r="G66">
            <v>60334</v>
          </cell>
          <cell r="H66">
            <v>54688</v>
          </cell>
          <cell r="I66">
            <v>59810</v>
          </cell>
          <cell r="J66">
            <v>59686</v>
          </cell>
          <cell r="K66">
            <v>44898</v>
          </cell>
        </row>
        <row r="67">
          <cell r="A67">
            <v>462.4</v>
          </cell>
          <cell r="B67" t="str">
            <v>PAVIM ASFALT RECICL. EN CALIENTE/BACHEO</v>
          </cell>
          <cell r="C67" t="str">
            <v>M3</v>
          </cell>
          <cell r="D67">
            <v>59712</v>
          </cell>
          <cell r="E67">
            <v>63531</v>
          </cell>
          <cell r="F67">
            <v>61305</v>
          </cell>
          <cell r="G67">
            <v>68470</v>
          </cell>
          <cell r="H67">
            <v>64121</v>
          </cell>
          <cell r="I67">
            <v>67941</v>
          </cell>
          <cell r="J67">
            <v>69250</v>
          </cell>
          <cell r="K67">
            <v>53307</v>
          </cell>
          <cell r="L67">
            <v>401518</v>
          </cell>
        </row>
        <row r="68">
          <cell r="A68">
            <v>500</v>
          </cell>
          <cell r="B68" t="str">
            <v>PAVIMENTO DE CONCRETO HIDRAULICO</v>
          </cell>
          <cell r="C68" t="str">
            <v>M3</v>
          </cell>
        </row>
        <row r="69">
          <cell r="A69">
            <v>600.20000000000005</v>
          </cell>
          <cell r="B69" t="str">
            <v>EXCAVACION VARIAS EN ROCA EN SECO</v>
          </cell>
          <cell r="C69" t="str">
            <v>M3</v>
          </cell>
          <cell r="D69">
            <v>26299</v>
          </cell>
          <cell r="E69">
            <v>24249</v>
          </cell>
          <cell r="F69">
            <v>21957</v>
          </cell>
          <cell r="G69">
            <v>26139</v>
          </cell>
          <cell r="H69">
            <v>26614</v>
          </cell>
          <cell r="I69">
            <v>23163</v>
          </cell>
          <cell r="J69">
            <v>27920</v>
          </cell>
          <cell r="K69">
            <v>23839</v>
          </cell>
        </row>
        <row r="70">
          <cell r="A70">
            <v>600.29999999999995</v>
          </cell>
          <cell r="B70" t="str">
            <v>EXCAVACION VARIAS EN ROCA BAJO AGUA</v>
          </cell>
          <cell r="C70" t="str">
            <v>M3</v>
          </cell>
          <cell r="D70">
            <v>32559</v>
          </cell>
          <cell r="E70">
            <v>31815</v>
          </cell>
          <cell r="F70">
            <v>29289</v>
          </cell>
          <cell r="G70">
            <v>34424</v>
          </cell>
          <cell r="H70">
            <v>34535</v>
          </cell>
          <cell r="I70">
            <v>27959</v>
          </cell>
          <cell r="J70">
            <v>34077</v>
          </cell>
          <cell r="K70">
            <v>32598</v>
          </cell>
        </row>
        <row r="71">
          <cell r="A71">
            <v>600.6</v>
          </cell>
          <cell r="B71" t="str">
            <v>EXCAVACION VARIAS SIN CLASIFICAR</v>
          </cell>
          <cell r="C71" t="str">
            <v>M3</v>
          </cell>
          <cell r="D71">
            <v>24079</v>
          </cell>
          <cell r="E71">
            <v>32998</v>
          </cell>
          <cell r="F71">
            <v>27105</v>
          </cell>
          <cell r="G71">
            <v>29245</v>
          </cell>
          <cell r="H71">
            <v>25041</v>
          </cell>
          <cell r="I71">
            <v>21146</v>
          </cell>
          <cell r="J71">
            <v>24588</v>
          </cell>
          <cell r="K71">
            <v>22877</v>
          </cell>
          <cell r="L71">
            <v>17327</v>
          </cell>
        </row>
        <row r="72">
          <cell r="A72">
            <v>600.70000000000005</v>
          </cell>
          <cell r="B72" t="str">
            <v>EXCAVACION VARIAS MATERIAL COMUN EN SECO</v>
          </cell>
          <cell r="C72" t="str">
            <v>M3</v>
          </cell>
          <cell r="D72">
            <v>20506</v>
          </cell>
          <cell r="E72">
            <v>27959</v>
          </cell>
          <cell r="F72">
            <v>22968</v>
          </cell>
          <cell r="G72">
            <v>24795</v>
          </cell>
          <cell r="H72">
            <v>21311</v>
          </cell>
          <cell r="I72">
            <v>17988</v>
          </cell>
          <cell r="J72">
            <v>20890</v>
          </cell>
          <cell r="K72">
            <v>19430</v>
          </cell>
        </row>
        <row r="73">
          <cell r="A73">
            <v>600.79999999999995</v>
          </cell>
          <cell r="B73" t="str">
            <v>EXCAVACION VARIAS MAT. COMUN BAJO AGUA</v>
          </cell>
          <cell r="C73" t="str">
            <v>M3</v>
          </cell>
          <cell r="D73">
            <v>26161</v>
          </cell>
          <cell r="E73">
            <v>35331</v>
          </cell>
          <cell r="F73">
            <v>30079</v>
          </cell>
          <cell r="G73">
            <v>31906</v>
          </cell>
          <cell r="H73">
            <v>27617</v>
          </cell>
          <cell r="I73">
            <v>24050</v>
          </cell>
          <cell r="J73">
            <v>26875</v>
          </cell>
          <cell r="K73">
            <v>23622</v>
          </cell>
          <cell r="L73">
            <v>22858</v>
          </cell>
        </row>
        <row r="74">
          <cell r="A74">
            <v>600.9</v>
          </cell>
          <cell r="B74" t="str">
            <v>EXCAVACIONES VARIAS EN ROCA BAJO AGUA</v>
          </cell>
          <cell r="C74" t="str">
            <v>M3</v>
          </cell>
          <cell r="D74">
            <v>32559</v>
          </cell>
          <cell r="E74">
            <v>31815</v>
          </cell>
          <cell r="F74">
            <v>29289</v>
          </cell>
          <cell r="G74">
            <v>34424</v>
          </cell>
          <cell r="H74">
            <v>34535</v>
          </cell>
          <cell r="I74">
            <v>27959</v>
          </cell>
          <cell r="J74">
            <v>34077</v>
          </cell>
          <cell r="K74">
            <v>32598</v>
          </cell>
        </row>
        <row r="75">
          <cell r="A75">
            <v>610.1</v>
          </cell>
          <cell r="B75" t="str">
            <v>RELLENO PARA ESTRUCTURAS</v>
          </cell>
          <cell r="C75" t="str">
            <v>M3</v>
          </cell>
          <cell r="D75">
            <v>19312</v>
          </cell>
          <cell r="E75">
            <v>17272</v>
          </cell>
          <cell r="F75">
            <v>19274</v>
          </cell>
          <cell r="G75">
            <v>21451</v>
          </cell>
          <cell r="H75">
            <v>24786</v>
          </cell>
          <cell r="I75">
            <v>31143</v>
          </cell>
          <cell r="J75">
            <v>17365</v>
          </cell>
          <cell r="K75">
            <v>19312</v>
          </cell>
          <cell r="L75">
            <v>32743</v>
          </cell>
        </row>
        <row r="76">
          <cell r="A76">
            <v>623.1</v>
          </cell>
          <cell r="B76" t="str">
            <v>SUMINISTRO E HINCAMIENTO DE RIELES</v>
          </cell>
          <cell r="C76" t="str">
            <v>M3</v>
          </cell>
          <cell r="D76">
            <v>59266</v>
          </cell>
          <cell r="E76">
            <v>59266</v>
          </cell>
          <cell r="F76">
            <v>59266</v>
          </cell>
          <cell r="G76">
            <v>59266</v>
          </cell>
          <cell r="H76">
            <v>59266</v>
          </cell>
          <cell r="I76">
            <v>59266</v>
          </cell>
          <cell r="J76">
            <v>59266</v>
          </cell>
          <cell r="K76">
            <v>59266</v>
          </cell>
          <cell r="L76">
            <v>81212</v>
          </cell>
        </row>
        <row r="77">
          <cell r="A77">
            <v>623.20000000000005</v>
          </cell>
          <cell r="B77" t="str">
            <v>SUMINISTRO E INSTALACION DE RIELES</v>
          </cell>
          <cell r="C77" t="str">
            <v>M3</v>
          </cell>
          <cell r="D77">
            <v>49871</v>
          </cell>
          <cell r="E77">
            <v>49871</v>
          </cell>
          <cell r="F77">
            <v>49871</v>
          </cell>
          <cell r="G77">
            <v>49871</v>
          </cell>
          <cell r="H77">
            <v>49871</v>
          </cell>
          <cell r="I77">
            <v>49871</v>
          </cell>
          <cell r="J77">
            <v>49871</v>
          </cell>
          <cell r="K77">
            <v>49871</v>
          </cell>
          <cell r="L77">
            <v>70032</v>
          </cell>
        </row>
        <row r="78">
          <cell r="A78">
            <v>630.29999999999995</v>
          </cell>
          <cell r="B78" t="str">
            <v>CONCRETO CLASE C</v>
          </cell>
          <cell r="C78" t="str">
            <v>M3</v>
          </cell>
          <cell r="D78">
            <v>279236</v>
          </cell>
          <cell r="E78">
            <v>294531</v>
          </cell>
          <cell r="F78">
            <v>263588</v>
          </cell>
          <cell r="G78">
            <v>335369</v>
          </cell>
          <cell r="H78">
            <v>285754</v>
          </cell>
          <cell r="I78">
            <v>267211</v>
          </cell>
          <cell r="J78">
            <v>270488</v>
          </cell>
          <cell r="K78">
            <v>213438</v>
          </cell>
        </row>
        <row r="79">
          <cell r="A79">
            <v>630.4</v>
          </cell>
          <cell r="B79" t="str">
            <v>CONCRETO CLASE D</v>
          </cell>
          <cell r="C79" t="str">
            <v>M3</v>
          </cell>
          <cell r="D79">
            <v>261647</v>
          </cell>
          <cell r="E79">
            <v>281102</v>
          </cell>
          <cell r="F79">
            <v>244478</v>
          </cell>
          <cell r="G79">
            <v>307213</v>
          </cell>
          <cell r="H79">
            <v>265299</v>
          </cell>
          <cell r="I79">
            <v>250493</v>
          </cell>
          <cell r="J79">
            <v>252334</v>
          </cell>
          <cell r="K79">
            <v>197162</v>
          </cell>
          <cell r="L79">
            <v>378100</v>
          </cell>
        </row>
        <row r="80">
          <cell r="A80">
            <v>630.5</v>
          </cell>
          <cell r="B80" t="str">
            <v>CONCRETO CLASE E</v>
          </cell>
          <cell r="C80" t="str">
            <v>M3</v>
          </cell>
          <cell r="D80">
            <v>239651</v>
          </cell>
          <cell r="E80">
            <v>260692</v>
          </cell>
          <cell r="F80">
            <v>220688</v>
          </cell>
          <cell r="G80">
            <v>274323</v>
          </cell>
          <cell r="H80">
            <v>237037</v>
          </cell>
          <cell r="I80">
            <v>229927</v>
          </cell>
          <cell r="J80">
            <v>227491</v>
          </cell>
          <cell r="K80">
            <v>175738</v>
          </cell>
        </row>
        <row r="81">
          <cell r="A81">
            <v>630.6</v>
          </cell>
          <cell r="B81" t="str">
            <v>CONCRETO CLASE F</v>
          </cell>
          <cell r="C81" t="str">
            <v>M3</v>
          </cell>
          <cell r="D81">
            <v>214526</v>
          </cell>
          <cell r="E81">
            <v>219476</v>
          </cell>
          <cell r="F81">
            <v>198254</v>
          </cell>
          <cell r="G81">
            <v>240261</v>
          </cell>
          <cell r="H81">
            <v>213901</v>
          </cell>
          <cell r="I81">
            <v>200318</v>
          </cell>
          <cell r="J81">
            <v>202628</v>
          </cell>
          <cell r="K81">
            <v>155789</v>
          </cell>
          <cell r="L81">
            <v>308170</v>
          </cell>
        </row>
        <row r="82">
          <cell r="A82">
            <v>630.70000000000005</v>
          </cell>
          <cell r="B82" t="str">
            <v xml:space="preserve">CONCRETO CLASE G </v>
          </cell>
          <cell r="C82" t="str">
            <v>M3</v>
          </cell>
          <cell r="D82">
            <v>203415</v>
          </cell>
          <cell r="E82">
            <v>232154</v>
          </cell>
          <cell r="F82">
            <v>188702</v>
          </cell>
          <cell r="G82">
            <v>234666</v>
          </cell>
          <cell r="H82">
            <v>191391</v>
          </cell>
          <cell r="I82">
            <v>202790</v>
          </cell>
          <cell r="J82">
            <v>186902</v>
          </cell>
          <cell r="K82">
            <v>137452</v>
          </cell>
          <cell r="L82">
            <v>238347</v>
          </cell>
        </row>
        <row r="83">
          <cell r="A83">
            <v>630.11</v>
          </cell>
          <cell r="B83" t="str">
            <v>REALCE DE BORDILLO DE CUNETAS</v>
          </cell>
          <cell r="C83" t="str">
            <v>M3</v>
          </cell>
          <cell r="L83">
            <v>26902</v>
          </cell>
        </row>
        <row r="84">
          <cell r="A84">
            <v>630.12</v>
          </cell>
          <cell r="B84" t="str">
            <v>CONCRETO CLASE G (BASES)</v>
          </cell>
          <cell r="C84" t="str">
            <v>M3</v>
          </cell>
          <cell r="D84">
            <v>190278</v>
          </cell>
          <cell r="E84">
            <v>213015</v>
          </cell>
          <cell r="F84">
            <v>176875</v>
          </cell>
          <cell r="G84">
            <v>218366</v>
          </cell>
          <cell r="H84">
            <v>180440</v>
          </cell>
          <cell r="I84">
            <v>188474</v>
          </cell>
          <cell r="J84">
            <v>175647</v>
          </cell>
          <cell r="K84">
            <v>130090</v>
          </cell>
        </row>
        <row r="85">
          <cell r="A85">
            <v>630.13</v>
          </cell>
          <cell r="B85" t="str">
            <v>CONCRETO CLASE G (ELEVACIONES)</v>
          </cell>
          <cell r="C85" t="str">
            <v>M3</v>
          </cell>
          <cell r="D85">
            <v>203415</v>
          </cell>
          <cell r="E85">
            <v>232154</v>
          </cell>
          <cell r="F85">
            <v>188702</v>
          </cell>
          <cell r="G85">
            <v>234666</v>
          </cell>
          <cell r="H85">
            <v>191391</v>
          </cell>
          <cell r="I85">
            <v>202790</v>
          </cell>
          <cell r="J85">
            <v>186902</v>
          </cell>
          <cell r="K85">
            <v>137452</v>
          </cell>
        </row>
        <row r="86">
          <cell r="A86">
            <v>632</v>
          </cell>
          <cell r="B86" t="str">
            <v>BARANDA EN CONCRETO</v>
          </cell>
          <cell r="C86" t="str">
            <v>ML</v>
          </cell>
          <cell r="D86">
            <v>149763</v>
          </cell>
        </row>
        <row r="87">
          <cell r="A87">
            <v>640.1</v>
          </cell>
          <cell r="B87" t="str">
            <v>ACERO DE REFUERZO GRADO 37</v>
          </cell>
          <cell r="C87" t="str">
            <v>KG</v>
          </cell>
          <cell r="D87">
            <v>2449</v>
          </cell>
          <cell r="E87">
            <v>1517</v>
          </cell>
          <cell r="F87">
            <v>1798</v>
          </cell>
          <cell r="G87">
            <v>1859</v>
          </cell>
          <cell r="H87">
            <v>1717</v>
          </cell>
          <cell r="I87">
            <v>2006</v>
          </cell>
          <cell r="J87">
            <v>2261</v>
          </cell>
          <cell r="K87">
            <v>1461</v>
          </cell>
          <cell r="L87">
            <v>2503</v>
          </cell>
        </row>
        <row r="88">
          <cell r="A88">
            <v>640.29999999999995</v>
          </cell>
          <cell r="B88" t="str">
            <v>ACERO DE REFUERZO GRADO 60</v>
          </cell>
          <cell r="C88" t="str">
            <v>KG</v>
          </cell>
          <cell r="D88">
            <v>2586</v>
          </cell>
          <cell r="E88">
            <v>1517</v>
          </cell>
          <cell r="F88">
            <v>2207</v>
          </cell>
          <cell r="G88">
            <v>2187</v>
          </cell>
          <cell r="H88">
            <v>1957</v>
          </cell>
          <cell r="I88">
            <v>2142</v>
          </cell>
          <cell r="J88">
            <v>2534</v>
          </cell>
          <cell r="K88">
            <v>1461</v>
          </cell>
          <cell r="L88">
            <v>2374</v>
          </cell>
        </row>
        <row r="89">
          <cell r="A89">
            <v>646</v>
          </cell>
          <cell r="B89" t="str">
            <v>ANCLAJES O TIEBACKS</v>
          </cell>
          <cell r="C89" t="str">
            <v>ML</v>
          </cell>
          <cell r="D89">
            <v>170000</v>
          </cell>
          <cell r="E89">
            <v>170000</v>
          </cell>
          <cell r="F89">
            <v>170000</v>
          </cell>
          <cell r="G89">
            <v>170000</v>
          </cell>
          <cell r="H89">
            <v>170000</v>
          </cell>
          <cell r="I89">
            <v>170000</v>
          </cell>
          <cell r="J89">
            <v>170000</v>
          </cell>
          <cell r="K89">
            <v>170000</v>
          </cell>
        </row>
        <row r="90">
          <cell r="A90">
            <v>660.2</v>
          </cell>
          <cell r="B90" t="str">
            <v>TUBERIA DE CONCRETO SIMPLE DIAM = 600 mm</v>
          </cell>
          <cell r="C90" t="str">
            <v>M</v>
          </cell>
          <cell r="D90">
            <v>128505</v>
          </cell>
          <cell r="E90">
            <v>167497</v>
          </cell>
          <cell r="F90">
            <v>166161</v>
          </cell>
          <cell r="G90">
            <v>146770</v>
          </cell>
          <cell r="H90">
            <v>176424</v>
          </cell>
          <cell r="I90">
            <v>171799</v>
          </cell>
          <cell r="J90">
            <v>153108</v>
          </cell>
          <cell r="K90">
            <v>112584</v>
          </cell>
          <cell r="L90">
            <v>139951</v>
          </cell>
        </row>
        <row r="91">
          <cell r="A91">
            <v>661</v>
          </cell>
          <cell r="B91" t="str">
            <v>TUBERIA CONCRETO REFORZADO DIAM = 900 mm</v>
          </cell>
          <cell r="C91" t="str">
            <v>M</v>
          </cell>
          <cell r="D91">
            <v>146874</v>
          </cell>
          <cell r="E91">
            <v>172251</v>
          </cell>
          <cell r="F91">
            <v>173455</v>
          </cell>
          <cell r="G91">
            <v>204035</v>
          </cell>
          <cell r="H91">
            <v>190497</v>
          </cell>
          <cell r="I91">
            <v>219374</v>
          </cell>
          <cell r="J91">
            <v>233284</v>
          </cell>
          <cell r="K91">
            <v>150657</v>
          </cell>
          <cell r="L91">
            <v>226259</v>
          </cell>
        </row>
        <row r="92">
          <cell r="A92">
            <v>670.2</v>
          </cell>
          <cell r="B92" t="str">
            <v>DISIPADORES DE ENERGIA EN CONCRETO CICLP</v>
          </cell>
          <cell r="C92" t="str">
            <v>M3</v>
          </cell>
          <cell r="D92">
            <v>214496</v>
          </cell>
          <cell r="E92">
            <v>245929</v>
          </cell>
          <cell r="F92">
            <v>203457</v>
          </cell>
          <cell r="G92">
            <v>246769</v>
          </cell>
          <cell r="H92">
            <v>201408</v>
          </cell>
          <cell r="I92">
            <v>206788</v>
          </cell>
          <cell r="J92">
            <v>189996</v>
          </cell>
          <cell r="K92">
            <v>154080</v>
          </cell>
        </row>
        <row r="93">
          <cell r="A93">
            <v>671</v>
          </cell>
          <cell r="B93" t="str">
            <v>CUNETAS REVESTIDAS EN EN CONCRETO</v>
          </cell>
          <cell r="C93" t="str">
            <v>M3</v>
          </cell>
          <cell r="D93">
            <v>237792</v>
          </cell>
          <cell r="E93">
            <v>251430</v>
          </cell>
          <cell r="F93">
            <v>230109</v>
          </cell>
          <cell r="G93">
            <v>267914</v>
          </cell>
          <cell r="H93">
            <v>239418</v>
          </cell>
          <cell r="I93">
            <v>218622</v>
          </cell>
          <cell r="J93">
            <v>229263</v>
          </cell>
          <cell r="K93">
            <v>183771</v>
          </cell>
          <cell r="L93">
            <v>269566</v>
          </cell>
        </row>
        <row r="94">
          <cell r="A94">
            <v>671.1</v>
          </cell>
          <cell r="B94" t="str">
            <v>CUNETAS REVESTIDAS EN EN CONCRETO</v>
          </cell>
          <cell r="C94" t="str">
            <v>M3</v>
          </cell>
          <cell r="L94">
            <v>323972</v>
          </cell>
        </row>
        <row r="95">
          <cell r="A95">
            <v>672</v>
          </cell>
          <cell r="B95" t="str">
            <v>BORDILLOS (H=0.40 m)</v>
          </cell>
          <cell r="C95" t="str">
            <v>M</v>
          </cell>
          <cell r="D95">
            <v>19432</v>
          </cell>
          <cell r="E95">
            <v>20543</v>
          </cell>
          <cell r="F95">
            <v>17541</v>
          </cell>
          <cell r="G95">
            <v>21869</v>
          </cell>
          <cell r="H95">
            <v>18902</v>
          </cell>
          <cell r="I95">
            <v>18426</v>
          </cell>
          <cell r="J95">
            <v>17502</v>
          </cell>
          <cell r="K95">
            <v>13841</v>
          </cell>
        </row>
        <row r="96">
          <cell r="A96">
            <v>673</v>
          </cell>
          <cell r="B96" t="str">
            <v>MATERIAL FILTRANTE</v>
          </cell>
          <cell r="C96" t="str">
            <v>M3</v>
          </cell>
          <cell r="D96">
            <v>53643</v>
          </cell>
          <cell r="E96">
            <v>28752</v>
          </cell>
          <cell r="F96">
            <v>40920</v>
          </cell>
          <cell r="G96">
            <v>41435</v>
          </cell>
          <cell r="H96">
            <v>47076</v>
          </cell>
          <cell r="I96">
            <v>42042</v>
          </cell>
          <cell r="J96">
            <v>44295</v>
          </cell>
          <cell r="K96">
            <v>26138</v>
          </cell>
          <cell r="L96">
            <v>57915</v>
          </cell>
        </row>
        <row r="97">
          <cell r="A97">
            <v>673.1</v>
          </cell>
          <cell r="B97" t="str">
            <v>DREN HORIZONTAL DE 1 A 10 M</v>
          </cell>
          <cell r="C97" t="str">
            <v>ML</v>
          </cell>
          <cell r="D97">
            <v>10100</v>
          </cell>
          <cell r="E97">
            <v>10100</v>
          </cell>
          <cell r="F97">
            <v>10100</v>
          </cell>
          <cell r="G97">
            <v>10100</v>
          </cell>
          <cell r="H97">
            <v>10100</v>
          </cell>
          <cell r="I97">
            <v>10100</v>
          </cell>
          <cell r="J97">
            <v>10100</v>
          </cell>
          <cell r="K97">
            <v>10100</v>
          </cell>
          <cell r="L97">
            <v>23543</v>
          </cell>
        </row>
        <row r="98">
          <cell r="A98">
            <v>678.1</v>
          </cell>
          <cell r="B98" t="str">
            <v>SUMINISTRO Y COLOCACION DE DUCTOS DE PVC O SIMILAR</v>
          </cell>
          <cell r="C98" t="str">
            <v>ML</v>
          </cell>
          <cell r="D98">
            <v>10100</v>
          </cell>
          <cell r="E98">
            <v>10100</v>
          </cell>
          <cell r="F98">
            <v>10100</v>
          </cell>
          <cell r="G98">
            <v>10100</v>
          </cell>
          <cell r="H98">
            <v>10100</v>
          </cell>
          <cell r="I98">
            <v>10100</v>
          </cell>
          <cell r="J98">
            <v>10100</v>
          </cell>
          <cell r="K98">
            <v>10100</v>
          </cell>
          <cell r="L98">
            <v>23543</v>
          </cell>
        </row>
        <row r="99">
          <cell r="A99">
            <v>681.1</v>
          </cell>
          <cell r="B99" t="str">
            <v>GAVIONES</v>
          </cell>
          <cell r="C99" t="str">
            <v>M3</v>
          </cell>
          <cell r="D99">
            <v>64592</v>
          </cell>
          <cell r="E99">
            <v>62409</v>
          </cell>
          <cell r="F99">
            <v>58198</v>
          </cell>
          <cell r="G99">
            <v>67779</v>
          </cell>
          <cell r="H99">
            <v>59158</v>
          </cell>
          <cell r="I99">
            <v>59474</v>
          </cell>
          <cell r="J99">
            <v>61987</v>
          </cell>
          <cell r="K99">
            <v>56797</v>
          </cell>
          <cell r="L99">
            <v>71505</v>
          </cell>
        </row>
        <row r="100">
          <cell r="A100">
            <v>700.1</v>
          </cell>
          <cell r="B100" t="str">
            <v>LINEA DE DEMARCACION</v>
          </cell>
          <cell r="C100" t="str">
            <v>M</v>
          </cell>
          <cell r="D100">
            <v>620</v>
          </cell>
          <cell r="E100">
            <v>758</v>
          </cell>
          <cell r="F100">
            <v>572</v>
          </cell>
          <cell r="G100">
            <v>680</v>
          </cell>
          <cell r="H100">
            <v>688</v>
          </cell>
          <cell r="I100">
            <v>650</v>
          </cell>
          <cell r="J100">
            <v>706</v>
          </cell>
          <cell r="K100">
            <v>797</v>
          </cell>
        </row>
        <row r="101">
          <cell r="A101">
            <v>700.2</v>
          </cell>
          <cell r="B101" t="str">
            <v>MARCA VIAL</v>
          </cell>
          <cell r="C101" t="str">
            <v>M2</v>
          </cell>
          <cell r="D101">
            <v>10602</v>
          </cell>
          <cell r="E101">
            <v>13055</v>
          </cell>
          <cell r="F101">
            <v>10490</v>
          </cell>
          <cell r="G101">
            <v>12160</v>
          </cell>
          <cell r="H101">
            <v>10656</v>
          </cell>
          <cell r="I101">
            <v>9929</v>
          </cell>
          <cell r="J101">
            <v>11011</v>
          </cell>
          <cell r="K101">
            <v>11092</v>
          </cell>
        </row>
        <row r="102">
          <cell r="A102">
            <v>701</v>
          </cell>
          <cell r="B102" t="str">
            <v>TACHA REFLECTIVA</v>
          </cell>
          <cell r="C102" t="str">
            <v>U</v>
          </cell>
          <cell r="D102">
            <v>10871</v>
          </cell>
          <cell r="E102">
            <v>10214</v>
          </cell>
          <cell r="F102">
            <v>8815</v>
          </cell>
          <cell r="G102">
            <v>8763</v>
          </cell>
          <cell r="H102">
            <v>8087</v>
          </cell>
          <cell r="I102">
            <v>8758</v>
          </cell>
          <cell r="J102">
            <v>9450</v>
          </cell>
          <cell r="K102">
            <v>10274</v>
          </cell>
        </row>
        <row r="103">
          <cell r="A103">
            <v>710.1</v>
          </cell>
          <cell r="B103" t="str">
            <v>SEÑAL DE TRANSITO</v>
          </cell>
          <cell r="C103" t="str">
            <v>U</v>
          </cell>
          <cell r="D103">
            <v>136206</v>
          </cell>
          <cell r="E103">
            <v>108973</v>
          </cell>
          <cell r="F103">
            <v>82191</v>
          </cell>
          <cell r="G103">
            <v>110599</v>
          </cell>
          <cell r="H103">
            <v>115436</v>
          </cell>
          <cell r="I103">
            <v>135715</v>
          </cell>
          <cell r="J103">
            <v>116936</v>
          </cell>
          <cell r="K103">
            <v>121453</v>
          </cell>
        </row>
        <row r="104">
          <cell r="A104">
            <v>720</v>
          </cell>
          <cell r="B104" t="str">
            <v>POSTE DE KILOMETRAJE (MOJON)</v>
          </cell>
          <cell r="C104" t="str">
            <v>U</v>
          </cell>
          <cell r="D104">
            <v>67523</v>
          </cell>
          <cell r="E104">
            <v>71059</v>
          </cell>
          <cell r="F104">
            <v>53486</v>
          </cell>
          <cell r="G104">
            <v>50379</v>
          </cell>
          <cell r="H104">
            <v>55920</v>
          </cell>
          <cell r="I104">
            <v>56476</v>
          </cell>
          <cell r="J104">
            <v>55156</v>
          </cell>
          <cell r="K104">
            <v>53075</v>
          </cell>
        </row>
        <row r="105">
          <cell r="A105">
            <v>730.1</v>
          </cell>
          <cell r="B105" t="str">
            <v>DEFENSA METALICA - CORREA SIMPLE</v>
          </cell>
          <cell r="C105" t="str">
            <v>M</v>
          </cell>
          <cell r="D105">
            <v>115865</v>
          </cell>
          <cell r="E105">
            <v>89369</v>
          </cell>
          <cell r="F105">
            <v>74325</v>
          </cell>
          <cell r="G105">
            <v>86428</v>
          </cell>
          <cell r="H105">
            <v>104683</v>
          </cell>
          <cell r="I105">
            <v>101349</v>
          </cell>
          <cell r="J105">
            <v>81770</v>
          </cell>
          <cell r="K105">
            <v>102996</v>
          </cell>
        </row>
        <row r="106">
          <cell r="A106">
            <v>730.2</v>
          </cell>
          <cell r="B106" t="str">
            <v>SECCION FINAL - DEFENSA METALICA</v>
          </cell>
          <cell r="C106" t="str">
            <v>U</v>
          </cell>
          <cell r="D106">
            <v>54925</v>
          </cell>
          <cell r="E106">
            <v>37375</v>
          </cell>
          <cell r="F106">
            <v>47938</v>
          </cell>
          <cell r="G106">
            <v>35832</v>
          </cell>
          <cell r="H106">
            <v>36238</v>
          </cell>
          <cell r="I106">
            <v>37375</v>
          </cell>
          <cell r="J106">
            <v>36400</v>
          </cell>
          <cell r="K106">
            <v>30550</v>
          </cell>
        </row>
        <row r="107">
          <cell r="A107">
            <v>740</v>
          </cell>
          <cell r="B107" t="str">
            <v>CAPTAFAROS</v>
          </cell>
          <cell r="C107" t="str">
            <v>U</v>
          </cell>
          <cell r="D107">
            <v>9672</v>
          </cell>
          <cell r="E107">
            <v>9491</v>
          </cell>
          <cell r="F107">
            <v>6367</v>
          </cell>
          <cell r="G107">
            <v>9624</v>
          </cell>
          <cell r="H107">
            <v>6062</v>
          </cell>
          <cell r="I107">
            <v>7374</v>
          </cell>
          <cell r="J107">
            <v>8657</v>
          </cell>
          <cell r="K107">
            <v>7202</v>
          </cell>
        </row>
        <row r="108">
          <cell r="A108">
            <v>741</v>
          </cell>
          <cell r="B108" t="str">
            <v>PINTURA DE MUROS</v>
          </cell>
          <cell r="C108" t="str">
            <v>M2</v>
          </cell>
          <cell r="L108">
            <v>10877</v>
          </cell>
        </row>
        <row r="109">
          <cell r="A109">
            <v>810.1</v>
          </cell>
          <cell r="B109" t="str">
            <v>EMPRADIZACION CON BLOQUES DE CESPED</v>
          </cell>
          <cell r="C109" t="str">
            <v>M2</v>
          </cell>
          <cell r="D109">
            <v>4758</v>
          </cell>
          <cell r="E109">
            <v>6691</v>
          </cell>
          <cell r="F109">
            <v>5538</v>
          </cell>
          <cell r="G109">
            <v>6543</v>
          </cell>
          <cell r="H109">
            <v>6703</v>
          </cell>
          <cell r="I109">
            <v>7365</v>
          </cell>
          <cell r="J109">
            <v>6507</v>
          </cell>
          <cell r="K109">
            <v>5300</v>
          </cell>
          <cell r="L109">
            <v>3513</v>
          </cell>
        </row>
        <row r="110">
          <cell r="A110">
            <v>810.2</v>
          </cell>
          <cell r="B110" t="str">
            <v>EMPRADIZACION CON TIERRA ORG Y SEMILLAS</v>
          </cell>
          <cell r="C110" t="str">
            <v>M2</v>
          </cell>
          <cell r="D110">
            <v>6176</v>
          </cell>
          <cell r="E110">
            <v>6592</v>
          </cell>
          <cell r="F110">
            <v>6344</v>
          </cell>
          <cell r="G110">
            <v>6642</v>
          </cell>
          <cell r="H110">
            <v>6553</v>
          </cell>
          <cell r="I110">
            <v>4957</v>
          </cell>
          <cell r="J110">
            <v>7748</v>
          </cell>
          <cell r="K110">
            <v>11570</v>
          </cell>
          <cell r="L110">
            <v>6474</v>
          </cell>
        </row>
        <row r="111">
          <cell r="A111">
            <v>820.1</v>
          </cell>
          <cell r="B111" t="str">
            <v>GEOTEXTIL PARA FILTROS</v>
          </cell>
          <cell r="C111" t="str">
            <v>M2</v>
          </cell>
          <cell r="D111">
            <v>3799</v>
          </cell>
          <cell r="E111">
            <v>1863</v>
          </cell>
          <cell r="F111">
            <v>3578</v>
          </cell>
          <cell r="G111">
            <v>3097</v>
          </cell>
          <cell r="H111">
            <v>2656</v>
          </cell>
          <cell r="I111">
            <v>2596</v>
          </cell>
          <cell r="J111">
            <v>3578</v>
          </cell>
          <cell r="K111">
            <v>1963</v>
          </cell>
          <cell r="L111">
            <v>3613</v>
          </cell>
        </row>
        <row r="112">
          <cell r="A112">
            <v>900.1</v>
          </cell>
          <cell r="B112" t="str">
            <v>TRANS MAT - EXPLAN (100 - 1000M)</v>
          </cell>
          <cell r="C112" t="str">
            <v>M3xES</v>
          </cell>
          <cell r="D112">
            <v>650</v>
          </cell>
          <cell r="E112">
            <v>628</v>
          </cell>
          <cell r="F112">
            <v>520</v>
          </cell>
          <cell r="G112">
            <v>585</v>
          </cell>
          <cell r="H112">
            <v>650</v>
          </cell>
          <cell r="I112">
            <v>533</v>
          </cell>
          <cell r="J112">
            <v>572</v>
          </cell>
          <cell r="K112">
            <v>520</v>
          </cell>
        </row>
        <row r="113">
          <cell r="A113">
            <v>900.2</v>
          </cell>
          <cell r="B113" t="str">
            <v>TRANS MAT - EXPLAN (MAS DE - 1000M)</v>
          </cell>
          <cell r="C113" t="str">
            <v>M3xKM</v>
          </cell>
          <cell r="D113">
            <v>723</v>
          </cell>
          <cell r="E113">
            <v>698</v>
          </cell>
          <cell r="F113">
            <v>577</v>
          </cell>
          <cell r="G113">
            <v>650</v>
          </cell>
          <cell r="H113">
            <v>723</v>
          </cell>
          <cell r="I113">
            <v>593</v>
          </cell>
          <cell r="J113">
            <v>636</v>
          </cell>
          <cell r="K113">
            <v>577</v>
          </cell>
        </row>
        <row r="114">
          <cell r="A114">
            <v>900.3</v>
          </cell>
          <cell r="B114" t="str">
            <v>TRANS MATERIALES PROV. DE DERRUMBES</v>
          </cell>
          <cell r="C114" t="str">
            <v>M3xKM</v>
          </cell>
          <cell r="D114">
            <v>723</v>
          </cell>
          <cell r="E114">
            <v>698</v>
          </cell>
          <cell r="F114">
            <v>577</v>
          </cell>
          <cell r="G114">
            <v>650</v>
          </cell>
          <cell r="H114">
            <v>723</v>
          </cell>
          <cell r="I114">
            <v>593</v>
          </cell>
          <cell r="J114">
            <v>636</v>
          </cell>
          <cell r="K114">
            <v>577</v>
          </cell>
        </row>
        <row r="116">
          <cell r="A116">
            <v>2000</v>
          </cell>
          <cell r="B116" t="str">
            <v>LIMPIEZA CALZADA EXISTENTE</v>
          </cell>
          <cell r="C116" t="str">
            <v>HA</v>
          </cell>
          <cell r="D116">
            <v>32468</v>
          </cell>
          <cell r="E116">
            <v>37271</v>
          </cell>
          <cell r="F116">
            <v>34736</v>
          </cell>
          <cell r="G116">
            <v>36361</v>
          </cell>
          <cell r="H116">
            <v>35556</v>
          </cell>
          <cell r="I116">
            <v>28812</v>
          </cell>
          <cell r="J116">
            <v>31985</v>
          </cell>
          <cell r="K116">
            <v>35718</v>
          </cell>
        </row>
        <row r="117">
          <cell r="A117">
            <v>2021</v>
          </cell>
          <cell r="B117" t="str">
            <v>DEMOLICIONES CONCRETO CICLOPEO</v>
          </cell>
          <cell r="C117" t="str">
            <v>M3</v>
          </cell>
          <cell r="D117">
            <v>18834</v>
          </cell>
          <cell r="E117">
            <v>16485</v>
          </cell>
          <cell r="F117">
            <v>14931</v>
          </cell>
          <cell r="G117">
            <v>17791</v>
          </cell>
          <cell r="H117">
            <v>19404</v>
          </cell>
          <cell r="I117">
            <v>15544</v>
          </cell>
          <cell r="J117">
            <v>18268</v>
          </cell>
          <cell r="K117">
            <v>17859</v>
          </cell>
        </row>
        <row r="118">
          <cell r="A118">
            <v>2022</v>
          </cell>
          <cell r="B118" t="str">
            <v>DEMOLICIONES DE MAMPOSTERIA</v>
          </cell>
          <cell r="C118" t="str">
            <v>M3</v>
          </cell>
          <cell r="D118">
            <v>18287</v>
          </cell>
          <cell r="E118">
            <v>24322</v>
          </cell>
          <cell r="F118">
            <v>19777</v>
          </cell>
          <cell r="G118">
            <v>20319</v>
          </cell>
          <cell r="H118">
            <v>17644</v>
          </cell>
          <cell r="I118">
            <v>15690</v>
          </cell>
          <cell r="J118">
            <v>15707</v>
          </cell>
          <cell r="K118">
            <v>17203</v>
          </cell>
        </row>
        <row r="119">
          <cell r="A119">
            <v>2490</v>
          </cell>
          <cell r="B119" t="str">
            <v>EXT. COMP. CAPA ROD. - ASFALTO NATURAL</v>
          </cell>
          <cell r="C119" t="str">
            <v>M3</v>
          </cell>
          <cell r="D119">
            <v>128184</v>
          </cell>
          <cell r="F119">
            <v>112412</v>
          </cell>
          <cell r="I119">
            <v>186061</v>
          </cell>
          <cell r="J119">
            <v>97000</v>
          </cell>
        </row>
        <row r="120">
          <cell r="A120">
            <v>2600</v>
          </cell>
          <cell r="B120" t="str">
            <v>RIEGO DE SELLO - ASFALTO LIQUIDO</v>
          </cell>
          <cell r="C120" t="str">
            <v>M2</v>
          </cell>
          <cell r="D120">
            <v>954</v>
          </cell>
          <cell r="E120">
            <v>878</v>
          </cell>
          <cell r="F120">
            <v>675</v>
          </cell>
          <cell r="G120">
            <v>997</v>
          </cell>
          <cell r="H120">
            <v>758</v>
          </cell>
          <cell r="I120">
            <v>698</v>
          </cell>
          <cell r="J120">
            <v>883</v>
          </cell>
          <cell r="K120">
            <v>655</v>
          </cell>
        </row>
        <row r="121">
          <cell r="A121">
            <v>2610</v>
          </cell>
          <cell r="B121" t="str">
            <v>RIEGO SELLO - EMULSION</v>
          </cell>
          <cell r="C121" t="str">
            <v>M2</v>
          </cell>
          <cell r="D121">
            <v>1119</v>
          </cell>
          <cell r="E121">
            <v>1573</v>
          </cell>
          <cell r="F121">
            <v>1193</v>
          </cell>
          <cell r="G121">
            <v>1074</v>
          </cell>
          <cell r="H121">
            <v>907</v>
          </cell>
          <cell r="I121">
            <v>776</v>
          </cell>
          <cell r="J121">
            <v>844</v>
          </cell>
          <cell r="K121">
            <v>680</v>
          </cell>
        </row>
        <row r="122">
          <cell r="A122">
            <v>2630</v>
          </cell>
          <cell r="B122" t="str">
            <v>SELLO FISURAS &gt; 3MM - EMULSION Y ARENA</v>
          </cell>
          <cell r="C122" t="str">
            <v>M</v>
          </cell>
          <cell r="D122">
            <v>153</v>
          </cell>
          <cell r="E122">
            <v>120</v>
          </cell>
          <cell r="F122">
            <v>130</v>
          </cell>
          <cell r="G122">
            <v>126</v>
          </cell>
          <cell r="H122">
            <v>113</v>
          </cell>
          <cell r="I122">
            <v>104</v>
          </cell>
          <cell r="J122">
            <v>96</v>
          </cell>
          <cell r="K122">
            <v>81</v>
          </cell>
        </row>
        <row r="123">
          <cell r="A123">
            <v>2640</v>
          </cell>
          <cell r="B123" t="str">
            <v>SELLO FISURAS &gt;3MM - EMULSION ASFALTIC</v>
          </cell>
          <cell r="C123" t="str">
            <v>M</v>
          </cell>
          <cell r="D123">
            <v>117</v>
          </cell>
          <cell r="E123">
            <v>181</v>
          </cell>
          <cell r="F123">
            <v>140</v>
          </cell>
          <cell r="G123">
            <v>135</v>
          </cell>
          <cell r="H123">
            <v>111</v>
          </cell>
          <cell r="I123">
            <v>98</v>
          </cell>
          <cell r="J123">
            <v>99</v>
          </cell>
          <cell r="K123">
            <v>111</v>
          </cell>
        </row>
        <row r="124">
          <cell r="A124">
            <v>3111</v>
          </cell>
          <cell r="B124" t="str">
            <v>BACHEO - CARRETERAS EN AFIRMADO</v>
          </cell>
          <cell r="C124" t="str">
            <v>M3</v>
          </cell>
          <cell r="D124">
            <v>28373</v>
          </cell>
          <cell r="E124">
            <v>50981</v>
          </cell>
          <cell r="F124">
            <v>37460</v>
          </cell>
          <cell r="G124">
            <v>48347</v>
          </cell>
          <cell r="H124">
            <v>50801</v>
          </cell>
          <cell r="I124">
            <v>44896</v>
          </cell>
          <cell r="J124">
            <v>31470</v>
          </cell>
          <cell r="K124">
            <v>33248</v>
          </cell>
        </row>
        <row r="125">
          <cell r="A125">
            <v>3340</v>
          </cell>
          <cell r="B125" t="str">
            <v>SELLO FISURAS &lt; 3MM - EMULSION ASFALTIC</v>
          </cell>
          <cell r="C125" t="str">
            <v>M</v>
          </cell>
          <cell r="D125">
            <v>75</v>
          </cell>
          <cell r="E125">
            <v>94</v>
          </cell>
          <cell r="F125">
            <v>75</v>
          </cell>
          <cell r="G125">
            <v>78</v>
          </cell>
          <cell r="H125">
            <v>74</v>
          </cell>
          <cell r="I125">
            <v>60</v>
          </cell>
          <cell r="J125">
            <v>72</v>
          </cell>
          <cell r="K125">
            <v>72</v>
          </cell>
        </row>
        <row r="126">
          <cell r="A126">
            <v>4180</v>
          </cell>
          <cell r="B126" t="str">
            <v>CONFORMACION MANUAL CUNETAS</v>
          </cell>
          <cell r="C126" t="str">
            <v>M</v>
          </cell>
          <cell r="D126">
            <v>515</v>
          </cell>
          <cell r="E126">
            <v>763</v>
          </cell>
          <cell r="F126">
            <v>618</v>
          </cell>
          <cell r="G126">
            <v>618</v>
          </cell>
          <cell r="H126">
            <v>489</v>
          </cell>
          <cell r="I126">
            <v>450</v>
          </cell>
          <cell r="J126">
            <v>438</v>
          </cell>
          <cell r="K126">
            <v>515</v>
          </cell>
        </row>
        <row r="127">
          <cell r="A127">
            <v>4260</v>
          </cell>
          <cell r="B127" t="str">
            <v>LIMPIEZA CUNETA CON MOTONIVELADORA</v>
          </cell>
          <cell r="C127" t="str">
            <v>M</v>
          </cell>
          <cell r="D127">
            <v>98</v>
          </cell>
          <cell r="E127">
            <v>108</v>
          </cell>
          <cell r="F127">
            <v>103</v>
          </cell>
          <cell r="G127">
            <v>108</v>
          </cell>
          <cell r="H127">
            <v>108</v>
          </cell>
          <cell r="I127">
            <v>87</v>
          </cell>
          <cell r="J127">
            <v>98</v>
          </cell>
          <cell r="K127">
            <v>108</v>
          </cell>
        </row>
        <row r="128">
          <cell r="A128">
            <v>4300</v>
          </cell>
          <cell r="B128" t="str">
            <v>ZANJAS CORONACION EN CONCRETO</v>
          </cell>
          <cell r="C128" t="str">
            <v>M3</v>
          </cell>
          <cell r="D128">
            <v>209346</v>
          </cell>
          <cell r="E128">
            <v>212238</v>
          </cell>
          <cell r="F128">
            <v>201665</v>
          </cell>
          <cell r="G128">
            <v>232671</v>
          </cell>
          <cell r="H128">
            <v>213935</v>
          </cell>
          <cell r="I128">
            <v>187175</v>
          </cell>
          <cell r="J128">
            <v>196443</v>
          </cell>
          <cell r="K128">
            <v>169120</v>
          </cell>
        </row>
        <row r="129">
          <cell r="A129">
            <v>4310</v>
          </cell>
          <cell r="B129" t="str">
            <v>ZANJAS DE CORONACION EN MAMPOSTERIA</v>
          </cell>
          <cell r="C129" t="str">
            <v>M3</v>
          </cell>
          <cell r="D129">
            <v>123666</v>
          </cell>
          <cell r="E129">
            <v>121546</v>
          </cell>
          <cell r="F129">
            <v>130952</v>
          </cell>
          <cell r="G129">
            <v>145894</v>
          </cell>
          <cell r="H129">
            <v>125529</v>
          </cell>
          <cell r="I129">
            <v>111691</v>
          </cell>
          <cell r="J129">
            <v>117728</v>
          </cell>
          <cell r="K129">
            <v>102892</v>
          </cell>
        </row>
        <row r="130">
          <cell r="A130">
            <v>4360</v>
          </cell>
          <cell r="B130" t="str">
            <v>LIMPIEZA CANALES EN TIERRA</v>
          </cell>
          <cell r="C130" t="str">
            <v>M</v>
          </cell>
          <cell r="D130">
            <v>1030</v>
          </cell>
          <cell r="E130">
            <v>1528</v>
          </cell>
          <cell r="F130">
            <v>1235</v>
          </cell>
          <cell r="G130">
            <v>1235</v>
          </cell>
          <cell r="H130">
            <v>978</v>
          </cell>
          <cell r="I130">
            <v>900</v>
          </cell>
          <cell r="J130">
            <v>875</v>
          </cell>
          <cell r="K130">
            <v>1030</v>
          </cell>
        </row>
        <row r="131">
          <cell r="A131">
            <v>4560</v>
          </cell>
          <cell r="B131" t="str">
            <v>DRENES HORIZONTALES TUBERIA 2"</v>
          </cell>
          <cell r="C131" t="str">
            <v>M</v>
          </cell>
          <cell r="D131">
            <v>63144</v>
          </cell>
          <cell r="E131">
            <v>66400</v>
          </cell>
          <cell r="F131">
            <v>66426</v>
          </cell>
          <cell r="G131">
            <v>66979</v>
          </cell>
          <cell r="H131">
            <v>67144</v>
          </cell>
          <cell r="I131">
            <v>64475</v>
          </cell>
          <cell r="J131">
            <v>63826</v>
          </cell>
          <cell r="K131">
            <v>62975</v>
          </cell>
        </row>
        <row r="132">
          <cell r="A132">
            <v>4860</v>
          </cell>
          <cell r="B132" t="str">
            <v>SUPERESTRUCTURAS PONTONES</v>
          </cell>
          <cell r="C132" t="str">
            <v>M3</v>
          </cell>
          <cell r="D132">
            <v>538616</v>
          </cell>
          <cell r="E132">
            <v>608491</v>
          </cell>
          <cell r="F132">
            <v>527985</v>
          </cell>
          <cell r="G132">
            <v>779791</v>
          </cell>
          <cell r="H132">
            <v>503646</v>
          </cell>
          <cell r="I132">
            <v>685118</v>
          </cell>
          <cell r="J132">
            <v>511905</v>
          </cell>
          <cell r="K132">
            <v>335221</v>
          </cell>
        </row>
        <row r="133">
          <cell r="A133">
            <v>4880</v>
          </cell>
          <cell r="B133" t="str">
            <v>ALCANTARILLA DE CAJON</v>
          </cell>
          <cell r="C133" t="str">
            <v>M3</v>
          </cell>
          <cell r="D133">
            <v>318682</v>
          </cell>
          <cell r="E133">
            <v>364536</v>
          </cell>
          <cell r="F133">
            <v>292496</v>
          </cell>
          <cell r="G133">
            <v>378288</v>
          </cell>
          <cell r="H133">
            <v>310804</v>
          </cell>
          <cell r="I133">
            <v>314379</v>
          </cell>
          <cell r="J133">
            <v>298178</v>
          </cell>
          <cell r="K133">
            <v>227071</v>
          </cell>
        </row>
        <row r="134">
          <cell r="A134">
            <v>4960</v>
          </cell>
          <cell r="B134" t="str">
            <v>LIMPIEZA OBRAS AREA &lt; = 0.62 M2</v>
          </cell>
          <cell r="C134" t="str">
            <v>M</v>
          </cell>
          <cell r="D134">
            <v>3432</v>
          </cell>
          <cell r="E134">
            <v>5090</v>
          </cell>
          <cell r="F134">
            <v>4118</v>
          </cell>
          <cell r="G134">
            <v>4118</v>
          </cell>
          <cell r="H134">
            <v>3260</v>
          </cell>
          <cell r="I134">
            <v>2999</v>
          </cell>
          <cell r="J134">
            <v>2917</v>
          </cell>
          <cell r="K134">
            <v>3432</v>
          </cell>
        </row>
        <row r="135">
          <cell r="A135">
            <v>4970</v>
          </cell>
          <cell r="B135" t="str">
            <v>LIMPIEZA OBRAS AREA &gt; 0.60 M2</v>
          </cell>
          <cell r="C135" t="str">
            <v>M3</v>
          </cell>
          <cell r="D135">
            <v>5148</v>
          </cell>
          <cell r="E135">
            <v>7635</v>
          </cell>
          <cell r="F135">
            <v>6178</v>
          </cell>
          <cell r="G135">
            <v>6178</v>
          </cell>
          <cell r="H135">
            <v>4891</v>
          </cell>
          <cell r="I135">
            <v>4499</v>
          </cell>
          <cell r="J135">
            <v>4376</v>
          </cell>
          <cell r="K135">
            <v>5148</v>
          </cell>
        </row>
        <row r="136">
          <cell r="A136">
            <v>6006</v>
          </cell>
          <cell r="B136" t="str">
            <v>EXCAVACION MECANICA DESCOLES</v>
          </cell>
          <cell r="C136" t="str">
            <v>M3</v>
          </cell>
          <cell r="D136">
            <v>2470</v>
          </cell>
          <cell r="E136">
            <v>2275</v>
          </cell>
          <cell r="F136">
            <v>2275</v>
          </cell>
          <cell r="G136">
            <v>2275</v>
          </cell>
          <cell r="H136">
            <v>2275</v>
          </cell>
          <cell r="I136">
            <v>2275</v>
          </cell>
          <cell r="J136">
            <v>2275</v>
          </cell>
          <cell r="K136">
            <v>2925</v>
          </cell>
        </row>
        <row r="137">
          <cell r="A137">
            <v>7108</v>
          </cell>
          <cell r="B137" t="str">
            <v>SEÑALIZACION TEMPORAL</v>
          </cell>
          <cell r="C137" t="str">
            <v>SEÑAL</v>
          </cell>
          <cell r="D137">
            <v>108388</v>
          </cell>
          <cell r="E137">
            <v>98043</v>
          </cell>
          <cell r="F137">
            <v>82193</v>
          </cell>
          <cell r="G137">
            <v>141912</v>
          </cell>
          <cell r="H137">
            <v>102627</v>
          </cell>
          <cell r="I137">
            <v>105278</v>
          </cell>
          <cell r="J137">
            <v>148143</v>
          </cell>
          <cell r="K137">
            <v>128213</v>
          </cell>
        </row>
        <row r="138">
          <cell r="A138">
            <v>7150</v>
          </cell>
          <cell r="B138" t="str">
            <v>CORTE TALUDES PARA AMPLIACION</v>
          </cell>
          <cell r="C138" t="str">
            <v>M3</v>
          </cell>
          <cell r="D138">
            <v>1268</v>
          </cell>
          <cell r="E138">
            <v>1754</v>
          </cell>
          <cell r="F138">
            <v>1677</v>
          </cell>
          <cell r="G138">
            <v>1547</v>
          </cell>
          <cell r="H138">
            <v>1522</v>
          </cell>
          <cell r="I138">
            <v>1451</v>
          </cell>
          <cell r="J138">
            <v>1643</v>
          </cell>
          <cell r="K138">
            <v>1658</v>
          </cell>
        </row>
        <row r="139">
          <cell r="A139">
            <v>7210</v>
          </cell>
          <cell r="B139" t="str">
            <v>RELLENO DE SOCAVACIONES EN TERRAPLENES</v>
          </cell>
          <cell r="C139" t="str">
            <v>M3</v>
          </cell>
          <cell r="D139">
            <v>20549</v>
          </cell>
          <cell r="E139">
            <v>18870</v>
          </cell>
          <cell r="F139">
            <v>20498</v>
          </cell>
          <cell r="G139">
            <v>22751</v>
          </cell>
          <cell r="H139">
            <v>25871</v>
          </cell>
          <cell r="I139">
            <v>32163</v>
          </cell>
          <cell r="J139">
            <v>18474</v>
          </cell>
          <cell r="K139">
            <v>20549</v>
          </cell>
        </row>
        <row r="140">
          <cell r="A140">
            <v>7304</v>
          </cell>
          <cell r="B140" t="str">
            <v>DEFENSA METALICA - CORREA DOBLE</v>
          </cell>
          <cell r="C140" t="str">
            <v>M</v>
          </cell>
          <cell r="D140">
            <v>203941</v>
          </cell>
          <cell r="E140">
            <v>153282</v>
          </cell>
          <cell r="F140">
            <v>120842</v>
          </cell>
          <cell r="G140">
            <v>149409</v>
          </cell>
          <cell r="H140">
            <v>186820</v>
          </cell>
          <cell r="I140">
            <v>179382</v>
          </cell>
          <cell r="J140">
            <v>144516</v>
          </cell>
          <cell r="K140">
            <v>184660</v>
          </cell>
        </row>
        <row r="141">
          <cell r="A141">
            <v>7360</v>
          </cell>
          <cell r="B141" t="str">
            <v>ROCERIA Y DESMONTE MANUAL</v>
          </cell>
          <cell r="C141" t="str">
            <v>Ha</v>
          </cell>
          <cell r="D141">
            <v>233188</v>
          </cell>
          <cell r="E141">
            <v>305418</v>
          </cell>
          <cell r="F141">
            <v>260553</v>
          </cell>
          <cell r="G141">
            <v>260325</v>
          </cell>
          <cell r="H141">
            <v>229151</v>
          </cell>
          <cell r="I141">
            <v>203055</v>
          </cell>
          <cell r="J141">
            <v>225388</v>
          </cell>
          <cell r="K141">
            <v>213460</v>
          </cell>
        </row>
        <row r="142">
          <cell r="A142">
            <v>7370</v>
          </cell>
          <cell r="B142" t="str">
            <v>ROCERIA Y DESMONTE MECANICO</v>
          </cell>
          <cell r="C142" t="str">
            <v>Ha</v>
          </cell>
          <cell r="D142">
            <v>175500</v>
          </cell>
          <cell r="E142">
            <v>170658</v>
          </cell>
          <cell r="F142">
            <v>148850</v>
          </cell>
          <cell r="G142">
            <v>173225</v>
          </cell>
          <cell r="H142">
            <v>174038</v>
          </cell>
          <cell r="I142">
            <v>139315</v>
          </cell>
          <cell r="J142">
            <v>151613</v>
          </cell>
          <cell r="K142">
            <v>143000</v>
          </cell>
        </row>
        <row r="143">
          <cell r="A143">
            <v>7390</v>
          </cell>
          <cell r="B143" t="str">
            <v>PODA,CORTE,RETIRO DE ARBOLES</v>
          </cell>
          <cell r="C143" t="str">
            <v>U</v>
          </cell>
          <cell r="D143">
            <v>17537</v>
          </cell>
          <cell r="E143">
            <v>17615</v>
          </cell>
          <cell r="F143">
            <v>14544</v>
          </cell>
          <cell r="G143">
            <v>16169</v>
          </cell>
          <cell r="H143">
            <v>17473</v>
          </cell>
          <cell r="I143">
            <v>14450</v>
          </cell>
          <cell r="J143">
            <v>15395</v>
          </cell>
          <cell r="K143">
            <v>14287</v>
          </cell>
        </row>
        <row r="144">
          <cell r="A144">
            <v>7700</v>
          </cell>
          <cell r="B144" t="str">
            <v>INDICADORES ALINEAMINETO</v>
          </cell>
          <cell r="C144" t="str">
            <v>U</v>
          </cell>
          <cell r="D144">
            <v>85053</v>
          </cell>
          <cell r="E144">
            <v>110063</v>
          </cell>
          <cell r="F144">
            <v>91256</v>
          </cell>
          <cell r="G144">
            <v>105563</v>
          </cell>
          <cell r="H144">
            <v>119113</v>
          </cell>
          <cell r="I144">
            <v>125761</v>
          </cell>
          <cell r="J144">
            <v>118613</v>
          </cell>
          <cell r="K144">
            <v>117410</v>
          </cell>
        </row>
        <row r="145">
          <cell r="A145">
            <v>7750</v>
          </cell>
          <cell r="B145" t="str">
            <v>PINTURA - RENOVACION INDICACIONES MOJON</v>
          </cell>
          <cell r="C145" t="str">
            <v>U</v>
          </cell>
          <cell r="D145">
            <v>7076</v>
          </cell>
          <cell r="E145">
            <v>9991</v>
          </cell>
          <cell r="F145">
            <v>6159</v>
          </cell>
          <cell r="G145">
            <v>8518</v>
          </cell>
          <cell r="H145">
            <v>8524</v>
          </cell>
          <cell r="I145">
            <v>9902</v>
          </cell>
          <cell r="J145">
            <v>9442</v>
          </cell>
          <cell r="K145">
            <v>7398</v>
          </cell>
        </row>
        <row r="146">
          <cell r="A146">
            <v>7780</v>
          </cell>
          <cell r="B146" t="str">
            <v>LIMPIEZA DE SEÑALES Y MOJONES</v>
          </cell>
          <cell r="C146" t="str">
            <v>U</v>
          </cell>
          <cell r="D146">
            <v>4585</v>
          </cell>
          <cell r="E146">
            <v>6665</v>
          </cell>
          <cell r="F146">
            <v>4583</v>
          </cell>
          <cell r="G146">
            <v>5170</v>
          </cell>
          <cell r="H146">
            <v>4913</v>
          </cell>
          <cell r="I146">
            <v>5273</v>
          </cell>
          <cell r="J146">
            <v>3825</v>
          </cell>
          <cell r="K146">
            <v>4623</v>
          </cell>
        </row>
        <row r="147">
          <cell r="A147">
            <v>7860</v>
          </cell>
          <cell r="B147" t="str">
            <v>LIMPIEZA DEFENSA METALICA</v>
          </cell>
          <cell r="C147" t="str">
            <v>M</v>
          </cell>
          <cell r="D147">
            <v>2188</v>
          </cell>
          <cell r="E147">
            <v>1875</v>
          </cell>
          <cell r="F147">
            <v>1411</v>
          </cell>
          <cell r="G147">
            <v>2669</v>
          </cell>
          <cell r="H147">
            <v>1538</v>
          </cell>
          <cell r="I147">
            <v>1663</v>
          </cell>
          <cell r="J147">
            <v>1183</v>
          </cell>
          <cell r="K147">
            <v>1752</v>
          </cell>
        </row>
        <row r="148">
          <cell r="A148">
            <v>7900</v>
          </cell>
          <cell r="B148" t="str">
            <v>RETIRO CERCAS - ZONAS LATERALES</v>
          </cell>
          <cell r="C148" t="str">
            <v>M</v>
          </cell>
          <cell r="D148">
            <v>772</v>
          </cell>
          <cell r="E148">
            <v>1145</v>
          </cell>
          <cell r="F148">
            <v>927</v>
          </cell>
          <cell r="G148">
            <v>927</v>
          </cell>
          <cell r="H148">
            <v>733</v>
          </cell>
          <cell r="I148">
            <v>675</v>
          </cell>
          <cell r="J148">
            <v>657</v>
          </cell>
          <cell r="K148">
            <v>772</v>
          </cell>
        </row>
        <row r="149">
          <cell r="A149">
            <v>8150</v>
          </cell>
          <cell r="B149" t="str">
            <v>ARBORIZACION</v>
          </cell>
          <cell r="C149" t="str">
            <v>U</v>
          </cell>
          <cell r="D149">
            <v>10644</v>
          </cell>
          <cell r="E149">
            <v>12715</v>
          </cell>
          <cell r="F149">
            <v>12246</v>
          </cell>
          <cell r="G149">
            <v>11864</v>
          </cell>
          <cell r="H149">
            <v>10158</v>
          </cell>
          <cell r="I149">
            <v>8702</v>
          </cell>
          <cell r="J149">
            <v>10568</v>
          </cell>
          <cell r="K149">
            <v>8288</v>
          </cell>
        </row>
        <row r="150">
          <cell r="A150">
            <v>9400</v>
          </cell>
          <cell r="B150" t="str">
            <v>INSPECCION VISUAL CARRETERAS</v>
          </cell>
          <cell r="C150" t="str">
            <v>KM</v>
          </cell>
          <cell r="D150">
            <v>33735</v>
          </cell>
          <cell r="E150">
            <v>29205</v>
          </cell>
          <cell r="F150">
            <v>20865</v>
          </cell>
          <cell r="G150">
            <v>24861</v>
          </cell>
          <cell r="H150">
            <v>21970</v>
          </cell>
          <cell r="I150">
            <v>24912</v>
          </cell>
          <cell r="J150">
            <v>32825</v>
          </cell>
          <cell r="K150">
            <v>19825</v>
          </cell>
        </row>
      </sheetData>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CNO"/>
      <sheetName val="EST2"/>
      <sheetName val="PIs"/>
      <sheetName val="PIs (2)"/>
      <sheetName val="Texto Per"/>
      <sheetName val="RCA"/>
      <sheetName val="Hoja2"/>
      <sheetName val="Hoja3"/>
      <sheetName val="Hoja6"/>
      <sheetName val="Hoja5"/>
      <sheetName val="Var k17"/>
      <sheetName val="Hoja1"/>
      <sheetName val="CV0-10"/>
      <sheetName val="CV10-19"/>
      <sheetName val="CV19-30"/>
      <sheetName val="Hoja1 (2)"/>
      <sheetName val="CV30-38"/>
      <sheetName val="CV38-49"/>
      <sheetName val="CV49-58"/>
    </sheetNames>
    <sheetDataSet>
      <sheetData sheetId="0" refreshError="1"/>
      <sheetData sheetId="1">
        <row r="2">
          <cell r="AQ2">
            <v>6</v>
          </cell>
        </row>
      </sheetData>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t="e">
            <v>#REF!</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t="e">
            <v>#REF!</v>
          </cell>
        </row>
        <row r="23">
          <cell r="C23" t="str">
            <v>201P.3</v>
          </cell>
          <cell r="E23" t="str">
            <v>201P.3</v>
          </cell>
          <cell r="F23" t="str">
            <v>Revestimiento de gaviones incluye concreto, formaleta y limpieza</v>
          </cell>
          <cell r="G23" t="str">
            <v>m3</v>
          </cell>
          <cell r="H23" t="e">
            <v>#REF!</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t="e">
            <v>#REF!</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t="e">
            <v>#REF!</v>
          </cell>
        </row>
        <row r="29">
          <cell r="C29" t="str">
            <v>211P.2</v>
          </cell>
          <cell r="D29">
            <v>211</v>
          </cell>
          <cell r="E29" t="str">
            <v>211P.2</v>
          </cell>
          <cell r="F29" t="str">
            <v>Remoción de Material en Roca</v>
          </cell>
          <cell r="G29" t="str">
            <v>m3</v>
          </cell>
          <cell r="H29" t="e">
            <v>#REF!</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380</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t="e">
            <v>#REF!</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t="e">
            <v>#REF!</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t="e">
            <v>#REF!</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t="e">
            <v>#REF!</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t="e">
            <v>#REF!</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e">
            <v>#REF!</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t="e">
            <v>#REF!</v>
          </cell>
        </row>
        <row r="96">
          <cell r="C96" t="str">
            <v>450P,2</v>
          </cell>
          <cell r="D96">
            <v>450</v>
          </cell>
          <cell r="E96" t="str">
            <v>450P-2</v>
          </cell>
          <cell r="F96" t="str">
            <v>Parcheo con mezcla densa en caliente tipo MDC-2</v>
          </cell>
          <cell r="G96" t="str">
            <v>m3</v>
          </cell>
          <cell r="H96" t="e">
            <v>#REF!</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t="e">
            <v>#REF!</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t="e">
            <v>#REF!</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t="e">
            <v>#REF!</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t="e">
            <v>#REF!</v>
          </cell>
        </row>
        <row r="115">
          <cell r="C115">
            <v>600.5</v>
          </cell>
          <cell r="D115">
            <v>600</v>
          </cell>
          <cell r="F115" t="str">
            <v>Excavaciones varias en material común bajo agua</v>
          </cell>
          <cell r="G115" t="str">
            <v>m3</v>
          </cell>
          <cell r="H115" t="e">
            <v>#REF!</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t="e">
            <v>#REF!</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t="e">
            <v>#REF!</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t="e">
            <v>#REF!</v>
          </cell>
        </row>
        <row r="143">
          <cell r="C143">
            <v>623.20000000000005</v>
          </cell>
          <cell r="E143" t="str">
            <v>623P</v>
          </cell>
          <cell r="F143" t="str">
            <v>Suministro e instalación de rieles</v>
          </cell>
          <cell r="G143" t="str">
            <v>ml</v>
          </cell>
          <cell r="H143" t="e">
            <v>#REF!</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t="e">
            <v>#REF!</v>
          </cell>
          <cell r="J147" t="str">
            <v>2000PSI</v>
          </cell>
        </row>
        <row r="148">
          <cell r="C148">
            <v>630.5</v>
          </cell>
          <cell r="D148">
            <v>630</v>
          </cell>
          <cell r="F148" t="str">
            <v>Concreto Clase E</v>
          </cell>
          <cell r="G148" t="str">
            <v>m3</v>
          </cell>
          <cell r="H148" t="e">
            <v>#REF!</v>
          </cell>
        </row>
        <row r="149">
          <cell r="C149">
            <v>630.6</v>
          </cell>
          <cell r="D149">
            <v>630</v>
          </cell>
          <cell r="F149" t="str">
            <v>Concreto Simple de 175 Kg/cm2</v>
          </cell>
          <cell r="G149" t="str">
            <v>m3</v>
          </cell>
          <cell r="H149" t="e">
            <v>#REF!</v>
          </cell>
        </row>
        <row r="150">
          <cell r="C150" t="str">
            <v>630P.7</v>
          </cell>
          <cell r="D150">
            <v>630</v>
          </cell>
          <cell r="F150" t="str">
            <v>Concreto ciplopeo de resistencia 211 Kg/cm2</v>
          </cell>
          <cell r="G150" t="str">
            <v>m3</v>
          </cell>
          <cell r="H150" t="e">
            <v>#REF!</v>
          </cell>
        </row>
        <row r="151">
          <cell r="C151">
            <v>630.70000000000005</v>
          </cell>
          <cell r="D151">
            <v>630</v>
          </cell>
          <cell r="F151" t="str">
            <v>Concreto Clase G</v>
          </cell>
          <cell r="G151" t="str">
            <v>m3</v>
          </cell>
          <cell r="H151" t="e">
            <v>#REF!</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t="e">
            <v>#REF!</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t="e">
            <v>#REF!</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3059</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t="e">
            <v>#REF!</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t="e">
            <v>#REF!</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t="e">
            <v>#REF!</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t="e">
            <v>#REF!</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t="e">
            <v>#REF!</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t="e">
            <v>#REF!</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t="e">
            <v>#REF!</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t="e">
            <v>#REF!</v>
          </cell>
        </row>
        <row r="198">
          <cell r="C198" t="str">
            <v>678P.1</v>
          </cell>
          <cell r="E198" t="str">
            <v>678P</v>
          </cell>
          <cell r="F198" t="str">
            <v>Suministro e instalación de drenes de PVC de 4" diam.</v>
          </cell>
          <cell r="G198" t="str">
            <v>Un</v>
          </cell>
          <cell r="H198" t="e">
            <v>#REF!</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t="e">
            <v>#REF!</v>
          </cell>
        </row>
        <row r="203">
          <cell r="C203" t="str">
            <v>681.1</v>
          </cell>
          <cell r="D203">
            <v>681</v>
          </cell>
          <cell r="F203" t="str">
            <v>Gaviones incluye transporte especial.</v>
          </cell>
          <cell r="G203" t="str">
            <v>m3</v>
          </cell>
          <cell r="H203" t="e">
            <v>#REF!</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950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20000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6500</v>
          </cell>
        </row>
        <row r="213">
          <cell r="C213">
            <v>702</v>
          </cell>
          <cell r="D213">
            <v>702</v>
          </cell>
          <cell r="F213" t="str">
            <v>Estoperoles</v>
          </cell>
          <cell r="G213" t="str">
            <v>Un</v>
          </cell>
          <cell r="H213">
            <v>7962</v>
          </cell>
        </row>
        <row r="214">
          <cell r="C214">
            <v>710.1</v>
          </cell>
          <cell r="D214">
            <v>710</v>
          </cell>
          <cell r="F214" t="str">
            <v>Señal de tránsito grupo I</v>
          </cell>
          <cell r="G214" t="str">
            <v>Un</v>
          </cell>
          <cell r="H214">
            <v>180000</v>
          </cell>
        </row>
        <row r="215">
          <cell r="C215">
            <v>710.2</v>
          </cell>
          <cell r="D215">
            <v>710</v>
          </cell>
          <cell r="F215" t="str">
            <v>Señal de tránsito grupo II</v>
          </cell>
          <cell r="G215" t="str">
            <v>Un</v>
          </cell>
          <cell r="H215">
            <v>360000</v>
          </cell>
        </row>
        <row r="216">
          <cell r="C216">
            <v>710.3</v>
          </cell>
          <cell r="D216">
            <v>710</v>
          </cell>
          <cell r="F216" t="str">
            <v>Señal de tránsito grupo III</v>
          </cell>
          <cell r="G216" t="str">
            <v>Un</v>
          </cell>
          <cell r="H216" t="str">
            <v>Un</v>
          </cell>
        </row>
        <row r="217">
          <cell r="C217">
            <v>710.4</v>
          </cell>
          <cell r="D217">
            <v>710</v>
          </cell>
          <cell r="F217" t="str">
            <v>Señal de tránsito grupo IV</v>
          </cell>
          <cell r="G217" t="str">
            <v>Un</v>
          </cell>
          <cell r="H217" t="str">
            <v>Un</v>
          </cell>
        </row>
        <row r="218">
          <cell r="C218">
            <v>710.5</v>
          </cell>
          <cell r="D218">
            <v>710</v>
          </cell>
          <cell r="F218" t="str">
            <v>Señal de tránsito grupo V</v>
          </cell>
          <cell r="G218" t="str">
            <v>m2</v>
          </cell>
          <cell r="H218">
            <v>135000</v>
          </cell>
        </row>
        <row r="219">
          <cell r="C219">
            <v>710.6</v>
          </cell>
          <cell r="D219">
            <v>710</v>
          </cell>
          <cell r="E219" t="str">
            <v>710P</v>
          </cell>
          <cell r="F219" t="str">
            <v>Suministro e instalación de pasavías</v>
          </cell>
          <cell r="G219" t="str">
            <v>Un</v>
          </cell>
          <cell r="H219">
            <v>6000000</v>
          </cell>
        </row>
        <row r="220">
          <cell r="C220">
            <v>720</v>
          </cell>
          <cell r="D220">
            <v>720</v>
          </cell>
          <cell r="F220" t="str">
            <v>Poste de kilometraje</v>
          </cell>
          <cell r="G220" t="str">
            <v>Un</v>
          </cell>
          <cell r="H220" t="e">
            <v>#REF!</v>
          </cell>
        </row>
        <row r="221">
          <cell r="C221" t="str">
            <v>720P.1</v>
          </cell>
          <cell r="F221" t="str">
            <v>Mantenimiento postes de kilometraje</v>
          </cell>
          <cell r="G221" t="str">
            <v>Un</v>
          </cell>
          <cell r="H221" t="e">
            <v>#REF!</v>
          </cell>
        </row>
        <row r="222">
          <cell r="C222">
            <v>730.1</v>
          </cell>
          <cell r="D222">
            <v>730</v>
          </cell>
          <cell r="F222" t="str">
            <v>Defensa metálica</v>
          </cell>
          <cell r="G222" t="str">
            <v>ml</v>
          </cell>
          <cell r="H222" t="e">
            <v>#REF!</v>
          </cell>
        </row>
        <row r="223">
          <cell r="C223">
            <v>730.2</v>
          </cell>
          <cell r="D223">
            <v>730</v>
          </cell>
          <cell r="F223" t="str">
            <v>Sección final</v>
          </cell>
          <cell r="G223" t="str">
            <v>Un</v>
          </cell>
          <cell r="H223" t="e">
            <v>#REF!</v>
          </cell>
        </row>
        <row r="224">
          <cell r="C224">
            <v>730.3</v>
          </cell>
          <cell r="D224">
            <v>730</v>
          </cell>
          <cell r="F224" t="str">
            <v>Sección de tope</v>
          </cell>
          <cell r="G224" t="str">
            <v>Un</v>
          </cell>
          <cell r="H224" t="str">
            <v>Un</v>
          </cell>
        </row>
        <row r="225">
          <cell r="C225">
            <v>731</v>
          </cell>
          <cell r="E225" t="str">
            <v>731P</v>
          </cell>
          <cell r="F225" t="str">
            <v>Amortiguadores para defensa metálica</v>
          </cell>
          <cell r="G225" t="str">
            <v>Un</v>
          </cell>
          <cell r="H225">
            <v>3768</v>
          </cell>
        </row>
        <row r="226">
          <cell r="C226">
            <v>740</v>
          </cell>
          <cell r="D226">
            <v>740</v>
          </cell>
          <cell r="F226" t="str">
            <v>Captafaros</v>
          </cell>
          <cell r="G226" t="str">
            <v>Un</v>
          </cell>
          <cell r="H226" t="e">
            <v>#REF!</v>
          </cell>
        </row>
        <row r="227">
          <cell r="C227">
            <v>741</v>
          </cell>
          <cell r="E227" t="str">
            <v>741P</v>
          </cell>
          <cell r="F227" t="str">
            <v>Pintura de muros</v>
          </cell>
          <cell r="G227" t="str">
            <v>m2</v>
          </cell>
          <cell r="H227" t="e">
            <v>#REF!</v>
          </cell>
        </row>
        <row r="228">
          <cell r="C228">
            <v>741.1</v>
          </cell>
          <cell r="E228" t="str">
            <v>741P-1</v>
          </cell>
          <cell r="F228" t="str">
            <v>Pintura de muros</v>
          </cell>
          <cell r="G228" t="str">
            <v>m2</v>
          </cell>
          <cell r="H228" t="str">
            <v>m2</v>
          </cell>
        </row>
        <row r="229">
          <cell r="C229">
            <v>750</v>
          </cell>
          <cell r="E229" t="str">
            <v>750P</v>
          </cell>
          <cell r="F229" t="str">
            <v>Bandas sonoras reductoras de velocidad</v>
          </cell>
          <cell r="G229" t="str">
            <v>m2</v>
          </cell>
          <cell r="H229">
            <v>69121</v>
          </cell>
        </row>
        <row r="230">
          <cell r="C230">
            <v>800.1</v>
          </cell>
          <cell r="D230">
            <v>800</v>
          </cell>
          <cell r="F230" t="str">
            <v>Cerca de alambre de púas con postes de madera</v>
          </cell>
          <cell r="G230" t="str">
            <v>ml</v>
          </cell>
          <cell r="H230" t="str">
            <v>ml</v>
          </cell>
        </row>
        <row r="231">
          <cell r="C231">
            <v>800.2</v>
          </cell>
          <cell r="D231">
            <v>800</v>
          </cell>
          <cell r="F231" t="str">
            <v>Cerca de alambre de púas con postes de concreto</v>
          </cell>
          <cell r="G231" t="str">
            <v>ml</v>
          </cell>
          <cell r="H231" t="str">
            <v>ml</v>
          </cell>
        </row>
        <row r="232">
          <cell r="C232">
            <v>800.3</v>
          </cell>
          <cell r="D232">
            <v>800</v>
          </cell>
          <cell r="F232" t="str">
            <v>Cerca de malla con postes de madera</v>
          </cell>
          <cell r="G232" t="str">
            <v>ml</v>
          </cell>
          <cell r="H232" t="str">
            <v>ml</v>
          </cell>
        </row>
        <row r="233">
          <cell r="C233">
            <v>800.4</v>
          </cell>
          <cell r="D233">
            <v>800</v>
          </cell>
          <cell r="F233" t="str">
            <v>Cerca de malla con postes de concreto</v>
          </cell>
          <cell r="G233" t="str">
            <v>ml</v>
          </cell>
          <cell r="H233" t="str">
            <v>ml</v>
          </cell>
        </row>
        <row r="234">
          <cell r="C234">
            <v>810.1</v>
          </cell>
          <cell r="D234">
            <v>810</v>
          </cell>
          <cell r="F234" t="str">
            <v>Empradización de taludes con bloques de césped</v>
          </cell>
          <cell r="G234" t="str">
            <v>m2</v>
          </cell>
          <cell r="H234" t="e">
            <v>#REF!</v>
          </cell>
          <cell r="J234" t="str">
            <v>No incluye transporte de materiales</v>
          </cell>
        </row>
        <row r="235">
          <cell r="C235">
            <v>810.2</v>
          </cell>
          <cell r="D235">
            <v>810</v>
          </cell>
          <cell r="F235" t="str">
            <v>Empradización de taludes con tierra orgánica y semillas</v>
          </cell>
          <cell r="G235" t="str">
            <v>m2</v>
          </cell>
          <cell r="H235">
            <v>6600</v>
          </cell>
          <cell r="J235" t="str">
            <v>No incluye transporte de materiales</v>
          </cell>
        </row>
        <row r="236">
          <cell r="C236">
            <v>810.3</v>
          </cell>
          <cell r="D236">
            <v>810</v>
          </cell>
          <cell r="E236" t="str">
            <v>810P</v>
          </cell>
          <cell r="F236" t="str">
            <v>Empradización de taludes con bloques de césped</v>
          </cell>
          <cell r="G236" t="str">
            <v>m2</v>
          </cell>
          <cell r="H236" t="str">
            <v>m2</v>
          </cell>
          <cell r="J236" t="str">
            <v>Incluye transporte de materiales</v>
          </cell>
        </row>
        <row r="237">
          <cell r="C237">
            <v>810.4</v>
          </cell>
          <cell r="D237">
            <v>810</v>
          </cell>
          <cell r="E237" t="str">
            <v>810P</v>
          </cell>
          <cell r="F237" t="str">
            <v>Empradización de taludes con tierra orgánica y semillas</v>
          </cell>
          <cell r="G237" t="str">
            <v>m2</v>
          </cell>
          <cell r="H237" t="str">
            <v>m2</v>
          </cell>
          <cell r="J237" t="str">
            <v>Incluye transporte de materiales</v>
          </cell>
        </row>
        <row r="238">
          <cell r="C238">
            <v>810.5</v>
          </cell>
          <cell r="D238">
            <v>810</v>
          </cell>
          <cell r="F238" t="str">
            <v>Revegetalizacion de taludes con vetivert</v>
          </cell>
          <cell r="G238" t="str">
            <v>m2</v>
          </cell>
          <cell r="H238">
            <v>5600</v>
          </cell>
        </row>
        <row r="239">
          <cell r="C239">
            <v>820.1</v>
          </cell>
          <cell r="D239">
            <v>820</v>
          </cell>
          <cell r="F239" t="str">
            <v>Geotextil</v>
          </cell>
          <cell r="G239" t="str">
            <v>m2</v>
          </cell>
          <cell r="H239" t="e">
            <v>#REF!</v>
          </cell>
        </row>
        <row r="240">
          <cell r="C240">
            <v>820.2</v>
          </cell>
          <cell r="D240">
            <v>820</v>
          </cell>
          <cell r="F240" t="str">
            <v>Geotextil para refuerzo del pavimento</v>
          </cell>
          <cell r="G240" t="str">
            <v>m2</v>
          </cell>
          <cell r="H240" t="str">
            <v>m2</v>
          </cell>
        </row>
        <row r="241">
          <cell r="C241">
            <v>830</v>
          </cell>
          <cell r="E241" t="str">
            <v>830P</v>
          </cell>
          <cell r="F241" t="str">
            <v>Limpieza de bermas, incluye cargue y retiro del material sobrante</v>
          </cell>
          <cell r="G241" t="str">
            <v>m2</v>
          </cell>
          <cell r="H241" t="str">
            <v>m2</v>
          </cell>
        </row>
        <row r="242">
          <cell r="C242" t="str">
            <v>830P.1</v>
          </cell>
          <cell r="D242">
            <v>830</v>
          </cell>
          <cell r="E242" t="str">
            <v>830P.1</v>
          </cell>
          <cell r="F242" t="str">
            <v>Limpieza de cajon, incluye cargue y retiro del material.</v>
          </cell>
          <cell r="G242" t="str">
            <v>m3</v>
          </cell>
          <cell r="H242" t="e">
            <v>#REF!</v>
          </cell>
        </row>
        <row r="243">
          <cell r="C243">
            <v>900.1</v>
          </cell>
          <cell r="D243">
            <v>900</v>
          </cell>
          <cell r="F243" t="str">
            <v>Transporte de materiales provenientes de excavación de la explanación, canales y préstamos, entre 100m y 1000m</v>
          </cell>
          <cell r="G243" t="str">
            <v>m³-E</v>
          </cell>
          <cell r="H243" t="str">
            <v>m³-E</v>
          </cell>
        </row>
        <row r="244">
          <cell r="C244">
            <v>900.2</v>
          </cell>
          <cell r="D244">
            <v>900</v>
          </cell>
          <cell r="F244" t="str">
            <v>Transporte de materiales provenientes de la excavación de la explanación, canales y préstamos para distancias mayores de 1000m</v>
          </cell>
          <cell r="G244" t="str">
            <v>m³-km</v>
          </cell>
          <cell r="H244" t="str">
            <v>m³-km</v>
          </cell>
        </row>
        <row r="245">
          <cell r="C245">
            <v>900.3</v>
          </cell>
          <cell r="D245">
            <v>900</v>
          </cell>
          <cell r="F245" t="str">
            <v>Transporte de materiales provenientes de derrumbes</v>
          </cell>
          <cell r="G245" t="str">
            <v>m³-km</v>
          </cell>
          <cell r="H245" t="str">
            <v>m³-km</v>
          </cell>
        </row>
        <row r="246">
          <cell r="C246">
            <v>1000.1</v>
          </cell>
          <cell r="E246" t="str">
            <v>1000P</v>
          </cell>
          <cell r="F246" t="str">
            <v>Retroexcavadora sobre orugas de capacidad mínima 1.5 yardas cúbicas</v>
          </cell>
          <cell r="G246" t="str">
            <v>H-maq</v>
          </cell>
          <cell r="H246" t="str">
            <v>H-maq</v>
          </cell>
        </row>
        <row r="247">
          <cell r="C247">
            <v>1000.2</v>
          </cell>
          <cell r="E247" t="str">
            <v>1000P.2</v>
          </cell>
          <cell r="F247" t="str">
            <v>Desmonte programado de rocas y material de derrumbe</v>
          </cell>
          <cell r="G247" t="str">
            <v>m3</v>
          </cell>
          <cell r="H247" t="e">
            <v>#REF!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row r="60">
          <cell r="F60">
            <v>80591.125</v>
          </cell>
        </row>
      </sheetData>
      <sheetData sheetId="1"/>
      <sheetData sheetId="2"/>
      <sheetData sheetId="3"/>
      <sheetData sheetId="4"/>
      <sheetData sheetId="5"/>
      <sheetData sheetId="6"/>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ESTADO RED TEC"/>
      <sheetName val="PUNITARIOS PARA 241201 2S"/>
      <sheetName val="PR 1"/>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iclos DESCAPOTE"/>
      <sheetName val="CalCiclos EXPLOTA"/>
      <sheetName val="Sit13VDT"/>
      <sheetName val="Sit13v"/>
      <sheetName val="PerfilVía"/>
      <sheetName val="Caliza"/>
      <sheetName val="VrEqpBasica"/>
      <sheetName val="Sit1dmx"/>
      <sheetName val="Sit2dmin"/>
      <sheetName val="Sit2dmax"/>
      <sheetName val="Sit3dmin"/>
      <sheetName val="Sit3dmx"/>
      <sheetName val="Sit4dmin"/>
      <sheetName val="Sit4dmx"/>
      <sheetName val="Alternatv"/>
      <sheetName val="Resumen"/>
      <sheetName val="Hoja1"/>
    </sheetNames>
    <sheetDataSet>
      <sheetData sheetId="0" refreshError="1"/>
      <sheetData sheetId="1" refreshError="1"/>
      <sheetData sheetId="2" refreshError="1"/>
      <sheetData sheetId="3" refreshError="1"/>
      <sheetData sheetId="4" refreshError="1"/>
      <sheetData sheetId="5" refreshError="1"/>
      <sheetData sheetId="6">
        <row r="2">
          <cell r="I2">
            <v>1800</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PROGR_1"/>
      <sheetName val="PROGR_"/>
      <sheetName val="ACTA DE MODIFICACION  (2)"/>
      <sheetName val="VrEqpBasica"/>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row r="6">
          <cell r="A6" t="str">
            <v>UNIDAD ADMINISTRATIVA ESPECIAL DE LA AERONAUTICA CIVIL</v>
          </cell>
        </row>
      </sheetData>
      <sheetData sheetId="20">
        <row r="6">
          <cell r="A6" t="str">
            <v>UNIDAD ADMINISTRATIVA ESPECIAL DE LA AERONAUTICA CIVIL</v>
          </cell>
        </row>
      </sheetData>
      <sheetData sheetId="21" refreshError="1"/>
      <sheetData sheetId="2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s>
    <sheetDataSet>
      <sheetData sheetId="0" refreshError="1"/>
      <sheetData sheetId="1" refreshError="1"/>
      <sheetData sheetId="2" refreshError="1"/>
      <sheetData sheetId="3">
        <row r="1">
          <cell r="A1" t="str">
            <v>ITEM</v>
          </cell>
          <cell r="B1" t="str">
            <v>DESCRIPCION</v>
          </cell>
          <cell r="C1" t="str">
            <v xml:space="preserve">UNIDAD </v>
          </cell>
          <cell r="D1" t="str">
            <v>CUBS</v>
          </cell>
          <cell r="E1" t="str">
            <v>COSTO TOTAL</v>
          </cell>
        </row>
        <row r="2">
          <cell r="A2" t="str">
            <v>200.1</v>
          </cell>
          <cell r="B2" t="str">
            <v xml:space="preserve">DESMONTE Y LIMPIEZA EN BOSQUE           </v>
          </cell>
          <cell r="C2" t="str">
            <v>Ha</v>
          </cell>
          <cell r="D2" t="str">
            <v>3.6.1.2.1</v>
          </cell>
          <cell r="E2">
            <v>1711862</v>
          </cell>
          <cell r="F2" t="str">
            <v>3.6.1.2.1</v>
          </cell>
        </row>
        <row r="3">
          <cell r="A3" t="str">
            <v>200.2</v>
          </cell>
          <cell r="B3" t="str">
            <v xml:space="preserve">DESMONTE Y LIMPIEZA EN ZONAS NO BOSCOSAS           </v>
          </cell>
          <cell r="C3" t="str">
            <v>Ha</v>
          </cell>
          <cell r="D3" t="str">
            <v>3.6.1.2.3</v>
          </cell>
          <cell r="E3">
            <v>603200</v>
          </cell>
          <cell r="F3" t="str">
            <v>3.6.1.2.3</v>
          </cell>
        </row>
        <row r="4">
          <cell r="A4" t="str">
            <v>201.1</v>
          </cell>
          <cell r="B4" t="str">
            <v xml:space="preserve">DEMOLICIÓN DE EDIFICACIONES.             </v>
          </cell>
          <cell r="C4" t="str">
            <v>gl</v>
          </cell>
          <cell r="E4">
            <v>8416</v>
          </cell>
          <cell r="F4" t="str">
            <v>3.6.1.3.11</v>
          </cell>
        </row>
        <row r="5">
          <cell r="A5" t="str">
            <v>201.1</v>
          </cell>
          <cell r="B5" t="str">
            <v xml:space="preserve"> DEMOLICION DE BORDILLOS EN CONCRETO </v>
          </cell>
          <cell r="C5" t="str">
            <v>m</v>
          </cell>
          <cell r="D5" t="str">
            <v>3.6.1.3.35</v>
          </cell>
          <cell r="E5">
            <v>5507</v>
          </cell>
          <cell r="F5" t="str">
            <v>3.6.1.3.11</v>
          </cell>
        </row>
        <row r="6">
          <cell r="A6" t="str">
            <v>201.11</v>
          </cell>
          <cell r="B6" t="str">
            <v xml:space="preserve">DESMONTAJE Y TRASLADO DE ESTRUCTURAS METALICAS.        </v>
          </cell>
          <cell r="C6" t="str">
            <v>kg</v>
          </cell>
          <cell r="D6" t="str">
            <v>3.6.1.3.40</v>
          </cell>
          <cell r="E6">
            <v>302</v>
          </cell>
          <cell r="F6" t="str">
            <v>3.6.1.3</v>
          </cell>
        </row>
        <row r="7">
          <cell r="A7" t="str">
            <v>201.11P7</v>
          </cell>
          <cell r="B7" t="str">
            <v xml:space="preserve">TRABAJOS DE SOLDADURAS PARA REHABLITACION DE PUENTES  </v>
          </cell>
          <cell r="C7" t="str">
            <v>ML</v>
          </cell>
          <cell r="E7">
            <v>65000</v>
          </cell>
          <cell r="F7" t="str">
            <v>3.6.1.3</v>
          </cell>
        </row>
        <row r="8">
          <cell r="A8" t="str">
            <v>201.11P8</v>
          </cell>
          <cell r="B8" t="str">
            <v>MONTAJE DE LA TUBERIA METALICA DIAMETRO DE 10 " A 12", ESPESOR DE 1/2"  ( INCLUYE  EQUIPOS, SOLDADURAS, CORTES, VISELADA, ENSAYOS , LIMPIEZA Y  PINTURA  )</v>
          </cell>
          <cell r="C8" t="str">
            <v>KG</v>
          </cell>
          <cell r="E8">
            <v>3802</v>
          </cell>
          <cell r="F8" t="str">
            <v>3.6.1.3</v>
          </cell>
        </row>
        <row r="9">
          <cell r="A9" t="str">
            <v>201.11P9</v>
          </cell>
          <cell r="B9" t="str">
            <v>MONTAJE Y DESMONTAJE  ESTRUCTURA PUENTES VEHICULARES MODULARES</v>
          </cell>
          <cell r="C9" t="str">
            <v>KG</v>
          </cell>
          <cell r="E9">
            <v>1600</v>
          </cell>
          <cell r="F9" t="str">
            <v>3.6.1.3</v>
          </cell>
        </row>
        <row r="10">
          <cell r="A10" t="str">
            <v>201.11P10</v>
          </cell>
          <cell r="B10" t="str">
            <v>DESMONTAJE Y MONTAJE ESTRUCTURA  PUENTE EN CELOSIA REMACHADA</v>
          </cell>
          <cell r="C10" t="str">
            <v>KG</v>
          </cell>
          <cell r="E10">
            <v>2300</v>
          </cell>
          <cell r="F10" t="str">
            <v>3.6.1.3</v>
          </cell>
        </row>
        <row r="11">
          <cell r="A11" t="str">
            <v>201.12</v>
          </cell>
          <cell r="B11" t="str">
            <v xml:space="preserve">REMOCION DE ESPECIES VEGETALES           </v>
          </cell>
          <cell r="C11" t="str">
            <v>u</v>
          </cell>
          <cell r="D11" t="str">
            <v>3.6.1.3.47</v>
          </cell>
          <cell r="E11">
            <v>84885</v>
          </cell>
          <cell r="F11" t="str">
            <v>3.6.1.3.47</v>
          </cell>
        </row>
        <row r="12">
          <cell r="A12" t="str">
            <v>201.13</v>
          </cell>
          <cell r="B12" t="str">
            <v>REMOCION DE OBSTACULOS</v>
          </cell>
          <cell r="C12" t="str">
            <v>u</v>
          </cell>
          <cell r="E12">
            <v>39832</v>
          </cell>
          <cell r="F12" t="str">
            <v>3.6.1.3</v>
          </cell>
        </row>
        <row r="13">
          <cell r="A13" t="str">
            <v>201.14</v>
          </cell>
          <cell r="B13" t="str">
            <v xml:space="preserve">REMOCION DE DUCTOS DE SERVICIOS EXISTENTES   </v>
          </cell>
          <cell r="C13" t="str">
            <v>m</v>
          </cell>
          <cell r="D13" t="str">
            <v>3.6.1.3.9</v>
          </cell>
          <cell r="E13">
            <v>0</v>
          </cell>
          <cell r="F13" t="str">
            <v>3.6.1.3.9</v>
          </cell>
        </row>
        <row r="14">
          <cell r="A14" t="str">
            <v>201.15</v>
          </cell>
          <cell r="B14" t="str">
            <v>REMOCION DE ALCANTARILLAS</v>
          </cell>
          <cell r="C14" t="str">
            <v>m</v>
          </cell>
          <cell r="E14">
            <v>59377</v>
          </cell>
          <cell r="F14" t="str">
            <v>3.6.1.3</v>
          </cell>
        </row>
        <row r="15">
          <cell r="A15" t="str">
            <v>201.16</v>
          </cell>
          <cell r="B15" t="str">
            <v xml:space="preserve">REMOCION DE CERCAS DE ALAMBRE          </v>
          </cell>
          <cell r="C15" t="str">
            <v>m</v>
          </cell>
          <cell r="E15">
            <v>3044</v>
          </cell>
          <cell r="F15" t="str">
            <v>3.6.1.3</v>
          </cell>
        </row>
        <row r="16">
          <cell r="A16" t="str">
            <v>201.17</v>
          </cell>
          <cell r="B16" t="str">
            <v>REMOCION DE OBSTACULOS</v>
          </cell>
          <cell r="C16" t="str">
            <v>m</v>
          </cell>
          <cell r="E16">
            <v>3573</v>
          </cell>
          <cell r="F16" t="str">
            <v>3.6.1.3</v>
          </cell>
        </row>
        <row r="17">
          <cell r="A17" t="str">
            <v>201.18</v>
          </cell>
          <cell r="B17" t="str">
            <v>TRASLADO DE POSTES</v>
          </cell>
          <cell r="C17" t="str">
            <v>u</v>
          </cell>
          <cell r="E17">
            <v>240023</v>
          </cell>
          <cell r="F17" t="str">
            <v>3.6.1.3.1</v>
          </cell>
        </row>
        <row r="18">
          <cell r="A18" t="str">
            <v>201.19</v>
          </cell>
          <cell r="B18" t="str">
            <v>TRASLADO DE TORRES</v>
          </cell>
          <cell r="C18" t="str">
            <v>u</v>
          </cell>
          <cell r="E18">
            <v>360035</v>
          </cell>
          <cell r="F18" t="str">
            <v>3.6.1.3</v>
          </cell>
        </row>
        <row r="19">
          <cell r="A19" t="str">
            <v>201.2</v>
          </cell>
          <cell r="B19" t="str">
            <v>DEMOLICION DE ESTRUCTURAS.</v>
          </cell>
          <cell r="C19" t="str">
            <v>gl</v>
          </cell>
          <cell r="D19" t="str">
            <v>|</v>
          </cell>
          <cell r="E19">
            <v>95414</v>
          </cell>
          <cell r="F19" t="str">
            <v>3.6.1.3.11</v>
          </cell>
        </row>
        <row r="20">
          <cell r="A20" t="str">
            <v>201.20</v>
          </cell>
          <cell r="B20" t="str">
            <v>REMOCION DE RIELES</v>
          </cell>
          <cell r="C20" t="str">
            <v>m</v>
          </cell>
          <cell r="E20">
            <v>431877</v>
          </cell>
          <cell r="F20" t="str">
            <v>3.6.1.3</v>
          </cell>
        </row>
        <row r="21">
          <cell r="A21" t="str">
            <v>201.21</v>
          </cell>
          <cell r="B21" t="str">
            <v>REMOCION DE DEFENSAS METALICAS</v>
          </cell>
          <cell r="C21" t="str">
            <v>m</v>
          </cell>
          <cell r="E21">
            <v>5272</v>
          </cell>
          <cell r="F21" t="str">
            <v>3.6.1.3</v>
          </cell>
        </row>
        <row r="22">
          <cell r="A22" t="str">
            <v>201.22</v>
          </cell>
          <cell r="B22" t="str">
            <v>REMOCION DE BARRERAS DE SEGURIDAD</v>
          </cell>
          <cell r="C22" t="str">
            <v>m</v>
          </cell>
          <cell r="E22">
            <v>15572</v>
          </cell>
          <cell r="F22" t="str">
            <v>3.6.1.3.13</v>
          </cell>
        </row>
        <row r="23">
          <cell r="A23" t="str">
            <v>201.3</v>
          </cell>
          <cell r="B23" t="str">
            <v>DEMOLICION DE PAVIMENTOS RIGIDOS, PISOS, ANDENES Y BORDILLOS DE CONCRETO</v>
          </cell>
          <cell r="C23" t="str">
            <v>gl</v>
          </cell>
          <cell r="E23">
            <v>51240</v>
          </cell>
          <cell r="F23" t="str">
            <v>3.6.1.3.15</v>
          </cell>
        </row>
        <row r="24">
          <cell r="A24" t="str">
            <v>201.4</v>
          </cell>
          <cell r="B24" t="str">
            <v xml:space="preserve">DEMOLICION DE OBSTACULOS.  </v>
          </cell>
          <cell r="C24" t="str">
            <v>gl</v>
          </cell>
          <cell r="E24">
            <v>58307</v>
          </cell>
          <cell r="F24" t="str">
            <v>3.6.1.3.14</v>
          </cell>
        </row>
        <row r="25">
          <cell r="A25" t="str">
            <v>201.5</v>
          </cell>
          <cell r="B25" t="str">
            <v>DEMOLICIÓN DE EDIFICACIONES.</v>
          </cell>
          <cell r="C25" t="str">
            <v>u</v>
          </cell>
          <cell r="E25">
            <v>26217</v>
          </cell>
          <cell r="F25" t="str">
            <v>3.3.1.1</v>
          </cell>
        </row>
        <row r="26">
          <cell r="A26" t="str">
            <v>201.6</v>
          </cell>
          <cell r="B26" t="str">
            <v>DEMOLICION DE ESTRUCTURAS.</v>
          </cell>
          <cell r="C26" t="str">
            <v>u</v>
          </cell>
          <cell r="E26">
            <v>26217</v>
          </cell>
          <cell r="F26" t="str">
            <v>3.6.1.3.11</v>
          </cell>
        </row>
        <row r="27">
          <cell r="A27" t="str">
            <v>201.6P</v>
          </cell>
          <cell r="B27" t="str">
            <v>DEMOLICIONES ESTRUCTURAS DE CONCRETO PARA REHABILITACION DE PUENTES( VIGAS REFORZADAS, RIOSTRAS, ESTRIBOS REFORZADOS)</v>
          </cell>
          <cell r="C27" t="str">
            <v>u</v>
          </cell>
          <cell r="E27">
            <v>194021</v>
          </cell>
          <cell r="F27" t="str">
            <v>3.6.1.3</v>
          </cell>
        </row>
        <row r="28">
          <cell r="A28" t="str">
            <v>201.7</v>
          </cell>
          <cell r="B28" t="str">
            <v>DEMOLICION DE ESTRUCTURAS.</v>
          </cell>
          <cell r="C28" t="str">
            <v>m³</v>
          </cell>
          <cell r="D28" t="str">
            <v>3.6.1.3.13</v>
          </cell>
          <cell r="E28">
            <v>85060</v>
          </cell>
          <cell r="F28" t="str">
            <v xml:space="preserve">3.6.1.3.13  </v>
          </cell>
        </row>
        <row r="29">
          <cell r="A29" t="str">
            <v>201.8</v>
          </cell>
          <cell r="B29" t="str">
            <v>DEMOLICIÓN DE PAVIMENTOS RÍGIDOS</v>
          </cell>
          <cell r="C29" t="str">
            <v>m²</v>
          </cell>
          <cell r="D29" t="str">
            <v>3.6.1.3.15</v>
          </cell>
          <cell r="E29">
            <v>12895</v>
          </cell>
          <cell r="F29" t="str">
            <v>3.6.1.3.15</v>
          </cell>
        </row>
        <row r="30">
          <cell r="A30" t="str">
            <v>201.9</v>
          </cell>
          <cell r="B30" t="str">
            <v>DEMOLICIONES DE PISOS Y ANDENES DE CONCRETO</v>
          </cell>
          <cell r="C30" t="str">
            <v>m²</v>
          </cell>
          <cell r="D30" t="str">
            <v>3.6.1.3.33</v>
          </cell>
          <cell r="E30">
            <v>11737</v>
          </cell>
          <cell r="F30" t="str">
            <v>3.6.1.3.33</v>
          </cell>
        </row>
        <row r="31">
          <cell r="A31" t="str">
            <v>210.1.1</v>
          </cell>
          <cell r="B31" t="str">
            <v xml:space="preserve"> EXCAVACIÓN SIN CLASIFICAR DE LA EXPLANACIÓN Y CANALES</v>
          </cell>
          <cell r="C31" t="str">
            <v>m³</v>
          </cell>
          <cell r="D31" t="str">
            <v>3.6.2.1.1</v>
          </cell>
          <cell r="E31">
            <v>7742</v>
          </cell>
          <cell r="F31" t="str">
            <v xml:space="preserve">3.6.2.1.1 </v>
          </cell>
        </row>
        <row r="32">
          <cell r="A32" t="str">
            <v>210.1.2</v>
          </cell>
          <cell r="B32" t="str">
            <v>EXCAVACION SIN CLASIFICAR DE PRESTAMOS</v>
          </cell>
          <cell r="C32" t="str">
            <v>m³</v>
          </cell>
          <cell r="D32" t="str">
            <v>3.6.2.1.2</v>
          </cell>
          <cell r="E32">
            <v>7480</v>
          </cell>
          <cell r="F32" t="str">
            <v>3.6.2.1.3 </v>
          </cell>
        </row>
        <row r="33">
          <cell r="A33" t="str">
            <v>210.2.1</v>
          </cell>
          <cell r="B33" t="str">
            <v>EXCAVACION EN ROCA DE LA EXPLANACION Y CANALES</v>
          </cell>
          <cell r="C33" t="str">
            <v>m³</v>
          </cell>
          <cell r="D33" t="str">
            <v>3.6.2.1.3</v>
          </cell>
          <cell r="E33">
            <v>46683</v>
          </cell>
          <cell r="F33" t="str">
            <v>3.6.2.1.3</v>
          </cell>
        </row>
        <row r="34">
          <cell r="A34" t="str">
            <v>210.2.2</v>
          </cell>
          <cell r="B34" t="str">
            <v>EXCAVACION EN MATERIAL COMUN DE LA EXPLANACION Y CANALES</v>
          </cell>
          <cell r="C34" t="str">
            <v>m³</v>
          </cell>
          <cell r="D34" t="str">
            <v>3.6.2.1.5</v>
          </cell>
          <cell r="E34">
            <v>3483</v>
          </cell>
          <cell r="F34" t="str">
            <v>3.6.2.1.5</v>
          </cell>
        </row>
        <row r="35">
          <cell r="A35" t="str">
            <v>210.2.3</v>
          </cell>
          <cell r="B35" t="str">
            <v>EXCAVACION EN ROCA DE PRESTAMOS</v>
          </cell>
          <cell r="C35" t="str">
            <v>m³</v>
          </cell>
          <cell r="D35" t="str">
            <v>3.6.2.1.3</v>
          </cell>
          <cell r="E35">
            <v>45150</v>
          </cell>
          <cell r="F35" t="str">
            <v>3.6.2.1.5</v>
          </cell>
        </row>
        <row r="36">
          <cell r="A36" t="str">
            <v>210.2.4</v>
          </cell>
          <cell r="B36" t="str">
            <v>EXCAVACION EN MATERIAL COMUN DE PRESTAMOS</v>
          </cell>
          <cell r="C36" t="str">
            <v>m³</v>
          </cell>
          <cell r="D36" t="str">
            <v>3.6.2.1.6</v>
          </cell>
          <cell r="E36">
            <v>3223</v>
          </cell>
          <cell r="F36" t="str">
            <v>3.6.2.1.5</v>
          </cell>
        </row>
        <row r="37">
          <cell r="A37" t="str">
            <v>211.1</v>
          </cell>
          <cell r="B37" t="str">
            <v>REMOCION DE DERRUMBES</v>
          </cell>
          <cell r="C37" t="str">
            <v>m³</v>
          </cell>
          <cell r="D37" t="str">
            <v>3.6.2.2.1</v>
          </cell>
          <cell r="E37">
            <v>3911</v>
          </cell>
          <cell r="F37" t="str">
            <v xml:space="preserve">3.6.2.2.1  </v>
          </cell>
        </row>
        <row r="38">
          <cell r="A38" t="str">
            <v>220.1</v>
          </cell>
          <cell r="B38" t="str">
            <v>TERRAPLEN</v>
          </cell>
          <cell r="C38" t="str">
            <v>m³</v>
          </cell>
          <cell r="D38" t="str">
            <v>3.6.2.3.1</v>
          </cell>
          <cell r="E38">
            <v>20990</v>
          </cell>
          <cell r="F38" t="str">
            <v>3.6.2.3.1</v>
          </cell>
        </row>
        <row r="39">
          <cell r="A39" t="str">
            <v>221.1</v>
          </cell>
          <cell r="B39" t="str">
            <v>PEDRAPLEN COMPACTO</v>
          </cell>
          <cell r="C39" t="str">
            <v>m³</v>
          </cell>
          <cell r="D39" t="str">
            <v>3.6.2.4.2</v>
          </cell>
          <cell r="E39">
            <v>9001</v>
          </cell>
          <cell r="F39" t="str">
            <v>3.6.2.4.2</v>
          </cell>
        </row>
        <row r="40">
          <cell r="A40" t="str">
            <v>221.1P</v>
          </cell>
          <cell r="B40" t="str">
            <v>ENROCADO</v>
          </cell>
          <cell r="C40" t="str">
            <v>m³</v>
          </cell>
          <cell r="D40" t="str">
            <v>3.6.2.4.2</v>
          </cell>
          <cell r="E40">
            <v>99953</v>
          </cell>
          <cell r="F40" t="e">
            <v>#N/A</v>
          </cell>
        </row>
        <row r="41">
          <cell r="A41" t="str">
            <v>221.2</v>
          </cell>
          <cell r="B41" t="str">
            <v>PEDRAPLEN SUELTO</v>
          </cell>
          <cell r="C41" t="str">
            <v>m³</v>
          </cell>
          <cell r="D41" t="str">
            <v>3.6.2.4.1</v>
          </cell>
          <cell r="E41">
            <v>6481</v>
          </cell>
          <cell r="F41" t="str">
            <v>3.6.2.4.1</v>
          </cell>
        </row>
        <row r="42">
          <cell r="A42" t="str">
            <v>230.1</v>
          </cell>
          <cell r="B42" t="str">
            <v>MEJORAMIENTO DE LA SUBRASANTE INVOLUCRANDO EL SUELO EXISTENTE</v>
          </cell>
          <cell r="C42" t="str">
            <v>m²</v>
          </cell>
          <cell r="D42" t="str">
            <v>3.6.2.5.1</v>
          </cell>
          <cell r="E42">
            <v>600</v>
          </cell>
          <cell r="F42" t="str">
            <v>3.6.2.5.1</v>
          </cell>
        </row>
        <row r="43">
          <cell r="A43" t="str">
            <v>230.2</v>
          </cell>
          <cell r="B43" t="str">
            <v>MEJORAMIENTO DE LA SUBRASANTE EMPLEANDO UNICAMENTE MATERIAL ADICIONADO</v>
          </cell>
          <cell r="C43" t="str">
            <v>m³</v>
          </cell>
          <cell r="D43" t="str">
            <v>3.6.2.5.2</v>
          </cell>
          <cell r="E43">
            <v>7974</v>
          </cell>
          <cell r="F43" t="str">
            <v>3.6.2.5.2</v>
          </cell>
        </row>
        <row r="44">
          <cell r="A44" t="str">
            <v>231.1</v>
          </cell>
          <cell r="B44" t="str">
            <v>GEOTEXTIL PARA SEPARACION DE SUELOS DE SUBRASANTE Y CAPAS GRANULARES</v>
          </cell>
          <cell r="C44" t="str">
            <v>m²</v>
          </cell>
          <cell r="E44">
            <v>7700</v>
          </cell>
          <cell r="F44" t="str">
            <v>3.6.8.2 </v>
          </cell>
        </row>
        <row r="45">
          <cell r="A45" t="str">
            <v>232.1</v>
          </cell>
          <cell r="B45" t="str">
            <v>GEOTEXTIL PARA ESTABILIZACION DE SUELOS DE SUBRASANTE Y CAPAS GRANULARES</v>
          </cell>
          <cell r="C45" t="str">
            <v>m²</v>
          </cell>
          <cell r="E45">
            <v>7700</v>
          </cell>
          <cell r="F45" t="str">
            <v>3.6.8.2 </v>
          </cell>
        </row>
        <row r="46">
          <cell r="A46" t="str">
            <v>234.1</v>
          </cell>
          <cell r="B46" t="str">
            <v>AFINAMIENTO DE TALUDES</v>
          </cell>
          <cell r="C46" t="str">
            <v>m²</v>
          </cell>
          <cell r="E46">
            <v>7700</v>
          </cell>
          <cell r="F46" t="str">
            <v>3.6.8.2 </v>
          </cell>
        </row>
        <row r="47">
          <cell r="A47" t="str">
            <v>310.1</v>
          </cell>
          <cell r="B47" t="str">
            <v>CONFORMACION DE LA CALZADA EXISTENTE</v>
          </cell>
          <cell r="C47" t="str">
            <v>m²</v>
          </cell>
          <cell r="D47" t="str">
            <v>3.6.3.1.1</v>
          </cell>
          <cell r="E47">
            <v>628</v>
          </cell>
          <cell r="F47" t="str">
            <v>3.6.3.1.1</v>
          </cell>
        </row>
        <row r="48">
          <cell r="A48" t="str">
            <v>311.1</v>
          </cell>
          <cell r="B48" t="str">
            <v>AFIRMADO</v>
          </cell>
          <cell r="C48" t="str">
            <v>m³</v>
          </cell>
          <cell r="D48" t="str">
            <v>3.6.3.2.1</v>
          </cell>
          <cell r="E48">
            <v>29592</v>
          </cell>
          <cell r="F48" t="str">
            <v>3.6.3.2.1</v>
          </cell>
        </row>
        <row r="49">
          <cell r="A49" t="str">
            <v>312.1</v>
          </cell>
          <cell r="B49" t="str">
            <v>TRATAMIENTO PALIATIVO DE POLVO APLICADO EN FORMA SOLIDA EN HOJUELAS</v>
          </cell>
          <cell r="C49" t="str">
            <v>kg</v>
          </cell>
          <cell r="E49">
            <v>7054</v>
          </cell>
          <cell r="F49" t="str">
            <v>3.6.3.2</v>
          </cell>
        </row>
        <row r="50">
          <cell r="A50" t="str">
            <v>312.2</v>
          </cell>
          <cell r="B50" t="str">
            <v>TRATAMIENTO PALIATIVO DE POLVO APLICADO EN FORMA SOLIDA EN ESFERAS</v>
          </cell>
          <cell r="C50" t="str">
            <v>kg</v>
          </cell>
          <cell r="E50">
            <v>7106</v>
          </cell>
          <cell r="F50" t="str">
            <v>3.6.3.2</v>
          </cell>
        </row>
        <row r="51">
          <cell r="A51" t="str">
            <v>312.3</v>
          </cell>
          <cell r="B51" t="str">
            <v>TRATAMIENTO PALIATIVO DE POLVO APLICADO EN FORMA LIQUIDA</v>
          </cell>
          <cell r="C51" t="str">
            <v>l</v>
          </cell>
          <cell r="E51">
            <v>5814</v>
          </cell>
          <cell r="F51" t="str">
            <v>3.6.3.2</v>
          </cell>
        </row>
        <row r="52">
          <cell r="A52" t="str">
            <v>312.4</v>
          </cell>
          <cell r="B52" t="str">
            <v>MATERIAL GRANULAR DE ADICION</v>
          </cell>
          <cell r="C52" t="str">
            <v>m³</v>
          </cell>
          <cell r="E52">
            <v>37923</v>
          </cell>
          <cell r="F52" t="str">
            <v>3.6.3.3</v>
          </cell>
        </row>
        <row r="53">
          <cell r="A53" t="str">
            <v>320.1</v>
          </cell>
          <cell r="B53" t="str">
            <v>SUBBASE GRANULAR</v>
          </cell>
          <cell r="C53" t="str">
            <v>m³</v>
          </cell>
          <cell r="D53" t="str">
            <v>3.6.3.4.2</v>
          </cell>
          <cell r="E53">
            <v>67730</v>
          </cell>
          <cell r="F53" t="str">
            <v>3.6.3.4.2</v>
          </cell>
        </row>
        <row r="54">
          <cell r="A54" t="str">
            <v>320.4</v>
          </cell>
          <cell r="B54" t="str">
            <v>SUBBASE GRANULAR PARA BACHEO</v>
          </cell>
          <cell r="C54" t="str">
            <v>m³</v>
          </cell>
          <cell r="D54" t="str">
            <v>3.6.3.4.7</v>
          </cell>
          <cell r="E54">
            <v>95777</v>
          </cell>
          <cell r="F54" t="str">
            <v>3.6.3.4.7</v>
          </cell>
        </row>
        <row r="55">
          <cell r="A55" t="str">
            <v>330.1</v>
          </cell>
          <cell r="B55" t="str">
            <v>BASE GRANULAR</v>
          </cell>
          <cell r="C55" t="str">
            <v>m³</v>
          </cell>
          <cell r="D55" t="str">
            <v>3.6.3.6.1</v>
          </cell>
          <cell r="E55">
            <v>70326</v>
          </cell>
          <cell r="F55" t="str">
            <v>3.6.3.6.2</v>
          </cell>
        </row>
        <row r="56">
          <cell r="A56" t="str">
            <v>330.2</v>
          </cell>
          <cell r="B56" t="str">
            <v>BASE GRANULAR PARA BACHEO</v>
          </cell>
          <cell r="C56" t="str">
            <v>m³</v>
          </cell>
          <cell r="D56" t="str">
            <v>3.6.3.6.3</v>
          </cell>
          <cell r="E56">
            <v>85266</v>
          </cell>
          <cell r="F56" t="str">
            <v>3.6.3.6.3</v>
          </cell>
        </row>
        <row r="57">
          <cell r="A57" t="str">
            <v>340.1</v>
          </cell>
          <cell r="B57" t="str">
            <v>BASE ESTABILIZADA CON EMULSION ASFALTICA TIPO BEE-1</v>
          </cell>
          <cell r="C57" t="str">
            <v>m³</v>
          </cell>
          <cell r="D57" t="str">
            <v>3.6.3.7.1</v>
          </cell>
          <cell r="E57">
            <v>114541</v>
          </cell>
          <cell r="F57" t="str">
            <v>3.6.3.7.1</v>
          </cell>
        </row>
        <row r="58">
          <cell r="A58" t="str">
            <v>340.2</v>
          </cell>
          <cell r="B58" t="str">
            <v>BASE ESTABILIZADA CON EMULSION ASFALTICA TIPO BEE-2</v>
          </cell>
          <cell r="C58" t="str">
            <v>m³</v>
          </cell>
          <cell r="D58" t="str">
            <v>3.6.3.7.3</v>
          </cell>
          <cell r="E58">
            <v>117333</v>
          </cell>
          <cell r="F58" t="str">
            <v>3.6.3.7.3</v>
          </cell>
        </row>
        <row r="59">
          <cell r="A59" t="str">
            <v>340.3</v>
          </cell>
          <cell r="B59" t="str">
            <v>BASE ESTABILIZADA CON EMULSION ASFALTICA TIPO BEE-3</v>
          </cell>
          <cell r="C59" t="str">
            <v>m³</v>
          </cell>
          <cell r="D59" t="str">
            <v>3.6.3.7.5</v>
          </cell>
          <cell r="E59">
            <v>117325</v>
          </cell>
          <cell r="F59" t="str">
            <v>3.6.3.7.5</v>
          </cell>
        </row>
        <row r="60">
          <cell r="A60" t="str">
            <v>341.1</v>
          </cell>
          <cell r="B60" t="str">
            <v>BASE ESTABILIZADA CON CEMENTO PORTLAND</v>
          </cell>
          <cell r="C60" t="str">
            <v>m³</v>
          </cell>
          <cell r="E60">
            <v>100254</v>
          </cell>
          <cell r="F60" t="str">
            <v>3.6.3.7</v>
          </cell>
        </row>
        <row r="61">
          <cell r="A61" t="str">
            <v>341.2</v>
          </cell>
          <cell r="B61" t="str">
            <v>CEMENTO PORTLAND</v>
          </cell>
          <cell r="C61" t="str">
            <v>kg</v>
          </cell>
          <cell r="D61" t="str">
            <v>3.6.4.1.8</v>
          </cell>
          <cell r="E61">
            <v>572</v>
          </cell>
          <cell r="F61" t="str">
            <v>3.6.4.1.8</v>
          </cell>
        </row>
        <row r="62">
          <cell r="A62" t="str">
            <v>342.1</v>
          </cell>
          <cell r="B62" t="str">
            <v>BASE DE CONCRETO HIDRAULICO</v>
          </cell>
          <cell r="C62" t="str">
            <v>m³</v>
          </cell>
          <cell r="E62">
            <v>149845</v>
          </cell>
          <cell r="F62" t="str">
            <v>3.6.4.1</v>
          </cell>
        </row>
        <row r="63">
          <cell r="A63" t="str">
            <v>410.1</v>
          </cell>
          <cell r="B63" t="str">
            <v>CEMENTO ASFALTICO DE PENETRACION 60-70</v>
          </cell>
          <cell r="C63" t="str">
            <v>kg</v>
          </cell>
          <cell r="D63" t="str">
            <v>3.6.4.1.1</v>
          </cell>
          <cell r="E63">
            <v>1867</v>
          </cell>
          <cell r="F63" t="str">
            <v>3.6.4.1.1</v>
          </cell>
        </row>
        <row r="64">
          <cell r="A64" t="str">
            <v>410.2</v>
          </cell>
          <cell r="B64" t="str">
            <v>CEMENTO ASFALTICO DE PENETRACION 80-100</v>
          </cell>
          <cell r="C64" t="str">
            <v>kg</v>
          </cell>
          <cell r="D64" t="str">
            <v>3.6.4.1.2</v>
          </cell>
          <cell r="E64">
            <v>2101</v>
          </cell>
          <cell r="F64" t="str">
            <v>3.6.4.1.2</v>
          </cell>
        </row>
        <row r="65">
          <cell r="A65" t="str">
            <v>411.1</v>
          </cell>
          <cell r="B65" t="str">
            <v>EMULSION ASFALTICA DE ROTURA MEDIA CRM</v>
          </cell>
          <cell r="C65" t="str">
            <v>l</v>
          </cell>
          <cell r="D65" t="str">
            <v>3.6.4.2.1</v>
          </cell>
          <cell r="E65">
            <v>1399</v>
          </cell>
          <cell r="F65" t="str">
            <v>3.6.4.2.1</v>
          </cell>
        </row>
        <row r="66">
          <cell r="A66" t="str">
            <v>411.2</v>
          </cell>
          <cell r="B66" t="str">
            <v>EMULSION ASFALTICA DE ROTURA LENTA CRL - 1</v>
          </cell>
          <cell r="C66" t="str">
            <v>l</v>
          </cell>
          <cell r="D66" t="str">
            <v>3.6.4.2.2</v>
          </cell>
          <cell r="E66">
            <v>1646</v>
          </cell>
          <cell r="F66" t="str">
            <v>3.6.4.2.2</v>
          </cell>
        </row>
        <row r="67">
          <cell r="A67" t="str">
            <v>411.3</v>
          </cell>
          <cell r="B67" t="str">
            <v>EMULSION ASFALTICA DE ROTURA LENTA CRL - 1h</v>
          </cell>
          <cell r="C67" t="str">
            <v>l</v>
          </cell>
          <cell r="D67" t="str">
            <v>3.6.4.2.3</v>
          </cell>
          <cell r="E67">
            <v>1551</v>
          </cell>
          <cell r="F67" t="str">
            <v>3.6.4.2.3</v>
          </cell>
        </row>
        <row r="68">
          <cell r="A68" t="str">
            <v>414.1</v>
          </cell>
          <cell r="B68" t="str">
            <v>CEMENTO ASFALTICO MODIFICADO CON POLIMEROS TIPO I</v>
          </cell>
          <cell r="C68" t="str">
            <v>kg</v>
          </cell>
          <cell r="D68" t="str">
            <v>3.6.4.1.3</v>
          </cell>
          <cell r="E68">
            <v>2810</v>
          </cell>
          <cell r="F68" t="str">
            <v>3.6.4.1.3</v>
          </cell>
        </row>
        <row r="69">
          <cell r="A69" t="str">
            <v>414.2</v>
          </cell>
          <cell r="B69" t="str">
            <v>CEMENTO ASFALTICO MODIFICADO CON POLIMEROS TIPO II</v>
          </cell>
          <cell r="C69" t="str">
            <v>kg</v>
          </cell>
          <cell r="D69" t="str">
            <v>3.6.4.1.4</v>
          </cell>
          <cell r="E69">
            <v>2810</v>
          </cell>
          <cell r="F69" t="str">
            <v>3.6.4.1.4</v>
          </cell>
        </row>
        <row r="70">
          <cell r="A70" t="str">
            <v>414.3</v>
          </cell>
          <cell r="B70" t="str">
            <v>CEMENTO ASFALTICO MODIFICADO CON POLIMEROS TIPO III</v>
          </cell>
          <cell r="C70" t="str">
            <v>kg</v>
          </cell>
          <cell r="D70" t="str">
            <v>3.6.4.1.5</v>
          </cell>
          <cell r="E70">
            <v>2877</v>
          </cell>
          <cell r="F70" t="str">
            <v>3.6.4.1.5</v>
          </cell>
        </row>
        <row r="71">
          <cell r="A71" t="str">
            <v>414.4</v>
          </cell>
          <cell r="B71" t="str">
            <v>CEMENTO ASFALTICO MODIFICADO CON POLIMEROS TIPO IV</v>
          </cell>
          <cell r="C71" t="str">
            <v>kg</v>
          </cell>
          <cell r="D71" t="str">
            <v>3.6.4.1.6</v>
          </cell>
          <cell r="E71">
            <v>3148</v>
          </cell>
          <cell r="F71" t="str">
            <v>3.6.4.1.6</v>
          </cell>
        </row>
        <row r="72">
          <cell r="A72" t="str">
            <v>414.5</v>
          </cell>
          <cell r="B72" t="str">
            <v>CEMENTO ASFALTICO MODIFICADO CON POLIMEROS TIPO V</v>
          </cell>
          <cell r="C72" t="str">
            <v>kg</v>
          </cell>
          <cell r="E72">
            <v>2408</v>
          </cell>
          <cell r="F72" t="str">
            <v>3.6.4.1</v>
          </cell>
        </row>
        <row r="73">
          <cell r="A73" t="str">
            <v>415.1</v>
          </cell>
          <cell r="B73" t="str">
            <v>EMULSION ASFALTICA DE ROTURA MEDIA MODIFICADA CON POLIMEROS CRM-m</v>
          </cell>
          <cell r="C73" t="str">
            <v>l</v>
          </cell>
          <cell r="D73" t="str">
            <v>3.6.4.2.5</v>
          </cell>
          <cell r="E73">
            <v>1898</v>
          </cell>
          <cell r="F73" t="str">
            <v>3.6.4.2.5</v>
          </cell>
        </row>
        <row r="74">
          <cell r="A74" t="str">
            <v>420.1</v>
          </cell>
          <cell r="B74" t="str">
            <v>RIEGO DE IMPRIMACION CON EMULSION ASFALTICA</v>
          </cell>
          <cell r="C74" t="str">
            <v>m²</v>
          </cell>
          <cell r="D74" t="str">
            <v>3.6.4.3.1</v>
          </cell>
          <cell r="E74">
            <v>1673</v>
          </cell>
          <cell r="F74" t="str">
            <v xml:space="preserve">3.6.4.3.1 </v>
          </cell>
        </row>
        <row r="75">
          <cell r="A75" t="str">
            <v>420.2</v>
          </cell>
          <cell r="B75" t="str">
            <v>RIEGO DE IMPRIMACION CON ASFALTO LIQUIDO</v>
          </cell>
          <cell r="C75" t="str">
            <v>m²</v>
          </cell>
          <cell r="D75" t="str">
            <v>3.6.4.3.2</v>
          </cell>
          <cell r="E75">
            <v>2071</v>
          </cell>
          <cell r="F75" t="str">
            <v>3.6.4.3.2</v>
          </cell>
        </row>
        <row r="76">
          <cell r="A76" t="str">
            <v>421.1</v>
          </cell>
          <cell r="B76" t="str">
            <v>RIEGO DE LIGA CON EMULSION ASFALTICA CRR-1</v>
          </cell>
          <cell r="C76" t="str">
            <v>m²</v>
          </cell>
          <cell r="D76" t="str">
            <v>3.6.4.4.2</v>
          </cell>
          <cell r="E76">
            <v>1086</v>
          </cell>
          <cell r="F76" t="str">
            <v>3.6.4.4.2</v>
          </cell>
        </row>
        <row r="77">
          <cell r="A77" t="str">
            <v>421.2</v>
          </cell>
          <cell r="B77" t="str">
            <v>RIEGO DE LIGA CON EMULSION ASFALTICA CRR-2</v>
          </cell>
          <cell r="C77" t="str">
            <v>m²</v>
          </cell>
          <cell r="D77" t="str">
            <v>3.6.4.4.3</v>
          </cell>
          <cell r="E77">
            <v>947</v>
          </cell>
          <cell r="F77" t="str">
            <v>3.6.4.4.3</v>
          </cell>
        </row>
        <row r="78">
          <cell r="A78" t="str">
            <v>421.3</v>
          </cell>
          <cell r="B78" t="str">
            <v>RIEGO DE LIGA CON EMULSION MODIFICADA CON POLIMEROS CRR-1m</v>
          </cell>
          <cell r="C78" t="str">
            <v>m²</v>
          </cell>
          <cell r="D78" t="str">
            <v>3.6.4.4.4</v>
          </cell>
          <cell r="E78">
            <v>1024</v>
          </cell>
          <cell r="F78" t="str">
            <v>3.6.4.4.4</v>
          </cell>
        </row>
        <row r="79">
          <cell r="A79" t="str">
            <v>421.4</v>
          </cell>
          <cell r="B79" t="str">
            <v>RIEGO DE LIGA CON EMULSION MODIFICADA CON POLIMEROS CRR-2m</v>
          </cell>
          <cell r="C79" t="str">
            <v>m²</v>
          </cell>
          <cell r="D79" t="str">
            <v>3.6.4.4.5</v>
          </cell>
          <cell r="E79">
            <v>1043</v>
          </cell>
          <cell r="F79" t="str">
            <v>3.6.4.4.5</v>
          </cell>
        </row>
        <row r="80">
          <cell r="A80" t="str">
            <v>430.1</v>
          </cell>
          <cell r="B80" t="str">
            <v>TRATAMIENTO SUPERFICIAL SIMPLE CON EMULSION CRR-2</v>
          </cell>
          <cell r="C80" t="str">
            <v>m²</v>
          </cell>
          <cell r="D80" t="str">
            <v>3.6.4.5.1</v>
          </cell>
          <cell r="E80">
            <v>4279</v>
          </cell>
          <cell r="F80" t="str">
            <v>3.6.4.5.1</v>
          </cell>
        </row>
        <row r="81">
          <cell r="A81" t="str">
            <v>430.2</v>
          </cell>
          <cell r="B81" t="str">
            <v>TRATAMIENTO SUPERFICIAL SIMPLE CON EMULSION CRR-2M</v>
          </cell>
          <cell r="C81" t="str">
            <v>m²</v>
          </cell>
          <cell r="D81" t="str">
            <v>3.6.4.5.2</v>
          </cell>
          <cell r="E81">
            <v>4706</v>
          </cell>
          <cell r="F81" t="str">
            <v>3.6.4.5.2</v>
          </cell>
        </row>
        <row r="82">
          <cell r="A82" t="str">
            <v>431.1</v>
          </cell>
          <cell r="B82" t="str">
            <v>TRATAMIENTO SUPERFICIAL DOBLE CON EMULSION CRR-2</v>
          </cell>
          <cell r="C82" t="str">
            <v>m²</v>
          </cell>
          <cell r="D82" t="str">
            <v>3.6.4.6.1</v>
          </cell>
          <cell r="E82">
            <v>8104</v>
          </cell>
          <cell r="F82" t="str">
            <v>3.6.4.6.1</v>
          </cell>
        </row>
        <row r="83">
          <cell r="A83" t="str">
            <v>431.2</v>
          </cell>
          <cell r="B83" t="str">
            <v>TRATAMIENTO SUPERFICIAL DOBLE CON EMULSION CRR-2m</v>
          </cell>
          <cell r="C83" t="str">
            <v>m²</v>
          </cell>
          <cell r="D83" t="str">
            <v>3.6.4.6.2</v>
          </cell>
          <cell r="E83">
            <v>9092</v>
          </cell>
          <cell r="F83" t="str">
            <v>3.6.4.6.2</v>
          </cell>
        </row>
        <row r="84">
          <cell r="A84" t="str">
            <v>432.1</v>
          </cell>
          <cell r="B84" t="str">
            <v>SELLO DE ARENA-ASFALTO CON EMULSION CRR-2</v>
          </cell>
          <cell r="C84" t="str">
            <v>m²</v>
          </cell>
          <cell r="D84" t="str">
            <v>3.6.4.7.1</v>
          </cell>
          <cell r="E84">
            <v>2657</v>
          </cell>
          <cell r="F84" t="str">
            <v>3.6.4.7.1</v>
          </cell>
        </row>
        <row r="85">
          <cell r="A85" t="str">
            <v>432.2</v>
          </cell>
          <cell r="B85" t="str">
            <v>SELLO  DE ARENA-ASFALTO CON EMULSION CRR-2m</v>
          </cell>
          <cell r="C85" t="str">
            <v>m²</v>
          </cell>
          <cell r="D85" t="str">
            <v>3.6.4.7.2</v>
          </cell>
          <cell r="E85">
            <v>2688</v>
          </cell>
          <cell r="F85" t="str">
            <v>3.6.4.7.1</v>
          </cell>
        </row>
        <row r="86">
          <cell r="A86" t="str">
            <v>433.1</v>
          </cell>
          <cell r="B86" t="str">
            <v>LECHADA ASFALTICA CON EMULSION CRL-1H, TIPO LA-1</v>
          </cell>
          <cell r="C86" t="str">
            <v>m²</v>
          </cell>
          <cell r="D86" t="str">
            <v>3.6.4.8.1</v>
          </cell>
          <cell r="E86">
            <v>2654</v>
          </cell>
          <cell r="F86" t="str">
            <v>3.6.4.8.1</v>
          </cell>
        </row>
        <row r="87">
          <cell r="A87" t="str">
            <v>433.2</v>
          </cell>
          <cell r="B87" t="str">
            <v>LECHADA ASFALTICA CON EMULSION CRL-1h,TIPO LA-2</v>
          </cell>
          <cell r="C87" t="str">
            <v>m²</v>
          </cell>
          <cell r="D87" t="str">
            <v>3.6.4.8.2</v>
          </cell>
          <cell r="E87">
            <v>4067</v>
          </cell>
          <cell r="F87" t="str">
            <v>3.6.4.8.2</v>
          </cell>
        </row>
        <row r="88">
          <cell r="A88" t="str">
            <v>433.3</v>
          </cell>
          <cell r="B88" t="str">
            <v>LECHADA ASFALTICA CON EMULSION CRL-1h,TIPO LA-3</v>
          </cell>
          <cell r="C88" t="str">
            <v>m²</v>
          </cell>
          <cell r="D88" t="str">
            <v>3.6.4.8.3</v>
          </cell>
          <cell r="E88">
            <v>5097</v>
          </cell>
          <cell r="F88" t="str">
            <v>3.6.4.8.3</v>
          </cell>
        </row>
        <row r="89">
          <cell r="A89" t="str">
            <v>433.4</v>
          </cell>
          <cell r="B89" t="str">
            <v>LECHADA ASFALTICA CON EMULSION CRL-1h,TIPO LA-4</v>
          </cell>
          <cell r="C89" t="str">
            <v>m²</v>
          </cell>
          <cell r="D89" t="str">
            <v>3.6.4.8.4</v>
          </cell>
          <cell r="E89">
            <v>5767</v>
          </cell>
          <cell r="F89" t="str">
            <v>3.6.4.8.4</v>
          </cell>
        </row>
        <row r="90">
          <cell r="A90" t="str">
            <v>433.5</v>
          </cell>
          <cell r="B90" t="str">
            <v>LECHADA ASFALTICA CON EMULSION CRL-1hm, TIPO LA-1</v>
          </cell>
          <cell r="C90" t="str">
            <v>m²</v>
          </cell>
          <cell r="D90" t="str">
            <v>3.6.4.8.5</v>
          </cell>
          <cell r="E90">
            <v>3091</v>
          </cell>
          <cell r="F90" t="str">
            <v>3.6.4.8.5</v>
          </cell>
        </row>
        <row r="91">
          <cell r="A91" t="str">
            <v>433.6</v>
          </cell>
          <cell r="B91" t="str">
            <v>LECHADA ASFALTICA CON EMULSION CRL-1hm, TIPO LA-2</v>
          </cell>
          <cell r="C91" t="str">
            <v>m²</v>
          </cell>
          <cell r="D91" t="str">
            <v>3.6.4.8.6</v>
          </cell>
          <cell r="E91">
            <v>4456</v>
          </cell>
          <cell r="F91" t="str">
            <v>3.6.4.8.6</v>
          </cell>
        </row>
        <row r="92">
          <cell r="A92" t="str">
            <v>433.7</v>
          </cell>
          <cell r="B92" t="str">
            <v>LECHADA ASFALTICA CON EMULSION CRL-1hm, TIPO LA-3</v>
          </cell>
          <cell r="C92" t="str">
            <v>m²</v>
          </cell>
          <cell r="D92" t="str">
            <v>3.6.4.8.7</v>
          </cell>
          <cell r="E92">
            <v>5602</v>
          </cell>
          <cell r="F92" t="str">
            <v>3.6.4.8.7</v>
          </cell>
        </row>
        <row r="93">
          <cell r="A93" t="str">
            <v>433.8</v>
          </cell>
          <cell r="B93" t="str">
            <v>LECHADA ASFALTICA CON EMULSION CRL-1hm, TIPO LA-4</v>
          </cell>
          <cell r="C93" t="str">
            <v>m²</v>
          </cell>
          <cell r="D93" t="str">
            <v>3.6.4.8.8</v>
          </cell>
          <cell r="E93">
            <v>6386</v>
          </cell>
          <cell r="F93" t="str">
            <v>3.6.4.8.8</v>
          </cell>
        </row>
        <row r="94">
          <cell r="A94" t="str">
            <v>440.1</v>
          </cell>
          <cell r="B94" t="str">
            <v>MEZCLA DENSA EN FRIO, TIPO MDF-1</v>
          </cell>
          <cell r="C94" t="str">
            <v>m³</v>
          </cell>
          <cell r="D94" t="str">
            <v>3.6.4.9.1</v>
          </cell>
          <cell r="E94">
            <v>378418</v>
          </cell>
          <cell r="F94" t="str">
            <v>3.6.4.9.1</v>
          </cell>
        </row>
        <row r="95">
          <cell r="A95" t="str">
            <v>440.2</v>
          </cell>
          <cell r="B95" t="str">
            <v>MEZCLA DENSA EN FRIO,TIPO MDF-2</v>
          </cell>
          <cell r="C95" t="str">
            <v>m³</v>
          </cell>
          <cell r="D95" t="str">
            <v>3.6.4.9.2</v>
          </cell>
          <cell r="E95">
            <v>378506</v>
          </cell>
          <cell r="F95" t="str">
            <v>3.6.4.9.2</v>
          </cell>
        </row>
        <row r="96">
          <cell r="A96" t="str">
            <v>440.3</v>
          </cell>
          <cell r="B96" t="str">
            <v>MEZCLA DENSA EN FRIO, TIPO MDF-3</v>
          </cell>
          <cell r="C96" t="str">
            <v>m³</v>
          </cell>
          <cell r="D96" t="str">
            <v>3.6.4.9.3</v>
          </cell>
          <cell r="E96">
            <v>378574</v>
          </cell>
          <cell r="F96" t="str">
            <v>3.6.4.9.3</v>
          </cell>
        </row>
        <row r="97">
          <cell r="A97" t="str">
            <v>440.4</v>
          </cell>
          <cell r="B97" t="str">
            <v>MEZCLA DENSA EN FRIO PARA BACHEO</v>
          </cell>
          <cell r="C97" t="str">
            <v>m³</v>
          </cell>
          <cell r="D97" t="str">
            <v>3.6.4.9.4</v>
          </cell>
          <cell r="E97">
            <v>670241</v>
          </cell>
          <cell r="F97" t="str">
            <v>3.6.4.9.4</v>
          </cell>
        </row>
        <row r="98">
          <cell r="A98" t="str">
            <v>441.1</v>
          </cell>
          <cell r="B98" t="str">
            <v>MEZCLA ABIERTA EN FRIO TIPO MAF-1</v>
          </cell>
          <cell r="C98" t="str">
            <v>m³</v>
          </cell>
          <cell r="D98" t="str">
            <v>3.6.4.10.1</v>
          </cell>
          <cell r="E98">
            <v>378418</v>
          </cell>
          <cell r="F98" t="str">
            <v>3.6.4.10.1</v>
          </cell>
        </row>
        <row r="99">
          <cell r="A99" t="str">
            <v>441.2</v>
          </cell>
          <cell r="B99" t="str">
            <v>MEZCLA ABIERTA EN FRIO TIPO MAF-2</v>
          </cell>
          <cell r="C99" t="str">
            <v>m³</v>
          </cell>
          <cell r="D99" t="str">
            <v>3.6.4.10.2</v>
          </cell>
          <cell r="E99">
            <v>378506</v>
          </cell>
          <cell r="F99" t="str">
            <v>3.6.4.10.2</v>
          </cell>
        </row>
        <row r="100">
          <cell r="A100" t="str">
            <v>441.3</v>
          </cell>
          <cell r="B100" t="str">
            <v>MEZCLA ABIERTA EN FRIO TIPO MAF-3</v>
          </cell>
          <cell r="C100" t="str">
            <v>m³</v>
          </cell>
          <cell r="D100" t="str">
            <v>3.6.4.10.3</v>
          </cell>
          <cell r="E100">
            <v>381148</v>
          </cell>
          <cell r="F100" t="str">
            <v>3.6.4.10.3</v>
          </cell>
        </row>
        <row r="101">
          <cell r="A101" t="str">
            <v>441.4</v>
          </cell>
          <cell r="B101" t="str">
            <v>MEZCLA ABIERTA EN FRIO PARA BACHEO</v>
          </cell>
          <cell r="C101" t="str">
            <v>m³</v>
          </cell>
          <cell r="D101" t="str">
            <v>3.6.4.10.4</v>
          </cell>
          <cell r="E101">
            <v>639289</v>
          </cell>
          <cell r="F101" t="str">
            <v>3.6.4.10.4</v>
          </cell>
        </row>
        <row r="102">
          <cell r="A102" t="str">
            <v>450.1</v>
          </cell>
          <cell r="B102" t="str">
            <v>MEZCLA DENSA EN CALIENTE TIPO MDC-1</v>
          </cell>
          <cell r="C102" t="str">
            <v>m³</v>
          </cell>
          <cell r="D102" t="str">
            <v>3.6.4.11.1</v>
          </cell>
          <cell r="E102">
            <v>363345</v>
          </cell>
          <cell r="F102" t="str">
            <v>3.6.4.11.2</v>
          </cell>
        </row>
        <row r="103">
          <cell r="A103" t="str">
            <v>450.2</v>
          </cell>
          <cell r="B103" t="str">
            <v>MEZCLA DENSA EN CALIENTE TIPO MDC-2</v>
          </cell>
          <cell r="C103" t="str">
            <v>m³</v>
          </cell>
          <cell r="D103" t="str">
            <v>3.6.4.11.2</v>
          </cell>
          <cell r="E103">
            <v>363345</v>
          </cell>
          <cell r="F103" t="str">
            <v>3.6.4.11.3</v>
          </cell>
        </row>
        <row r="104">
          <cell r="A104" t="str">
            <v>450.3</v>
          </cell>
          <cell r="B104" t="str">
            <v>MEZCLA DENSA EN CALIENTE TIPO MDC-3</v>
          </cell>
          <cell r="C104" t="str">
            <v>m³</v>
          </cell>
          <cell r="D104" t="str">
            <v>3.6.4.11.3</v>
          </cell>
          <cell r="E104">
            <v>385630</v>
          </cell>
          <cell r="F104" t="str">
            <v>3.6.4.11.4</v>
          </cell>
        </row>
        <row r="105">
          <cell r="A105" t="str">
            <v>450.4</v>
          </cell>
          <cell r="B105" t="str">
            <v>MEZCLA SEMIDENSA EN CALIENTE TIPO MSC-1</v>
          </cell>
          <cell r="C105" t="str">
            <v>m³</v>
          </cell>
          <cell r="D105" t="str">
            <v>3.6.4.11.4</v>
          </cell>
          <cell r="E105">
            <v>381493</v>
          </cell>
          <cell r="F105" t="str">
            <v>3.6.4</v>
          </cell>
        </row>
        <row r="106">
          <cell r="A106" t="str">
            <v>450.5</v>
          </cell>
          <cell r="B106" t="str">
            <v>MEZCLA SEMIDENSA EN CALIENTE TIPO MSC-2</v>
          </cell>
          <cell r="C106" t="str">
            <v>m³</v>
          </cell>
          <cell r="D106" t="str">
            <v>3.6.4.11.5</v>
          </cell>
          <cell r="E106">
            <v>762856.84583333344</v>
          </cell>
          <cell r="F106" t="str">
            <v>3.6.4</v>
          </cell>
        </row>
        <row r="107">
          <cell r="A107" t="str">
            <v>450.6</v>
          </cell>
          <cell r="B107" t="str">
            <v>MEZCLA GRUESA EN CALIENTE TIPO MGC-0</v>
          </cell>
          <cell r="C107" t="str">
            <v>m³</v>
          </cell>
          <cell r="E107">
            <v>762856.84583333344</v>
          </cell>
          <cell r="F107" t="str">
            <v>3.6.4</v>
          </cell>
        </row>
        <row r="108">
          <cell r="A108" t="str">
            <v>450.7</v>
          </cell>
          <cell r="B108" t="str">
            <v>MEZCLA GRUESA EN CALIENTE TIPO MGC-1</v>
          </cell>
          <cell r="C108" t="str">
            <v>m³</v>
          </cell>
          <cell r="E108">
            <v>760333.60043333331</v>
          </cell>
          <cell r="F108" t="str">
            <v>3.6.4</v>
          </cell>
        </row>
        <row r="109">
          <cell r="A109" t="str">
            <v>450.8</v>
          </cell>
          <cell r="B109" t="str">
            <v>MEZCLA DE ALTO MODULO</v>
          </cell>
          <cell r="C109" t="str">
            <v>m³</v>
          </cell>
          <cell r="E109">
            <v>760333.60043333331</v>
          </cell>
          <cell r="F109" t="str">
            <v>3.6.4</v>
          </cell>
        </row>
        <row r="110">
          <cell r="A110" t="str">
            <v>450.9</v>
          </cell>
          <cell r="B110" t="str">
            <v>MEZCLA EN CALIENTE PARA BACHEO</v>
          </cell>
          <cell r="C110" t="str">
            <v>m³</v>
          </cell>
          <cell r="E110">
            <v>731536</v>
          </cell>
          <cell r="F110" t="str">
            <v>3.6.4.11.5</v>
          </cell>
        </row>
        <row r="111">
          <cell r="A111" t="str">
            <v>451.1</v>
          </cell>
          <cell r="B111" t="str">
            <v>MEZCLA ABIERTA EN CALIENTE TIPO MAC-1</v>
          </cell>
          <cell r="C111" t="str">
            <v>m³</v>
          </cell>
          <cell r="D111" t="str">
            <v>3.6.4.12.1</v>
          </cell>
          <cell r="E111">
            <v>308901</v>
          </cell>
          <cell r="F111" t="str">
            <v>3.6.4.12.1</v>
          </cell>
        </row>
        <row r="112">
          <cell r="A112" t="str">
            <v>451.1P</v>
          </cell>
          <cell r="B112" t="str">
            <v>MEZCLA ABIERTA EN CALIENTE TIPO MAC-1 (Comprando la Mezcla)</v>
          </cell>
          <cell r="C112" t="str">
            <v>m³</v>
          </cell>
          <cell r="E112">
            <v>629262</v>
          </cell>
          <cell r="F112" t="str">
            <v>3.6.4.12</v>
          </cell>
        </row>
        <row r="113">
          <cell r="A113" t="str">
            <v>451.2</v>
          </cell>
          <cell r="B113" t="str">
            <v>MEZCLA ABIERTA EN CALIENTE TIPO MAC-2</v>
          </cell>
          <cell r="C113" t="str">
            <v>m³</v>
          </cell>
          <cell r="D113" t="str">
            <v>3.6.4.12.2</v>
          </cell>
          <cell r="E113">
            <v>319145</v>
          </cell>
          <cell r="F113" t="str">
            <v>3.6.4.12.2</v>
          </cell>
        </row>
        <row r="114">
          <cell r="A114" t="str">
            <v>451.2P</v>
          </cell>
          <cell r="B114" t="str">
            <v>MEZCLA ABIERTA EN CALIENTE TIPO MAC-2 (Comprando la Mezcla)</v>
          </cell>
          <cell r="C114" t="str">
            <v>m³</v>
          </cell>
          <cell r="E114">
            <v>637179</v>
          </cell>
          <cell r="F114" t="str">
            <v>3.6.4.12</v>
          </cell>
        </row>
        <row r="115">
          <cell r="A115" t="str">
            <v>451.3</v>
          </cell>
          <cell r="B115" t="str">
            <v>MEZCLA ABIERTA EN CALIENTE TIPO MAC-3</v>
          </cell>
          <cell r="C115" t="str">
            <v>m³</v>
          </cell>
          <cell r="D115" t="str">
            <v>3.6.4.12.3</v>
          </cell>
          <cell r="E115">
            <v>363345</v>
          </cell>
          <cell r="F115" t="str">
            <v>3.6.4.12.3</v>
          </cell>
        </row>
        <row r="116">
          <cell r="A116" t="str">
            <v>451.3P</v>
          </cell>
          <cell r="B116" t="str">
            <v>MEZCLA ABIERTA EN CALIENTE TIPO MAC-3 (Comprando la Mezcla)</v>
          </cell>
          <cell r="C116" t="str">
            <v>m³</v>
          </cell>
          <cell r="E116">
            <v>705054</v>
          </cell>
          <cell r="F116" t="str">
            <v>3.6.4.12</v>
          </cell>
        </row>
        <row r="117">
          <cell r="A117" t="str">
            <v>451.4</v>
          </cell>
          <cell r="B117" t="str">
            <v>MEZCLA ABIERTA EN CALIENTE TIPO MAC-3 PARA BACHEO</v>
          </cell>
          <cell r="C117" t="str">
            <v>m³</v>
          </cell>
          <cell r="E117">
            <v>729470.88699766656</v>
          </cell>
          <cell r="F117" t="str">
            <v>3.6.4.12</v>
          </cell>
        </row>
        <row r="118">
          <cell r="A118" t="str">
            <v>452.1</v>
          </cell>
          <cell r="B118" t="str">
            <v>MEZCLA DISCONTINUA EN CALIENTE TIPO M-1</v>
          </cell>
          <cell r="C118" t="str">
            <v>m³</v>
          </cell>
          <cell r="D118" t="str">
            <v>3.6.4.13.1</v>
          </cell>
          <cell r="E118">
            <v>187270</v>
          </cell>
          <cell r="F118" t="str">
            <v>3.6.4.13.1</v>
          </cell>
        </row>
        <row r="119">
          <cell r="A119" t="str">
            <v>452.1P</v>
          </cell>
          <cell r="B119" t="str">
            <v>MEZCLA DISCONTINUA EN CALIENTE TIPO M-1 (Comprando la Mezcla)</v>
          </cell>
          <cell r="C119" t="str">
            <v>m³</v>
          </cell>
          <cell r="E119">
            <v>519238</v>
          </cell>
          <cell r="F119" t="str">
            <v>3.6.4.13.1 </v>
          </cell>
        </row>
        <row r="120">
          <cell r="A120" t="str">
            <v>452.2</v>
          </cell>
          <cell r="B120" t="str">
            <v>MEZCLA DISCONTINUA EN CALIENTE TIPO M-2</v>
          </cell>
          <cell r="C120" t="str">
            <v>m³</v>
          </cell>
          <cell r="D120" t="str">
            <v>3.6.4.13.2</v>
          </cell>
          <cell r="E120">
            <v>187270</v>
          </cell>
          <cell r="F120" t="str">
            <v>3.6.4.13.2</v>
          </cell>
        </row>
        <row r="121">
          <cell r="A121" t="str">
            <v>452.2P</v>
          </cell>
          <cell r="B121" t="str">
            <v>MEZCLA DISCONTINUA EN CALIENTE TIPO M-2 (Comprando la Mezcla)</v>
          </cell>
          <cell r="C121" t="str">
            <v>m³</v>
          </cell>
          <cell r="E121">
            <v>513887</v>
          </cell>
          <cell r="F121" t="str">
            <v>3.6.4.13.2</v>
          </cell>
        </row>
        <row r="122">
          <cell r="A122" t="str">
            <v>452.3</v>
          </cell>
          <cell r="B122" t="str">
            <v>MEZCLA DISCONTINUA EN CALIENTE TIPO F-1</v>
          </cell>
          <cell r="C122" t="str">
            <v>m³</v>
          </cell>
          <cell r="D122" t="str">
            <v>3.6.4.13.3</v>
          </cell>
          <cell r="E122">
            <v>187172</v>
          </cell>
          <cell r="F122" t="str">
            <v>3.6.4.13.7</v>
          </cell>
        </row>
        <row r="123">
          <cell r="A123" t="str">
            <v>452.3P</v>
          </cell>
          <cell r="B123" t="str">
            <v>MEZCLA DISCONTINUA EN CALIENTE TIPO F-1 (Comprando la Mezcla)</v>
          </cell>
          <cell r="C123" t="str">
            <v>m³</v>
          </cell>
          <cell r="E123">
            <v>455920</v>
          </cell>
          <cell r="F123" t="str">
            <v>3.6.4.13.7</v>
          </cell>
        </row>
        <row r="124">
          <cell r="A124" t="str">
            <v>452.4</v>
          </cell>
          <cell r="B124" t="str">
            <v>MEZCLA DISCONTINUA EN CALIENTE TIPO F-2</v>
          </cell>
          <cell r="C124" t="str">
            <v>m³</v>
          </cell>
          <cell r="D124" t="str">
            <v>3.6.4.13.4</v>
          </cell>
          <cell r="E124">
            <v>187270</v>
          </cell>
          <cell r="F124" t="str">
            <v>3.6.4.13.8</v>
          </cell>
        </row>
        <row r="125">
          <cell r="A125" t="str">
            <v>452.4P</v>
          </cell>
          <cell r="B125" t="str">
            <v>MEZCLA DISCONTINUA EN CALIENTE TIPO F-2 (Comprando la Mezcla)</v>
          </cell>
          <cell r="C125" t="str">
            <v>m³</v>
          </cell>
          <cell r="E125">
            <v>513887</v>
          </cell>
          <cell r="F125" t="str">
            <v>3.6.4.13.8 </v>
          </cell>
        </row>
        <row r="126">
          <cell r="A126" t="str">
            <v>453.1</v>
          </cell>
          <cell r="B126" t="str">
            <v>MEZCLA DRENANTE</v>
          </cell>
          <cell r="C126" t="str">
            <v>m³</v>
          </cell>
          <cell r="D126" t="str">
            <v>3.6.4.14.1</v>
          </cell>
          <cell r="E126">
            <v>181865</v>
          </cell>
          <cell r="F126" t="str">
            <v>3.6.4.13.7</v>
          </cell>
        </row>
        <row r="127">
          <cell r="A127" t="str">
            <v>460.1</v>
          </cell>
          <cell r="B127" t="str">
            <v>FRESADO DE PAVIMENTO ASFALTICO EN ESPESOR DE--------CMS</v>
          </cell>
          <cell r="C127" t="str">
            <v>m²</v>
          </cell>
          <cell r="D127" t="str">
            <v>3.6.4.15.1</v>
          </cell>
          <cell r="E127">
            <v>1471</v>
          </cell>
          <cell r="F127" t="str">
            <v>3.6.4.15.2</v>
          </cell>
        </row>
        <row r="128">
          <cell r="A128" t="str">
            <v>461.1</v>
          </cell>
          <cell r="B128" t="str">
            <v>PAVIMENTO RECICLADO EN FRIO EN EL LUGAR CON EMULSION ASFALTICA</v>
          </cell>
          <cell r="C128" t="str">
            <v>m³</v>
          </cell>
          <cell r="D128" t="str">
            <v>3.6.4.16.1</v>
          </cell>
          <cell r="E128">
            <v>146983</v>
          </cell>
          <cell r="F128" t="str">
            <v>3.6.4.16.1</v>
          </cell>
        </row>
        <row r="129">
          <cell r="A129" t="str">
            <v>461.2</v>
          </cell>
          <cell r="B129" t="str">
            <v>PAVIMENTO RECICLADO EN FRIO EN EL LUGAR CON CEMENTO ASFALTICO ESPUMADO</v>
          </cell>
          <cell r="C129" t="str">
            <v>m³</v>
          </cell>
          <cell r="D129" t="str">
            <v>3.6.4.16.2</v>
          </cell>
          <cell r="E129">
            <v>92339</v>
          </cell>
          <cell r="F129" t="str">
            <v>3.6.4.16.2</v>
          </cell>
        </row>
        <row r="130">
          <cell r="A130" t="str">
            <v>462.1</v>
          </cell>
          <cell r="B130" t="str">
            <v xml:space="preserve">MEZCLA ASFALTICA RECICLADA EN CALIENTE DEL TIPO ----------   </v>
          </cell>
          <cell r="C130" t="str">
            <v>m³</v>
          </cell>
          <cell r="D130" t="str">
            <v>3.6.4.17</v>
          </cell>
          <cell r="E130">
            <v>74389</v>
          </cell>
          <cell r="F130" t="str">
            <v>3.6.4.17.1 </v>
          </cell>
        </row>
        <row r="131">
          <cell r="A131" t="str">
            <v>462.1.1</v>
          </cell>
          <cell r="B131" t="str">
            <v>MEZCLA ASFALTICA RECICLADA EN CALIENTE DEL TIPO MDC-2</v>
          </cell>
          <cell r="C131" t="str">
            <v>m³</v>
          </cell>
          <cell r="D131" t="str">
            <v>3.6.4.17.3</v>
          </cell>
          <cell r="E131">
            <v>83823</v>
          </cell>
          <cell r="F131" t="str">
            <v>3.6.4.17.3</v>
          </cell>
        </row>
        <row r="132">
          <cell r="A132" t="str">
            <v>462.1.2</v>
          </cell>
          <cell r="B132" t="str">
            <v>MEZCLA ASFALTICA RECICLADA EN CALIENTE DEL TIPO MSC-1</v>
          </cell>
          <cell r="C132" t="str">
            <v>m³</v>
          </cell>
          <cell r="E132">
            <v>83823</v>
          </cell>
          <cell r="F132" t="str">
            <v>3.6.4.17.4</v>
          </cell>
        </row>
        <row r="133">
          <cell r="A133" t="str">
            <v>462.2</v>
          </cell>
          <cell r="B133" t="str">
            <v>MEZCLA ASFALTICA RECICLADA EN CALIENTE DEL TIPO PARA BACHEO</v>
          </cell>
          <cell r="C133" t="str">
            <v>m³</v>
          </cell>
          <cell r="D133" t="str">
            <v>3.6.4.17.5</v>
          </cell>
          <cell r="E133">
            <v>141910</v>
          </cell>
          <cell r="F133" t="str">
            <v>3.6.4.17</v>
          </cell>
        </row>
        <row r="134">
          <cell r="A134" t="str">
            <v>464.1</v>
          </cell>
          <cell r="B134" t="str">
            <v>GEOTEXTIL PARA REHABILITACION DE PAVIMENTOS ASFALTICOS</v>
          </cell>
          <cell r="C134" t="str">
            <v>m²</v>
          </cell>
          <cell r="E134">
            <v>5862</v>
          </cell>
          <cell r="F134" t="str">
            <v>3.6.8</v>
          </cell>
        </row>
        <row r="135">
          <cell r="A135" t="str">
            <v>464.2</v>
          </cell>
          <cell r="B135" t="str">
            <v>SUMINISTRO DE CEMENTO ASFALTICO</v>
          </cell>
          <cell r="C135" t="str">
            <v>kg</v>
          </cell>
          <cell r="D135" t="str">
            <v>3.6.4.1</v>
          </cell>
          <cell r="E135">
            <v>2092</v>
          </cell>
          <cell r="F135" t="str">
            <v>3.6.4.8 </v>
          </cell>
        </row>
        <row r="136">
          <cell r="A136" t="str">
            <v>464.3</v>
          </cell>
          <cell r="B136" t="str">
            <v>SUMINISTRO DE EMULSION ASFALTICA CONVENCIONAL</v>
          </cell>
          <cell r="C136" t="str">
            <v>l</v>
          </cell>
          <cell r="E136">
            <v>2069</v>
          </cell>
          <cell r="F136" t="str">
            <v>3.6.4.2</v>
          </cell>
        </row>
        <row r="137">
          <cell r="A137" t="str">
            <v>464.4</v>
          </cell>
          <cell r="B137" t="str">
            <v>SUMINISTRO DE EMULSION ASFALTICA MODIFICADA CON POLIMEROS</v>
          </cell>
          <cell r="C137" t="str">
            <v>l</v>
          </cell>
          <cell r="E137">
            <v>2069</v>
          </cell>
          <cell r="F137" t="str">
            <v> 3.6.4.2.5 </v>
          </cell>
        </row>
        <row r="138">
          <cell r="A138" t="str">
            <v>465.1</v>
          </cell>
          <cell r="B138" t="str">
            <v xml:space="preserve">EXCAVACION PARA REPARACION DE PAVIMENTO ASFALTICO  EXISTENTE         </v>
          </cell>
          <cell r="C138" t="str">
            <v>m³</v>
          </cell>
          <cell r="E138">
            <v>61102</v>
          </cell>
          <cell r="F138" t="str">
            <v>3.6.2.1</v>
          </cell>
        </row>
        <row r="139">
          <cell r="A139" t="str">
            <v>466.1</v>
          </cell>
          <cell r="B139" t="str">
            <v>SELLO DE GRIETAS EN PAVIMENTO ASFALTICO SIN RUTEO</v>
          </cell>
          <cell r="C139" t="str">
            <v>m</v>
          </cell>
          <cell r="E139">
            <v>985</v>
          </cell>
          <cell r="F139" t="str">
            <v>3.6.4.7</v>
          </cell>
        </row>
        <row r="140">
          <cell r="A140" t="str">
            <v>466.2</v>
          </cell>
          <cell r="B140" t="str">
            <v>SELLO DE GRIETAS EN PAVIMENTO ASFALTICO CON RUTEO</v>
          </cell>
          <cell r="C140" t="str">
            <v>m</v>
          </cell>
          <cell r="E140">
            <v>3373</v>
          </cell>
          <cell r="F140" t="str">
            <v>3.6.4.7</v>
          </cell>
        </row>
        <row r="141">
          <cell r="A141" t="str">
            <v>500.1</v>
          </cell>
          <cell r="B141" t="str">
            <v>PAVIMENTO DE CONCRETO HIDRAULICO</v>
          </cell>
          <cell r="C141" t="str">
            <v>m³</v>
          </cell>
          <cell r="D141" t="str">
            <v>3.6.5.1</v>
          </cell>
          <cell r="E141">
            <v>634697</v>
          </cell>
          <cell r="F141" t="str">
            <v>3.6.5.1</v>
          </cell>
        </row>
        <row r="142">
          <cell r="A142" t="str">
            <v>501.1</v>
          </cell>
          <cell r="B142" t="str">
            <v>CEMENTO PORTLAND NORMAL</v>
          </cell>
          <cell r="C142" t="str">
            <v>kg</v>
          </cell>
          <cell r="E142">
            <v>572</v>
          </cell>
          <cell r="F142" t="str">
            <v>1.35.1.1.3</v>
          </cell>
        </row>
        <row r="143">
          <cell r="A143" t="str">
            <v>510.1</v>
          </cell>
          <cell r="B143" t="str">
            <v>PAVIMENTO DE ADOQUINES DE CONCRETO</v>
          </cell>
          <cell r="C143" t="str">
            <v>m²</v>
          </cell>
          <cell r="D143" t="str">
            <v>3.6.5.2.10</v>
          </cell>
          <cell r="E143">
            <v>101084</v>
          </cell>
          <cell r="F143" t="str">
            <v>3.6.5.2.10</v>
          </cell>
        </row>
        <row r="144">
          <cell r="A144" t="str">
            <v>600.1</v>
          </cell>
          <cell r="B144" t="str">
            <v>EXCAVACIONES VARIAS SIN CLASIFICAR</v>
          </cell>
          <cell r="C144" t="str">
            <v>m³</v>
          </cell>
          <cell r="D144" t="str">
            <v>3.6.6.1.1</v>
          </cell>
          <cell r="E144">
            <v>10434</v>
          </cell>
          <cell r="F144" t="str">
            <v>3.6.6.1.9</v>
          </cell>
        </row>
        <row r="145">
          <cell r="A145" t="str">
            <v>600.2</v>
          </cell>
          <cell r="B145" t="str">
            <v>EXCAVACIONES VARIAS EN ROCA EN SECO</v>
          </cell>
          <cell r="C145" t="str">
            <v>m³</v>
          </cell>
          <cell r="D145" t="str">
            <v>3.6.6.1.9</v>
          </cell>
          <cell r="E145">
            <v>58703</v>
          </cell>
          <cell r="F145" t="str">
            <v>3.6.6.1.9</v>
          </cell>
        </row>
        <row r="146">
          <cell r="A146" t="str">
            <v>600.2P</v>
          </cell>
          <cell r="B146" t="str">
            <v xml:space="preserve">EXCAVACIONES EN ROCA (A MANO ) </v>
          </cell>
          <cell r="C146" t="str">
            <v>m³</v>
          </cell>
          <cell r="D146" t="str">
            <v>3.6.6.1</v>
          </cell>
          <cell r="E146">
            <v>80715</v>
          </cell>
          <cell r="F146" t="str">
            <v>3.6.6.1</v>
          </cell>
        </row>
        <row r="147">
          <cell r="A147" t="str">
            <v>600.3</v>
          </cell>
          <cell r="B147" t="str">
            <v>EXCAVACIONES VARIAS EN ROCA BAJO AGUA</v>
          </cell>
          <cell r="C147" t="str">
            <v>m³</v>
          </cell>
          <cell r="E147">
            <v>84710</v>
          </cell>
          <cell r="F147" t="str">
            <v>3.6.6.1.9</v>
          </cell>
        </row>
        <row r="148">
          <cell r="A148" t="str">
            <v>600.4</v>
          </cell>
          <cell r="B148" t="str">
            <v>EXCAVACIONES VARIAS EN MATERIAL COMUN EN SECO</v>
          </cell>
          <cell r="C148" t="str">
            <v>m³</v>
          </cell>
          <cell r="D148" t="str">
            <v>3.6.6.1.10</v>
          </cell>
          <cell r="E148">
            <v>8339</v>
          </cell>
          <cell r="F148" t="str">
            <v xml:space="preserve">3.6.6.1.10  </v>
          </cell>
        </row>
        <row r="149">
          <cell r="A149" t="str">
            <v>600.4P</v>
          </cell>
          <cell r="B149" t="str">
            <v>EXCAVACIONES VARIAS EN MATERIAL COMUN EN SECO A MANO</v>
          </cell>
          <cell r="C149" t="str">
            <v>m³</v>
          </cell>
          <cell r="D149" t="str">
            <v>3.6.6.1</v>
          </cell>
          <cell r="E149">
            <v>28380</v>
          </cell>
          <cell r="F149" t="str">
            <v>3.6.6.1</v>
          </cell>
        </row>
        <row r="150">
          <cell r="A150" t="str">
            <v>600.5</v>
          </cell>
          <cell r="B150" t="str">
            <v>EXCAVACIONES VARIAS EN MATERIAL COMUN BAJO AGUA</v>
          </cell>
          <cell r="C150" t="str">
            <v>m³</v>
          </cell>
          <cell r="D150" t="str">
            <v>3.6.6.1.11</v>
          </cell>
          <cell r="E150">
            <v>9082</v>
          </cell>
          <cell r="F150" t="str">
            <v>3.6.6.1.11</v>
          </cell>
        </row>
        <row r="151">
          <cell r="A151" t="str">
            <v>600.5P</v>
          </cell>
          <cell r="B151" t="str">
            <v>EXCAVACIONES VARIAS EN MATERIAL COMUN BAJO AGUA A MANO</v>
          </cell>
          <cell r="C151" t="str">
            <v>m³</v>
          </cell>
          <cell r="E151">
            <v>67515</v>
          </cell>
          <cell r="F151" t="str">
            <v>3.6.6.1</v>
          </cell>
        </row>
        <row r="152">
          <cell r="A152" t="str">
            <v>610.1</v>
          </cell>
          <cell r="B152" t="str">
            <v>RELLENO PARA ESTRUCTURAS</v>
          </cell>
          <cell r="C152" t="str">
            <v>m³</v>
          </cell>
          <cell r="D152" t="str">
            <v>3.6.6.2.1</v>
          </cell>
          <cell r="E152">
            <v>37892</v>
          </cell>
          <cell r="F152" t="str">
            <v xml:space="preserve">3.6.6.2.1   </v>
          </cell>
        </row>
        <row r="153">
          <cell r="A153" t="str">
            <v>610.2</v>
          </cell>
          <cell r="B153" t="str">
            <v>RELLENO CON MATERIAL FILTRANTE</v>
          </cell>
          <cell r="C153" t="str">
            <v>m³</v>
          </cell>
          <cell r="D153" t="str">
            <v>3.6.6.2.4</v>
          </cell>
          <cell r="E153">
            <v>48545</v>
          </cell>
          <cell r="F153" t="str">
            <v>3.6.6.2.4</v>
          </cell>
        </row>
        <row r="154">
          <cell r="A154" t="str">
            <v>620.1</v>
          </cell>
          <cell r="B154" t="str">
            <v>PILOTES PREFABRICADOS DE CONCRETO</v>
          </cell>
          <cell r="C154" t="str">
            <v>m</v>
          </cell>
          <cell r="D154" t="str">
            <v>3.6.6.3.1</v>
          </cell>
          <cell r="E154">
            <v>1693667</v>
          </cell>
          <cell r="F154" t="str">
            <v>3.6.6.3.1</v>
          </cell>
        </row>
        <row r="155">
          <cell r="A155" t="str">
            <v>620.2</v>
          </cell>
          <cell r="B155" t="str">
            <v>EXTENSION DE PILOTES</v>
          </cell>
          <cell r="C155" t="str">
            <v>m</v>
          </cell>
          <cell r="D155" t="str">
            <v>3.6.6.3.2</v>
          </cell>
          <cell r="E155">
            <v>0</v>
          </cell>
          <cell r="F155" t="str">
            <v>3.6.6.3.2</v>
          </cell>
        </row>
        <row r="156">
          <cell r="A156" t="str">
            <v>620.3</v>
          </cell>
          <cell r="B156" t="str">
            <v>PRUEBA DE CARGA</v>
          </cell>
          <cell r="C156" t="str">
            <v>u</v>
          </cell>
          <cell r="D156" t="str">
            <v>3.6.6.4.6</v>
          </cell>
          <cell r="E156">
            <v>0</v>
          </cell>
          <cell r="F156" t="str">
            <v>3.6.6.4.6</v>
          </cell>
        </row>
        <row r="157">
          <cell r="A157" t="str">
            <v>621.1</v>
          </cell>
          <cell r="B157" t="str">
            <v>PILOTE DE CONCRETO FUNDIDO IN SITU, DE DIAMETRO 0.80 M</v>
          </cell>
          <cell r="C157" t="str">
            <v>m</v>
          </cell>
          <cell r="D157" t="str">
            <v>3.6.6.4.1</v>
          </cell>
          <cell r="E157">
            <v>1559638</v>
          </cell>
          <cell r="F157" t="str">
            <v>3.6.6.4.1</v>
          </cell>
        </row>
        <row r="158">
          <cell r="A158" t="str">
            <v>621.1P</v>
          </cell>
          <cell r="B158" t="str">
            <v>PILOTE DE CONCRETO FUNDIDO IN SITU, DE DIAMETRO 0,40 M</v>
          </cell>
          <cell r="C158" t="str">
            <v>m</v>
          </cell>
          <cell r="D158" t="str">
            <v>3.6.6.4</v>
          </cell>
          <cell r="E158">
            <v>414456</v>
          </cell>
          <cell r="F158" t="str">
            <v>3.6.6.4</v>
          </cell>
        </row>
        <row r="159">
          <cell r="A159" t="str">
            <v>621.1P2</v>
          </cell>
          <cell r="B159" t="str">
            <v>SUMINISTRO DE PILOTES HINCADOS DIÁMETRO MÍNIMO 6" DE TUBERIA DE ACERO DE SEGUNDA.</v>
          </cell>
          <cell r="C159" t="str">
            <v>ml</v>
          </cell>
          <cell r="E159">
            <v>360000</v>
          </cell>
          <cell r="F159" t="str">
            <v>3.6.6.4</v>
          </cell>
        </row>
        <row r="160">
          <cell r="A160" t="str">
            <v>621.1P3</v>
          </cell>
          <cell r="B160" t="str">
            <v>SUMINISTRO DE PILOTES HINCADOS DIÁMETRO MÍNIMO 8" DE TUBERIA DE ACERO DE SEGUNDA.</v>
          </cell>
          <cell r="C160" t="str">
            <v>ml</v>
          </cell>
          <cell r="E160">
            <v>425000</v>
          </cell>
          <cell r="F160" t="str">
            <v>3.6.6.4</v>
          </cell>
        </row>
        <row r="161">
          <cell r="A161" t="str">
            <v>621.1P4</v>
          </cell>
          <cell r="B161" t="str">
            <v>SUMINISTRO DE PILOTES HINCADOS DIÁMETRO MÍNIMO 10" DE TUBERIA DE ACERO DE SEGUNDA.</v>
          </cell>
          <cell r="C161" t="str">
            <v>ml</v>
          </cell>
          <cell r="E161">
            <v>490000</v>
          </cell>
          <cell r="F161" t="str">
            <v>3.6.6.4</v>
          </cell>
        </row>
        <row r="162">
          <cell r="A162" t="str">
            <v>621.1P5</v>
          </cell>
          <cell r="B162" t="str">
            <v>SUMINISTRO DE PILOTES HINCADOS DIÁMETRO MÍNIMO 12" DE TUBERIA DE ACERO DE SEGUNDA.</v>
          </cell>
          <cell r="C162" t="str">
            <v>ml</v>
          </cell>
          <cell r="E162">
            <v>490000</v>
          </cell>
          <cell r="F162" t="str">
            <v>3.6.6.4</v>
          </cell>
        </row>
        <row r="163">
          <cell r="A163" t="str">
            <v>621.1P6</v>
          </cell>
          <cell r="B163" t="str">
            <v>HINCADO DE PILOTES DIÁMETRO MÍNIMO 6-12" DE TUBERIA DE ACERO DE SEGUNDA.</v>
          </cell>
          <cell r="C163" t="str">
            <v>ml</v>
          </cell>
          <cell r="E163">
            <v>105712</v>
          </cell>
          <cell r="F163" t="str">
            <v>3.6.6.4</v>
          </cell>
        </row>
        <row r="164">
          <cell r="A164" t="str">
            <v>621.1P7</v>
          </cell>
          <cell r="B164" t="str">
            <v>PILOTES PREEXCAVADOS TIPO CAISSON  D=1,20 M, (EXCAVACIÓN, ANILLOS DE 0,15 M EN CONCRETO CLASE D, CONCRETO CLASE C PARA EL NUCLEO , NO INCLUYE ACERO DE REFUERZO) L=15 M DE PROFUNDIDAD.</v>
          </cell>
          <cell r="C164" t="str">
            <v>ml</v>
          </cell>
          <cell r="E164">
            <v>1900000</v>
          </cell>
          <cell r="F164" t="str">
            <v>3.6.6.4</v>
          </cell>
        </row>
        <row r="165">
          <cell r="A165" t="str">
            <v>621.2</v>
          </cell>
          <cell r="B165" t="str">
            <v>BASE ACAMPANADA</v>
          </cell>
          <cell r="C165" t="str">
            <v>m³</v>
          </cell>
          <cell r="D165" t="str">
            <v>3.6.6.4.2</v>
          </cell>
          <cell r="E165">
            <v>1738513</v>
          </cell>
          <cell r="F165" t="str">
            <v>3.6.6.4.2</v>
          </cell>
        </row>
        <row r="166">
          <cell r="A166" t="str">
            <v>621.3</v>
          </cell>
          <cell r="B166" t="str">
            <v>PILOTE DE PRUEBA DE DIAMETRO ______</v>
          </cell>
          <cell r="C166" t="str">
            <v>m</v>
          </cell>
          <cell r="D166" t="str">
            <v>3.6.6.4.3</v>
          </cell>
          <cell r="E166">
            <v>0</v>
          </cell>
          <cell r="F166" t="str">
            <v>3.6.6.4.3</v>
          </cell>
        </row>
        <row r="167">
          <cell r="A167" t="str">
            <v>621.4</v>
          </cell>
          <cell r="B167" t="str">
            <v>BASE ACAMPANADA DE PRUEBA</v>
          </cell>
          <cell r="C167" t="str">
            <v>m³</v>
          </cell>
          <cell r="D167" t="str">
            <v>3.6.6.4.4</v>
          </cell>
          <cell r="E167">
            <v>0</v>
          </cell>
          <cell r="F167" t="str">
            <v xml:space="preserve"> 3.6.6.4.4</v>
          </cell>
        </row>
        <row r="168">
          <cell r="A168" t="str">
            <v>621.5</v>
          </cell>
          <cell r="B168" t="str">
            <v>CAMISA PERMANENTE DE DIAMETRO EXTERIOR ______</v>
          </cell>
          <cell r="C168" t="str">
            <v>m</v>
          </cell>
          <cell r="D168" t="str">
            <v>3.6.6.4.5</v>
          </cell>
          <cell r="E168">
            <v>3558356</v>
          </cell>
          <cell r="F168" t="str">
            <v>3.6.6.5.5</v>
          </cell>
        </row>
        <row r="169">
          <cell r="A169" t="str">
            <v>621.6</v>
          </cell>
          <cell r="B169" t="str">
            <v>PRUEBA DE CARGA</v>
          </cell>
          <cell r="C169" t="str">
            <v>u</v>
          </cell>
          <cell r="D169" t="str">
            <v>3.6.6.4.6</v>
          </cell>
          <cell r="E169">
            <v>110628933</v>
          </cell>
          <cell r="F169" t="str">
            <v xml:space="preserve">3.6.6.4.6 </v>
          </cell>
        </row>
        <row r="170">
          <cell r="A170" t="str">
            <v>622.1</v>
          </cell>
          <cell r="B170" t="str">
            <v>TABLESTACADO DE MADERA</v>
          </cell>
          <cell r="C170" t="str">
            <v>m²</v>
          </cell>
          <cell r="D170" t="str">
            <v>3.6.6.5.1</v>
          </cell>
          <cell r="E170">
            <v>112251</v>
          </cell>
          <cell r="F170" t="str">
            <v>3.6.6.5.1</v>
          </cell>
        </row>
        <row r="171">
          <cell r="A171" t="str">
            <v>622.2</v>
          </cell>
          <cell r="B171" t="str">
            <v>TABLESTACADO METALICO</v>
          </cell>
          <cell r="C171" t="str">
            <v>m²</v>
          </cell>
          <cell r="D171" t="str">
            <v>3.6.6.5.3</v>
          </cell>
          <cell r="E171">
            <v>0</v>
          </cell>
          <cell r="F171" t="str">
            <v>3.6.6.5.3</v>
          </cell>
        </row>
        <row r="172">
          <cell r="A172" t="str">
            <v>622.3</v>
          </cell>
          <cell r="B172" t="str">
            <v>TABLESTACADO DE CONCRETO REFORZADO</v>
          </cell>
          <cell r="C172" t="str">
            <v>m²</v>
          </cell>
          <cell r="D172" t="str">
            <v>3.6.6.5.2</v>
          </cell>
          <cell r="E172">
            <v>0</v>
          </cell>
          <cell r="F172" t="str">
            <v>3.6.6.5.2</v>
          </cell>
        </row>
        <row r="173">
          <cell r="A173" t="str">
            <v>622.4</v>
          </cell>
          <cell r="B173" t="str">
            <v>TABLESTACADO DE CONCRETO PREESFORZADO</v>
          </cell>
          <cell r="C173" t="str">
            <v>m²</v>
          </cell>
          <cell r="D173" t="str">
            <v>3.6.6.4.4</v>
          </cell>
          <cell r="E173">
            <v>0</v>
          </cell>
          <cell r="F173" t="str">
            <v>3.6.6.5.4 </v>
          </cell>
        </row>
        <row r="174">
          <cell r="A174" t="str">
            <v>622.5</v>
          </cell>
          <cell r="B174" t="str">
            <v>CORTE DEL EXTREMO SUPERIOR DEL ELEMENTO</v>
          </cell>
          <cell r="C174" t="str">
            <v>m</v>
          </cell>
          <cell r="D174" t="str">
            <v>3.6.6.5.5</v>
          </cell>
          <cell r="E174">
            <v>34696.661908571237</v>
          </cell>
          <cell r="F174" t="str">
            <v>3.6.6.5.5</v>
          </cell>
        </row>
        <row r="175">
          <cell r="A175" t="str">
            <v>630.1</v>
          </cell>
          <cell r="B175" t="str">
            <v>CONCRETO CLASE A</v>
          </cell>
          <cell r="C175" t="str">
            <v>m³</v>
          </cell>
          <cell r="D175" t="str">
            <v>3.6.6.6.1</v>
          </cell>
          <cell r="E175">
            <v>739187</v>
          </cell>
          <cell r="F175" t="str">
            <v>3.6.6.6.8</v>
          </cell>
        </row>
        <row r="176">
          <cell r="A176" t="str">
            <v>630.2</v>
          </cell>
          <cell r="B176" t="str">
            <v>CONCRETO CLASE B</v>
          </cell>
          <cell r="C176" t="str">
            <v>m³</v>
          </cell>
          <cell r="D176" t="str">
            <v>3.6.6.6.18</v>
          </cell>
          <cell r="E176">
            <v>705897</v>
          </cell>
          <cell r="F176" t="str">
            <v>3.6.6.6.17</v>
          </cell>
        </row>
        <row r="177">
          <cell r="A177" t="str">
            <v>630.3</v>
          </cell>
          <cell r="B177" t="str">
            <v>CONCRETO CLASE C</v>
          </cell>
          <cell r="C177" t="str">
            <v>m³</v>
          </cell>
          <cell r="D177" t="str">
            <v>3.6.6.6.26</v>
          </cell>
          <cell r="E177">
            <v>662514</v>
          </cell>
          <cell r="F177" t="str">
            <v xml:space="preserve"> 3.6.6.6.26</v>
          </cell>
        </row>
        <row r="178">
          <cell r="A178" t="str">
            <v>630.4</v>
          </cell>
          <cell r="B178" t="str">
            <v>CONCRETO CLASE D</v>
          </cell>
          <cell r="C178" t="str">
            <v>m³</v>
          </cell>
          <cell r="D178" t="str">
            <v>3.6.6.6.35</v>
          </cell>
          <cell r="E178">
            <v>619597</v>
          </cell>
          <cell r="F178" t="str">
            <v xml:space="preserve">3.6.6.6.35 </v>
          </cell>
        </row>
        <row r="179">
          <cell r="A179" t="str">
            <v>630.5</v>
          </cell>
          <cell r="B179" t="str">
            <v>CONCRETO CLASE E</v>
          </cell>
          <cell r="C179" t="str">
            <v>m³</v>
          </cell>
          <cell r="D179" t="str">
            <v>3.6.6.6.44</v>
          </cell>
          <cell r="E179">
            <v>584939</v>
          </cell>
          <cell r="F179" t="str">
            <v>3.6.6.6.44</v>
          </cell>
        </row>
        <row r="180">
          <cell r="A180" t="str">
            <v>630.6</v>
          </cell>
          <cell r="B180" t="str">
            <v>CONCRETO CLASE F</v>
          </cell>
          <cell r="C180" t="str">
            <v>m³</v>
          </cell>
          <cell r="D180" t="str">
            <v>3.6.6.6.46</v>
          </cell>
          <cell r="E180">
            <v>371116</v>
          </cell>
          <cell r="F180" t="str">
            <v>3.6.6.6.46</v>
          </cell>
        </row>
        <row r="181">
          <cell r="A181" t="str">
            <v>630.7</v>
          </cell>
          <cell r="B181" t="str">
            <v>CONCRETO CLASE G</v>
          </cell>
          <cell r="C181" t="str">
            <v>m³</v>
          </cell>
          <cell r="D181" t="str">
            <v>3.6.6.6.47</v>
          </cell>
          <cell r="E181">
            <v>294284</v>
          </cell>
          <cell r="F181" t="str">
            <v>3.6.6.6.47</v>
          </cell>
        </row>
        <row r="182">
          <cell r="A182" t="str">
            <v>630P</v>
          </cell>
          <cell r="B182" t="str">
            <v xml:space="preserve">HEXAPODOS ( PRECIO INCLUYE CONSTRUCCIÓN Y MONTAJE )  </v>
          </cell>
          <cell r="C182" t="str">
            <v>M³</v>
          </cell>
          <cell r="E182">
            <v>651365</v>
          </cell>
          <cell r="F182" t="str">
            <v>3.3.5.3.6</v>
          </cell>
        </row>
        <row r="183">
          <cell r="A183" t="str">
            <v>631P</v>
          </cell>
          <cell r="B183" t="str">
            <v>BOLSACRETOS</v>
          </cell>
          <cell r="C183" t="str">
            <v>m³</v>
          </cell>
          <cell r="D183" t="str">
            <v>3.6.6.21.2</v>
          </cell>
          <cell r="E183">
            <v>415220</v>
          </cell>
          <cell r="F183" t="str">
            <v>3.6.6.21.2</v>
          </cell>
        </row>
        <row r="184">
          <cell r="A184" t="str">
            <v>632.1</v>
          </cell>
          <cell r="B184" t="str">
            <v>BARANDA DE CONCRETO</v>
          </cell>
          <cell r="C184" t="str">
            <v>m</v>
          </cell>
          <cell r="D184" t="str">
            <v>3.6.6.7.1</v>
          </cell>
          <cell r="E184">
            <v>403313</v>
          </cell>
          <cell r="F184" t="str">
            <v>3.6.6.7.1</v>
          </cell>
        </row>
        <row r="185">
          <cell r="A185" t="str">
            <v>632.2</v>
          </cell>
          <cell r="B185" t="str">
            <v>BARANDA METALICA</v>
          </cell>
          <cell r="C185" t="str">
            <v>m</v>
          </cell>
          <cell r="D185" t="str">
            <v>3.6.6.7.2</v>
          </cell>
          <cell r="E185">
            <v>378845</v>
          </cell>
          <cell r="F185" t="str">
            <v>3.6.6.7.2</v>
          </cell>
        </row>
        <row r="186">
          <cell r="A186" t="str">
            <v>640.3</v>
          </cell>
          <cell r="B186" t="str">
            <v>ACERO DE REFUERZO fy 420_ Mpa</v>
          </cell>
          <cell r="C186" t="str">
            <v>kg</v>
          </cell>
          <cell r="D186" t="str">
            <v>3.6.6.8.3</v>
          </cell>
          <cell r="E186">
            <v>4874</v>
          </cell>
          <cell r="F186" t="str">
            <v> 3.6.6.8.3 </v>
          </cell>
        </row>
        <row r="187">
          <cell r="A187" t="str">
            <v>640.1P</v>
          </cell>
          <cell r="B187" t="str">
            <v xml:space="preserve">ACERO ESTRUCTURAL A36 , REHABILITACIÓN, CONSTRUCCIÓN  </v>
          </cell>
          <cell r="C187" t="str">
            <v>kg</v>
          </cell>
          <cell r="D187" t="str">
            <v>3.6.6.8.1</v>
          </cell>
          <cell r="E187">
            <v>12516</v>
          </cell>
          <cell r="F187" t="str">
            <v> 3.6.6.11</v>
          </cell>
        </row>
        <row r="188">
          <cell r="A188" t="str">
            <v>640.1P1</v>
          </cell>
          <cell r="B188" t="str">
            <v xml:space="preserve">Acero Estructural SAI 1045 para  rehabilitación y  construcción de elementos de puentes  </v>
          </cell>
          <cell r="C188" t="str">
            <v>KG</v>
          </cell>
          <cell r="E188">
            <v>17515</v>
          </cell>
          <cell r="F188" t="str">
            <v> 3.6.6.11.5</v>
          </cell>
        </row>
        <row r="189">
          <cell r="A189" t="str">
            <v>640.1P2</v>
          </cell>
          <cell r="B189" t="str">
            <v>PLATINAS 3/4" 0,40 * 0,40</v>
          </cell>
          <cell r="C189" t="str">
            <v>UND</v>
          </cell>
          <cell r="E189">
            <v>573343</v>
          </cell>
          <cell r="F189" t="str">
            <v>3.6.6.11.3</v>
          </cell>
        </row>
        <row r="190">
          <cell r="A190" t="str">
            <v>641.1</v>
          </cell>
          <cell r="B190" t="str">
            <v>ACERO DE PREESFUERZO</v>
          </cell>
          <cell r="C190" t="str">
            <v>ton-m</v>
          </cell>
          <cell r="D190" t="str">
            <v>3.6.6.9.1</v>
          </cell>
          <cell r="E190">
            <v>1297</v>
          </cell>
          <cell r="F190" t="str">
            <v>3.6.6.9.1</v>
          </cell>
        </row>
        <row r="191">
          <cell r="A191" t="str">
            <v>641.2</v>
          </cell>
          <cell r="B191" t="str">
            <v>ACERO DE PREESFUERZO</v>
          </cell>
          <cell r="C191" t="str">
            <v>kg</v>
          </cell>
          <cell r="D191" t="str">
            <v>3.6.6.9.2</v>
          </cell>
          <cell r="E191">
            <v>5070</v>
          </cell>
          <cell r="F191" t="str">
            <v>3.6.6.9</v>
          </cell>
        </row>
        <row r="192">
          <cell r="A192" t="str">
            <v>642.1</v>
          </cell>
          <cell r="B192" t="str">
            <v>APOYO ELASTOMERICO</v>
          </cell>
          <cell r="C192" t="str">
            <v>u</v>
          </cell>
          <cell r="D192" t="str">
            <v>3.6.6.10.1</v>
          </cell>
          <cell r="E192">
            <v>422053</v>
          </cell>
          <cell r="F192" t="str">
            <v>3.6.6.10.1</v>
          </cell>
        </row>
        <row r="193">
          <cell r="A193" t="str">
            <v>642.2</v>
          </cell>
          <cell r="B193" t="str">
            <v>SELLO PARA JUNTAS DE PUENTES</v>
          </cell>
          <cell r="C193" t="str">
            <v>m</v>
          </cell>
          <cell r="D193" t="str">
            <v>3.6.6.10.2</v>
          </cell>
          <cell r="E193">
            <v>40400</v>
          </cell>
          <cell r="F193" t="str">
            <v>3.6.6.10.2</v>
          </cell>
        </row>
        <row r="194">
          <cell r="A194" t="str">
            <v>650.1</v>
          </cell>
          <cell r="B194" t="str">
            <v>DISEÑO Y FABRICACION DE ESTRUCTURA METALICA</v>
          </cell>
          <cell r="C194" t="str">
            <v>kg</v>
          </cell>
          <cell r="E194">
            <v>0</v>
          </cell>
          <cell r="F194" t="str">
            <v>3.6.6.11.1</v>
          </cell>
        </row>
        <row r="195">
          <cell r="A195" t="str">
            <v>650.2</v>
          </cell>
          <cell r="B195" t="str">
            <v>FABRICACION DE LA ESTRUCTURA METALICA</v>
          </cell>
          <cell r="C195" t="str">
            <v>kg</v>
          </cell>
          <cell r="D195" t="str">
            <v>3.6.6.11.1</v>
          </cell>
          <cell r="E195">
            <v>12349</v>
          </cell>
          <cell r="F195" t="str">
            <v>3.6.6.11.2</v>
          </cell>
        </row>
        <row r="196">
          <cell r="A196" t="str">
            <v>650.3</v>
          </cell>
          <cell r="B196" t="str">
            <v>TRANSPORTE DE LA ESTRUCTURA METALICA</v>
          </cell>
          <cell r="C196" t="str">
            <v>kg</v>
          </cell>
          <cell r="E196">
            <v>150150</v>
          </cell>
          <cell r="F196" t="str">
            <v>3.6.6.11.7</v>
          </cell>
        </row>
        <row r="197">
          <cell r="A197" t="str">
            <v>650.3P</v>
          </cell>
          <cell r="B197" t="str">
            <v xml:space="preserve">TRANSPORTE DE ESTRUCTURA PUENTES </v>
          </cell>
          <cell r="C197" t="str">
            <v>Ton/Km</v>
          </cell>
          <cell r="E197">
            <v>900</v>
          </cell>
          <cell r="F197" t="str">
            <v>3.6.6.11</v>
          </cell>
        </row>
        <row r="198">
          <cell r="A198" t="str">
            <v>650.4</v>
          </cell>
          <cell r="B198" t="str">
            <v>MONTAJE Y PINTURA DE ESTRUCTURA METALICA</v>
          </cell>
          <cell r="C198" t="str">
            <v>kg</v>
          </cell>
          <cell r="E198">
            <v>1491</v>
          </cell>
          <cell r="F198" t="str">
            <v>3.6.6.11.6</v>
          </cell>
        </row>
        <row r="199">
          <cell r="A199" t="str">
            <v>660.1</v>
          </cell>
          <cell r="B199" t="str">
            <v>TUBERIA DE CONCRETO SIMPLE DE DIAMETRO 450 mm</v>
          </cell>
          <cell r="C199" t="str">
            <v>m</v>
          </cell>
          <cell r="D199" t="str">
            <v>3.6.6.12.7</v>
          </cell>
          <cell r="E199">
            <v>127919</v>
          </cell>
          <cell r="F199" t="str">
            <v>3.6.6.12.9 </v>
          </cell>
        </row>
        <row r="200">
          <cell r="A200" t="str">
            <v>660.2</v>
          </cell>
          <cell r="B200" t="str">
            <v>TUBERIA DE CONCRETO SIMPLE DE DIAMETRO 500 mm</v>
          </cell>
          <cell r="C200" t="str">
            <v>m</v>
          </cell>
          <cell r="D200" t="str">
            <v>3.6.6.12.8</v>
          </cell>
          <cell r="E200">
            <v>131819</v>
          </cell>
          <cell r="F200" t="str">
            <v>3.6.6.12.8</v>
          </cell>
        </row>
        <row r="201">
          <cell r="A201" t="str">
            <v>660.3</v>
          </cell>
          <cell r="B201" t="str">
            <v>TUBERIA DE CONCRETO SIMPLE DE DIAMETRO 600 mm</v>
          </cell>
          <cell r="C201" t="str">
            <v>m</v>
          </cell>
          <cell r="D201" t="str">
            <v>3.6.6.12.9</v>
          </cell>
          <cell r="E201">
            <v>157689</v>
          </cell>
          <cell r="F201" t="str">
            <v>3.6.6.12.9</v>
          </cell>
        </row>
        <row r="202">
          <cell r="A202" t="str">
            <v>661.1</v>
          </cell>
          <cell r="B202" t="str">
            <v>TUBERIA DE CONCRETO REFORZADO DE _____mm DE DIAMETRO INTERIOR</v>
          </cell>
          <cell r="C202" t="str">
            <v>m</v>
          </cell>
          <cell r="D202" t="str">
            <v>3.6.6.13.20</v>
          </cell>
          <cell r="E202">
            <v>342923</v>
          </cell>
          <cell r="F202" t="str">
            <v>3.6.6.13.4</v>
          </cell>
        </row>
        <row r="203">
          <cell r="A203" t="str">
            <v>662.1</v>
          </cell>
          <cell r="B203" t="str">
            <v>TUBERIA CORRUGADA DE ACERO GALVANIZADO, DE LAMINA CALIBRE___ Y DIAMETRO ___(mm)</v>
          </cell>
          <cell r="C203" t="str">
            <v>m</v>
          </cell>
          <cell r="D203" t="str">
            <v>3.6.6.14</v>
          </cell>
          <cell r="E203">
            <v>524565</v>
          </cell>
          <cell r="F203" t="str">
            <v>3.3.14.19.1</v>
          </cell>
        </row>
        <row r="204">
          <cell r="A204" t="str">
            <v>662.2</v>
          </cell>
          <cell r="B204" t="str">
            <v>TUBERIA CORRUGADA DE ACERO CON RECUBRIMIENTO BITUMINOSO, DE LAMINA CALIBRE___ Y DIAMETRO ___(mm)</v>
          </cell>
          <cell r="C204" t="str">
            <v>m</v>
          </cell>
          <cell r="E204">
            <v>0</v>
          </cell>
          <cell r="F204" t="str">
            <v>3.6.6.14</v>
          </cell>
        </row>
        <row r="205">
          <cell r="A205" t="str">
            <v>670.1</v>
          </cell>
          <cell r="B205" t="str">
            <v xml:space="preserve">DISIPADORES DE ENERGÍA Y SEDIMENTADORES EN GAVIONES          </v>
          </cell>
          <cell r="C205" t="str">
            <v>m³</v>
          </cell>
          <cell r="D205" t="str">
            <v>3.6.6.15.1</v>
          </cell>
          <cell r="E205">
            <v>140329</v>
          </cell>
          <cell r="F205" t="str">
            <v>3.6.6.15.2</v>
          </cell>
        </row>
        <row r="206">
          <cell r="A206" t="str">
            <v>670.2</v>
          </cell>
          <cell r="B206" t="str">
            <v>DISIPADORES DE ENERGIA Y SEDIMENTADORES EN CONCRETO CICLOPEO</v>
          </cell>
          <cell r="C206" t="str">
            <v>m³</v>
          </cell>
          <cell r="D206" t="str">
            <v>3.6.6.15.2</v>
          </cell>
          <cell r="E206">
            <v>361650</v>
          </cell>
          <cell r="F206" t="str">
            <v>3.6.6.15.2</v>
          </cell>
        </row>
        <row r="207">
          <cell r="A207" t="str">
            <v>671.1</v>
          </cell>
          <cell r="B207" t="str">
            <v xml:space="preserve">CUNETA DE CONCRETO FUNDIDA EN EL LUGAR            </v>
          </cell>
          <cell r="C207" t="str">
            <v>m³</v>
          </cell>
          <cell r="D207" t="str">
            <v>3.6.6.16.2</v>
          </cell>
          <cell r="E207">
            <v>685749</v>
          </cell>
          <cell r="F207" t="str">
            <v>3.6.6.16.1</v>
          </cell>
        </row>
        <row r="208">
          <cell r="A208" t="str">
            <v>671.2</v>
          </cell>
          <cell r="B208" t="str">
            <v>CUNETA PREFABRICADA DE CONCRETO</v>
          </cell>
          <cell r="C208" t="str">
            <v>m</v>
          </cell>
          <cell r="E208">
            <v>253361</v>
          </cell>
          <cell r="F208" t="str">
            <v>3.6.6.16.8</v>
          </cell>
        </row>
        <row r="209">
          <cell r="A209" t="str">
            <v>672.1</v>
          </cell>
          <cell r="B209" t="str">
            <v>BORDILLO DE CONCRETO</v>
          </cell>
          <cell r="C209" t="str">
            <v>m</v>
          </cell>
          <cell r="D209" t="str">
            <v>3.6.6.17.1</v>
          </cell>
          <cell r="E209">
            <v>54134</v>
          </cell>
          <cell r="F209" t="str">
            <v>3.6.6.19.2</v>
          </cell>
        </row>
        <row r="210">
          <cell r="A210" t="str">
            <v>673.1</v>
          </cell>
          <cell r="B210" t="str">
            <v>MATERIAL GRANULAR FILTRANTE</v>
          </cell>
          <cell r="C210" t="str">
            <v>m³</v>
          </cell>
          <cell r="D210" t="str">
            <v>3.6.8.2</v>
          </cell>
          <cell r="E210">
            <v>62791</v>
          </cell>
          <cell r="F210" t="str">
            <v>3.6.6.19.2</v>
          </cell>
        </row>
        <row r="211">
          <cell r="A211" t="str">
            <v>673.2</v>
          </cell>
          <cell r="B211" t="str">
            <v>GEOTEXTIL</v>
          </cell>
          <cell r="C211" t="str">
            <v>m²</v>
          </cell>
          <cell r="D211" t="str">
            <v>3.6.8.1.1</v>
          </cell>
          <cell r="E211">
            <v>5991</v>
          </cell>
          <cell r="F211" t="str">
            <v> 3.6.8.2.4 </v>
          </cell>
        </row>
        <row r="212">
          <cell r="A212" t="str">
            <v>673.3</v>
          </cell>
          <cell r="B212" t="str">
            <v>MATERIAL DE COBERTURA</v>
          </cell>
          <cell r="C212" t="str">
            <v>m³</v>
          </cell>
          <cell r="E212">
            <v>72357</v>
          </cell>
          <cell r="F212" t="str">
            <v>3.6.8.1.2</v>
          </cell>
        </row>
        <row r="213">
          <cell r="A213" t="str">
            <v>674.1</v>
          </cell>
          <cell r="B213" t="str">
            <v xml:space="preserve">DREN HORIZONTAL DE LONGITUD MENOR O IGUAL A DIEZ (10) METROS     </v>
          </cell>
          <cell r="C213" t="str">
            <v>m</v>
          </cell>
          <cell r="E213">
            <v>156054</v>
          </cell>
          <cell r="F213" t="str">
            <v>3.6.6.20.1</v>
          </cell>
        </row>
        <row r="214">
          <cell r="A214" t="str">
            <v>674.2</v>
          </cell>
          <cell r="B214" t="str">
            <v xml:space="preserve">DREN HORIZONTAL DE LONGITUD MAYOR A DIEZ (10) METROS     </v>
          </cell>
          <cell r="C214" t="str">
            <v>m</v>
          </cell>
          <cell r="E214">
            <v>228556</v>
          </cell>
          <cell r="F214" t="str">
            <v>3.6.6.20.2</v>
          </cell>
        </row>
        <row r="215">
          <cell r="A215" t="str">
            <v>680.1</v>
          </cell>
          <cell r="B215" t="str">
            <v>ESCAMAS EN CONCRETO</v>
          </cell>
          <cell r="C215" t="str">
            <v>m²</v>
          </cell>
          <cell r="D215" t="str">
            <v>3.6.6.20.1</v>
          </cell>
          <cell r="E215">
            <v>0</v>
          </cell>
          <cell r="F215" t="str">
            <v>3.6.6.20.1</v>
          </cell>
        </row>
        <row r="216">
          <cell r="A216" t="str">
            <v>680.2</v>
          </cell>
          <cell r="B216" t="str">
            <v>ARMADURA GALVANIZADA</v>
          </cell>
          <cell r="C216" t="str">
            <v>m</v>
          </cell>
          <cell r="D216" t="str">
            <v>3.6.6.20.2</v>
          </cell>
          <cell r="E216">
            <v>0</v>
          </cell>
          <cell r="F216" t="str">
            <v>3.6.6.20.2</v>
          </cell>
        </row>
        <row r="217">
          <cell r="A217" t="str">
            <v>680.3</v>
          </cell>
          <cell r="B217" t="str">
            <v>RELLENO GRANULAR PARA TIERRA ARMADA</v>
          </cell>
          <cell r="C217" t="str">
            <v>m³</v>
          </cell>
          <cell r="D217" t="str">
            <v>3.6.6.20.3</v>
          </cell>
          <cell r="E217">
            <v>87790</v>
          </cell>
          <cell r="F217" t="str">
            <v>3.6.6.20.3</v>
          </cell>
        </row>
        <row r="218">
          <cell r="A218" t="str">
            <v>681.1</v>
          </cell>
          <cell r="B218" t="str">
            <v>GAVION</v>
          </cell>
          <cell r="C218" t="str">
            <v>m³</v>
          </cell>
          <cell r="D218" t="str">
            <v>3.6.6.21.1</v>
          </cell>
          <cell r="E218">
            <v>123066</v>
          </cell>
          <cell r="F218" t="str">
            <v xml:space="preserve">3.6.6.21.1  </v>
          </cell>
        </row>
        <row r="219">
          <cell r="A219" t="str">
            <v>682.1</v>
          </cell>
          <cell r="B219" t="str">
            <v>COLCHOGAVIÓN</v>
          </cell>
          <cell r="C219" t="str">
            <v>m³</v>
          </cell>
          <cell r="E219">
            <v>115057</v>
          </cell>
          <cell r="F219" t="str">
            <v>3.2.7.5.3</v>
          </cell>
        </row>
        <row r="220">
          <cell r="A220" t="str">
            <v>690.1</v>
          </cell>
          <cell r="B220" t="str">
            <v xml:space="preserve">IMPERMEABILIZACIÓN DE ESTRUCTURAS            </v>
          </cell>
          <cell r="C220" t="str">
            <v>m²</v>
          </cell>
          <cell r="E220">
            <v>22774</v>
          </cell>
          <cell r="F220" t="str">
            <v>3.6.7.1.1</v>
          </cell>
        </row>
        <row r="221">
          <cell r="A221" t="str">
            <v>700.1</v>
          </cell>
          <cell r="B221" t="str">
            <v xml:space="preserve">LÍNEA DE DEMARCACIÓN CON PINTURA EN FRÍO    </v>
          </cell>
          <cell r="C221" t="str">
            <v>m</v>
          </cell>
          <cell r="E221">
            <v>1634</v>
          </cell>
          <cell r="F221" t="str">
            <v>3.6.7.1.1</v>
          </cell>
        </row>
        <row r="222">
          <cell r="A222" t="str">
            <v>700.2</v>
          </cell>
          <cell r="B222" t="str">
            <v>LÍNEA DE DEMARCACIÓN CON RESINA TERMOPLÁSTICA</v>
          </cell>
          <cell r="C222" t="str">
            <v>m</v>
          </cell>
          <cell r="E222">
            <v>1815</v>
          </cell>
          <cell r="F222" t="str">
            <v>3.6.7.1.6</v>
          </cell>
        </row>
        <row r="223">
          <cell r="A223" t="str">
            <v>700.3</v>
          </cell>
          <cell r="B223" t="str">
            <v>MARCA VIAL CON PINTURA EN FRÍO</v>
          </cell>
          <cell r="C223" t="str">
            <v>m²</v>
          </cell>
          <cell r="E223">
            <v>35082</v>
          </cell>
          <cell r="F223" t="str">
            <v> 3.6.7.1.2</v>
          </cell>
        </row>
        <row r="224">
          <cell r="A224" t="str">
            <v>700.4</v>
          </cell>
          <cell r="B224" t="str">
            <v xml:space="preserve">MARCA VIAL CON RESINA TERMOPLÁSTICA    </v>
          </cell>
          <cell r="C224" t="str">
            <v>m²</v>
          </cell>
          <cell r="D224" t="str">
            <v>3.6.7.1.6</v>
          </cell>
          <cell r="E224">
            <v>36564</v>
          </cell>
          <cell r="F224" t="str">
            <v>3.6.7.1.6</v>
          </cell>
        </row>
        <row r="225">
          <cell r="A225" t="str">
            <v>700P</v>
          </cell>
          <cell r="B225" t="str">
            <v>BANDAS SONORAS REDUCTORAS DE VELOCIDAD</v>
          </cell>
          <cell r="C225" t="str">
            <v>m²</v>
          </cell>
          <cell r="E225">
            <v>369788</v>
          </cell>
          <cell r="F225" t="str">
            <v>3.6.7</v>
          </cell>
        </row>
        <row r="226">
          <cell r="A226" t="str">
            <v>701.1</v>
          </cell>
          <cell r="B226" t="str">
            <v>TACHA REFLECTIVA</v>
          </cell>
          <cell r="C226" t="str">
            <v>u</v>
          </cell>
          <cell r="D226" t="str">
            <v>3.6.7.2.1</v>
          </cell>
          <cell r="E226">
            <v>10119</v>
          </cell>
          <cell r="F226" t="str">
            <v>3.6.7.2.1</v>
          </cell>
        </row>
        <row r="227">
          <cell r="A227" t="str">
            <v>710.1</v>
          </cell>
          <cell r="B227" t="str">
            <v>SEÑAL VERTICAL DE TRANSITO TIPO _____</v>
          </cell>
          <cell r="C227" t="str">
            <v>u</v>
          </cell>
          <cell r="D227" t="str">
            <v>3.6.7.3.13</v>
          </cell>
          <cell r="E227">
            <v>296826</v>
          </cell>
          <cell r="F227" t="str">
            <v>3.6.7.3.13</v>
          </cell>
        </row>
        <row r="228">
          <cell r="A228" t="str">
            <v>710.2</v>
          </cell>
          <cell r="B228" t="str">
            <v xml:space="preserve">SEÑAL VERTICAL DE TRANSITO TIPO ____ </v>
          </cell>
          <cell r="C228" t="str">
            <v>m²</v>
          </cell>
          <cell r="D228" t="str">
            <v>3.6.7.3.22</v>
          </cell>
          <cell r="E228">
            <v>558655</v>
          </cell>
          <cell r="F228" t="str">
            <v>3.6.7.3</v>
          </cell>
        </row>
        <row r="229">
          <cell r="A229" t="str">
            <v>720.1</v>
          </cell>
          <cell r="B229" t="str">
            <v>POSTE DE REFERENCIA</v>
          </cell>
          <cell r="C229" t="str">
            <v>u</v>
          </cell>
          <cell r="D229" t="str">
            <v>3.6.7.4.1</v>
          </cell>
          <cell r="E229">
            <v>199943</v>
          </cell>
          <cell r="F229" t="str">
            <v>3.6.7.4.1</v>
          </cell>
        </row>
        <row r="230">
          <cell r="A230" t="str">
            <v>730.1</v>
          </cell>
          <cell r="B230" t="str">
            <v>DEFENSAS METALICAS</v>
          </cell>
          <cell r="C230" t="str">
            <v>m</v>
          </cell>
          <cell r="D230" t="str">
            <v>3.6.7.5.1</v>
          </cell>
          <cell r="E230">
            <v>378076</v>
          </cell>
          <cell r="F230" t="str">
            <v>3.6.7.5.1</v>
          </cell>
        </row>
        <row r="231">
          <cell r="A231" t="str">
            <v>730.2</v>
          </cell>
          <cell r="B231" t="str">
            <v>SECCION FINAL</v>
          </cell>
          <cell r="C231" t="str">
            <v>u</v>
          </cell>
          <cell r="D231" t="str">
            <v>3.6.7.5.2</v>
          </cell>
          <cell r="E231">
            <v>81239</v>
          </cell>
          <cell r="F231" t="str">
            <v>3.6.7.5.2</v>
          </cell>
        </row>
        <row r="232">
          <cell r="A232" t="str">
            <v>730.3</v>
          </cell>
          <cell r="B232" t="str">
            <v>SECCION DE TOPE</v>
          </cell>
          <cell r="C232" t="str">
            <v>u</v>
          </cell>
          <cell r="D232" t="str">
            <v>3.6.7.5.3</v>
          </cell>
          <cell r="E232">
            <v>81350</v>
          </cell>
          <cell r="F232" t="str">
            <v>3.6.7.5.3</v>
          </cell>
        </row>
        <row r="233">
          <cell r="A233" t="str">
            <v>740.1</v>
          </cell>
          <cell r="B233" t="str">
            <v>CAPTAFAROS</v>
          </cell>
          <cell r="C233" t="str">
            <v>u</v>
          </cell>
          <cell r="D233" t="str">
            <v>3.6.7.6.1</v>
          </cell>
          <cell r="E233">
            <v>11007</v>
          </cell>
          <cell r="F233" t="str">
            <v>3.6.7.6.1</v>
          </cell>
        </row>
        <row r="234">
          <cell r="A234" t="str">
            <v>800.1</v>
          </cell>
          <cell r="B234" t="str">
            <v>CERCA DE ALAMBRE DE PUAS CON POSTES DE MADERA</v>
          </cell>
          <cell r="C234" t="str">
            <v>m</v>
          </cell>
          <cell r="D234" t="str">
            <v>3.6.9.1.1</v>
          </cell>
          <cell r="E234">
            <v>13335</v>
          </cell>
          <cell r="F234" t="str">
            <v>3.6.9.1.4</v>
          </cell>
        </row>
        <row r="235">
          <cell r="A235" t="str">
            <v>800.2</v>
          </cell>
          <cell r="B235" t="str">
            <v>CERCA DE ALAMBRE DE PUAS CON POSTES DE CONCRETO</v>
          </cell>
          <cell r="C235" t="str">
            <v>m</v>
          </cell>
          <cell r="D235" t="str">
            <v>3.6.9.1.2</v>
          </cell>
          <cell r="E235">
            <v>22764</v>
          </cell>
          <cell r="F235" t="str">
            <v>3.6.9.1.10</v>
          </cell>
        </row>
        <row r="236">
          <cell r="A236" t="str">
            <v>800.3</v>
          </cell>
          <cell r="B236" t="str">
            <v>CERCAS DE MALLA CON POSTES DE MADERA</v>
          </cell>
          <cell r="C236" t="str">
            <v>m</v>
          </cell>
          <cell r="E236">
            <v>35100</v>
          </cell>
          <cell r="F236" t="str">
            <v>3.6.9.1.6</v>
          </cell>
        </row>
        <row r="237">
          <cell r="A237" t="str">
            <v>800.4</v>
          </cell>
          <cell r="B237" t="str">
            <v>CERCAS DE MALLA CON POSTES DE CONCRETO</v>
          </cell>
          <cell r="C237" t="str">
            <v>m</v>
          </cell>
          <cell r="D237" t="str">
            <v>3.6.9.1.28</v>
          </cell>
          <cell r="E237">
            <v>44272</v>
          </cell>
          <cell r="F237" t="str">
            <v>3.6.9.1.13</v>
          </cell>
        </row>
        <row r="238">
          <cell r="A238" t="str">
            <v>800P</v>
          </cell>
          <cell r="B238" t="str">
            <v>CERRAMIENTO EN MALLA ESLABONADA</v>
          </cell>
          <cell r="C238" t="str">
            <v>m</v>
          </cell>
          <cell r="E238">
            <v>125901.58000000002</v>
          </cell>
          <cell r="F238" t="str">
            <v>3.6.9.1.30</v>
          </cell>
        </row>
        <row r="239">
          <cell r="A239" t="str">
            <v>801.1</v>
          </cell>
          <cell r="B239" t="str">
            <v>ROCERIA</v>
          </cell>
          <cell r="C239" t="str">
            <v>Ha</v>
          </cell>
          <cell r="E239">
            <v>513209</v>
          </cell>
          <cell r="F239" t="str">
            <v>3.6.1.2</v>
          </cell>
        </row>
        <row r="240">
          <cell r="A240" t="str">
            <v>801.2</v>
          </cell>
          <cell r="B240" t="str">
            <v>LIMPIEZA DE BERMAS</v>
          </cell>
          <cell r="C240" t="str">
            <v>m²</v>
          </cell>
          <cell r="E240">
            <v>84</v>
          </cell>
          <cell r="F240" t="str">
            <v>3.6.9.4.12</v>
          </cell>
        </row>
        <row r="241">
          <cell r="A241" t="str">
            <v>801.3</v>
          </cell>
          <cell r="B241" t="str">
            <v>LIMPIEZA A MANO DE CUNETAS EN TIERRA</v>
          </cell>
          <cell r="C241" t="str">
            <v>m</v>
          </cell>
          <cell r="E241">
            <v>361</v>
          </cell>
          <cell r="F241" t="str">
            <v>3.6.9.4.12</v>
          </cell>
        </row>
        <row r="242">
          <cell r="A242" t="str">
            <v>801.4</v>
          </cell>
          <cell r="B242" t="str">
            <v>LIMPIEZA A MANO DE CUNETAS EN CONCRETO</v>
          </cell>
          <cell r="C242" t="str">
            <v>m</v>
          </cell>
          <cell r="D242" t="str">
            <v>3.6.9.4.11</v>
          </cell>
          <cell r="E242">
            <v>303</v>
          </cell>
          <cell r="F242" t="str">
            <v>3.6.9.4.12</v>
          </cell>
        </row>
        <row r="243">
          <cell r="A243" t="str">
            <v>801.5</v>
          </cell>
          <cell r="B243" t="str">
            <v>LIMPIEZA A MANO DE ENCOLES Y DESCOLES</v>
          </cell>
          <cell r="C243" t="str">
            <v>m</v>
          </cell>
          <cell r="E243">
            <v>891</v>
          </cell>
          <cell r="F243" t="str">
            <v>3.6.9.4.8</v>
          </cell>
        </row>
        <row r="244">
          <cell r="A244" t="str">
            <v>801.6</v>
          </cell>
          <cell r="B244" t="str">
            <v>LIMPIEZA A MANO DE ALCANTARILLAS DE TUBO DE 600 O 900 mm</v>
          </cell>
          <cell r="C244" t="str">
            <v>u</v>
          </cell>
          <cell r="D244" t="str">
            <v>3.6.9.4.3</v>
          </cell>
          <cell r="E244">
            <v>25253</v>
          </cell>
          <cell r="F244" t="str">
            <v>3.6.9.4.10</v>
          </cell>
        </row>
        <row r="245">
          <cell r="A245" t="str">
            <v>801.7</v>
          </cell>
          <cell r="B245" t="str">
            <v>LIMPIEZA A MANO DE PONTONES Y PUENTES</v>
          </cell>
          <cell r="C245" t="str">
            <v>m</v>
          </cell>
          <cell r="E245">
            <v>631</v>
          </cell>
          <cell r="F245" t="str">
            <v>3.6.9.4</v>
          </cell>
        </row>
        <row r="246">
          <cell r="A246" t="str">
            <v>810.1</v>
          </cell>
          <cell r="B246" t="str">
            <v xml:space="preserve"> PROTECCIÓN DE TALUDES CON BLOQUE DE CÉSPED</v>
          </cell>
          <cell r="C246" t="str">
            <v>m²</v>
          </cell>
          <cell r="D246" t="str">
            <v>3.6.9.2.1</v>
          </cell>
          <cell r="E246">
            <v>11361</v>
          </cell>
          <cell r="F246" t="str">
            <v>3.6.9.2.1</v>
          </cell>
        </row>
        <row r="247">
          <cell r="A247" t="str">
            <v>810.2</v>
          </cell>
          <cell r="B247" t="str">
            <v>PROTECCIÓN DE TALUDES CON TIERRA ORGÁNICA</v>
          </cell>
          <cell r="C247" t="str">
            <v>m²</v>
          </cell>
          <cell r="D247" t="str">
            <v>3.6.9.2.2</v>
          </cell>
          <cell r="E247">
            <v>9406</v>
          </cell>
          <cell r="F247" t="str">
            <v>3.6.9.2.2</v>
          </cell>
        </row>
        <row r="248">
          <cell r="A248" t="str">
            <v>810.3</v>
          </cell>
          <cell r="B248" t="str">
            <v>PROTECCIÓN DE TALUD CON HIDROSIEMBRA CONTROLADA</v>
          </cell>
          <cell r="C248" t="str">
            <v>m²</v>
          </cell>
          <cell r="E248">
            <v>53464</v>
          </cell>
          <cell r="F248" t="str">
            <v>3.2.9.1.1</v>
          </cell>
        </row>
        <row r="249">
          <cell r="A249" t="str">
            <v>811.1</v>
          </cell>
          <cell r="B249" t="str">
            <v xml:space="preserve">PRODUCTO ENROLLADO PARA CONTROL DE EROSIÓN DEL TIPO ________         </v>
          </cell>
          <cell r="C249" t="str">
            <v>m²</v>
          </cell>
          <cell r="E249">
            <v>17697</v>
          </cell>
          <cell r="F249" t="str">
            <v>3.2.10.1</v>
          </cell>
        </row>
        <row r="250">
          <cell r="A250" t="str">
            <v>812.1</v>
          </cell>
          <cell r="B250" t="str">
            <v>RECUBRIMIENTO CON MALLA Y MORTERO 1:4 DE e= ___ cm.</v>
          </cell>
          <cell r="C250" t="str">
            <v>m²</v>
          </cell>
          <cell r="E250">
            <v>61360</v>
          </cell>
          <cell r="F250" t="str">
            <v>3.3.6.10.3 </v>
          </cell>
        </row>
        <row r="251">
          <cell r="A251" t="str">
            <v>900.1</v>
          </cell>
          <cell r="B251" t="str">
            <v>TRANSPORTE DE MATERIALES PROVENIENTES DE LA EXCAVACIÓN DE LA EXPLANACIÓN, CANALES Y PRESTAMOS, ENTRE CIEN METROS (100 m) Y MIL METROS  (1000m) DE DISTANCIA</v>
          </cell>
          <cell r="C251" t="str">
            <v>m³ -E</v>
          </cell>
          <cell r="D251" t="str">
            <v>3.6.9.3.1</v>
          </cell>
          <cell r="E251">
            <v>888</v>
          </cell>
          <cell r="F251" t="str">
            <v xml:space="preserve">3.6.9.3.1   </v>
          </cell>
        </row>
        <row r="252">
          <cell r="A252" t="str">
            <v>900.2</v>
          </cell>
          <cell r="B252" t="str">
            <v>TRANSPORTE DE MATERIALES PROVENIENTES DE LA EXCAVACIÓN DE LA EXPLANACIÓN, CANALES Y PRESTAMOS, PARA DISTANCIAS MAYORES DE MIL METROS  (1000m)</v>
          </cell>
          <cell r="C252" t="str">
            <v>m³ - km</v>
          </cell>
          <cell r="E252">
            <v>1183</v>
          </cell>
          <cell r="F252" t="str">
            <v xml:space="preserve">3.6.9.3.1   </v>
          </cell>
        </row>
        <row r="253">
          <cell r="A253" t="str">
            <v>900.3</v>
          </cell>
          <cell r="B253" t="str">
            <v>TRANSPORTE DE MATERIALES PROVENIENTES DE DERRUMBES</v>
          </cell>
          <cell r="C253" t="str">
            <v>m³ - km</v>
          </cell>
          <cell r="E253">
            <v>1420</v>
          </cell>
          <cell r="F253" t="str">
            <v xml:space="preserve">3.6.9.3.1   </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items"/>
      <sheetName val="aCCIDENTES%20DE%201995%20-%2019"/>
      <sheetName val="#¡REF"/>
      <sheetName val="aCCIDENTES DE 1995 - 1996.xls"/>
      <sheetName val="\a  aaInformación GRUPO 4\A MIn"/>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refreshError="1"/>
      <sheetData sheetId="12"/>
      <sheetData sheetId="13" refreshError="1"/>
      <sheetData sheetId="14" refreshError="1"/>
      <sheetData sheetId="15"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ACLARACION"/>
      <sheetName val="INDICE"/>
      <sheetName val="MANO DE OBRA"/>
      <sheetName val="EQUIPOS"/>
      <sheetName val="MATERIALES"/>
      <sheetName val="TRANSPORTE"/>
      <sheetName val="MINFRA-MN-IN-10-FR-1"/>
      <sheetName val="200.1"/>
      <sheetName val="200.2"/>
      <sheetName val="201.1"/>
      <sheetName val="201.2"/>
      <sheetName val="201.3"/>
      <sheetName val="201.4"/>
      <sheetName val="201.5"/>
      <sheetName val="201.6"/>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1"/>
      <sheetName val="223.3.2"/>
      <sheetName val="223.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2"/>
      <sheetName val="350.3"/>
      <sheetName val="350.4"/>
      <sheetName val="350.10"/>
      <sheetName val="350.11"/>
      <sheetName val="350.12"/>
      <sheetName val="350.13"/>
      <sheetName val="350.14"/>
      <sheetName val="351.1"/>
      <sheetName val="351.2"/>
      <sheetName val="351.10"/>
      <sheetName val="351.11"/>
      <sheetName val="351.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
      <sheetName val="420.3"/>
      <sheetName val="421.1"/>
      <sheetName val="421.2"/>
      <sheetName val="421.3"/>
      <sheetName val="421.4"/>
      <sheetName val="430.1.1"/>
      <sheetName val="430.1.2"/>
      <sheetName val="430.2.1"/>
      <sheetName val="430.2.2"/>
      <sheetName val="431.1.1"/>
      <sheetName val="431.1.2"/>
      <sheetName val="431.2.1"/>
      <sheetName val="431.2.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10"/>
      <sheetName val="450.11"/>
      <sheetName val="450.12"/>
      <sheetName val="451.1"/>
      <sheetName val="451.2"/>
      <sheetName val="451.3"/>
      <sheetName val="451.4"/>
      <sheetName val="452.1"/>
      <sheetName val="452.2"/>
      <sheetName val="452.3"/>
      <sheetName val="452.4"/>
      <sheetName val="453.1"/>
      <sheetName val="460.1"/>
      <sheetName val="460.2"/>
      <sheetName val="461.1"/>
      <sheetName val="461.2"/>
      <sheetName val="462.1.1"/>
      <sheetName val="462.1.2"/>
      <sheetName val="462.2.1"/>
      <sheetName val="462.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4"/>
      <sheetName val="610.1"/>
      <sheetName val="610.2"/>
      <sheetName val="610.3"/>
      <sheetName val="610.4"/>
      <sheetName val="610.5"/>
      <sheetName val="610.6"/>
      <sheetName val="610.7"/>
      <sheetName val="620.1"/>
      <sheetName val="620.2"/>
      <sheetName val="620.3"/>
      <sheetName val="621.1.1"/>
      <sheetName val="621.1.2"/>
      <sheetName val="621.2"/>
      <sheetName val="621.3"/>
      <sheetName val="621.4"/>
      <sheetName val="621.5"/>
      <sheetName val="621.5.1"/>
      <sheetName val="621.6"/>
      <sheetName val="621.7"/>
      <sheetName val="622.1"/>
      <sheetName val="622.2"/>
      <sheetName val="622.3"/>
      <sheetName val="622.4"/>
      <sheetName val="622.5"/>
      <sheetName val="623.1"/>
      <sheetName val="623.2"/>
      <sheetName val="630.1"/>
      <sheetName val="630.2"/>
      <sheetName val="630.3"/>
      <sheetName val="630.4"/>
      <sheetName val="630.5"/>
      <sheetName val="630.6"/>
      <sheetName val="630.7"/>
      <sheetName val="632.1"/>
      <sheetName val="632.2"/>
      <sheetName val="640.1"/>
      <sheetName val="640.2"/>
      <sheetName val="641.1"/>
      <sheetName val="641.2"/>
      <sheetName val="642.1"/>
      <sheetName val="642.2"/>
      <sheetName val="650.1"/>
      <sheetName val="650.2"/>
      <sheetName val="650.3"/>
      <sheetName val="650.4"/>
      <sheetName val="660.1"/>
      <sheetName val="660.2"/>
      <sheetName val="661.1"/>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1"/>
      <sheetName val="673.1.2"/>
      <sheetName val="673.2"/>
      <sheetName val="673.3"/>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1"/>
      <sheetName val="690.1.2"/>
      <sheetName val="700.1"/>
      <sheetName val="700.2"/>
      <sheetName val="700.3"/>
      <sheetName val="700.4"/>
      <sheetName val="701.1"/>
      <sheetName val="710.1"/>
      <sheetName val="710.2"/>
      <sheetName val="720.1"/>
      <sheetName val="730.1"/>
      <sheetName val="730.2"/>
      <sheetName val="730.3"/>
      <sheetName val="730.4"/>
      <sheetName val="731.1"/>
      <sheetName val="740.1"/>
      <sheetName val="741.1"/>
      <sheetName val="800.1"/>
      <sheetName val="800.2"/>
      <sheetName val="800.3"/>
      <sheetName val="800.4"/>
      <sheetName val="802.1"/>
      <sheetName val="802.2"/>
      <sheetName val="802.3"/>
      <sheetName val="802.4"/>
      <sheetName val="802.5"/>
      <sheetName val="802.6"/>
      <sheetName val="802.7"/>
      <sheetName val="802.8"/>
      <sheetName val="810.1"/>
      <sheetName val="810.2"/>
      <sheetName val="810.3"/>
      <sheetName val="811.1"/>
      <sheetName val="811.2"/>
      <sheetName val="812.1"/>
      <sheetName val="820.1"/>
      <sheetName val="820.1.2"/>
      <sheetName val="900.1"/>
      <sheetName val="900.2"/>
      <sheetName val="900.3"/>
    </sheetNames>
    <sheetDataSet>
      <sheetData sheetId="0" refreshError="1"/>
      <sheetData sheetId="1" refreshError="1"/>
      <sheetData sheetId="2" refreshError="1"/>
      <sheetData sheetId="3">
        <row r="8">
          <cell r="A8" t="str">
            <v>A0100130</v>
          </cell>
          <cell r="B8" t="str">
            <v>día</v>
          </cell>
          <cell r="C8" t="str">
            <v>Armador</v>
          </cell>
          <cell r="D8">
            <v>50041.803166666672</v>
          </cell>
        </row>
        <row r="9">
          <cell r="A9" t="str">
            <v>A0100150</v>
          </cell>
          <cell r="B9" t="str">
            <v>día</v>
          </cell>
          <cell r="C9" t="str">
            <v>Ayudante</v>
          </cell>
          <cell r="D9">
            <v>45492.548333333332</v>
          </cell>
        </row>
        <row r="10">
          <cell r="A10" t="str">
            <v>A0010010</v>
          </cell>
          <cell r="B10" t="str">
            <v>día</v>
          </cell>
          <cell r="C10" t="str">
            <v>Cadenero</v>
          </cell>
          <cell r="D10">
            <v>59140.312833333337</v>
          </cell>
        </row>
        <row r="11">
          <cell r="A11" t="str">
            <v>A0100181</v>
          </cell>
          <cell r="B11" t="str">
            <v>día</v>
          </cell>
          <cell r="C11" t="str">
            <v>Calculista</v>
          </cell>
          <cell r="D11">
            <v>289833.33333333395</v>
          </cell>
        </row>
        <row r="12">
          <cell r="A12" t="str">
            <v>A0100140</v>
          </cell>
          <cell r="B12" t="str">
            <v>día</v>
          </cell>
          <cell r="C12" t="str">
            <v>Cortador</v>
          </cell>
          <cell r="D12">
            <v>68238.822499999995</v>
          </cell>
        </row>
        <row r="13">
          <cell r="A13" t="str">
            <v>A0100010</v>
          </cell>
          <cell r="B13" t="str">
            <v>día</v>
          </cell>
          <cell r="C13" t="str">
            <v>Cuadrilla de desmontaje (10 personas)</v>
          </cell>
          <cell r="D13">
            <v>500418.03166666668</v>
          </cell>
        </row>
        <row r="14">
          <cell r="A14" t="str">
            <v>A0100180</v>
          </cell>
          <cell r="B14" t="str">
            <v>día</v>
          </cell>
          <cell r="C14" t="str">
            <v>Cuadrilla de fabricación</v>
          </cell>
          <cell r="D14">
            <v>272955.28999999998</v>
          </cell>
        </row>
        <row r="15">
          <cell r="A15" t="str">
            <v>A0041004</v>
          </cell>
          <cell r="B15" t="str">
            <v>día</v>
          </cell>
          <cell r="C15" t="str">
            <v>Cuadrilla de Un Oficial y (2) Obreros.</v>
          </cell>
          <cell r="D15">
            <v>181970.19333333333</v>
          </cell>
        </row>
        <row r="16">
          <cell r="A16" t="str">
            <v>A0041006</v>
          </cell>
          <cell r="B16" t="str">
            <v>día</v>
          </cell>
          <cell r="C16" t="str">
            <v>Cuadrilla de un oficial y (4) Obreros.</v>
          </cell>
          <cell r="D16">
            <v>272955.28999999998</v>
          </cell>
        </row>
        <row r="17">
          <cell r="A17" t="str">
            <v>A0100170</v>
          </cell>
          <cell r="B17" t="str">
            <v>día</v>
          </cell>
          <cell r="C17" t="str">
            <v>Dibujante</v>
          </cell>
          <cell r="D17">
            <v>90985.096666666665</v>
          </cell>
        </row>
        <row r="18">
          <cell r="A18" t="str">
            <v>A0100182</v>
          </cell>
          <cell r="B18" t="str">
            <v>día</v>
          </cell>
          <cell r="C18" t="str">
            <v>Dibujante 2</v>
          </cell>
          <cell r="D18">
            <v>81886.587</v>
          </cell>
        </row>
        <row r="19">
          <cell r="A19" t="str">
            <v>A0100120</v>
          </cell>
          <cell r="B19" t="str">
            <v>u</v>
          </cell>
          <cell r="C19" t="str">
            <v>Estudios, análisis e informes</v>
          </cell>
          <cell r="D19">
            <v>1819701.9333333333</v>
          </cell>
        </row>
        <row r="20">
          <cell r="A20" t="str">
            <v>A0100070</v>
          </cell>
          <cell r="B20" t="str">
            <v>día</v>
          </cell>
          <cell r="C20" t="str">
            <v>Ingeniero de montaje y prueba</v>
          </cell>
          <cell r="D20">
            <v>291152.30933333334</v>
          </cell>
        </row>
        <row r="21">
          <cell r="A21" t="str">
            <v>A0100069</v>
          </cell>
          <cell r="B21" t="str">
            <v>día</v>
          </cell>
          <cell r="C21" t="str">
            <v>Ingeniero de Montaje y Prueba Pilote (1)</v>
          </cell>
          <cell r="D21">
            <v>291152.30933333334</v>
          </cell>
        </row>
        <row r="22">
          <cell r="A22" t="str">
            <v>A0100082</v>
          </cell>
          <cell r="B22" t="str">
            <v>día</v>
          </cell>
          <cell r="C22" t="str">
            <v>Ingeniero Especialista prueba de  integridad</v>
          </cell>
          <cell r="D22">
            <v>341194.11249999999</v>
          </cell>
        </row>
        <row r="23">
          <cell r="A23" t="str">
            <v>A0100071</v>
          </cell>
          <cell r="B23" t="str">
            <v>día</v>
          </cell>
          <cell r="C23" t="str">
            <v xml:space="preserve">Ingeniero Geotecnista </v>
          </cell>
          <cell r="D23">
            <v>350292.62216666667</v>
          </cell>
        </row>
        <row r="24">
          <cell r="A24" t="str">
            <v>A0100020</v>
          </cell>
          <cell r="B24" t="str">
            <v>día</v>
          </cell>
          <cell r="C24" t="str">
            <v>Ingeniero supervisor</v>
          </cell>
          <cell r="D24">
            <v>295701.56416666665</v>
          </cell>
        </row>
        <row r="25">
          <cell r="A25" t="str">
            <v>A0100080</v>
          </cell>
          <cell r="B25" t="str">
            <v>día</v>
          </cell>
          <cell r="C25" t="str">
            <v>Ingeniero supervisor y director de prueba</v>
          </cell>
          <cell r="D25">
            <v>350292.62216666667</v>
          </cell>
        </row>
        <row r="26">
          <cell r="A26" t="str">
            <v>A0100081</v>
          </cell>
          <cell r="B26" t="str">
            <v>día</v>
          </cell>
          <cell r="C26" t="str">
            <v>Ingeniero Supervisor y Director de Prueba Pilote</v>
          </cell>
          <cell r="D26">
            <v>354841.87699999998</v>
          </cell>
        </row>
        <row r="27">
          <cell r="A27" t="str">
            <v>A0100160</v>
          </cell>
          <cell r="B27" t="str">
            <v>día</v>
          </cell>
          <cell r="C27" t="str">
            <v>Inspector</v>
          </cell>
          <cell r="D27">
            <v>95534.351500000004</v>
          </cell>
        </row>
        <row r="28">
          <cell r="A28" t="str">
            <v>A0020010</v>
          </cell>
          <cell r="B28" t="str">
            <v>día</v>
          </cell>
          <cell r="C28" t="str">
            <v>Inspector de fabricación y montaje</v>
          </cell>
          <cell r="D28">
            <v>95534.351500000004</v>
          </cell>
        </row>
        <row r="29">
          <cell r="A29" t="str">
            <v>A0041008</v>
          </cell>
          <cell r="B29" t="str">
            <v>día</v>
          </cell>
          <cell r="C29" t="str">
            <v>1 Oficial y 1 Obrero.</v>
          </cell>
          <cell r="D29">
            <v>136477.64499999999</v>
          </cell>
        </row>
        <row r="30">
          <cell r="A30" t="str">
            <v>A0100030</v>
          </cell>
          <cell r="B30" t="str">
            <v>día</v>
          </cell>
          <cell r="C30" t="str">
            <v>Maestro</v>
          </cell>
          <cell r="D30">
            <v>136477.64499999999</v>
          </cell>
        </row>
        <row r="31">
          <cell r="A31" t="str">
            <v>A0030100</v>
          </cell>
          <cell r="B31" t="str">
            <v>día</v>
          </cell>
          <cell r="C31" t="str">
            <v>Obrero (10)</v>
          </cell>
          <cell r="D31">
            <v>454925.48333333334</v>
          </cell>
        </row>
        <row r="32">
          <cell r="A32" t="str">
            <v>A0030020</v>
          </cell>
          <cell r="B32" t="str">
            <v>día</v>
          </cell>
          <cell r="C32" t="str">
            <v>Obrero (2)</v>
          </cell>
          <cell r="D32">
            <v>90985.096666666665</v>
          </cell>
        </row>
        <row r="33">
          <cell r="A33" t="str">
            <v>A0030030</v>
          </cell>
          <cell r="B33" t="str">
            <v>día</v>
          </cell>
          <cell r="C33" t="str">
            <v>Obrero (3)</v>
          </cell>
          <cell r="D33">
            <v>136477.64499999999</v>
          </cell>
        </row>
        <row r="34">
          <cell r="A34" t="str">
            <v>A0030040</v>
          </cell>
          <cell r="B34" t="str">
            <v>día</v>
          </cell>
          <cell r="C34" t="str">
            <v>Obrero (4)</v>
          </cell>
          <cell r="D34">
            <v>181970.19333333333</v>
          </cell>
        </row>
        <row r="35">
          <cell r="A35" t="str">
            <v>A0030050</v>
          </cell>
          <cell r="B35" t="str">
            <v>día</v>
          </cell>
          <cell r="C35" t="str">
            <v>Obrero (5)</v>
          </cell>
          <cell r="D35">
            <v>227462.74166666667</v>
          </cell>
        </row>
        <row r="36">
          <cell r="A36" t="str">
            <v>A0030060</v>
          </cell>
          <cell r="B36" t="str">
            <v>día</v>
          </cell>
          <cell r="C36" t="str">
            <v>Obrero (6)</v>
          </cell>
          <cell r="D36">
            <v>272955.28999999998</v>
          </cell>
        </row>
        <row r="37">
          <cell r="A37" t="str">
            <v>A0030070</v>
          </cell>
          <cell r="B37" t="str">
            <v>día</v>
          </cell>
          <cell r="C37" t="str">
            <v>Obrero (7)</v>
          </cell>
          <cell r="D37">
            <v>318447.83833333332</v>
          </cell>
        </row>
        <row r="38">
          <cell r="A38" t="str">
            <v>A0030080</v>
          </cell>
          <cell r="B38" t="str">
            <v>día</v>
          </cell>
          <cell r="C38" t="str">
            <v>Obrero (8)</v>
          </cell>
          <cell r="D38">
            <v>363940.38666666666</v>
          </cell>
        </row>
        <row r="39">
          <cell r="A39" t="str">
            <v>A0030090</v>
          </cell>
          <cell r="B39" t="str">
            <v>día</v>
          </cell>
          <cell r="C39" t="str">
            <v>Obrero (9)</v>
          </cell>
          <cell r="D39">
            <v>409432.935</v>
          </cell>
        </row>
        <row r="40">
          <cell r="A40" t="str">
            <v>A0100060</v>
          </cell>
          <cell r="B40" t="str">
            <v>día</v>
          </cell>
          <cell r="C40" t="str">
            <v>Obrero (prueba de carga)</v>
          </cell>
          <cell r="D40">
            <v>50041.803166666672</v>
          </cell>
        </row>
        <row r="41">
          <cell r="A41" t="str">
            <v>A0030120</v>
          </cell>
          <cell r="B41" t="str">
            <v>día</v>
          </cell>
          <cell r="C41" t="str">
            <v>Obreros de incado (2)</v>
          </cell>
          <cell r="D41">
            <v>100083.60633333334</v>
          </cell>
        </row>
        <row r="42">
          <cell r="A42" t="str">
            <v>A0030110</v>
          </cell>
          <cell r="B42" t="str">
            <v>día</v>
          </cell>
          <cell r="C42" t="str">
            <v>Obreros de izado (2)</v>
          </cell>
          <cell r="D42">
            <v>100083.60633333334</v>
          </cell>
        </row>
        <row r="43">
          <cell r="A43" t="str">
            <v>A0040010</v>
          </cell>
          <cell r="B43" t="str">
            <v>día</v>
          </cell>
          <cell r="C43" t="str">
            <v>Oficial</v>
          </cell>
          <cell r="D43">
            <v>90985.096666666665</v>
          </cell>
        </row>
        <row r="44">
          <cell r="A44" t="str">
            <v>A0041002</v>
          </cell>
          <cell r="B44" t="str">
            <v>día</v>
          </cell>
          <cell r="C44" t="str">
            <v xml:space="preserve">Oficial  Obrero (3) Cuadrilla de un oficial y 3 Obreros. </v>
          </cell>
          <cell r="D44">
            <v>227462.74166666667</v>
          </cell>
        </row>
        <row r="45">
          <cell r="A45" t="str">
            <v>A0040020</v>
          </cell>
          <cell r="B45" t="str">
            <v>día</v>
          </cell>
          <cell r="C45" t="str">
            <v>Oficial (2)</v>
          </cell>
          <cell r="D45">
            <v>181970.19333333333</v>
          </cell>
        </row>
        <row r="46">
          <cell r="A46" t="str">
            <v>A0040030</v>
          </cell>
          <cell r="B46" t="str">
            <v>día</v>
          </cell>
          <cell r="C46" t="str">
            <v>Oficial (3)</v>
          </cell>
          <cell r="D46">
            <v>272955.28999999998</v>
          </cell>
        </row>
        <row r="47">
          <cell r="A47" t="str">
            <v>A0100050</v>
          </cell>
          <cell r="B47" t="str">
            <v>día</v>
          </cell>
          <cell r="C47" t="str">
            <v>Oficial + 3 Ayudantes (armado e inyección de anclajes)</v>
          </cell>
          <cell r="D47">
            <v>241110.50616666666</v>
          </cell>
        </row>
        <row r="48">
          <cell r="A48" t="str">
            <v>A0041000</v>
          </cell>
          <cell r="B48" t="str">
            <v>día</v>
          </cell>
          <cell r="C48" t="str">
            <v>Oficial experto en desmontaje</v>
          </cell>
          <cell r="D48">
            <v>100083.60633333334</v>
          </cell>
        </row>
        <row r="49">
          <cell r="A49" t="str">
            <v>A0041001</v>
          </cell>
          <cell r="B49" t="str">
            <v>día</v>
          </cell>
          <cell r="C49" t="str">
            <v>Oficial experto en explosivos</v>
          </cell>
          <cell r="D49">
            <v>109182.11599999999</v>
          </cell>
        </row>
        <row r="50">
          <cell r="A50" t="str">
            <v>A0100092</v>
          </cell>
          <cell r="B50" t="str">
            <v>día</v>
          </cell>
          <cell r="C50" t="str">
            <v>Operador prueba de integridad</v>
          </cell>
          <cell r="D50">
            <v>113731.37083333333</v>
          </cell>
        </row>
        <row r="51">
          <cell r="A51" t="str">
            <v>A0050010</v>
          </cell>
          <cell r="B51" t="str">
            <v>día</v>
          </cell>
          <cell r="C51" t="str">
            <v>Paletero</v>
          </cell>
          <cell r="D51">
            <v>45492.548333333332</v>
          </cell>
        </row>
        <row r="52">
          <cell r="A52" t="str">
            <v>A0050020</v>
          </cell>
          <cell r="B52" t="str">
            <v>día</v>
          </cell>
          <cell r="C52" t="str">
            <v>Paletero (2)</v>
          </cell>
          <cell r="D52">
            <v>90985.096666666665</v>
          </cell>
        </row>
        <row r="53">
          <cell r="A53" t="str">
            <v>A0060010</v>
          </cell>
          <cell r="B53" t="str">
            <v>día</v>
          </cell>
          <cell r="C53" t="str">
            <v>Perforador</v>
          </cell>
          <cell r="D53">
            <v>90985.096666666665</v>
          </cell>
        </row>
        <row r="54">
          <cell r="A54" t="str">
            <v>A0100040</v>
          </cell>
          <cell r="B54" t="str">
            <v>día</v>
          </cell>
          <cell r="C54" t="str">
            <v>Perforador + Ayudante1 + Ayudante2</v>
          </cell>
          <cell r="D54">
            <v>181970.19333333333</v>
          </cell>
        </row>
        <row r="55">
          <cell r="A55" t="str">
            <v>A0040001</v>
          </cell>
          <cell r="B55" t="str">
            <v>día</v>
          </cell>
          <cell r="C55" t="str">
            <v>Personal requerido para el diseño y fabricación de estructura metálica. (incluye un calista, un dibujante y la cuadrilla de Fabricación) De esta ultima no hay detalle de que personal la compone.</v>
          </cell>
          <cell r="D55">
            <v>682388.22499999998</v>
          </cell>
        </row>
        <row r="56">
          <cell r="A56" t="str">
            <v>A0070010</v>
          </cell>
          <cell r="B56" t="str">
            <v>día</v>
          </cell>
          <cell r="C56" t="str">
            <v>Rastrillero</v>
          </cell>
          <cell r="D56">
            <v>68238.822499999995</v>
          </cell>
        </row>
        <row r="57">
          <cell r="A57" t="str">
            <v>A0070020</v>
          </cell>
          <cell r="B57" t="str">
            <v>día</v>
          </cell>
          <cell r="C57" t="str">
            <v>Rastrilleros (2)</v>
          </cell>
          <cell r="D57">
            <v>136477.64499999999</v>
          </cell>
        </row>
        <row r="58">
          <cell r="A58" t="str">
            <v>A0080010</v>
          </cell>
          <cell r="B58" t="str">
            <v>día</v>
          </cell>
          <cell r="C58" t="str">
            <v>Soldador</v>
          </cell>
          <cell r="D58">
            <v>90985.096666666665</v>
          </cell>
        </row>
        <row r="59">
          <cell r="A59" t="str">
            <v>A0010083</v>
          </cell>
          <cell r="B59" t="str">
            <v>día</v>
          </cell>
          <cell r="C59" t="str">
            <v>Soldador (2)</v>
          </cell>
          <cell r="D59">
            <v>181970.19333333333</v>
          </cell>
        </row>
        <row r="60">
          <cell r="A60" t="str">
            <v>A0080012</v>
          </cell>
          <cell r="B60" t="str">
            <v>día</v>
          </cell>
          <cell r="C60" t="str">
            <v>Soldador 1A</v>
          </cell>
          <cell r="D60">
            <v>113731.37083333333</v>
          </cell>
        </row>
        <row r="61">
          <cell r="A61" t="str">
            <v>A0100090</v>
          </cell>
          <cell r="B61" t="str">
            <v>día</v>
          </cell>
          <cell r="C61" t="str">
            <v>Soldador experto en montaje y pruebas</v>
          </cell>
          <cell r="D61">
            <v>136477.64499999999</v>
          </cell>
        </row>
        <row r="62">
          <cell r="A62" t="str">
            <v>A0100091</v>
          </cell>
          <cell r="B62" t="str">
            <v>día</v>
          </cell>
          <cell r="C62" t="str">
            <v>Soldador experto en montaje y pruebas</v>
          </cell>
          <cell r="D62">
            <v>136477.64499999999</v>
          </cell>
        </row>
        <row r="63">
          <cell r="A63" t="str">
            <v>A0090010</v>
          </cell>
          <cell r="B63" t="str">
            <v>día</v>
          </cell>
          <cell r="C63" t="str">
            <v>Topógrafo</v>
          </cell>
          <cell r="D63">
            <v>136477.64499999999</v>
          </cell>
        </row>
        <row r="64">
          <cell r="A64" t="str">
            <v>A0030010</v>
          </cell>
          <cell r="B64" t="str">
            <v>día</v>
          </cell>
          <cell r="C64" t="str">
            <v xml:space="preserve">Obrero </v>
          </cell>
          <cell r="D64">
            <v>45492.548333333332</v>
          </cell>
        </row>
        <row r="65">
          <cell r="A65" t="str">
            <v>A0100100</v>
          </cell>
          <cell r="B65" t="str">
            <v>u</v>
          </cell>
          <cell r="C65" t="str">
            <v>Viáticos ingeniero y director</v>
          </cell>
          <cell r="D65">
            <v>454925.48333333334</v>
          </cell>
        </row>
        <row r="66">
          <cell r="A66" t="str">
            <v>A0100110</v>
          </cell>
          <cell r="B66" t="str">
            <v>u</v>
          </cell>
          <cell r="C66" t="str">
            <v>Viáticos soldadores</v>
          </cell>
          <cell r="D66">
            <v>227462.74166666667</v>
          </cell>
        </row>
        <row r="67">
          <cell r="A67" t="str">
            <v>A0040110</v>
          </cell>
          <cell r="B67" t="str">
            <v>día</v>
          </cell>
          <cell r="C67" t="str">
            <v>Celador</v>
          </cell>
          <cell r="D67">
            <v>45492.548333333332</v>
          </cell>
        </row>
      </sheetData>
      <sheetData sheetId="4">
        <row r="6">
          <cell r="C6" t="str">
            <v>EQUIPOS VARIOS</v>
          </cell>
          <cell r="D6" t="str">
            <v>Moneda ($ Pesos)</v>
          </cell>
        </row>
        <row r="7">
          <cell r="A7" t="str">
            <v>C0010011</v>
          </cell>
          <cell r="B7" t="str">
            <v>u</v>
          </cell>
          <cell r="C7" t="str">
            <v>Andamiaje para Aplicar la Carga (Equipos Sustituto de la Tara)</v>
          </cell>
          <cell r="D7">
            <v>68000</v>
          </cell>
        </row>
        <row r="8">
          <cell r="A8" t="str">
            <v>C0010010</v>
          </cell>
          <cell r="B8" t="str">
            <v>h</v>
          </cell>
          <cell r="C8" t="str">
            <v xml:space="preserve">Aspersor manual
</v>
          </cell>
          <cell r="D8">
            <v>3100</v>
          </cell>
        </row>
        <row r="9">
          <cell r="A9" t="str">
            <v>C0010020</v>
          </cell>
          <cell r="B9" t="str">
            <v>h</v>
          </cell>
          <cell r="C9" t="str">
            <v xml:space="preserve">Barredora mecánica de cepillo de 3658 mm ; 6 m3 </v>
          </cell>
          <cell r="D9">
            <v>77100</v>
          </cell>
        </row>
        <row r="10">
          <cell r="A10" t="str">
            <v>C0010030</v>
          </cell>
          <cell r="B10" t="str">
            <v>h</v>
          </cell>
          <cell r="C10" t="str">
            <v xml:space="preserve">Bomba de concreto, Producción: 30 m3/h, POTENCIA: 67 HP, MAX PRESION DE CONCRETO: 1150 PSI
</v>
          </cell>
          <cell r="D10">
            <v>48434.070919151214</v>
          </cell>
        </row>
        <row r="11">
          <cell r="A11" t="str">
            <v>C0010040</v>
          </cell>
          <cell r="B11" t="str">
            <v>h</v>
          </cell>
          <cell r="C11" t="str">
            <v>Bomba de inyección de lechada</v>
          </cell>
          <cell r="D11">
            <v>14408.77130394087</v>
          </cell>
        </row>
        <row r="12">
          <cell r="A12" t="str">
            <v>C0010034</v>
          </cell>
          <cell r="B12" t="str">
            <v>h</v>
          </cell>
          <cell r="C12" t="str">
            <v>Bomba eléctrica para accionar la celda</v>
          </cell>
          <cell r="D12">
            <v>40767.26044592743</v>
          </cell>
        </row>
        <row r="13">
          <cell r="A13" t="str">
            <v>C0010050</v>
          </cell>
          <cell r="B13" t="str">
            <v>h</v>
          </cell>
          <cell r="C13" t="str">
            <v>Bomba para gato de tensionamiento</v>
          </cell>
          <cell r="D13">
            <v>53900</v>
          </cell>
        </row>
        <row r="14">
          <cell r="A14" t="str">
            <v>C0010053</v>
          </cell>
          <cell r="B14" t="str">
            <v>h</v>
          </cell>
          <cell r="C14" t="str">
            <v xml:space="preserve">Buldozer Potencia al volante de 305 HP, motor de 2100 RPM, longitud de hoja 6,39m. </v>
          </cell>
          <cell r="D14">
            <v>225950</v>
          </cell>
        </row>
        <row r="15">
          <cell r="A15" t="str">
            <v>C0010052</v>
          </cell>
          <cell r="B15" t="str">
            <v>h</v>
          </cell>
          <cell r="C15" t="str">
            <v xml:space="preserve">Buldozer, Potencia al volante de 140 HP, motor de 2200 RPM, longitud de hoja 4,80m. </v>
          </cell>
          <cell r="D15">
            <v>190000</v>
          </cell>
        </row>
        <row r="16">
          <cell r="A16" t="str">
            <v>C0010051</v>
          </cell>
          <cell r="B16" t="str">
            <v>h</v>
          </cell>
          <cell r="C16" t="str">
            <v xml:space="preserve">Buldozer, Potencia al volante de 80 HP, motor de 2400 RPM, longitud de hoja 3,99m, </v>
          </cell>
          <cell r="D16">
            <v>160000</v>
          </cell>
        </row>
        <row r="17">
          <cell r="A17" t="str">
            <v>C0010961</v>
          </cell>
          <cell r="B17" t="str">
            <v>h</v>
          </cell>
          <cell r="C17" t="str">
            <v>Caldera para pintura termoplástica</v>
          </cell>
          <cell r="D17">
            <v>46000</v>
          </cell>
        </row>
        <row r="18">
          <cell r="A18" t="str">
            <v>C0010090</v>
          </cell>
          <cell r="B18" t="str">
            <v>h</v>
          </cell>
          <cell r="C18" t="str">
            <v>Calentador a gas</v>
          </cell>
          <cell r="D18">
            <v>44284.621132042244</v>
          </cell>
        </row>
        <row r="19">
          <cell r="A19" t="str">
            <v>C0010125</v>
          </cell>
          <cell r="B19" t="str">
            <v>h</v>
          </cell>
          <cell r="C19" t="str">
            <v>Camabaja</v>
          </cell>
          <cell r="D19">
            <v>125000</v>
          </cell>
        </row>
        <row r="20">
          <cell r="A20" t="str">
            <v>C0010100</v>
          </cell>
          <cell r="B20" t="str">
            <v>h</v>
          </cell>
          <cell r="C20" t="str">
            <v>Camión 350</v>
          </cell>
          <cell r="D20">
            <v>49500</v>
          </cell>
        </row>
        <row r="21">
          <cell r="A21" t="str">
            <v>C0010110</v>
          </cell>
          <cell r="B21" t="str">
            <v>h</v>
          </cell>
          <cell r="C21" t="str">
            <v>Camión de Slurry</v>
          </cell>
          <cell r="D21">
            <v>158000</v>
          </cell>
        </row>
        <row r="22">
          <cell r="A22" t="str">
            <v>C0010120</v>
          </cell>
          <cell r="B22" t="str">
            <v>h</v>
          </cell>
          <cell r="C22" t="str">
            <v>Camioneta D-300</v>
          </cell>
          <cell r="D22">
            <v>40000</v>
          </cell>
        </row>
        <row r="23">
          <cell r="A23" t="str">
            <v>C0010124</v>
          </cell>
          <cell r="B23" t="str">
            <v>m</v>
          </cell>
          <cell r="C23" t="str">
            <v>Camisa</v>
          </cell>
          <cell r="D23">
            <v>38500</v>
          </cell>
        </row>
        <row r="24">
          <cell r="A24" t="str">
            <v>C0010123</v>
          </cell>
          <cell r="B24" t="str">
            <v>Kg</v>
          </cell>
          <cell r="C24" t="str">
            <v>Camisa para Pilote D=1.20m</v>
          </cell>
          <cell r="D24">
            <v>32735.932050188454</v>
          </cell>
        </row>
        <row r="25">
          <cell r="A25" t="str">
            <v>C0010130</v>
          </cell>
          <cell r="B25" t="str">
            <v>h</v>
          </cell>
          <cell r="C25" t="str">
            <v>Cargador : Potencia en el volante 110 hp, Clasificación de RPM del motor 2300.</v>
          </cell>
          <cell r="D25">
            <v>154000</v>
          </cell>
        </row>
        <row r="26">
          <cell r="A26" t="str">
            <v>C0010140</v>
          </cell>
          <cell r="B26" t="str">
            <v>h</v>
          </cell>
          <cell r="C26" t="str">
            <v>Cargador : Potencia en el volante 125 hp, Clasificación de RPM del motor 2300.</v>
          </cell>
          <cell r="D26">
            <v>163000</v>
          </cell>
        </row>
        <row r="27">
          <cell r="A27" t="str">
            <v>C0010150</v>
          </cell>
          <cell r="B27" t="str">
            <v>h</v>
          </cell>
          <cell r="C27" t="str">
            <v xml:space="preserve">Carrotanque de agua(1000 Galones) </v>
          </cell>
          <cell r="D27">
            <v>61000</v>
          </cell>
        </row>
        <row r="28">
          <cell r="A28" t="str">
            <v>C0010160</v>
          </cell>
          <cell r="B28" t="str">
            <v>h</v>
          </cell>
          <cell r="C28" t="str">
            <v>Carrotanque Irrigador de asfalto, 1000 GALONES DE CAPACIDAD</v>
          </cell>
          <cell r="D28">
            <v>102000</v>
          </cell>
        </row>
        <row r="29">
          <cell r="A29" t="str">
            <v>C0010170</v>
          </cell>
          <cell r="B29" t="str">
            <v>h</v>
          </cell>
          <cell r="C29" t="str">
            <v>Cizalla manual de 90 cm.</v>
          </cell>
          <cell r="D29">
            <v>938.34796383443802</v>
          </cell>
        </row>
        <row r="30">
          <cell r="A30" t="str">
            <v>C0010211</v>
          </cell>
          <cell r="B30" t="str">
            <v>h</v>
          </cell>
          <cell r="C30" t="str">
            <v>Compactador de Rodillo POTENCIA: 99HP, PESO: 8 ton</v>
          </cell>
          <cell r="D30">
            <v>128000</v>
          </cell>
        </row>
        <row r="31">
          <cell r="A31" t="str">
            <v>C0010200</v>
          </cell>
          <cell r="B31" t="str">
            <v>h</v>
          </cell>
          <cell r="C31" t="str">
            <v>Compactador manual (SALTARIN) Peso de operación (Kg.) 52, Fuerza de impacto por golpe (KN) 12.</v>
          </cell>
          <cell r="D31">
            <v>12500</v>
          </cell>
        </row>
        <row r="32">
          <cell r="A32" t="str">
            <v>C0010210</v>
          </cell>
          <cell r="B32" t="str">
            <v>h</v>
          </cell>
          <cell r="C32" t="str">
            <v>Compactador manual de rodillo</v>
          </cell>
          <cell r="D32">
            <v>22060.352773556002</v>
          </cell>
        </row>
        <row r="33">
          <cell r="A33" t="str">
            <v>C0010220</v>
          </cell>
          <cell r="B33" t="str">
            <v>h</v>
          </cell>
          <cell r="C33" t="str">
            <v xml:space="preserve">Compactador manual vibratorio (CANGURO) (Apisonadores)
</v>
          </cell>
          <cell r="D33">
            <v>12500</v>
          </cell>
        </row>
        <row r="34">
          <cell r="A34" t="str">
            <v>C0010190</v>
          </cell>
          <cell r="B34" t="str">
            <v>h</v>
          </cell>
          <cell r="C34" t="str">
            <v>COMPACTADOR MANUAL VIBRATORIO (RANA) con motor de 6 HP</v>
          </cell>
          <cell r="D34">
            <v>7446.5698568969328</v>
          </cell>
        </row>
        <row r="35">
          <cell r="A35" t="str">
            <v>C0010230</v>
          </cell>
          <cell r="B35" t="str">
            <v>h</v>
          </cell>
          <cell r="C35" t="str">
            <v>Compactador neumático de Potencia 70 HP, peso de 13 ton</v>
          </cell>
          <cell r="D35">
            <v>123000</v>
          </cell>
        </row>
        <row r="36">
          <cell r="A36" t="str">
            <v>C0010213</v>
          </cell>
          <cell r="B36" t="str">
            <v>h</v>
          </cell>
          <cell r="C36" t="str">
            <v>Compactador neumático peso 3,5 ton</v>
          </cell>
          <cell r="D36">
            <v>92000</v>
          </cell>
        </row>
        <row r="37">
          <cell r="A37" t="str">
            <v>C0010212</v>
          </cell>
          <cell r="B37" t="str">
            <v>h</v>
          </cell>
          <cell r="C37" t="str">
            <v>Compactador tipo  POTENCIA: 105 HP, PESO: 6 ton</v>
          </cell>
          <cell r="D37">
            <v>102000</v>
          </cell>
        </row>
        <row r="38">
          <cell r="A38" t="str">
            <v>C0010240</v>
          </cell>
          <cell r="B38" t="str">
            <v>h</v>
          </cell>
          <cell r="C38" t="str">
            <v>Compactador vibratorio tipo DD-20</v>
          </cell>
          <cell r="D38">
            <v>56000</v>
          </cell>
        </row>
        <row r="39">
          <cell r="A39" t="str">
            <v>C0010250</v>
          </cell>
          <cell r="B39" t="str">
            <v>h</v>
          </cell>
          <cell r="C39" t="str">
            <v xml:space="preserve">Compresor (barrido y soplado)
</v>
          </cell>
          <cell r="D39">
            <v>61000</v>
          </cell>
        </row>
        <row r="40">
          <cell r="A40" t="str">
            <v>C0010270</v>
          </cell>
          <cell r="B40" t="str">
            <v>h</v>
          </cell>
          <cell r="C40" t="str">
            <v>Compresor 120 HP, con martillo.</v>
          </cell>
          <cell r="D40">
            <v>97000</v>
          </cell>
        </row>
        <row r="41">
          <cell r="A41" t="str">
            <v>C0010260</v>
          </cell>
          <cell r="B41" t="str">
            <v>h</v>
          </cell>
          <cell r="C41" t="str">
            <v xml:space="preserve">Compresor 80 HP, con martillo.
</v>
          </cell>
          <cell r="D41">
            <v>87000</v>
          </cell>
        </row>
        <row r="42">
          <cell r="A42" t="str">
            <v>C0010280</v>
          </cell>
          <cell r="B42" t="str">
            <v>h</v>
          </cell>
          <cell r="C42" t="str">
            <v xml:space="preserve">Compresor para penetrar roca
</v>
          </cell>
          <cell r="D42">
            <v>70467.534508423545</v>
          </cell>
        </row>
        <row r="43">
          <cell r="A43" t="str">
            <v>C0010291</v>
          </cell>
          <cell r="B43" t="str">
            <v>h</v>
          </cell>
          <cell r="C43" t="str">
            <v>Cortadora de pavimento</v>
          </cell>
          <cell r="D43">
            <v>5844.3526905730578</v>
          </cell>
        </row>
        <row r="44">
          <cell r="A44" t="str">
            <v>C0010290</v>
          </cell>
          <cell r="B44" t="str">
            <v>h</v>
          </cell>
          <cell r="C44" t="str">
            <v>Cortadora de pavimento, Máxima profundidad de corte: 160 mm. Capacidad de disco: desde 12´´ hasta 18´´ de diámetro. Peso operacional: 135 kg, 13.5 hp de potencia</v>
          </cell>
          <cell r="D44">
            <v>20160.37399054561</v>
          </cell>
        </row>
        <row r="45">
          <cell r="A45" t="str">
            <v>C0010311</v>
          </cell>
          <cell r="B45" t="str">
            <v>h</v>
          </cell>
          <cell r="C45" t="str">
            <v>Derretidora de asfalto (crafco o similar)</v>
          </cell>
          <cell r="D45">
            <v>1960.7092478625545</v>
          </cell>
        </row>
        <row r="46">
          <cell r="A46" t="str">
            <v>C0010301</v>
          </cell>
          <cell r="B46" t="str">
            <v>h</v>
          </cell>
          <cell r="C46" t="str">
            <v>Diferencial</v>
          </cell>
          <cell r="D46">
            <v>2750</v>
          </cell>
        </row>
        <row r="47">
          <cell r="A47" t="str">
            <v>C0010300</v>
          </cell>
          <cell r="B47" t="str">
            <v>h</v>
          </cell>
          <cell r="C47" t="str">
            <v>Diferencial de 2 ton.</v>
          </cell>
          <cell r="D47">
            <v>2750</v>
          </cell>
        </row>
        <row r="48">
          <cell r="A48" t="str">
            <v>C0010310</v>
          </cell>
          <cell r="B48" t="str">
            <v>h</v>
          </cell>
          <cell r="C48" t="str">
            <v>Diferencial de 3 ton</v>
          </cell>
          <cell r="D48">
            <v>3494.8043488556723</v>
          </cell>
        </row>
        <row r="49">
          <cell r="A49" t="str">
            <v>C0010351</v>
          </cell>
          <cell r="B49" t="str">
            <v>h</v>
          </cell>
          <cell r="C49" t="str">
            <v>Equipo autopropulsado para pintura termoplástica</v>
          </cell>
          <cell r="D49">
            <v>100251.76737143256</v>
          </cell>
        </row>
        <row r="50">
          <cell r="A50" t="str">
            <v>C0010314</v>
          </cell>
          <cell r="B50" t="str">
            <v>h</v>
          </cell>
          <cell r="C50" t="str">
            <v>Equipo de acarreo interno</v>
          </cell>
          <cell r="D50">
            <v>40893.793258764272</v>
          </cell>
        </row>
        <row r="51">
          <cell r="A51" t="str">
            <v>C0010320</v>
          </cell>
          <cell r="B51" t="str">
            <v>h</v>
          </cell>
          <cell r="C51" t="str">
            <v xml:space="preserve">Equipo de control (bandas sonoras reduce velocidad) (Termohigometros, Termómetros, Galgas, etc.)
</v>
          </cell>
          <cell r="D51">
            <v>1691.0067837333443</v>
          </cell>
        </row>
        <row r="52">
          <cell r="A52" t="str">
            <v>C0010401</v>
          </cell>
          <cell r="B52" t="str">
            <v>u</v>
          </cell>
          <cell r="C52" t="str">
            <v>Equipo de Medición (Deformimetros Eléctricos, Mecánicos, Celdas de Carga,  Etc.)</v>
          </cell>
          <cell r="D52">
            <v>195000</v>
          </cell>
        </row>
        <row r="53">
          <cell r="A53" t="str">
            <v>C0010330</v>
          </cell>
          <cell r="B53" t="str">
            <v>h</v>
          </cell>
          <cell r="C53" t="str">
            <v xml:space="preserve">Equipo de oxicorte, Capacidad de corte: hasta 6´´ (152mm) </v>
          </cell>
          <cell r="D53">
            <v>8896.7364572808765</v>
          </cell>
        </row>
        <row r="54">
          <cell r="A54" t="str">
            <v>C0010382</v>
          </cell>
          <cell r="B54" t="str">
            <v>h</v>
          </cell>
          <cell r="C54" t="str">
            <v>Equipo de oxigeno y soldadura</v>
          </cell>
          <cell r="D54">
            <v>8003.5301728356717</v>
          </cell>
        </row>
        <row r="55">
          <cell r="A55" t="str">
            <v>C0010340</v>
          </cell>
          <cell r="B55" t="str">
            <v>h</v>
          </cell>
          <cell r="C55" t="str">
            <v>Equipo de perforación (TRACKDRILL), potencia 40 HP, 2100 golpes / minuto</v>
          </cell>
          <cell r="D55">
            <v>133200</v>
          </cell>
        </row>
        <row r="56">
          <cell r="A56" t="str">
            <v>C0010350</v>
          </cell>
          <cell r="B56" t="str">
            <v>h</v>
          </cell>
          <cell r="C56" t="str">
            <v xml:space="preserve">Equipo de pintura (Compresor), Presión máxima de trabajo 3300 psi.
</v>
          </cell>
          <cell r="D56">
            <v>12900.34432109485</v>
          </cell>
        </row>
        <row r="57">
          <cell r="A57" t="str">
            <v>C0010352</v>
          </cell>
          <cell r="B57" t="str">
            <v>h</v>
          </cell>
          <cell r="C57" t="str">
            <v xml:space="preserve">Equipo de rayos X y/o ultrasonido
</v>
          </cell>
          <cell r="D57">
            <v>56400</v>
          </cell>
        </row>
        <row r="58">
          <cell r="A58" t="str">
            <v>C0010381</v>
          </cell>
          <cell r="B58" t="str">
            <v>h</v>
          </cell>
          <cell r="C58" t="str">
            <v>Equipo de Sand Blastin y Pintura COMPRESOR 250cfm a 100 psi. PULMON de 70 gal (250 lt.) para 160 psi</v>
          </cell>
          <cell r="D58">
            <v>34873.707777346521</v>
          </cell>
        </row>
        <row r="59">
          <cell r="A59" t="str">
            <v>C0010361</v>
          </cell>
          <cell r="B59" t="str">
            <v>h</v>
          </cell>
          <cell r="C59" t="str">
            <v>Equipo de Soldadura</v>
          </cell>
          <cell r="D59">
            <v>8200</v>
          </cell>
        </row>
        <row r="60">
          <cell r="A60" t="str">
            <v>C0010360</v>
          </cell>
          <cell r="B60" t="str">
            <v>h</v>
          </cell>
          <cell r="C60" t="str">
            <v xml:space="preserve">Equipo de soldadura 250 AMP
</v>
          </cell>
          <cell r="D60">
            <v>8864.1337447696587</v>
          </cell>
        </row>
        <row r="61">
          <cell r="A61" t="str">
            <v>C0010370</v>
          </cell>
          <cell r="B61" t="str">
            <v>h</v>
          </cell>
          <cell r="C61" t="str">
            <v>Equipo de soldadura 400</v>
          </cell>
          <cell r="D61">
            <v>11200</v>
          </cell>
        </row>
        <row r="62">
          <cell r="A62" t="str">
            <v>C0010380</v>
          </cell>
          <cell r="B62" t="str">
            <v>h</v>
          </cell>
          <cell r="C62" t="str">
            <v>Equipo de soldadura 600</v>
          </cell>
          <cell r="D62">
            <v>12300</v>
          </cell>
        </row>
        <row r="63">
          <cell r="A63" t="str">
            <v>C0010384</v>
          </cell>
          <cell r="B63" t="str">
            <v>h</v>
          </cell>
          <cell r="C63" t="str">
            <v>Equipo de soldadura y de acetileno (incluye soldadura)</v>
          </cell>
          <cell r="D63">
            <v>25600</v>
          </cell>
        </row>
        <row r="64">
          <cell r="A64" t="str">
            <v>C0010390</v>
          </cell>
          <cell r="B64" t="str">
            <v>h</v>
          </cell>
          <cell r="C64" t="str">
            <v>Equipo de topografía</v>
          </cell>
          <cell r="D64">
            <v>14035.972750944857</v>
          </cell>
        </row>
        <row r="65">
          <cell r="A65" t="str">
            <v>C0010383</v>
          </cell>
          <cell r="B65" t="str">
            <v>h</v>
          </cell>
          <cell r="C65" t="str">
            <v xml:space="preserve">Equipo de topografía Teodolito electrónico con abertura de anteojo de 42 mm. Aumento del anteojo: 30x.Distancia mínima de enfoque: 1.0 m. Precisión: 5´´. Compensador con rango de trabajo ±3´. </v>
          </cell>
          <cell r="D65">
            <v>15441.487489062712</v>
          </cell>
        </row>
        <row r="66">
          <cell r="A66" t="str">
            <v>C0010394</v>
          </cell>
          <cell r="B66" t="str">
            <v>h</v>
          </cell>
          <cell r="C66" t="str">
            <v>Equipo de transporte (Camiones, Grúas, Volquetas, etc.)</v>
          </cell>
          <cell r="D66">
            <v>77000</v>
          </cell>
        </row>
        <row r="67">
          <cell r="A67" t="str">
            <v>C0010400</v>
          </cell>
          <cell r="B67" t="str">
            <v>h</v>
          </cell>
          <cell r="C67" t="str">
            <v xml:space="preserve">Equipo manual aplicador (bandas sonoras reduce velocidad)
</v>
          </cell>
          <cell r="D67">
            <v>23600</v>
          </cell>
        </row>
        <row r="68">
          <cell r="A68" t="str">
            <v>C0010410</v>
          </cell>
          <cell r="B68" t="str">
            <v>h</v>
          </cell>
          <cell r="C68" t="str">
            <v>Esparcidor de gravilla, Ancho de esparcimiento 3100mm, Velocidad de trabajo 10—20km2/h</v>
          </cell>
          <cell r="D68">
            <v>52393.885971422249</v>
          </cell>
        </row>
        <row r="69">
          <cell r="A69" t="str">
            <v>C0010420</v>
          </cell>
          <cell r="B69" t="str">
            <v>h</v>
          </cell>
          <cell r="C69" t="str">
            <v>Estación Total con precisión angular de 6´´. Precisión lineal 2 mm ± 2 ppm</v>
          </cell>
          <cell r="D69">
            <v>18662.877382913208</v>
          </cell>
        </row>
        <row r="70">
          <cell r="A70" t="str">
            <v>C0010443</v>
          </cell>
          <cell r="B70" t="str">
            <v>m2</v>
          </cell>
          <cell r="C70" t="str">
            <v xml:space="preserve">Formaleta Metálica </v>
          </cell>
          <cell r="D70">
            <v>2957.6816146690981</v>
          </cell>
        </row>
        <row r="71">
          <cell r="A71" t="str">
            <v>C0010430</v>
          </cell>
          <cell r="B71" t="str">
            <v>h</v>
          </cell>
          <cell r="C71" t="str">
            <v xml:space="preserve">Formaleta metálica (concreto hidráulico)
</v>
          </cell>
          <cell r="D71">
            <v>3739.4552351913126</v>
          </cell>
        </row>
        <row r="72">
          <cell r="A72" t="str">
            <v>C0010440</v>
          </cell>
          <cell r="B72" t="str">
            <v>h</v>
          </cell>
          <cell r="C72" t="str">
            <v xml:space="preserve">Formaleta metálica (tubería de concreto reforzado)
</v>
          </cell>
          <cell r="D72">
            <v>6145.2690254811068</v>
          </cell>
        </row>
        <row r="73">
          <cell r="A73" t="str">
            <v>C0010442</v>
          </cell>
          <cell r="B73" t="str">
            <v>h</v>
          </cell>
          <cell r="C73" t="str">
            <v xml:space="preserve">Formaleta metálica para tubo de 900
</v>
          </cell>
          <cell r="D73">
            <v>2862.9123392480678</v>
          </cell>
        </row>
        <row r="74">
          <cell r="A74" t="str">
            <v>C0010450</v>
          </cell>
          <cell r="B74" t="str">
            <v>h</v>
          </cell>
          <cell r="C74" t="str">
            <v xml:space="preserve">Formaleta para camisa de pilote
</v>
          </cell>
          <cell r="D74">
            <v>14092.297830746165</v>
          </cell>
        </row>
        <row r="75">
          <cell r="A75" t="str">
            <v>C0010460</v>
          </cell>
          <cell r="B75" t="str">
            <v>h</v>
          </cell>
          <cell r="C75" t="str">
            <v>Fresadora de pavimento, potencia 255 HP, peso 19 Ton, PROFUNDIDAD DE CORTE 305 mm</v>
          </cell>
          <cell r="D75">
            <v>390259.99999999994</v>
          </cell>
        </row>
        <row r="76">
          <cell r="A76" t="str">
            <v>C0010470</v>
          </cell>
          <cell r="B76" t="str">
            <v>h</v>
          </cell>
          <cell r="C76" t="str">
            <v>Fresadora y recicladora de pavimento, potencia 430 HP, peso 20 Ton</v>
          </cell>
          <cell r="D76">
            <v>513499.99999999994</v>
          </cell>
        </row>
        <row r="77">
          <cell r="A77" t="str">
            <v>C0010480</v>
          </cell>
          <cell r="B77" t="str">
            <v>h</v>
          </cell>
          <cell r="C77" t="str">
            <v>Gato para tensionamiento, fuerza Max 200 ton, área de tensión 314 cm2.</v>
          </cell>
          <cell r="D77">
            <v>154050</v>
          </cell>
        </row>
        <row r="78">
          <cell r="A78" t="str">
            <v>C0010490</v>
          </cell>
          <cell r="B78" t="str">
            <v>h</v>
          </cell>
          <cell r="C78" t="str">
            <v>Grúa (capacidad 15 ton)</v>
          </cell>
          <cell r="D78">
            <v>143609.39103257778</v>
          </cell>
        </row>
        <row r="79">
          <cell r="A79" t="str">
            <v>C0010511</v>
          </cell>
          <cell r="B79" t="str">
            <v>h</v>
          </cell>
          <cell r="C79" t="str">
            <v>Grúa (Transporte en Obra)</v>
          </cell>
          <cell r="D79">
            <v>92429.999999999985</v>
          </cell>
        </row>
        <row r="80">
          <cell r="A80" t="str">
            <v>C0010500</v>
          </cell>
          <cell r="B80" t="str">
            <v>h</v>
          </cell>
          <cell r="C80" t="str">
            <v>Grúa 10 ton</v>
          </cell>
          <cell r="D80">
            <v>195129.99999999997</v>
          </cell>
        </row>
        <row r="81">
          <cell r="A81" t="str">
            <v>C0010502</v>
          </cell>
          <cell r="B81" t="str">
            <v>h</v>
          </cell>
          <cell r="C81" t="str">
            <v>Grúa con barreno o máquina piloteadora</v>
          </cell>
          <cell r="D81">
            <v>211033.08580504762</v>
          </cell>
        </row>
        <row r="82">
          <cell r="A82" t="str">
            <v>C0010510</v>
          </cell>
          <cell r="B82" t="str">
            <v>h</v>
          </cell>
          <cell r="C82" t="str">
            <v>Grúa con torre</v>
          </cell>
          <cell r="D82">
            <v>154050</v>
          </cell>
        </row>
        <row r="83">
          <cell r="A83" t="str">
            <v>C0010512</v>
          </cell>
          <cell r="B83" t="str">
            <v>h</v>
          </cell>
          <cell r="C83" t="str">
            <v>Grúa Con Torre (2)</v>
          </cell>
          <cell r="D83">
            <v>154050</v>
          </cell>
        </row>
        <row r="84">
          <cell r="A84" t="str">
            <v>C0010491</v>
          </cell>
          <cell r="B84" t="str">
            <v>h</v>
          </cell>
          <cell r="C84" t="str">
            <v>Grúa con torre capacidad 1 ton en la punta.</v>
          </cell>
          <cell r="D84">
            <v>189994.99999999997</v>
          </cell>
        </row>
        <row r="85">
          <cell r="A85" t="str">
            <v>C0010520</v>
          </cell>
          <cell r="B85" t="str">
            <v>h</v>
          </cell>
          <cell r="C85" t="str">
            <v>Grúa telescópica de 50 Ton.</v>
          </cell>
          <cell r="D85">
            <v>318370</v>
          </cell>
        </row>
        <row r="86">
          <cell r="A86" t="str">
            <v>C0010530</v>
          </cell>
          <cell r="B86" t="str">
            <v>h</v>
          </cell>
          <cell r="C86" t="str">
            <v>Guadañadora, Cilindraje 41.5 cm3, Longitud del mango 1450 mm, Peso 7.4 kg</v>
          </cell>
          <cell r="D86">
            <v>3416.5167206546557</v>
          </cell>
        </row>
        <row r="87">
          <cell r="A87" t="str">
            <v>C0010544</v>
          </cell>
          <cell r="B87" t="str">
            <v>h</v>
          </cell>
          <cell r="C87" t="str">
            <v>Manómetro cable de acero para bajar la celda</v>
          </cell>
          <cell r="D87">
            <v>1063112.4182383711</v>
          </cell>
        </row>
        <row r="88">
          <cell r="A88" t="str">
            <v>C0010541</v>
          </cell>
          <cell r="B88" t="str">
            <v>h</v>
          </cell>
          <cell r="C88" t="str">
            <v>Máquina hidrosembradora</v>
          </cell>
          <cell r="D88">
            <v>18480</v>
          </cell>
        </row>
        <row r="89">
          <cell r="A89" t="str">
            <v>C0010540</v>
          </cell>
          <cell r="B89" t="str">
            <v>h</v>
          </cell>
          <cell r="C89" t="str">
            <v>Maquina térmica pegatachas</v>
          </cell>
          <cell r="D89">
            <v>30809.999999999996</v>
          </cell>
        </row>
        <row r="90">
          <cell r="A90" t="str">
            <v>C0010550</v>
          </cell>
          <cell r="B90" t="str">
            <v>h</v>
          </cell>
          <cell r="C90" t="str">
            <v>Mezcladora de concreto 1 bulto</v>
          </cell>
          <cell r="D90">
            <v>7700</v>
          </cell>
        </row>
        <row r="91">
          <cell r="A91" t="str">
            <v>C0010560</v>
          </cell>
          <cell r="B91" t="str">
            <v>h</v>
          </cell>
          <cell r="C91" t="str">
            <v>Montacargas</v>
          </cell>
          <cell r="D91">
            <v>66755</v>
          </cell>
        </row>
        <row r="92">
          <cell r="A92" t="str">
            <v>C0010570</v>
          </cell>
          <cell r="B92" t="str">
            <v>h</v>
          </cell>
          <cell r="C92" t="str">
            <v xml:space="preserve">Motobomba 3 PULGADAS (incluye operario)
</v>
          </cell>
          <cell r="D92">
            <v>9017.839612275031</v>
          </cell>
        </row>
        <row r="93">
          <cell r="A93" t="str">
            <v>C0010580</v>
          </cell>
          <cell r="B93" t="str">
            <v>h</v>
          </cell>
          <cell r="C93" t="str">
            <v xml:space="preserve">Motobomba 4 pulgadas
</v>
          </cell>
          <cell r="D93">
            <v>9231.2471006419764</v>
          </cell>
        </row>
        <row r="94">
          <cell r="A94" t="str">
            <v>C0010590</v>
          </cell>
          <cell r="B94" t="str">
            <v>h</v>
          </cell>
          <cell r="C94" t="str">
            <v xml:space="preserve">Motobomba 6´´ diámetro de bombeo de 2 m3/seg
</v>
          </cell>
          <cell r="D94">
            <v>21963.978953315265</v>
          </cell>
        </row>
        <row r="95">
          <cell r="A95" t="str">
            <v>C0010600</v>
          </cell>
          <cell r="B95" t="str">
            <v>h</v>
          </cell>
          <cell r="C95" t="str">
            <v>Motobomba de concreto</v>
          </cell>
          <cell r="D95">
            <v>51694.267200616145</v>
          </cell>
        </row>
        <row r="96">
          <cell r="A96" t="str">
            <v>C0010610</v>
          </cell>
          <cell r="B96" t="str">
            <v>h</v>
          </cell>
          <cell r="C96" t="str">
            <v>Motoniveladora  potencia 215 HP, ancho de cuchilla 4,27 m, peso 18 ton.</v>
          </cell>
          <cell r="D96">
            <v>195129.99999999997</v>
          </cell>
        </row>
        <row r="97">
          <cell r="A97" t="str">
            <v>C0010611</v>
          </cell>
          <cell r="B97" t="str">
            <v>h</v>
          </cell>
          <cell r="C97" t="str">
            <v>Motoniveladora, potencia 140 HP, ancho de cuchilla 3,66 m, peso 11 ton.</v>
          </cell>
          <cell r="D97">
            <v>174589.99999999997</v>
          </cell>
        </row>
        <row r="98">
          <cell r="A98" t="str">
            <v>C0010620</v>
          </cell>
          <cell r="B98" t="str">
            <v>h</v>
          </cell>
          <cell r="C98" t="str">
            <v>Motosierra, 93.6 cm3 - 7.1 HP, 45-90 cm - 7.9 kg</v>
          </cell>
          <cell r="D98">
            <v>6670</v>
          </cell>
        </row>
        <row r="99">
          <cell r="A99" t="str">
            <v>C0010621</v>
          </cell>
          <cell r="B99" t="str">
            <v>h</v>
          </cell>
          <cell r="C99" t="str">
            <v>Motosoldador, 300 amperios</v>
          </cell>
          <cell r="D99">
            <v>15400</v>
          </cell>
        </row>
        <row r="100">
          <cell r="A100" t="str">
            <v>C0010630</v>
          </cell>
          <cell r="B100" t="str">
            <v>h</v>
          </cell>
          <cell r="C100" t="str">
            <v>Pala auxiliar de piloteadora</v>
          </cell>
          <cell r="D100">
            <v>349179.99999999994</v>
          </cell>
        </row>
        <row r="101">
          <cell r="A101" t="str">
            <v>C0010640</v>
          </cell>
          <cell r="B101" t="str">
            <v>h</v>
          </cell>
          <cell r="C101" t="str">
            <v xml:space="preserve">Pala grúa con martillos
</v>
          </cell>
          <cell r="D101">
            <v>349179.99999999994</v>
          </cell>
        </row>
        <row r="102">
          <cell r="A102" t="str">
            <v>C0010650</v>
          </cell>
          <cell r="B102" t="str">
            <v>h</v>
          </cell>
          <cell r="C102" t="str">
            <v>Piloteadora</v>
          </cell>
          <cell r="D102">
            <v>564850</v>
          </cell>
        </row>
        <row r="103">
          <cell r="A103" t="str">
            <v>C0010651</v>
          </cell>
          <cell r="B103" t="str">
            <v>h</v>
          </cell>
          <cell r="C103" t="str">
            <v>Piloteadora potencia 250KW, RPM 1800, fuerza elevadora 200KN</v>
          </cell>
          <cell r="D103">
            <v>575120</v>
          </cell>
        </row>
        <row r="104">
          <cell r="A104" t="str">
            <v>C0010660</v>
          </cell>
          <cell r="B104" t="str">
            <v>h</v>
          </cell>
          <cell r="C104" t="str">
            <v>Planta de asfalto en caliente</v>
          </cell>
          <cell r="D104">
            <v>616200</v>
          </cell>
        </row>
        <row r="105">
          <cell r="A105" t="str">
            <v>C0010670</v>
          </cell>
          <cell r="B105" t="str">
            <v>h</v>
          </cell>
          <cell r="C105" t="str">
            <v>Planta de asfalto en frio</v>
          </cell>
          <cell r="D105">
            <v>277290</v>
          </cell>
        </row>
        <row r="106">
          <cell r="A106" t="str">
            <v>C0010680</v>
          </cell>
          <cell r="B106" t="str">
            <v>h</v>
          </cell>
          <cell r="C106" t="str">
            <v xml:space="preserve">Planta eléctrica </v>
          </cell>
          <cell r="D106">
            <v>15500</v>
          </cell>
        </row>
        <row r="107">
          <cell r="A107" t="str">
            <v>C0010690</v>
          </cell>
          <cell r="B107" t="str">
            <v>h</v>
          </cell>
          <cell r="C107" t="str">
            <v>Planta trituradora</v>
          </cell>
          <cell r="D107">
            <v>549000</v>
          </cell>
        </row>
        <row r="108">
          <cell r="A108" t="str">
            <v>C0010700</v>
          </cell>
          <cell r="B108" t="str">
            <v>h</v>
          </cell>
          <cell r="C108" t="str">
            <v>Pluma capacidad 100 kg</v>
          </cell>
          <cell r="D108">
            <v>10270</v>
          </cell>
        </row>
        <row r="109">
          <cell r="A109" t="str">
            <v>C0010704</v>
          </cell>
          <cell r="B109" t="str">
            <v>h</v>
          </cell>
          <cell r="C109" t="str">
            <v>Puente grúa</v>
          </cell>
          <cell r="D109">
            <v>694581.85989346739</v>
          </cell>
        </row>
        <row r="110">
          <cell r="A110" t="str">
            <v>C0010710</v>
          </cell>
          <cell r="B110" t="str">
            <v>h</v>
          </cell>
          <cell r="C110" t="str">
            <v>Pulidora (8500 REV)</v>
          </cell>
          <cell r="D110">
            <v>3600</v>
          </cell>
        </row>
        <row r="111">
          <cell r="A111" t="str">
            <v>C0010720</v>
          </cell>
          <cell r="B111" t="str">
            <v>h</v>
          </cell>
          <cell r="C111" t="str">
            <v>Pulvimixer</v>
          </cell>
          <cell r="D111">
            <v>87722.504232039384</v>
          </cell>
        </row>
        <row r="112">
          <cell r="A112" t="str">
            <v>C0010730</v>
          </cell>
          <cell r="B112" t="str">
            <v>h</v>
          </cell>
          <cell r="C112" t="str">
            <v xml:space="preserve">Recicladora, potencia 430HP </v>
          </cell>
          <cell r="D112">
            <v>460000</v>
          </cell>
        </row>
        <row r="113">
          <cell r="A113" t="str">
            <v>C0010740</v>
          </cell>
          <cell r="B113" t="str">
            <v>h</v>
          </cell>
          <cell r="C113" t="str">
            <v>Regla vibratoria, de longitud de 3 a 5 m, motor de 3600 rpm, potencia 6 HP</v>
          </cell>
          <cell r="D113">
            <v>8200</v>
          </cell>
        </row>
        <row r="114">
          <cell r="A114" t="str">
            <v>C0010760</v>
          </cell>
          <cell r="B114" t="str">
            <v>h</v>
          </cell>
          <cell r="C114" t="str">
            <v xml:space="preserve">Retrocargador CAT 510 </v>
          </cell>
          <cell r="D114">
            <v>110072.73261266504</v>
          </cell>
        </row>
        <row r="115">
          <cell r="A115" t="str">
            <v>C0010750</v>
          </cell>
          <cell r="B115" t="str">
            <v>h</v>
          </cell>
          <cell r="C115" t="str">
            <v>Retrocargador, pala de 1,1 m3 de capacidad, profundidad de excavación de 4.400 mm y una altura de 5.680 mm</v>
          </cell>
          <cell r="D115">
            <v>112000</v>
          </cell>
        </row>
        <row r="116">
          <cell r="A116" t="str">
            <v>C0010770</v>
          </cell>
          <cell r="B116" t="str">
            <v>h</v>
          </cell>
          <cell r="C116" t="str">
            <v>Retroexcavadora 428 doble trasmisión</v>
          </cell>
          <cell r="D116">
            <v>114076.35649956099</v>
          </cell>
        </row>
        <row r="117">
          <cell r="A117" t="str">
            <v>C0010780</v>
          </cell>
          <cell r="B117" t="str">
            <v>h</v>
          </cell>
          <cell r="C117" t="str">
            <v>Retroexcavadora A25C</v>
          </cell>
          <cell r="D117">
            <v>184000</v>
          </cell>
        </row>
        <row r="118">
          <cell r="A118" t="str">
            <v>C0010800</v>
          </cell>
          <cell r="B118" t="str">
            <v>h</v>
          </cell>
          <cell r="C118" t="str">
            <v xml:space="preserve">Retroexcavadora E-200 con martillo neumático
</v>
          </cell>
          <cell r="D118">
            <v>225000</v>
          </cell>
        </row>
        <row r="119">
          <cell r="A119" t="str">
            <v>C0010820</v>
          </cell>
          <cell r="B119" t="str">
            <v>h</v>
          </cell>
          <cell r="C119" t="str">
            <v xml:space="preserve">Retroexcavadora E-200 sobre orugas trabajo en rio
</v>
          </cell>
          <cell r="D119">
            <v>195000</v>
          </cell>
        </row>
        <row r="120">
          <cell r="A120" t="str">
            <v>C0010810</v>
          </cell>
          <cell r="B120" t="str">
            <v>h</v>
          </cell>
          <cell r="C120" t="str">
            <v xml:space="preserve">Retroexcavadora E-200 sobre orugas
</v>
          </cell>
          <cell r="D120">
            <v>195000</v>
          </cell>
        </row>
        <row r="121">
          <cell r="A121" t="str">
            <v>C0010831</v>
          </cell>
          <cell r="B121" t="str">
            <v>h</v>
          </cell>
          <cell r="C121" t="str">
            <v xml:space="preserve">Retroexcavadora sobre llantas 
</v>
          </cell>
          <cell r="D121">
            <v>133000</v>
          </cell>
        </row>
        <row r="122">
          <cell r="A122" t="str">
            <v>C0010830</v>
          </cell>
          <cell r="B122" t="str">
            <v>h</v>
          </cell>
          <cell r="C122" t="str">
            <v xml:space="preserve">Retroexcavadora sobre llantas JD 410
</v>
          </cell>
          <cell r="D122">
            <v>133000</v>
          </cell>
        </row>
        <row r="123">
          <cell r="A123" t="str">
            <v>C0010822</v>
          </cell>
          <cell r="B123" t="str">
            <v>h</v>
          </cell>
          <cell r="C123" t="str">
            <v>Retroexcavadora sobre llantas, motor 62HP, Profundidad de excavación de 5.41 metros.</v>
          </cell>
          <cell r="D123">
            <v>118038.50787637479</v>
          </cell>
        </row>
        <row r="124">
          <cell r="A124" t="str">
            <v>C0010790</v>
          </cell>
          <cell r="B124" t="str">
            <v>h</v>
          </cell>
          <cell r="C124" t="str">
            <v>Retroexcavadora sobre oruga, potencia 138 HP, balde de 1,5 m3.</v>
          </cell>
          <cell r="D124">
            <v>195000</v>
          </cell>
        </row>
        <row r="125">
          <cell r="A125" t="str">
            <v>C0010811</v>
          </cell>
          <cell r="B125" t="str">
            <v>h</v>
          </cell>
          <cell r="C125" t="str">
            <v>Retroexcavadora Tipo E-200 o  Equivalente</v>
          </cell>
          <cell r="D125">
            <v>133000</v>
          </cell>
        </row>
        <row r="126">
          <cell r="A126" t="str">
            <v>C0010765</v>
          </cell>
          <cell r="B126" t="str">
            <v>h</v>
          </cell>
          <cell r="C126" t="str">
            <v>Retroexcavadora, Potencia en el Volante 78 HP 2200 RPM</v>
          </cell>
          <cell r="D126">
            <v>107500</v>
          </cell>
        </row>
        <row r="127">
          <cell r="A127" t="str">
            <v>C0010840</v>
          </cell>
          <cell r="B127" t="str">
            <v>h</v>
          </cell>
          <cell r="C127" t="str">
            <v xml:space="preserve">Ruteadora </v>
          </cell>
          <cell r="D127">
            <v>3318.5071174651471</v>
          </cell>
        </row>
        <row r="128">
          <cell r="A128" t="str">
            <v>C0010841</v>
          </cell>
          <cell r="B128" t="str">
            <v>h</v>
          </cell>
          <cell r="C128" t="str">
            <v>Sensor de Impacto para prueba de integridad tipo</v>
          </cell>
          <cell r="D128">
            <v>100900.48381492666</v>
          </cell>
        </row>
        <row r="129">
          <cell r="A129" t="str">
            <v>C0010850</v>
          </cell>
          <cell r="B129" t="str">
            <v>h</v>
          </cell>
          <cell r="C129" t="str">
            <v xml:space="preserve">Taco metálico o puntal (escamas en concreto)
</v>
          </cell>
          <cell r="D129">
            <v>65.826416733694487</v>
          </cell>
        </row>
        <row r="130">
          <cell r="A130" t="str">
            <v>C0010853</v>
          </cell>
          <cell r="B130" t="str">
            <v>h</v>
          </cell>
          <cell r="C130" t="str">
            <v>Taladro de 1/2´´, pulidora, lijadora y circular para corte extremo superior</v>
          </cell>
          <cell r="D130">
            <v>2570</v>
          </cell>
        </row>
        <row r="131">
          <cell r="A131" t="str">
            <v>C0010854</v>
          </cell>
          <cell r="B131" t="str">
            <v>h</v>
          </cell>
          <cell r="C131" t="str">
            <v xml:space="preserve">Taladro de 1/2´´, pulidora, lijadora y circular
</v>
          </cell>
          <cell r="D131">
            <v>2060</v>
          </cell>
        </row>
        <row r="132">
          <cell r="A132" t="str">
            <v>C0010855</v>
          </cell>
          <cell r="B132" t="str">
            <v>h</v>
          </cell>
          <cell r="C132" t="str">
            <v>Taladro industrial</v>
          </cell>
          <cell r="D132">
            <v>3900</v>
          </cell>
        </row>
        <row r="133">
          <cell r="A133" t="str">
            <v>C0010859</v>
          </cell>
          <cell r="B133" t="str">
            <v>u</v>
          </cell>
          <cell r="C133" t="str">
            <v>Tara (Recebo, Agua, Etc.)</v>
          </cell>
          <cell r="D133">
            <v>190146.84253217775</v>
          </cell>
        </row>
        <row r="134">
          <cell r="A134" t="str">
            <v>C0010860</v>
          </cell>
          <cell r="B134" t="str">
            <v>h</v>
          </cell>
          <cell r="C134" t="str">
            <v>Tarifa de transporte</v>
          </cell>
          <cell r="D134">
            <v>50943.55209406378</v>
          </cell>
        </row>
        <row r="135">
          <cell r="A135" t="str">
            <v>C0010861</v>
          </cell>
          <cell r="B135" t="str">
            <v>m3k</v>
          </cell>
          <cell r="C135" t="str">
            <v>Tarifa de transporte (agregados pétreos)</v>
          </cell>
          <cell r="D135">
            <v>1180</v>
          </cell>
        </row>
        <row r="136">
          <cell r="A136" t="str">
            <v>C0010901</v>
          </cell>
          <cell r="B136" t="str">
            <v>m3k</v>
          </cell>
          <cell r="C136" t="str">
            <v xml:space="preserve">Tarifa de transporte de concreto hidráulico en mixer </v>
          </cell>
          <cell r="D136">
            <v>1180</v>
          </cell>
        </row>
        <row r="137">
          <cell r="A137" t="str">
            <v>C0010870</v>
          </cell>
          <cell r="B137" t="str">
            <v>kgk</v>
          </cell>
          <cell r="C137" t="str">
            <v xml:space="preserve">Tarifa de transporte de estructuras metálicas 
</v>
          </cell>
          <cell r="D137">
            <v>0.25153583577736088</v>
          </cell>
        </row>
        <row r="138">
          <cell r="A138" t="str">
            <v>C0010880</v>
          </cell>
          <cell r="B138" t="str">
            <v>kgk</v>
          </cell>
          <cell r="C138" t="str">
            <v xml:space="preserve">Tarifa de transporte de estructuras metálicas en obra
</v>
          </cell>
          <cell r="D138">
            <v>0.30476994974819338</v>
          </cell>
        </row>
        <row r="139">
          <cell r="A139" t="str">
            <v>C0010900</v>
          </cell>
          <cell r="B139" t="str">
            <v>m3k</v>
          </cell>
          <cell r="C139" t="str">
            <v xml:space="preserve">Tarifa de transporte de mezclas para bacheo 
</v>
          </cell>
          <cell r="D139">
            <v>1180</v>
          </cell>
        </row>
        <row r="140">
          <cell r="A140" t="str">
            <v>C0010890</v>
          </cell>
          <cell r="B140" t="str">
            <v>m3k</v>
          </cell>
          <cell r="C140" t="str">
            <v xml:space="preserve">Tarifa de transporte de mezclas
</v>
          </cell>
          <cell r="D140">
            <v>1180</v>
          </cell>
        </row>
        <row r="141">
          <cell r="A141" t="str">
            <v>C0010903</v>
          </cell>
          <cell r="B141" t="str">
            <v>h</v>
          </cell>
          <cell r="C141" t="str">
            <v>Tarifa de Transporte de Postes</v>
          </cell>
          <cell r="D141">
            <v>59252.579142060342</v>
          </cell>
        </row>
        <row r="142">
          <cell r="A142" t="str">
            <v>C0010862</v>
          </cell>
          <cell r="B142" t="str">
            <v>m3k</v>
          </cell>
          <cell r="C142" t="str">
            <v>Tarifa de transporte para agregados de mezclas asfálticas</v>
          </cell>
          <cell r="D142">
            <v>1180</v>
          </cell>
        </row>
        <row r="143">
          <cell r="A143" t="str">
            <v>C0010902</v>
          </cell>
          <cell r="B143" t="str">
            <v>h</v>
          </cell>
          <cell r="C143" t="str">
            <v>Tarifa de Trasporte de especies vegetales</v>
          </cell>
          <cell r="D143">
            <v>53566.366918028172</v>
          </cell>
        </row>
        <row r="144">
          <cell r="A144" t="str">
            <v>C0010911</v>
          </cell>
          <cell r="B144" t="str">
            <v>h</v>
          </cell>
          <cell r="C144" t="str">
            <v>Terminadora de asfalto (Finisher), potencia 130 HP, peso 15 ton.</v>
          </cell>
          <cell r="D144">
            <v>164300</v>
          </cell>
        </row>
        <row r="145">
          <cell r="A145" t="str">
            <v>C0010910</v>
          </cell>
          <cell r="B145" t="str">
            <v>h</v>
          </cell>
          <cell r="C145" t="str">
            <v xml:space="preserve">Terminadora de asfalto (Finisher), potencia en el volante 174 HP, R=20M3/H, velocidad de desplazamiento 114 m/min
</v>
          </cell>
          <cell r="D145">
            <v>256749.99999999997</v>
          </cell>
        </row>
        <row r="146">
          <cell r="A146" t="str">
            <v>C0010920</v>
          </cell>
          <cell r="B146" t="str">
            <v>h</v>
          </cell>
          <cell r="C146" t="str">
            <v>Vehículo delineador</v>
          </cell>
          <cell r="D146">
            <v>77565.065152899842</v>
          </cell>
        </row>
        <row r="147">
          <cell r="A147" t="str">
            <v>C0010921</v>
          </cell>
          <cell r="B147" t="str">
            <v>h</v>
          </cell>
          <cell r="C147" t="str">
            <v>Vehículo delineador R=1500 M/H</v>
          </cell>
          <cell r="D147">
            <v>128370</v>
          </cell>
        </row>
        <row r="148">
          <cell r="A148" t="str">
            <v>C0010930</v>
          </cell>
          <cell r="B148" t="str">
            <v>h</v>
          </cell>
          <cell r="C148" t="str">
            <v xml:space="preserve">Vibrador de concreto (incluye operario)
</v>
          </cell>
          <cell r="D148">
            <v>8382.1304182863169</v>
          </cell>
        </row>
        <row r="149">
          <cell r="A149" t="str">
            <v>C0010922</v>
          </cell>
          <cell r="B149" t="str">
            <v>h</v>
          </cell>
          <cell r="C149" t="str">
            <v>Vibrador de concreto, Motor de 3 hp a 18.000 rpm Mangueras de 4 mt</v>
          </cell>
          <cell r="D149">
            <v>7180</v>
          </cell>
        </row>
        <row r="150">
          <cell r="A150" t="str">
            <v>C0010180</v>
          </cell>
          <cell r="B150" t="str">
            <v>h</v>
          </cell>
          <cell r="C150" t="str">
            <v>Vibrocompactador, tipo benitìn, de peso 700 kg a 1.5 toneladas</v>
          </cell>
          <cell r="D150">
            <v>56500</v>
          </cell>
        </row>
        <row r="151">
          <cell r="A151" t="str">
            <v>C0010940</v>
          </cell>
          <cell r="B151" t="str">
            <v>h</v>
          </cell>
          <cell r="C151" t="str">
            <v xml:space="preserve">Vibrocompatador Dynapac (10 ton)
</v>
          </cell>
          <cell r="D151">
            <v>123200</v>
          </cell>
        </row>
        <row r="152">
          <cell r="A152" t="str">
            <v>C0010950</v>
          </cell>
          <cell r="B152" t="str">
            <v>h</v>
          </cell>
          <cell r="C152" t="str">
            <v xml:space="preserve">Vibrocompatador Dynapac C15
</v>
          </cell>
          <cell r="D152">
            <v>138600</v>
          </cell>
        </row>
        <row r="153">
          <cell r="A153" t="str">
            <v>C0010923</v>
          </cell>
          <cell r="B153" t="str">
            <v>h</v>
          </cell>
          <cell r="C153" t="str">
            <v xml:space="preserve">Vibrocompatador, potencia 153 HP, peso 10 Ton. </v>
          </cell>
          <cell r="D153">
            <v>123200</v>
          </cell>
        </row>
        <row r="154">
          <cell r="A154" t="str">
            <v>C0010960</v>
          </cell>
          <cell r="B154" t="str">
            <v>h</v>
          </cell>
          <cell r="C154" t="str">
            <v>Volqueta 6 m3</v>
          </cell>
          <cell r="D154">
            <v>56500</v>
          </cell>
        </row>
      </sheetData>
      <sheetData sheetId="5">
        <row r="4">
          <cell r="C4" t="str">
            <v>MATERIALES</v>
          </cell>
        </row>
        <row r="5">
          <cell r="D5" t="str">
            <v>Moneda ($ Pesos)</v>
          </cell>
        </row>
        <row r="6">
          <cell r="A6" t="str">
            <v>B0020001</v>
          </cell>
          <cell r="B6" t="str">
            <v>kg</v>
          </cell>
          <cell r="C6" t="str">
            <v xml:space="preserve">Acero A-36 para estructura metálica
</v>
          </cell>
          <cell r="D6">
            <v>2930</v>
          </cell>
        </row>
        <row r="7">
          <cell r="A7" t="str">
            <v>B0020004</v>
          </cell>
          <cell r="B7" t="str">
            <v>kg</v>
          </cell>
          <cell r="C7" t="str">
            <v>Acero A-37</v>
          </cell>
          <cell r="D7">
            <v>2680</v>
          </cell>
        </row>
        <row r="8">
          <cell r="A8" t="str">
            <v>B0020002</v>
          </cell>
          <cell r="B8" t="str">
            <v>kg</v>
          </cell>
          <cell r="C8" t="str">
            <v>Acero A-40</v>
          </cell>
          <cell r="D8">
            <v>2950</v>
          </cell>
        </row>
        <row r="9">
          <cell r="A9" t="str">
            <v>B0020003</v>
          </cell>
          <cell r="B9" t="str">
            <v>kg</v>
          </cell>
          <cell r="C9" t="str">
            <v>Acero PDR-60</v>
          </cell>
          <cell r="D9">
            <v>3708</v>
          </cell>
        </row>
        <row r="10">
          <cell r="A10" t="str">
            <v>B002001</v>
          </cell>
          <cell r="B10" t="str">
            <v>kg</v>
          </cell>
          <cell r="C10" t="str">
            <v>Acero suministrado y figurado PDR 60</v>
          </cell>
          <cell r="D10">
            <v>2902.4860186359092</v>
          </cell>
        </row>
        <row r="11">
          <cell r="A11" t="str">
            <v>B003003</v>
          </cell>
          <cell r="B11" t="str">
            <v>kg</v>
          </cell>
          <cell r="C11" t="str">
            <v>Aditivo Acelerante de Fraguado</v>
          </cell>
          <cell r="D11">
            <v>12360</v>
          </cell>
        </row>
        <row r="12">
          <cell r="A12" t="str">
            <v>B0030001</v>
          </cell>
          <cell r="B12" t="str">
            <v>kg</v>
          </cell>
          <cell r="C12" t="str">
            <v>Aditivo curador</v>
          </cell>
          <cell r="D12">
            <v>6180</v>
          </cell>
        </row>
        <row r="13">
          <cell r="A13" t="str">
            <v>B0043070</v>
          </cell>
          <cell r="B13" t="str">
            <v>u</v>
          </cell>
          <cell r="C13" t="str">
            <v>Adoquín color 10X20X6</v>
          </cell>
          <cell r="D13">
            <v>1000</v>
          </cell>
        </row>
        <row r="14">
          <cell r="A14" t="str">
            <v>B0043080</v>
          </cell>
          <cell r="B14" t="str">
            <v>m2</v>
          </cell>
          <cell r="C14" t="str">
            <v>Adoquín e=8cm</v>
          </cell>
          <cell r="D14">
            <v>46350</v>
          </cell>
        </row>
        <row r="15">
          <cell r="A15" t="str">
            <v>B0043090</v>
          </cell>
          <cell r="B15" t="str">
            <v>u</v>
          </cell>
          <cell r="C15" t="str">
            <v>Adoquín grama 10X20X6</v>
          </cell>
          <cell r="D15">
            <v>740.86607825819306</v>
          </cell>
        </row>
        <row r="16">
          <cell r="A16" t="str">
            <v>B0043071</v>
          </cell>
          <cell r="B16" t="str">
            <v>m2</v>
          </cell>
          <cell r="C16" t="str">
            <v>Adoquín Gris E=10 Cm</v>
          </cell>
          <cell r="D16">
            <v>43490.234429506403</v>
          </cell>
        </row>
        <row r="17">
          <cell r="A17" t="str">
            <v>B0063201</v>
          </cell>
          <cell r="B17" t="str">
            <v>lt</v>
          </cell>
          <cell r="C17" t="str">
            <v>Aglomerante Estabilizador</v>
          </cell>
          <cell r="D17">
            <v>7176.7844809767539</v>
          </cell>
        </row>
        <row r="18">
          <cell r="A18" t="str">
            <v>B0053100</v>
          </cell>
          <cell r="B18" t="str">
            <v>m3</v>
          </cell>
          <cell r="C18" t="str">
            <v>Agregado para concreto hidráulico</v>
          </cell>
          <cell r="D18">
            <v>55110.850091930661</v>
          </cell>
        </row>
        <row r="19">
          <cell r="A19" t="str">
            <v>B0053110</v>
          </cell>
          <cell r="B19" t="str">
            <v>m3</v>
          </cell>
          <cell r="C19" t="str">
            <v xml:space="preserve">Agregado para tratamiento superf. Doble
</v>
          </cell>
          <cell r="D19">
            <v>56825.784454369015</v>
          </cell>
        </row>
        <row r="20">
          <cell r="A20" t="str">
            <v>B0053120</v>
          </cell>
          <cell r="B20" t="str">
            <v>m3</v>
          </cell>
          <cell r="C20" t="str">
            <v>Agregado para tratamiento superf. Simple</v>
          </cell>
          <cell r="D20">
            <v>56677.728724129105</v>
          </cell>
        </row>
        <row r="21">
          <cell r="A21" t="str">
            <v>B0053112</v>
          </cell>
          <cell r="B21" t="str">
            <v>m3</v>
          </cell>
          <cell r="C21" t="str">
            <v xml:space="preserve">Agregado para tratamiento superficial doble (primer riego)
</v>
          </cell>
          <cell r="D21">
            <v>53138.365710277176</v>
          </cell>
        </row>
        <row r="22">
          <cell r="A22" t="str">
            <v>B0053114</v>
          </cell>
          <cell r="B22" t="str">
            <v>m3</v>
          </cell>
          <cell r="C22" t="str">
            <v xml:space="preserve">Agregado para tratamiento superficial doble (segundo riego)
</v>
          </cell>
          <cell r="D22">
            <v>54550.818197464825</v>
          </cell>
        </row>
        <row r="23">
          <cell r="A23" t="str">
            <v>B0053130</v>
          </cell>
          <cell r="B23" t="str">
            <v>m3</v>
          </cell>
          <cell r="C23" t="str">
            <v>Agregado petreo para mezclas asfálticas</v>
          </cell>
          <cell r="D23">
            <v>70000</v>
          </cell>
        </row>
        <row r="24">
          <cell r="A24" t="str">
            <v>B0053191</v>
          </cell>
          <cell r="B24" t="str">
            <v>m3</v>
          </cell>
          <cell r="C24" t="str">
            <v>Agregado Petreo para Triturar (Crudo)</v>
          </cell>
          <cell r="D24">
            <v>16887.732617867743</v>
          </cell>
        </row>
        <row r="25">
          <cell r="A25" t="str">
            <v>B0053131</v>
          </cell>
          <cell r="B25" t="str">
            <v>m3</v>
          </cell>
          <cell r="C25" t="str">
            <v>Agregado Petreo para TSS</v>
          </cell>
          <cell r="D25">
            <v>36241.170410963983</v>
          </cell>
        </row>
        <row r="26">
          <cell r="A26" t="str">
            <v>B0053160</v>
          </cell>
          <cell r="B26" t="str">
            <v>m3</v>
          </cell>
          <cell r="C26" t="str">
            <v>Agregado tipo LA 10 (lechadas)</v>
          </cell>
          <cell r="D26">
            <v>46350</v>
          </cell>
        </row>
        <row r="27">
          <cell r="A27" t="str">
            <v>B0053150</v>
          </cell>
          <cell r="B27" t="str">
            <v>m3</v>
          </cell>
          <cell r="C27" t="str">
            <v>Agregado tipo LA 13 (lechadas)</v>
          </cell>
          <cell r="D27">
            <v>51500</v>
          </cell>
        </row>
        <row r="28">
          <cell r="A28" t="str">
            <v>B0053180</v>
          </cell>
          <cell r="B28" t="str">
            <v>m3</v>
          </cell>
          <cell r="C28" t="str">
            <v>Agregado tipo LA 4 (lechadas)</v>
          </cell>
          <cell r="D28">
            <v>54000</v>
          </cell>
        </row>
        <row r="29">
          <cell r="A29" t="str">
            <v>B0053170</v>
          </cell>
          <cell r="B29" t="str">
            <v>m3</v>
          </cell>
          <cell r="C29" t="str">
            <v>Agregado tipo LA 5 (lechadas)</v>
          </cell>
          <cell r="D29">
            <v>57600</v>
          </cell>
        </row>
        <row r="30">
          <cell r="A30" t="str">
            <v>B0053190</v>
          </cell>
          <cell r="B30" t="str">
            <v>m3</v>
          </cell>
          <cell r="C30" t="str">
            <v xml:space="preserve">Agregados seleccionados (tamaño máximo 1´´) (bandas sonoras reduce velocidad)
</v>
          </cell>
          <cell r="D30">
            <v>75000</v>
          </cell>
        </row>
        <row r="31">
          <cell r="A31" t="str">
            <v>B0063200</v>
          </cell>
          <cell r="B31" t="str">
            <v>lt</v>
          </cell>
          <cell r="C31" t="str">
            <v>Agua</v>
          </cell>
          <cell r="D31">
            <v>35.656490152579906</v>
          </cell>
        </row>
        <row r="32">
          <cell r="A32" t="str">
            <v>B0073210</v>
          </cell>
          <cell r="B32" t="str">
            <v>m</v>
          </cell>
          <cell r="C32" t="str">
            <v>Alambre de púa calibre 12 (350 m)</v>
          </cell>
          <cell r="D32">
            <v>342.85714285714283</v>
          </cell>
        </row>
        <row r="33">
          <cell r="A33" t="str">
            <v>B0073211</v>
          </cell>
          <cell r="B33" t="str">
            <v>kg</v>
          </cell>
          <cell r="C33" t="str">
            <v>Alambre Galvanizado Aleación Zn-5A1-Mm</v>
          </cell>
          <cell r="D33">
            <v>6386</v>
          </cell>
        </row>
        <row r="34">
          <cell r="A34" t="str">
            <v>B0073222</v>
          </cell>
          <cell r="B34" t="str">
            <v>kg</v>
          </cell>
          <cell r="C34" t="str">
            <v>Alambre Galvanizado Aleación Zn-5A1-Mm Y Pvc</v>
          </cell>
          <cell r="D34">
            <v>6386</v>
          </cell>
        </row>
        <row r="35">
          <cell r="A35" t="str">
            <v>B0073220</v>
          </cell>
          <cell r="B35" t="str">
            <v>kg</v>
          </cell>
          <cell r="C35" t="str">
            <v>Alambre galvanizado No. 12</v>
          </cell>
          <cell r="D35">
            <v>4951.1752685297552</v>
          </cell>
        </row>
        <row r="36">
          <cell r="A36" t="str">
            <v>B0073221</v>
          </cell>
          <cell r="B36" t="str">
            <v>kg</v>
          </cell>
          <cell r="C36" t="str">
            <v>Alambre Galvanizado Zinc Y Pvc</v>
          </cell>
          <cell r="D36">
            <v>5430.7619383480987</v>
          </cell>
        </row>
        <row r="37">
          <cell r="A37" t="str">
            <v>B026012</v>
          </cell>
          <cell r="B37" t="str">
            <v>kg</v>
          </cell>
          <cell r="C37" t="str">
            <v>Alambre Negro Para Amarre</v>
          </cell>
          <cell r="D37">
            <v>4120</v>
          </cell>
        </row>
        <row r="38">
          <cell r="A38" t="str">
            <v>B0073230</v>
          </cell>
          <cell r="B38" t="str">
            <v>kg</v>
          </cell>
          <cell r="C38" t="str">
            <v>Alambre negro para amarre calibre 18</v>
          </cell>
          <cell r="D38">
            <v>4429</v>
          </cell>
        </row>
        <row r="39">
          <cell r="A39" t="str">
            <v>B031001</v>
          </cell>
          <cell r="B39" t="str">
            <v>u</v>
          </cell>
          <cell r="C39" t="str">
            <v xml:space="preserve">Almohadillas de neopreno dureza 60 (35cm*45cm*5cm con 2 laminas de 3mm)
</v>
          </cell>
          <cell r="D39">
            <v>463500</v>
          </cell>
        </row>
        <row r="40">
          <cell r="A40" t="str">
            <v>B026011</v>
          </cell>
          <cell r="B40" t="str">
            <v>u</v>
          </cell>
          <cell r="C40" t="str">
            <v>Amortiguadores (Para Defensas Metálicas), Incluye Tornillos</v>
          </cell>
          <cell r="D40">
            <v>30381.836985117392</v>
          </cell>
        </row>
        <row r="41">
          <cell r="A41" t="str">
            <v>B0113260</v>
          </cell>
          <cell r="B41" t="str">
            <v>u</v>
          </cell>
          <cell r="C41" t="str">
            <v>Anclaje para fijación del manto</v>
          </cell>
          <cell r="D41">
            <v>903.7158677178677</v>
          </cell>
        </row>
        <row r="42">
          <cell r="A42" t="str">
            <v>B0013770</v>
          </cell>
          <cell r="B42" t="str">
            <v>u</v>
          </cell>
          <cell r="C42" t="str">
            <v>Anclajes o Cuñas para el tensionamiento</v>
          </cell>
          <cell r="D42">
            <v>9804.4400237953378</v>
          </cell>
        </row>
        <row r="43">
          <cell r="A43" t="str">
            <v>B0013270</v>
          </cell>
          <cell r="B43" t="str">
            <v>kg</v>
          </cell>
          <cell r="C43" t="str">
            <v>Anfo</v>
          </cell>
          <cell r="D43">
            <v>5200</v>
          </cell>
        </row>
        <row r="44">
          <cell r="A44" t="str">
            <v>B0013280</v>
          </cell>
          <cell r="B44" t="str">
            <v>m</v>
          </cell>
          <cell r="C44" t="str">
            <v xml:space="preserve">Angulo de 1-1/2´´ x 1/4´´ (cerramiento en malla)
</v>
          </cell>
          <cell r="D44">
            <v>7063.855460484293</v>
          </cell>
        </row>
        <row r="45">
          <cell r="A45" t="str">
            <v>B0063290</v>
          </cell>
          <cell r="B45" t="str">
            <v>kg</v>
          </cell>
          <cell r="C45" t="str">
            <v>Antisol blanco (presentación 20 kg)</v>
          </cell>
          <cell r="D45">
            <v>6231.5</v>
          </cell>
        </row>
        <row r="46">
          <cell r="A46" t="str">
            <v>B0303300</v>
          </cell>
          <cell r="B46" t="str">
            <v>u</v>
          </cell>
          <cell r="C46" t="str">
            <v>Árbol de 0.6 m (Protector)</v>
          </cell>
          <cell r="D46">
            <v>555.21034908011097</v>
          </cell>
        </row>
        <row r="47">
          <cell r="A47" t="str">
            <v>B0303310</v>
          </cell>
          <cell r="B47" t="str">
            <v>u</v>
          </cell>
          <cell r="C47" t="str">
            <v>Árbol de 1.2 m (Paisajístico)</v>
          </cell>
          <cell r="D47">
            <v>11221.358184392195</v>
          </cell>
        </row>
        <row r="48">
          <cell r="A48" t="str">
            <v>B0093320</v>
          </cell>
          <cell r="B48" t="str">
            <v>m3</v>
          </cell>
          <cell r="C48" t="str">
            <v>Arena de sello (fina)</v>
          </cell>
          <cell r="D48">
            <v>38600</v>
          </cell>
        </row>
        <row r="49">
          <cell r="A49" t="str">
            <v>B0093330</v>
          </cell>
          <cell r="B49" t="str">
            <v>m3</v>
          </cell>
          <cell r="C49" t="str">
            <v>Arena de soporte (media)</v>
          </cell>
          <cell r="D49">
            <v>38600</v>
          </cell>
        </row>
        <row r="50">
          <cell r="A50" t="str">
            <v>B0093321</v>
          </cell>
          <cell r="B50" t="str">
            <v>m3</v>
          </cell>
          <cell r="C50" t="str">
            <v>Arena de Trituración</v>
          </cell>
          <cell r="D50">
            <v>38600</v>
          </cell>
        </row>
        <row r="51">
          <cell r="A51" t="str">
            <v>B009111</v>
          </cell>
          <cell r="B51" t="str">
            <v>m3</v>
          </cell>
          <cell r="C51" t="str">
            <v>Arena de trituración (sellos de arena-afalto)</v>
          </cell>
          <cell r="D51">
            <v>38600</v>
          </cell>
        </row>
        <row r="52">
          <cell r="A52" t="str">
            <v>B0093350</v>
          </cell>
          <cell r="B52" t="str">
            <v>m3</v>
          </cell>
          <cell r="C52" t="str">
            <v>Arena lavada</v>
          </cell>
          <cell r="D52">
            <v>42001.186870784964</v>
          </cell>
        </row>
        <row r="53">
          <cell r="A53" t="str">
            <v>B0013281</v>
          </cell>
          <cell r="B53" t="str">
            <v>m</v>
          </cell>
          <cell r="C53" t="str">
            <v>Armadura de Acero</v>
          </cell>
          <cell r="D53">
            <v>4016.3019163526778</v>
          </cell>
        </row>
        <row r="54">
          <cell r="A54" t="str">
            <v>B0083360</v>
          </cell>
          <cell r="B54" t="str">
            <v>kg</v>
          </cell>
          <cell r="C54" t="str">
            <v>Asfalto AP 190 (BREA)</v>
          </cell>
          <cell r="D54">
            <v>2617.0133678450084</v>
          </cell>
        </row>
        <row r="55">
          <cell r="A55" t="str">
            <v>B008007</v>
          </cell>
          <cell r="B55" t="str">
            <v>lt</v>
          </cell>
          <cell r="C55" t="str">
            <v>Asfalto liquido</v>
          </cell>
          <cell r="D55">
            <v>2785.9738417328331</v>
          </cell>
        </row>
        <row r="56">
          <cell r="A56" t="str">
            <v>B008009</v>
          </cell>
          <cell r="B56" t="str">
            <v>gal</v>
          </cell>
          <cell r="C56" t="str">
            <v>Asfalto liquido RC 250</v>
          </cell>
          <cell r="D56">
            <v>7188.0988125304602</v>
          </cell>
        </row>
        <row r="57">
          <cell r="A57" t="str">
            <v>B0013380</v>
          </cell>
          <cell r="B57" t="str">
            <v>kg</v>
          </cell>
          <cell r="C57" t="str">
            <v>Barras de transferencia de carga (1'')</v>
          </cell>
          <cell r="D57">
            <v>4044.9573638862726</v>
          </cell>
        </row>
        <row r="58">
          <cell r="A58" t="str">
            <v>B0013390</v>
          </cell>
          <cell r="B58" t="str">
            <v>kg</v>
          </cell>
          <cell r="C58" t="str">
            <v>Barras de unión de 1/2´´</v>
          </cell>
          <cell r="D58">
            <v>3128.637872511898</v>
          </cell>
        </row>
        <row r="59">
          <cell r="A59" t="str">
            <v>B0013400</v>
          </cell>
          <cell r="B59" t="str">
            <v>m3</v>
          </cell>
          <cell r="C59" t="str">
            <v xml:space="preserve">Base Granular reciclada en obra
</v>
          </cell>
          <cell r="D59">
            <v>28270.990626611452</v>
          </cell>
        </row>
        <row r="60">
          <cell r="A60" t="str">
            <v>B0013410</v>
          </cell>
          <cell r="B60" t="str">
            <v>kg</v>
          </cell>
          <cell r="C60" t="str">
            <v>Bentonita</v>
          </cell>
          <cell r="D60">
            <v>5460.2296073402667</v>
          </cell>
        </row>
        <row r="61">
          <cell r="A61" t="str">
            <v>B0013420</v>
          </cell>
          <cell r="B61" t="str">
            <v>m2</v>
          </cell>
          <cell r="C61" t="str">
            <v>Biomanto</v>
          </cell>
          <cell r="D61">
            <v>88888.686242583921</v>
          </cell>
        </row>
        <row r="62">
          <cell r="A62" t="str">
            <v>B0013435</v>
          </cell>
          <cell r="B62" t="str">
            <v>m2</v>
          </cell>
          <cell r="C62" t="str">
            <v>Biomanto Temporal  300 Gr/M2</v>
          </cell>
          <cell r="D62">
            <v>3348.07962891431</v>
          </cell>
        </row>
        <row r="63">
          <cell r="A63" t="str">
            <v>B0013430</v>
          </cell>
          <cell r="B63" t="str">
            <v>m3</v>
          </cell>
          <cell r="C63" t="str">
            <v>Bolsacreto de 1m3</v>
          </cell>
          <cell r="D63">
            <v>25750</v>
          </cell>
        </row>
        <row r="64">
          <cell r="A64" t="str">
            <v>B0013436</v>
          </cell>
          <cell r="B64" t="str">
            <v>u</v>
          </cell>
          <cell r="C64" t="str">
            <v>Bordillo Prefabricado En Concreto Ref.A85 Ntc-4109, 0,20 X 0,35 X 0.80 M</v>
          </cell>
          <cell r="D64">
            <v>30384.465477483944</v>
          </cell>
        </row>
        <row r="65">
          <cell r="A65" t="str">
            <v>B0013432</v>
          </cell>
          <cell r="B65" t="str">
            <v>u</v>
          </cell>
          <cell r="C65" t="str">
            <v>Botella de gas propano (40 lb) (5% de oxígeno)</v>
          </cell>
          <cell r="D65">
            <v>66000</v>
          </cell>
        </row>
        <row r="66">
          <cell r="A66" t="str">
            <v>B0013434</v>
          </cell>
          <cell r="B66" t="str">
            <v>u</v>
          </cell>
          <cell r="C66" t="str">
            <v>Botella de oxígeno (1800 lb)</v>
          </cell>
          <cell r="D66">
            <v>70000</v>
          </cell>
        </row>
        <row r="67">
          <cell r="A67" t="str">
            <v>B0320001</v>
          </cell>
          <cell r="B67" t="str">
            <v>m</v>
          </cell>
          <cell r="C67" t="str">
            <v>Cable de 1/2´´ (para anclajes)</v>
          </cell>
          <cell r="D67">
            <v>10086.192747780118</v>
          </cell>
        </row>
        <row r="68">
          <cell r="A68" t="str">
            <v>B0013450</v>
          </cell>
          <cell r="B68" t="str">
            <v>kg</v>
          </cell>
          <cell r="C68" t="str">
            <v>Cal</v>
          </cell>
          <cell r="D68">
            <v>900</v>
          </cell>
        </row>
        <row r="69">
          <cell r="A69" t="str">
            <v>B0013460</v>
          </cell>
          <cell r="B69" t="str">
            <v>kg</v>
          </cell>
          <cell r="C69" t="str">
            <v>Camisa metálica en acero A-37</v>
          </cell>
          <cell r="D69">
            <v>8246.2916617901137</v>
          </cell>
        </row>
        <row r="70">
          <cell r="A70" t="str">
            <v>B0013470</v>
          </cell>
          <cell r="B70" t="str">
            <v>m</v>
          </cell>
          <cell r="C70" t="str">
            <v>Camisas y Formaleta en Concreto</v>
          </cell>
          <cell r="D70">
            <v>40901.64135934598</v>
          </cell>
        </row>
        <row r="71">
          <cell r="A71" t="str">
            <v>B0013480</v>
          </cell>
          <cell r="B71" t="str">
            <v>u</v>
          </cell>
          <cell r="C71" t="str">
            <v>Captafaro, Incluye Tornillos</v>
          </cell>
          <cell r="D71">
            <v>7033.4249333241696</v>
          </cell>
        </row>
        <row r="72">
          <cell r="A72" t="str">
            <v>B0013484</v>
          </cell>
          <cell r="B72" t="str">
            <v>u</v>
          </cell>
          <cell r="C72" t="str">
            <v>Celda especial de carga</v>
          </cell>
          <cell r="D72">
            <v>11501890.283477917</v>
          </cell>
        </row>
        <row r="73">
          <cell r="A73" t="str">
            <v>B0103501</v>
          </cell>
          <cell r="B73" t="str">
            <v>kg</v>
          </cell>
          <cell r="C73" t="str">
            <v>Cemento Asfaltico 40-50</v>
          </cell>
          <cell r="D73">
            <v>1250</v>
          </cell>
        </row>
        <row r="74">
          <cell r="A74" t="str">
            <v>B0103490</v>
          </cell>
          <cell r="B74" t="str">
            <v>kg</v>
          </cell>
          <cell r="C74" t="str">
            <v>Cemento Asfaltico 60-70</v>
          </cell>
          <cell r="D74">
            <v>1450</v>
          </cell>
        </row>
        <row r="75">
          <cell r="A75" t="str">
            <v>B0103500</v>
          </cell>
          <cell r="B75" t="str">
            <v>kg</v>
          </cell>
          <cell r="C75" t="str">
            <v>Cemento Asfaltico 80-100</v>
          </cell>
          <cell r="D75">
            <v>1463.4765687248848</v>
          </cell>
        </row>
        <row r="76">
          <cell r="A76" t="str">
            <v>B0103555</v>
          </cell>
          <cell r="B76" t="str">
            <v>kg</v>
          </cell>
          <cell r="C76" t="str">
            <v>Cemento Asfaltico con grano de Caucho Reciclado</v>
          </cell>
          <cell r="D76">
            <v>2200</v>
          </cell>
        </row>
        <row r="77">
          <cell r="A77" t="str">
            <v>B0103491</v>
          </cell>
          <cell r="B77" t="str">
            <v>kg</v>
          </cell>
          <cell r="C77" t="str">
            <v xml:space="preserve">Cemento Asfáltico </v>
          </cell>
          <cell r="D77">
            <v>1236</v>
          </cell>
        </row>
        <row r="78">
          <cell r="A78" t="str">
            <v>B0103551</v>
          </cell>
          <cell r="B78" t="str">
            <v>kg</v>
          </cell>
          <cell r="C78" t="str">
            <v>Cemento Asfáltico Modificado Con Grano De Caucho Reciclado Tipo I</v>
          </cell>
          <cell r="D78">
            <v>2163</v>
          </cell>
        </row>
        <row r="79">
          <cell r="A79" t="str">
            <v>B0103552</v>
          </cell>
          <cell r="B79" t="str">
            <v>kg</v>
          </cell>
          <cell r="C79" t="str">
            <v>Cemento Asfáltico Modificado Con Grano De Caucho Reciclado Tipo Il</v>
          </cell>
          <cell r="D79">
            <v>2369</v>
          </cell>
        </row>
        <row r="80">
          <cell r="A80" t="str">
            <v>B0103553</v>
          </cell>
          <cell r="B80" t="str">
            <v>kg</v>
          </cell>
          <cell r="C80" t="str">
            <v>Cemento Asfáltico Modificado Con Grano De Caucho Reciclado Tipo lll</v>
          </cell>
          <cell r="D80">
            <v>2472</v>
          </cell>
        </row>
        <row r="81">
          <cell r="A81" t="str">
            <v>B0103510</v>
          </cell>
          <cell r="B81" t="str">
            <v>kg</v>
          </cell>
          <cell r="C81" t="str">
            <v xml:space="preserve">Cemento asfaltico modificado con polímeros tipo I
</v>
          </cell>
          <cell r="D81">
            <v>2369</v>
          </cell>
        </row>
        <row r="82">
          <cell r="A82" t="str">
            <v>B0103520</v>
          </cell>
          <cell r="B82" t="str">
            <v>kg</v>
          </cell>
          <cell r="C82" t="str">
            <v xml:space="preserve">Cemento asfaltico modificado con polímeros tipo II
</v>
          </cell>
          <cell r="D82">
            <v>2472</v>
          </cell>
        </row>
        <row r="83">
          <cell r="A83" t="str">
            <v>B0103530</v>
          </cell>
          <cell r="B83" t="str">
            <v>kg</v>
          </cell>
          <cell r="C83" t="str">
            <v xml:space="preserve">Cemento asfaltico modificado con polímeros tipo III
</v>
          </cell>
          <cell r="D83">
            <v>2678</v>
          </cell>
        </row>
        <row r="84">
          <cell r="A84" t="str">
            <v>B0103540</v>
          </cell>
          <cell r="B84" t="str">
            <v>kg</v>
          </cell>
          <cell r="C84" t="str">
            <v xml:space="preserve">Cemento asfaltico modificado con polímeros tipo IV
</v>
          </cell>
          <cell r="D84">
            <v>2780</v>
          </cell>
        </row>
        <row r="85">
          <cell r="A85" t="str">
            <v>B0103554</v>
          </cell>
          <cell r="B85" t="str">
            <v>kg</v>
          </cell>
          <cell r="C85" t="str">
            <v>Cemento Asfaltico Modificado Con Polímeros Tipo V</v>
          </cell>
          <cell r="D85">
            <v>2780</v>
          </cell>
        </row>
        <row r="86">
          <cell r="A86" t="str">
            <v>B0103550</v>
          </cell>
          <cell r="B86" t="str">
            <v>kg</v>
          </cell>
          <cell r="C86" t="str">
            <v xml:space="preserve">Cemento asfaltico modificado con polímeros tipo V
</v>
          </cell>
          <cell r="D86">
            <v>2890</v>
          </cell>
        </row>
        <row r="87">
          <cell r="A87" t="str">
            <v>B0100001</v>
          </cell>
          <cell r="B87" t="str">
            <v>kg</v>
          </cell>
          <cell r="C87" t="str">
            <v xml:space="preserve">Cemento gris
</v>
          </cell>
          <cell r="D87">
            <v>400</v>
          </cell>
        </row>
        <row r="88">
          <cell r="A88" t="str">
            <v>B0103557</v>
          </cell>
          <cell r="B88" t="str">
            <v>kg</v>
          </cell>
          <cell r="C88" t="str">
            <v>Cemento Hidráulico adicionado, Norma ASTM C595 Tipo _______</v>
          </cell>
          <cell r="D88">
            <v>666.67015889643665</v>
          </cell>
        </row>
        <row r="89">
          <cell r="A89" t="str">
            <v>B0103556</v>
          </cell>
          <cell r="B89" t="str">
            <v>kg</v>
          </cell>
          <cell r="C89" t="str">
            <v>Cemento Porthland Norma ASTM C150 Tipo _______</v>
          </cell>
          <cell r="D89">
            <v>579.96732269342704</v>
          </cell>
        </row>
        <row r="90">
          <cell r="A90" t="str">
            <v>B0303570</v>
          </cell>
          <cell r="B90" t="str">
            <v>m2</v>
          </cell>
          <cell r="C90" t="str">
            <v>Cespedones</v>
          </cell>
          <cell r="D90">
            <v>6354.4724755231691</v>
          </cell>
        </row>
        <row r="91">
          <cell r="A91" t="str">
            <v>B0013580</v>
          </cell>
          <cell r="B91" t="str">
            <v>kg</v>
          </cell>
          <cell r="C91" t="str">
            <v xml:space="preserve">Cicatrizante (para remoción de especies vegetales)
</v>
          </cell>
          <cell r="D91">
            <v>8636.5251925601005</v>
          </cell>
        </row>
        <row r="92">
          <cell r="A92" t="str">
            <v>B0013590</v>
          </cell>
          <cell r="B92" t="str">
            <v>m</v>
          </cell>
          <cell r="C92" t="str">
            <v>Cinta Sika PVC 0,22</v>
          </cell>
          <cell r="D92">
            <v>40170</v>
          </cell>
        </row>
        <row r="93">
          <cell r="A93" t="str">
            <v>B0013600</v>
          </cell>
          <cell r="B93" t="str">
            <v>m</v>
          </cell>
          <cell r="C93" t="str">
            <v>Cintilla de poliuretano (sikarod)</v>
          </cell>
          <cell r="D93">
            <v>762.2</v>
          </cell>
        </row>
        <row r="94">
          <cell r="A94" t="str">
            <v>B0013601</v>
          </cell>
          <cell r="B94" t="str">
            <v>m</v>
          </cell>
          <cell r="C94" t="str">
            <v>Cintilla De Poliuretano (Sikarod) (Pavimentos De Concreto Hidráulico)</v>
          </cell>
          <cell r="D94">
            <v>756.834112</v>
          </cell>
        </row>
        <row r="95">
          <cell r="A95" t="str">
            <v>B0013610</v>
          </cell>
          <cell r="B95" t="str">
            <v>kg</v>
          </cell>
          <cell r="C95" t="str">
            <v>Cloruro de calcio</v>
          </cell>
          <cell r="D95">
            <v>4017</v>
          </cell>
        </row>
        <row r="96">
          <cell r="A96" t="str">
            <v>B0013772</v>
          </cell>
          <cell r="B96" t="str">
            <v>kg</v>
          </cell>
          <cell r="C96" t="str">
            <v>Cloruro De Calcio En Esferas (Pellets)</v>
          </cell>
          <cell r="D96">
            <v>4326</v>
          </cell>
        </row>
        <row r="97">
          <cell r="A97" t="str">
            <v>B0013771</v>
          </cell>
          <cell r="B97" t="str">
            <v>kg</v>
          </cell>
          <cell r="C97" t="str">
            <v>Cloruro De Calcio En Hojuelas (Flakes)</v>
          </cell>
          <cell r="D97">
            <v>4455.6408236218076</v>
          </cell>
        </row>
        <row r="98">
          <cell r="A98" t="str">
            <v>B0013611</v>
          </cell>
          <cell r="B98" t="str">
            <v>lt</v>
          </cell>
          <cell r="C98" t="str">
            <v>Cloruro De Calcio Liquido</v>
          </cell>
          <cell r="D98">
            <v>3453.6776187324244</v>
          </cell>
        </row>
        <row r="99">
          <cell r="A99" t="str">
            <v>B0133680</v>
          </cell>
          <cell r="B99" t="str">
            <v>m3</v>
          </cell>
          <cell r="C99" t="str">
            <v xml:space="preserve">Concreto hidráulico para pavimento MR-20
</v>
          </cell>
          <cell r="D99">
            <v>420000</v>
          </cell>
        </row>
        <row r="100">
          <cell r="A100" t="str">
            <v>B0133690</v>
          </cell>
          <cell r="B100" t="str">
            <v>m3</v>
          </cell>
          <cell r="C100" t="str">
            <v xml:space="preserve">Concreto hidráulico para pavimento MR-36
</v>
          </cell>
          <cell r="D100">
            <v>435000</v>
          </cell>
        </row>
        <row r="101">
          <cell r="A101" t="str">
            <v>B0133700</v>
          </cell>
          <cell r="B101" t="str">
            <v>m3</v>
          </cell>
          <cell r="C101" t="str">
            <v xml:space="preserve">Concreto hidráulico para pavimento MR-43 (FastracK)(acelerado a 24 horas)
</v>
          </cell>
          <cell r="D101">
            <v>560000</v>
          </cell>
        </row>
        <row r="102">
          <cell r="A102" t="str">
            <v>B0133710</v>
          </cell>
          <cell r="B102" t="str">
            <v>m3</v>
          </cell>
          <cell r="C102" t="str">
            <v xml:space="preserve">Concreto hidráulico para pavimento MR-43
</v>
          </cell>
          <cell r="D102">
            <v>505000</v>
          </cell>
        </row>
        <row r="103">
          <cell r="A103" t="str">
            <v>B0133720</v>
          </cell>
          <cell r="B103" t="str">
            <v>m3</v>
          </cell>
          <cell r="C103" t="str">
            <v xml:space="preserve">Concreto hidráulico para pavimento MR-45
</v>
          </cell>
          <cell r="D103">
            <v>518000</v>
          </cell>
        </row>
        <row r="104">
          <cell r="A104" t="str">
            <v>B0123660</v>
          </cell>
          <cell r="B104" t="str">
            <v>m3</v>
          </cell>
          <cell r="C104" t="str">
            <v>Concreto Resistencia  14 (Mpa)</v>
          </cell>
          <cell r="D104">
            <v>354939.24475336005</v>
          </cell>
        </row>
        <row r="105">
          <cell r="A105" t="str">
            <v>B0123650</v>
          </cell>
          <cell r="B105" t="str">
            <v>m3</v>
          </cell>
          <cell r="C105" t="str">
            <v>Concreto Resistencia  21 (Mpa)</v>
          </cell>
          <cell r="D105">
            <v>490000</v>
          </cell>
        </row>
        <row r="106">
          <cell r="A106" t="str">
            <v>B0123671</v>
          </cell>
          <cell r="B106" t="str">
            <v>m3</v>
          </cell>
          <cell r="C106" t="str">
            <v>Concreto Resistencia  28 (Mpa)</v>
          </cell>
          <cell r="D106">
            <v>495000</v>
          </cell>
        </row>
        <row r="107">
          <cell r="A107" t="str">
            <v>B0123620</v>
          </cell>
          <cell r="B107" t="str">
            <v>m3</v>
          </cell>
          <cell r="C107" t="str">
            <v>Concreto Resistencia  28 (Mpa)</v>
          </cell>
          <cell r="D107">
            <v>495000</v>
          </cell>
        </row>
        <row r="108">
          <cell r="A108" t="str">
            <v>B0123640</v>
          </cell>
          <cell r="B108" t="str">
            <v>m3</v>
          </cell>
          <cell r="C108" t="str">
            <v>Concreto Resistencia  32 (Mpa)</v>
          </cell>
          <cell r="D108">
            <v>510000</v>
          </cell>
        </row>
        <row r="109">
          <cell r="A109" t="str">
            <v>B0123630</v>
          </cell>
          <cell r="B109" t="str">
            <v>m3</v>
          </cell>
          <cell r="C109" t="str">
            <v>Concreto Resistencia  35 (Mpa)</v>
          </cell>
          <cell r="D109">
            <v>530000</v>
          </cell>
        </row>
        <row r="110">
          <cell r="A110" t="str">
            <v>B0123670</v>
          </cell>
          <cell r="B110" t="str">
            <v>m3</v>
          </cell>
          <cell r="C110" t="str">
            <v xml:space="preserve">Concreto resistencia 14 (MPA) (Ciclopeo) </v>
          </cell>
          <cell r="D110">
            <v>330000</v>
          </cell>
        </row>
        <row r="111">
          <cell r="A111" t="str">
            <v>B0013730</v>
          </cell>
          <cell r="B111" t="str">
            <v>m</v>
          </cell>
          <cell r="C111" t="str">
            <v>Cordón detonante</v>
          </cell>
          <cell r="D111">
            <v>1811.2423495883172</v>
          </cell>
        </row>
        <row r="112">
          <cell r="A112" t="str">
            <v>B0013740</v>
          </cell>
          <cell r="B112" t="str">
            <v>m2</v>
          </cell>
          <cell r="C112" t="str">
            <v>Costal de fibra o fique</v>
          </cell>
          <cell r="D112">
            <v>800</v>
          </cell>
        </row>
        <row r="113">
          <cell r="A113" t="str">
            <v>B0013750</v>
          </cell>
          <cell r="B113" t="str">
            <v>u</v>
          </cell>
          <cell r="C113" t="str">
            <v xml:space="preserve">Costal de fibra o fique
</v>
          </cell>
          <cell r="D113">
            <v>448.81731636175124</v>
          </cell>
        </row>
        <row r="114">
          <cell r="A114" t="str">
            <v>B0013760</v>
          </cell>
          <cell r="B114" t="str">
            <v>m</v>
          </cell>
          <cell r="C114" t="str">
            <v xml:space="preserve">Cuneta prefabricada de concreto tipo V de (0,8*0,3*0,22)
</v>
          </cell>
          <cell r="D114">
            <v>42635.595743827878</v>
          </cell>
        </row>
        <row r="115">
          <cell r="A115" t="str">
            <v>B0013761</v>
          </cell>
          <cell r="B115" t="str">
            <v>u</v>
          </cell>
          <cell r="C115" t="str">
            <v>Cuneta Prefabricada En Concreto Perfil U O V Ref.Cu004 Ntc-4109, 0,20 X 0,30 X 1.0 M</v>
          </cell>
          <cell r="D115">
            <v>38965.354367908018</v>
          </cell>
        </row>
        <row r="116">
          <cell r="A116" t="str">
            <v>B0013773</v>
          </cell>
          <cell r="B116" t="str">
            <v>u</v>
          </cell>
          <cell r="C116" t="str">
            <v>Defensa Metálica De 4,13 M Galvanizada</v>
          </cell>
          <cell r="D116">
            <v>299000</v>
          </cell>
        </row>
        <row r="117">
          <cell r="A117" t="str">
            <v>B0013781</v>
          </cell>
          <cell r="B117" t="str">
            <v>u</v>
          </cell>
          <cell r="C117" t="str">
            <v>Delineador De Corona</v>
          </cell>
          <cell r="D117">
            <v>41200</v>
          </cell>
        </row>
        <row r="118">
          <cell r="A118" t="str">
            <v>B0013780</v>
          </cell>
          <cell r="B118" t="str">
            <v>u</v>
          </cell>
          <cell r="C118" t="str">
            <v xml:space="preserve">Delineador de corona en forma de A de lámina galvanizada calibre 16 de (1.55*25) cm
</v>
          </cell>
          <cell r="D118">
            <v>22012.685307236112</v>
          </cell>
        </row>
        <row r="119">
          <cell r="A119" t="str">
            <v>B0013794</v>
          </cell>
          <cell r="B119" t="str">
            <v>m3</v>
          </cell>
          <cell r="C119" t="str">
            <v xml:space="preserve">Derechos de explotación de material pétreo
</v>
          </cell>
          <cell r="D119">
            <v>4178.6821378472996</v>
          </cell>
        </row>
        <row r="120">
          <cell r="A120" t="str">
            <v>B0013790</v>
          </cell>
          <cell r="B120" t="str">
            <v>m3</v>
          </cell>
          <cell r="C120" t="str">
            <v xml:space="preserve">Derechos de explotación y/o disposición de materiales
</v>
          </cell>
          <cell r="D120">
            <v>3978.4032536654804</v>
          </cell>
        </row>
        <row r="121">
          <cell r="A121" t="str">
            <v>B014001</v>
          </cell>
          <cell r="B121" t="str">
            <v>gal</v>
          </cell>
          <cell r="C121" t="str">
            <v xml:space="preserve">Disolvente para pintura (TINNER)
</v>
          </cell>
          <cell r="D121">
            <v>21000</v>
          </cell>
        </row>
        <row r="122">
          <cell r="A122" t="str">
            <v>B014002</v>
          </cell>
          <cell r="B122" t="str">
            <v>gal</v>
          </cell>
          <cell r="C122" t="str">
            <v>Disolvente para pintura Trafico (acrílico)</v>
          </cell>
          <cell r="D122">
            <v>28732.519978945154</v>
          </cell>
        </row>
        <row r="123">
          <cell r="A123" t="str">
            <v>B0013820</v>
          </cell>
          <cell r="B123" t="str">
            <v>m3</v>
          </cell>
          <cell r="C123" t="str">
            <v>Disposición de material de derrumbe</v>
          </cell>
          <cell r="D123">
            <v>1972.6874119961694</v>
          </cell>
        </row>
        <row r="124">
          <cell r="A124" t="str">
            <v>B0013830</v>
          </cell>
          <cell r="B124" t="str">
            <v>m</v>
          </cell>
          <cell r="C124" t="str">
            <v>Ductos para tensionimiento</v>
          </cell>
          <cell r="D124">
            <v>14950</v>
          </cell>
        </row>
        <row r="125">
          <cell r="A125" t="str">
            <v>B020011</v>
          </cell>
          <cell r="B125" t="str">
            <v>lt</v>
          </cell>
          <cell r="C125" t="str">
            <v>Emulsión Asfáltica de Rotura Lenta CRL</v>
          </cell>
          <cell r="D125">
            <v>1500</v>
          </cell>
        </row>
        <row r="126">
          <cell r="A126" t="str">
            <v>B020012</v>
          </cell>
          <cell r="B126" t="str">
            <v>lt</v>
          </cell>
          <cell r="C126" t="str">
            <v>Emulsión Asfáltica de Rotura Media Modificada Con Polímeros CRM-m</v>
          </cell>
          <cell r="D126">
            <v>2580</v>
          </cell>
        </row>
        <row r="127">
          <cell r="A127" t="str">
            <v>B020010</v>
          </cell>
          <cell r="B127" t="str">
            <v>lt</v>
          </cell>
          <cell r="C127" t="str">
            <v xml:space="preserve">Emulsión asfáltica de rotura media modificada con polímeros CRMm
</v>
          </cell>
          <cell r="D127">
            <v>2580</v>
          </cell>
        </row>
        <row r="128">
          <cell r="A128" t="str">
            <v>B020001</v>
          </cell>
          <cell r="B128" t="str">
            <v>lt</v>
          </cell>
          <cell r="C128" t="str">
            <v>Emulsión CRL-0</v>
          </cell>
          <cell r="D128">
            <v>1860</v>
          </cell>
        </row>
        <row r="129">
          <cell r="A129" t="str">
            <v>B020002</v>
          </cell>
          <cell r="B129" t="str">
            <v>lt</v>
          </cell>
          <cell r="C129" t="str">
            <v>Emulsión CRL-1</v>
          </cell>
          <cell r="D129">
            <v>1900</v>
          </cell>
        </row>
        <row r="130">
          <cell r="A130" t="str">
            <v>B020003</v>
          </cell>
          <cell r="B130" t="str">
            <v>lt</v>
          </cell>
          <cell r="C130" t="str">
            <v>Emulsión CRL-1h</v>
          </cell>
          <cell r="D130">
            <v>1980</v>
          </cell>
        </row>
        <row r="131">
          <cell r="A131" t="str">
            <v>B020004</v>
          </cell>
          <cell r="B131" t="str">
            <v>lt</v>
          </cell>
          <cell r="C131" t="str">
            <v>Emulsión CRL-1hm</v>
          </cell>
          <cell r="D131">
            <v>2680</v>
          </cell>
        </row>
        <row r="132">
          <cell r="A132" t="str">
            <v>B020005</v>
          </cell>
          <cell r="B132" t="str">
            <v>lt</v>
          </cell>
          <cell r="C132" t="str">
            <v>Emulsión CRM</v>
          </cell>
          <cell r="D132">
            <v>1500</v>
          </cell>
        </row>
        <row r="133">
          <cell r="A133" t="str">
            <v>B020007</v>
          </cell>
          <cell r="B133" t="str">
            <v>lt</v>
          </cell>
          <cell r="C133" t="str">
            <v>Emulsión CRR-1</v>
          </cell>
          <cell r="D133">
            <v>2060</v>
          </cell>
        </row>
        <row r="134">
          <cell r="A134" t="str">
            <v>B020006</v>
          </cell>
          <cell r="B134" t="str">
            <v>lt</v>
          </cell>
          <cell r="C134" t="str">
            <v>Emulsión CRR-1m</v>
          </cell>
          <cell r="D134">
            <v>2160</v>
          </cell>
        </row>
        <row r="135">
          <cell r="A135" t="str">
            <v>B020008</v>
          </cell>
          <cell r="B135" t="str">
            <v>lt</v>
          </cell>
          <cell r="C135" t="str">
            <v>Emulsión CRR-2</v>
          </cell>
          <cell r="D135">
            <v>1757.3695213887138</v>
          </cell>
        </row>
        <row r="136">
          <cell r="A136" t="str">
            <v>B020009</v>
          </cell>
          <cell r="B136" t="str">
            <v>lt</v>
          </cell>
          <cell r="C136" t="str">
            <v>Emulsión CRR-2m</v>
          </cell>
          <cell r="D136">
            <v>2110</v>
          </cell>
        </row>
        <row r="137">
          <cell r="A137" t="str">
            <v>B015012</v>
          </cell>
          <cell r="B137" t="str">
            <v>kg</v>
          </cell>
          <cell r="C137" t="str">
            <v xml:space="preserve">Escolta y transporte (una tarifa por cada m3 escoltado y transportado)
</v>
          </cell>
          <cell r="D137">
            <v>4755.8529303052946</v>
          </cell>
        </row>
        <row r="138">
          <cell r="A138" t="str">
            <v>B015002</v>
          </cell>
          <cell r="B138" t="str">
            <v>%</v>
          </cell>
          <cell r="C138" t="str">
            <v>Escolta y trasporte (Tarifa Porcentual de 40 %) por cada Metro Cubico exportado y trasportado</v>
          </cell>
          <cell r="D138">
            <v>1.9485786494510507E-2</v>
          </cell>
        </row>
        <row r="139">
          <cell r="A139" t="str">
            <v>B0013940</v>
          </cell>
          <cell r="B139" t="str">
            <v>kg</v>
          </cell>
          <cell r="C139" t="str">
            <v>Esferas reflectivas</v>
          </cell>
          <cell r="D139">
            <v>4080</v>
          </cell>
        </row>
        <row r="140">
          <cell r="A140" t="str">
            <v>B0013950</v>
          </cell>
          <cell r="B140" t="str">
            <v>glo</v>
          </cell>
          <cell r="C140" t="str">
            <v xml:space="preserve">Estacas, Pintura, Tachuelas, Hilo (localización de estructuras y carreteras)
</v>
          </cell>
          <cell r="D140">
            <v>566.5</v>
          </cell>
        </row>
        <row r="141">
          <cell r="A141" t="str">
            <v>B0013960</v>
          </cell>
          <cell r="B141" t="str">
            <v>m</v>
          </cell>
          <cell r="C141" t="str">
            <v xml:space="preserve">Estacón en madera viva diámetro mayor a 10 cm, L=2 m 
</v>
          </cell>
          <cell r="D141">
            <v>3309.8660738774461</v>
          </cell>
        </row>
        <row r="142">
          <cell r="A142" t="str">
            <v>B0013970</v>
          </cell>
          <cell r="B142" t="str">
            <v>u</v>
          </cell>
          <cell r="C142" t="str">
            <v xml:space="preserve">Estoperol en resina de 11X3 cm
</v>
          </cell>
          <cell r="D142">
            <v>2000</v>
          </cell>
        </row>
        <row r="143">
          <cell r="A143" t="str">
            <v>B0013980</v>
          </cell>
          <cell r="B143" t="str">
            <v>lb</v>
          </cell>
          <cell r="C143" t="str">
            <v>Explosivos  75% (INDUGEL)</v>
          </cell>
          <cell r="D143">
            <v>8500</v>
          </cell>
        </row>
        <row r="144">
          <cell r="A144" t="str">
            <v>B0013991</v>
          </cell>
          <cell r="B144" t="str">
            <v>lt</v>
          </cell>
          <cell r="C144" t="str">
            <v>Fertilizante Orgánico Mineral</v>
          </cell>
          <cell r="D144">
            <v>23017.660609502556</v>
          </cell>
        </row>
        <row r="145">
          <cell r="A145" t="str">
            <v>B021007</v>
          </cell>
          <cell r="B145" t="str">
            <v>m2</v>
          </cell>
          <cell r="C145" t="str">
            <v>FORMALETA (Depende para que sea el Concreto)</v>
          </cell>
          <cell r="D145">
            <v>18000</v>
          </cell>
        </row>
        <row r="146">
          <cell r="A146" t="str">
            <v>B021001</v>
          </cell>
          <cell r="B146" t="str">
            <v>m2</v>
          </cell>
          <cell r="C146" t="str">
            <v xml:space="preserve">Formaleta (gaviones, juntas de bordillos, juntas de cunetas, muros, concretos clase D,E, F y G)
</v>
          </cell>
          <cell r="D146">
            <v>4267.015774259763</v>
          </cell>
        </row>
        <row r="147">
          <cell r="A147" t="str">
            <v>B021003</v>
          </cell>
          <cell r="B147" t="str">
            <v>m2</v>
          </cell>
          <cell r="C147" t="str">
            <v xml:space="preserve">Formaleta concreto clase A,B y C
</v>
          </cell>
          <cell r="D147">
            <v>17500</v>
          </cell>
        </row>
        <row r="148">
          <cell r="A148" t="str">
            <v>B021002</v>
          </cell>
          <cell r="B148" t="str">
            <v>m2</v>
          </cell>
          <cell r="C148" t="str">
            <v>Formaleta Metálica</v>
          </cell>
          <cell r="D148">
            <v>11703.406414987652</v>
          </cell>
        </row>
        <row r="149">
          <cell r="A149" t="str">
            <v>B021004</v>
          </cell>
          <cell r="B149" t="str">
            <v>m</v>
          </cell>
          <cell r="C149" t="str">
            <v xml:space="preserve">Formaleta para baranda de concreto
</v>
          </cell>
          <cell r="D149">
            <v>16953.50867164943</v>
          </cell>
        </row>
        <row r="150">
          <cell r="A150" t="str">
            <v>B021005</v>
          </cell>
          <cell r="B150" t="str">
            <v>m2</v>
          </cell>
          <cell r="C150" t="str">
            <v>Formaleta para muros</v>
          </cell>
          <cell r="D150">
            <v>7850</v>
          </cell>
        </row>
        <row r="151">
          <cell r="A151" t="str">
            <v>B021006</v>
          </cell>
          <cell r="B151" t="str">
            <v>glo</v>
          </cell>
          <cell r="C151" t="str">
            <v xml:space="preserve">Formaleta, platina y accesorios (escamas en concreto)
</v>
          </cell>
          <cell r="D151">
            <v>156855.07875523725</v>
          </cell>
        </row>
        <row r="152">
          <cell r="A152" t="str">
            <v>B0014040</v>
          </cell>
          <cell r="B152" t="str">
            <v>u</v>
          </cell>
          <cell r="C152" t="str">
            <v>Fulminantes</v>
          </cell>
          <cell r="D152">
            <v>1150</v>
          </cell>
        </row>
        <row r="153">
          <cell r="A153" t="str">
            <v>B0014050</v>
          </cell>
          <cell r="B153" t="str">
            <v>kg</v>
          </cell>
          <cell r="C153" t="str">
            <v>Fundente</v>
          </cell>
          <cell r="D153">
            <v>38110</v>
          </cell>
        </row>
        <row r="154">
          <cell r="A154" t="str">
            <v>B0014060</v>
          </cell>
          <cell r="B154" t="str">
            <v>kg</v>
          </cell>
          <cell r="C154" t="str">
            <v>Gas propano</v>
          </cell>
          <cell r="D154">
            <v>2329.1908652450002</v>
          </cell>
        </row>
        <row r="155">
          <cell r="A155" t="str">
            <v>B028001</v>
          </cell>
          <cell r="B155" t="str">
            <v>m</v>
          </cell>
          <cell r="C155" t="str">
            <v xml:space="preserve">Geodren circular diámetro 100 mm y altura 2.00 M
</v>
          </cell>
          <cell r="D155">
            <v>60038</v>
          </cell>
        </row>
        <row r="156">
          <cell r="A156" t="str">
            <v>B028002</v>
          </cell>
          <cell r="B156" t="str">
            <v>m</v>
          </cell>
          <cell r="C156" t="str">
            <v xml:space="preserve">Geodren planar Diamet 100 mm y h=0.50
</v>
          </cell>
          <cell r="D156">
            <v>17151</v>
          </cell>
        </row>
        <row r="157">
          <cell r="A157" t="str">
            <v>B028003</v>
          </cell>
          <cell r="B157" t="str">
            <v>m</v>
          </cell>
          <cell r="C157" t="str">
            <v xml:space="preserve">Geodren planar Diamet 100 mm y h=1.00
</v>
          </cell>
          <cell r="D157">
            <v>28585</v>
          </cell>
        </row>
        <row r="158">
          <cell r="A158" t="str">
            <v>B028004</v>
          </cell>
          <cell r="B158" t="str">
            <v>m</v>
          </cell>
          <cell r="C158" t="str">
            <v xml:space="preserve">Geodren planar Diamet 100 mm y h=2.00
</v>
          </cell>
          <cell r="D158">
            <v>57170</v>
          </cell>
        </row>
        <row r="159">
          <cell r="A159" t="str">
            <v>B0014112</v>
          </cell>
          <cell r="B159" t="str">
            <v>m2</v>
          </cell>
          <cell r="C159" t="str">
            <v>Geomalla Biaxial Para Refuerzo Pbx-11</v>
          </cell>
          <cell r="D159">
            <v>8042</v>
          </cell>
        </row>
        <row r="160">
          <cell r="A160" t="str">
            <v>B0264112</v>
          </cell>
          <cell r="B160" t="str">
            <v>m2</v>
          </cell>
          <cell r="C160" t="str">
            <v>Geomalla Biaxial Para Refuerzo Pbx-11</v>
          </cell>
          <cell r="D160">
            <v>8042</v>
          </cell>
        </row>
        <row r="161">
          <cell r="A161" t="str">
            <v>B0014113</v>
          </cell>
          <cell r="B161" t="str">
            <v>m2</v>
          </cell>
          <cell r="C161" t="str">
            <v>Geomalla Biaxial Para Refuerzo Pbx-12</v>
          </cell>
          <cell r="D161">
            <v>10300</v>
          </cell>
        </row>
        <row r="162">
          <cell r="A162" t="str">
            <v>B0264113</v>
          </cell>
          <cell r="B162" t="str">
            <v>m2</v>
          </cell>
          <cell r="C162" t="str">
            <v>Geomalla Biaxial Para Refuerzo Pbx-12</v>
          </cell>
          <cell r="D162">
            <v>10300</v>
          </cell>
        </row>
        <row r="163">
          <cell r="A163" t="str">
            <v>B026010</v>
          </cell>
          <cell r="B163" t="str">
            <v>m2</v>
          </cell>
          <cell r="C163" t="str">
            <v>Geomalla en fibra de vidrio GLASGRID 8511</v>
          </cell>
          <cell r="D163">
            <v>7214</v>
          </cell>
        </row>
        <row r="164">
          <cell r="A164" t="str">
            <v>B026013</v>
          </cell>
          <cell r="B164" t="str">
            <v>m2</v>
          </cell>
          <cell r="C164" t="str">
            <v>Geomalla en fibra de vidrio GLASGRID 8511</v>
          </cell>
          <cell r="D164">
            <v>7214</v>
          </cell>
        </row>
        <row r="165">
          <cell r="A165" t="str">
            <v>B0264116</v>
          </cell>
          <cell r="B165" t="str">
            <v>M2</v>
          </cell>
          <cell r="C165" t="str">
            <v>Geomalla Forgrid UX100</v>
          </cell>
          <cell r="D165">
            <v>12463</v>
          </cell>
        </row>
        <row r="166">
          <cell r="A166" t="str">
            <v>B0264115</v>
          </cell>
          <cell r="B166" t="str">
            <v>m2</v>
          </cell>
          <cell r="C166" t="str">
            <v>Geomalla Fort Gird UX-50</v>
          </cell>
          <cell r="D166">
            <v>8137</v>
          </cell>
        </row>
        <row r="167">
          <cell r="A167" t="str">
            <v>B0014114</v>
          </cell>
          <cell r="B167" t="str">
            <v>m2</v>
          </cell>
          <cell r="C167" t="str">
            <v>Geomalla Tipo Asphalt</v>
          </cell>
          <cell r="D167">
            <v>8549</v>
          </cell>
        </row>
        <row r="168">
          <cell r="A168" t="str">
            <v>B0264114</v>
          </cell>
          <cell r="B168" t="str">
            <v>m2</v>
          </cell>
          <cell r="C168" t="str">
            <v>Geomalla Tipo Asphalt</v>
          </cell>
          <cell r="D168">
            <v>8577.6960515760857</v>
          </cell>
        </row>
        <row r="169">
          <cell r="A169" t="str">
            <v>B0014111</v>
          </cell>
          <cell r="B169" t="str">
            <v>m2</v>
          </cell>
          <cell r="C169" t="str">
            <v>Geomalla Uniaxial Pbx-11</v>
          </cell>
          <cell r="D169">
            <v>8137</v>
          </cell>
        </row>
        <row r="170">
          <cell r="A170" t="str">
            <v>B0264111</v>
          </cell>
          <cell r="B170" t="str">
            <v>m2</v>
          </cell>
          <cell r="C170" t="str">
            <v>Geomalla Uniaxial Pbx-11</v>
          </cell>
          <cell r="D170">
            <v>8137</v>
          </cell>
        </row>
        <row r="171">
          <cell r="A171" t="str">
            <v>B025002</v>
          </cell>
          <cell r="B171" t="str">
            <v>m2</v>
          </cell>
          <cell r="C171" t="str">
            <v xml:space="preserve">Geoterxtil T-4000 o similar </v>
          </cell>
          <cell r="D171">
            <v>8961</v>
          </cell>
        </row>
        <row r="172">
          <cell r="A172" t="str">
            <v>B025100</v>
          </cell>
          <cell r="B172" t="str">
            <v>M2</v>
          </cell>
          <cell r="C172" t="str">
            <v>Geotextil Forte Grid UX-165</v>
          </cell>
          <cell r="D172">
            <v>15999.826575274952</v>
          </cell>
        </row>
        <row r="173">
          <cell r="A173" t="str">
            <v>B025101</v>
          </cell>
          <cell r="B173" t="str">
            <v>M2</v>
          </cell>
          <cell r="C173" t="str">
            <v>Geotextil Fortex BX-40</v>
          </cell>
          <cell r="D173">
            <v>5665</v>
          </cell>
        </row>
        <row r="174">
          <cell r="A174" t="str">
            <v>B025003</v>
          </cell>
          <cell r="B174" t="str">
            <v>m2</v>
          </cell>
          <cell r="C174" t="str">
            <v>Geotextil No Tejido</v>
          </cell>
          <cell r="D174">
            <v>3605</v>
          </cell>
        </row>
        <row r="175">
          <cell r="A175" t="str">
            <v>B025004</v>
          </cell>
          <cell r="B175" t="str">
            <v>m2</v>
          </cell>
          <cell r="C175" t="str">
            <v>Geotextil No Tejido para reparación</v>
          </cell>
          <cell r="D175">
            <v>3605</v>
          </cell>
        </row>
        <row r="176">
          <cell r="A176" t="str">
            <v>B025008</v>
          </cell>
          <cell r="B176" t="str">
            <v>m2</v>
          </cell>
          <cell r="C176" t="str">
            <v>Geotextil Nt Repav 450 O Similar (Proveedores Pavco, Lafayet, Geomatrix, Tensar, Omnes U Otros)</v>
          </cell>
          <cell r="D176">
            <v>5356</v>
          </cell>
        </row>
        <row r="177">
          <cell r="A177" t="str">
            <v>B025005</v>
          </cell>
          <cell r="B177" t="str">
            <v>m2</v>
          </cell>
          <cell r="C177" t="str">
            <v>Geotextil Nt-2500 O Similar (Proveedores, Pavco, Geomatrix, Tensar, Omnes U Otros)</v>
          </cell>
          <cell r="D177">
            <v>5356</v>
          </cell>
        </row>
        <row r="178">
          <cell r="A178" t="str">
            <v>B025006</v>
          </cell>
          <cell r="B178" t="str">
            <v>m2</v>
          </cell>
          <cell r="C178" t="str">
            <v xml:space="preserve">Geotextil NT-3000 o similar (proveedores, Tensar, Omnes u otros)
</v>
          </cell>
          <cell r="D178">
            <v>5047</v>
          </cell>
        </row>
        <row r="179">
          <cell r="A179" t="str">
            <v>B025011</v>
          </cell>
          <cell r="B179" t="str">
            <v>m2</v>
          </cell>
          <cell r="C179" t="str">
            <v>Geotextil T-2100 O Similar (Proveedores Pavco, Lafayet, Geomatrix, Tensar, Omnes U Otros)</v>
          </cell>
          <cell r="D179">
            <v>4120</v>
          </cell>
        </row>
        <row r="180">
          <cell r="A180" t="str">
            <v>B025001</v>
          </cell>
          <cell r="B180" t="str">
            <v>m2</v>
          </cell>
          <cell r="C180" t="str">
            <v>Geotextil T-2400 O Similar (Proveedores Lafayet, Pavco, Geomatrix, Tensar, Omnes U Otros)</v>
          </cell>
          <cell r="D180">
            <v>5047</v>
          </cell>
        </row>
        <row r="181">
          <cell r="A181" t="str">
            <v>B025007</v>
          </cell>
          <cell r="B181" t="str">
            <v>m2</v>
          </cell>
          <cell r="C181" t="str">
            <v>Geotextil Tejido</v>
          </cell>
          <cell r="D181">
            <v>5047</v>
          </cell>
        </row>
        <row r="182">
          <cell r="A182" t="str">
            <v>B025009</v>
          </cell>
          <cell r="B182" t="str">
            <v>m2</v>
          </cell>
          <cell r="C182" t="str">
            <v>Geotextil Tejido</v>
          </cell>
          <cell r="D182">
            <v>5047</v>
          </cell>
        </row>
        <row r="183">
          <cell r="A183" t="str">
            <v>B0014180</v>
          </cell>
          <cell r="B183" t="str">
            <v>kg</v>
          </cell>
          <cell r="C183" t="str">
            <v>Grapas</v>
          </cell>
          <cell r="D183">
            <v>5500</v>
          </cell>
        </row>
        <row r="184">
          <cell r="A184" t="str">
            <v>B0014184</v>
          </cell>
          <cell r="B184" t="str">
            <v>u</v>
          </cell>
          <cell r="C184" t="str">
            <v>Grata de limpieza</v>
          </cell>
          <cell r="D184">
            <v>4005.5345374162043</v>
          </cell>
        </row>
        <row r="185">
          <cell r="A185" t="str">
            <v>B0014181</v>
          </cell>
          <cell r="B185" t="str">
            <v>m3</v>
          </cell>
          <cell r="C185" t="str">
            <v>Gravilla</v>
          </cell>
          <cell r="D185">
            <v>54524.248700406461</v>
          </cell>
        </row>
        <row r="186">
          <cell r="A186" t="str">
            <v>B0014185</v>
          </cell>
          <cell r="B186" t="str">
            <v>m</v>
          </cell>
          <cell r="C186" t="str">
            <v>Guadua</v>
          </cell>
          <cell r="D186">
            <v>1301.0524290814406</v>
          </cell>
        </row>
        <row r="187">
          <cell r="A187" t="str">
            <v>B0014191</v>
          </cell>
          <cell r="B187" t="str">
            <v>kg</v>
          </cell>
          <cell r="C187" t="str">
            <v>Impermeabilizante para Concreto</v>
          </cell>
          <cell r="D187">
            <v>10300</v>
          </cell>
        </row>
        <row r="188">
          <cell r="A188" t="str">
            <v>B033011</v>
          </cell>
          <cell r="B188" t="str">
            <v>kg</v>
          </cell>
          <cell r="C188" t="str">
            <v>Impermeabilizante para concreto</v>
          </cell>
          <cell r="D188">
            <v>10300</v>
          </cell>
        </row>
        <row r="189">
          <cell r="A189" t="str">
            <v>B0014190</v>
          </cell>
          <cell r="B189" t="str">
            <v>kg</v>
          </cell>
          <cell r="C189" t="str">
            <v>Imprimante y puente de adherencia</v>
          </cell>
          <cell r="D189">
            <v>41519.339992233246</v>
          </cell>
        </row>
        <row r="190">
          <cell r="A190" t="str">
            <v>B021008</v>
          </cell>
          <cell r="B190" t="str">
            <v>m</v>
          </cell>
          <cell r="C190" t="str">
            <v>Junta elastomérica Jeene (J 8097VV)</v>
          </cell>
          <cell r="D190">
            <v>479413.04234419868</v>
          </cell>
        </row>
        <row r="191">
          <cell r="A191" t="str">
            <v>B0014231</v>
          </cell>
          <cell r="B191" t="str">
            <v>u</v>
          </cell>
          <cell r="C191" t="str">
            <v>Lamina 1,22 X 2,44 X 1/2´´</v>
          </cell>
          <cell r="D191">
            <v>628300</v>
          </cell>
        </row>
        <row r="192">
          <cell r="A192" t="str">
            <v>B0014232</v>
          </cell>
          <cell r="B192" t="str">
            <v>u</v>
          </cell>
          <cell r="C192" t="str">
            <v>Lamina 1,22 X 2,44 X 1/4´´</v>
          </cell>
          <cell r="D192">
            <v>298700</v>
          </cell>
        </row>
        <row r="193">
          <cell r="A193" t="str">
            <v>B0014200</v>
          </cell>
          <cell r="B193" t="str">
            <v>m2</v>
          </cell>
          <cell r="C193" t="str">
            <v>Láminas impermeabilizantes</v>
          </cell>
          <cell r="D193">
            <v>1518.9534987636894</v>
          </cell>
        </row>
        <row r="194">
          <cell r="A194" t="str">
            <v>B0014233</v>
          </cell>
          <cell r="B194" t="str">
            <v>u</v>
          </cell>
          <cell r="C194" t="str">
            <v>Lechada Para Ductos (Acero De Preesfuerzo)</v>
          </cell>
          <cell r="D194">
            <v>688.10110137456377</v>
          </cell>
        </row>
        <row r="195">
          <cell r="A195" t="str">
            <v>B0014210</v>
          </cell>
          <cell r="B195" t="str">
            <v>lt</v>
          </cell>
          <cell r="C195" t="str">
            <v xml:space="preserve">Lechada para ductos (tensionamiento)
</v>
          </cell>
          <cell r="D195">
            <v>1287.5</v>
          </cell>
        </row>
        <row r="196">
          <cell r="A196" t="str">
            <v>B0014220</v>
          </cell>
          <cell r="B196" t="str">
            <v>u</v>
          </cell>
          <cell r="C196" t="str">
            <v>Limpiador 1/4 de galón (anclajes)</v>
          </cell>
          <cell r="D196">
            <v>21160.765230345671</v>
          </cell>
        </row>
        <row r="197">
          <cell r="A197" t="str">
            <v>B0014230</v>
          </cell>
          <cell r="B197" t="str">
            <v>m</v>
          </cell>
          <cell r="C197" t="str">
            <v>Listón en guadua para empradizar</v>
          </cell>
          <cell r="D197">
            <v>1078.8421213683296</v>
          </cell>
        </row>
        <row r="198">
          <cell r="A198" t="str">
            <v>B0014234</v>
          </cell>
          <cell r="B198" t="str">
            <v>u</v>
          </cell>
          <cell r="C198" t="str">
            <v>Lubricante Pvc X 500 G</v>
          </cell>
          <cell r="D198">
            <v>21600</v>
          </cell>
        </row>
        <row r="199">
          <cell r="A199" t="str">
            <v>B033005</v>
          </cell>
          <cell r="B199" t="str">
            <v>u</v>
          </cell>
          <cell r="C199" t="str">
            <v>Malla Ciclónica Para Gaviones Galvanizada Aleación Zn-5A1-Mm Cal 12 (2M3)</v>
          </cell>
          <cell r="D199">
            <v>140000</v>
          </cell>
        </row>
        <row r="200">
          <cell r="A200" t="str">
            <v>B033009</v>
          </cell>
          <cell r="B200" t="str">
            <v>u</v>
          </cell>
          <cell r="C200" t="str">
            <v>Malla Ciclónica Para Gaviones Galvanizada Aleación Zn-5A1-Mm Y Plastificada Pvc Cal 12 (2M3)</v>
          </cell>
          <cell r="D200">
            <v>116000</v>
          </cell>
        </row>
        <row r="201">
          <cell r="A201" t="str">
            <v>B033006</v>
          </cell>
          <cell r="B201" t="str">
            <v>u</v>
          </cell>
          <cell r="C201" t="str">
            <v>Malla Ciclónica Para Gaviones Galvanizada Y Plastificada Con Pvc Cal 12 (2M3)</v>
          </cell>
          <cell r="D201">
            <v>116000</v>
          </cell>
        </row>
        <row r="202">
          <cell r="A202" t="str">
            <v>B033010</v>
          </cell>
          <cell r="B202" t="str">
            <v>m2</v>
          </cell>
          <cell r="C202" t="str">
            <v>Malla Electrosoldada de 5/16</v>
          </cell>
          <cell r="D202">
            <v>6716.3926735995265</v>
          </cell>
        </row>
        <row r="203">
          <cell r="A203" t="str">
            <v>B033001</v>
          </cell>
          <cell r="B203" t="str">
            <v>m2</v>
          </cell>
          <cell r="C203" t="str">
            <v xml:space="preserve">Malla eslabonada, calibre 10, 6 ojos
</v>
          </cell>
          <cell r="D203">
            <v>16600</v>
          </cell>
        </row>
        <row r="204">
          <cell r="A204" t="str">
            <v>B033003</v>
          </cell>
          <cell r="B204" t="str">
            <v>u</v>
          </cell>
          <cell r="C204" t="str">
            <v>Malla Para Colchagaviones Espesor 0,30 M</v>
          </cell>
          <cell r="D204">
            <v>66861.29684510635</v>
          </cell>
        </row>
        <row r="205">
          <cell r="A205" t="str">
            <v>B033002</v>
          </cell>
          <cell r="B205" t="str">
            <v>u</v>
          </cell>
          <cell r="C205" t="str">
            <v>Malla para gaviones (2M3)</v>
          </cell>
          <cell r="D205">
            <v>60493.33269628838</v>
          </cell>
        </row>
        <row r="206">
          <cell r="A206" t="str">
            <v>B0014235</v>
          </cell>
          <cell r="B206" t="str">
            <v>m</v>
          </cell>
          <cell r="C206" t="str">
            <v>Manguera De Alta Presión</v>
          </cell>
          <cell r="D206">
            <v>71148.882389285296</v>
          </cell>
        </row>
        <row r="207">
          <cell r="A207" t="str">
            <v>B0014254</v>
          </cell>
          <cell r="B207" t="str">
            <v>m</v>
          </cell>
          <cell r="C207" t="str">
            <v>Manguera de alta presión</v>
          </cell>
          <cell r="D207">
            <v>69399.549595610675</v>
          </cell>
        </row>
        <row r="208">
          <cell r="A208" t="str">
            <v>B0014260</v>
          </cell>
          <cell r="B208" t="str">
            <v>m</v>
          </cell>
          <cell r="C208" t="str">
            <v>Manguera de polietileno de 3´´</v>
          </cell>
          <cell r="D208">
            <v>6261.0950867500824</v>
          </cell>
        </row>
        <row r="209">
          <cell r="A209" t="str">
            <v>B0014265</v>
          </cell>
          <cell r="B209" t="str">
            <v>m2</v>
          </cell>
          <cell r="C209" t="str">
            <v>Manto de refuerzo de vegetación tipo 5A</v>
          </cell>
          <cell r="D209">
            <v>7893.1437989724373</v>
          </cell>
        </row>
        <row r="210">
          <cell r="A210" t="str">
            <v>B0014267</v>
          </cell>
          <cell r="B210" t="str">
            <v>m2</v>
          </cell>
          <cell r="C210" t="str">
            <v>Manto Permanente (Protección de Taludes)</v>
          </cell>
          <cell r="D210">
            <v>6951.3375571637152</v>
          </cell>
        </row>
        <row r="211">
          <cell r="A211" t="str">
            <v>B0014266</v>
          </cell>
          <cell r="B211" t="str">
            <v>m2</v>
          </cell>
          <cell r="C211" t="str">
            <v>Manto Temporal (Protección de Taludes)</v>
          </cell>
          <cell r="D211">
            <v>3596.5374240217247</v>
          </cell>
        </row>
        <row r="212">
          <cell r="A212" t="str">
            <v>B0014281</v>
          </cell>
          <cell r="B212" t="str">
            <v>m3</v>
          </cell>
          <cell r="C212" t="str">
            <v xml:space="preserve">Material  de afirmado de la Zona </v>
          </cell>
          <cell r="D212">
            <v>18643.409913852425</v>
          </cell>
        </row>
        <row r="213">
          <cell r="A213" t="str">
            <v>B0014271</v>
          </cell>
          <cell r="B213" t="str">
            <v>m3</v>
          </cell>
          <cell r="C213" t="str">
            <v>Material  Granular Tipo SBG</v>
          </cell>
          <cell r="D213">
            <v>40503.224913786085</v>
          </cell>
        </row>
        <row r="214">
          <cell r="A214" t="str">
            <v>B0014270</v>
          </cell>
          <cell r="B214" t="str">
            <v>m3</v>
          </cell>
          <cell r="C214" t="str">
            <v>Material de afirmado</v>
          </cell>
          <cell r="D214">
            <v>24064.24479363962</v>
          </cell>
        </row>
        <row r="215">
          <cell r="A215" t="str">
            <v>B0014291</v>
          </cell>
          <cell r="B215" t="str">
            <v>m3</v>
          </cell>
          <cell r="C215" t="str">
            <v xml:space="preserve">Material de Base </v>
          </cell>
          <cell r="D215">
            <v>44469.778598381134</v>
          </cell>
        </row>
        <row r="216">
          <cell r="A216" t="str">
            <v>B0014300</v>
          </cell>
          <cell r="B216" t="str">
            <v>m3</v>
          </cell>
          <cell r="C216" t="str">
            <v>Material de base (gradación 1)</v>
          </cell>
          <cell r="D216">
            <v>63345</v>
          </cell>
        </row>
        <row r="217">
          <cell r="A217" t="str">
            <v>B0014310</v>
          </cell>
          <cell r="B217" t="str">
            <v>m3</v>
          </cell>
          <cell r="C217" t="str">
            <v>Material de base (gradación 2)</v>
          </cell>
          <cell r="D217">
            <v>59534</v>
          </cell>
        </row>
        <row r="218">
          <cell r="A218" t="str">
            <v>B0014320</v>
          </cell>
          <cell r="B218" t="str">
            <v>m3</v>
          </cell>
          <cell r="C218" t="str">
            <v>Material de base (gradación 3)</v>
          </cell>
          <cell r="D218">
            <v>57268</v>
          </cell>
        </row>
        <row r="219">
          <cell r="A219" t="str">
            <v>B0014322</v>
          </cell>
          <cell r="B219" t="str">
            <v>m3</v>
          </cell>
          <cell r="C219" t="str">
            <v>Material de base procesado en planta (gradación 1, 2)</v>
          </cell>
          <cell r="D219">
            <v>40488.204742373528</v>
          </cell>
        </row>
        <row r="220">
          <cell r="A220" t="str">
            <v>B0014292</v>
          </cell>
          <cell r="B220" t="str">
            <v>m3</v>
          </cell>
          <cell r="C220" t="str">
            <v>Material de base reciclada (manejo)</v>
          </cell>
          <cell r="D220">
            <v>5997.6608759820474</v>
          </cell>
        </row>
        <row r="221">
          <cell r="A221" t="str">
            <v>B0014330</v>
          </cell>
          <cell r="B221" t="str">
            <v>m3</v>
          </cell>
          <cell r="C221" t="str">
            <v>Material de la zona (para estabilizar bases)</v>
          </cell>
          <cell r="D221">
            <v>26070.64843059652</v>
          </cell>
        </row>
        <row r="222">
          <cell r="A222" t="str">
            <v>B0014373</v>
          </cell>
          <cell r="B222" t="str">
            <v>m3</v>
          </cell>
          <cell r="C222" t="str">
            <v>Material de Recebo Para Relleno</v>
          </cell>
          <cell r="D222">
            <v>20157.991293854306</v>
          </cell>
        </row>
        <row r="223">
          <cell r="A223" t="str">
            <v>B0014411</v>
          </cell>
          <cell r="B223" t="str">
            <v>m3</v>
          </cell>
          <cell r="C223" t="str">
            <v>Material de Remoción</v>
          </cell>
          <cell r="D223">
            <v>5208.6903909334414</v>
          </cell>
        </row>
        <row r="224">
          <cell r="A224" t="str">
            <v>B0014340</v>
          </cell>
          <cell r="B224" t="str">
            <v>m3</v>
          </cell>
          <cell r="C224" t="str">
            <v xml:space="preserve">Material de Sub- Base CBR=20%
</v>
          </cell>
          <cell r="D224">
            <v>39011.976620841335</v>
          </cell>
        </row>
        <row r="225">
          <cell r="A225" t="str">
            <v>B0014350</v>
          </cell>
          <cell r="B225" t="str">
            <v>m3</v>
          </cell>
          <cell r="C225" t="str">
            <v xml:space="preserve">Material de Sub- Base CBR=30%
</v>
          </cell>
          <cell r="D225">
            <v>38832.85804024987</v>
          </cell>
        </row>
        <row r="226">
          <cell r="A226" t="str">
            <v>B0014361</v>
          </cell>
          <cell r="B226" t="str">
            <v>m3</v>
          </cell>
          <cell r="C226" t="str">
            <v xml:space="preserve">Material de Sub Base CBR=40% </v>
          </cell>
          <cell r="D226">
            <v>38267.596681469258</v>
          </cell>
        </row>
        <row r="227">
          <cell r="A227" t="str">
            <v>B0014370</v>
          </cell>
          <cell r="B227" t="str">
            <v>m3</v>
          </cell>
          <cell r="C227" t="str">
            <v xml:space="preserve">Material de Sub- Base para bacheo
</v>
          </cell>
          <cell r="D227">
            <v>45000</v>
          </cell>
        </row>
        <row r="228">
          <cell r="A228" t="str">
            <v>B0014372</v>
          </cell>
          <cell r="B228" t="str">
            <v>m3</v>
          </cell>
          <cell r="C228" t="str">
            <v xml:space="preserve">Material de Sub- Base procesado en planta (tipo 1 o tipo 2)
</v>
          </cell>
          <cell r="D228">
            <v>40008.189282915024</v>
          </cell>
        </row>
        <row r="229">
          <cell r="A229" t="str">
            <v>B0014380</v>
          </cell>
          <cell r="B229" t="str">
            <v>m3</v>
          </cell>
          <cell r="C229" t="str">
            <v>Material drenante (3´´)</v>
          </cell>
          <cell r="D229">
            <v>44832.516518799719</v>
          </cell>
        </row>
        <row r="230">
          <cell r="A230" t="str">
            <v>B0014390</v>
          </cell>
          <cell r="B230" t="str">
            <v>m3</v>
          </cell>
          <cell r="C230" t="str">
            <v>Material filtrante (6´´)</v>
          </cell>
          <cell r="D230">
            <v>57300</v>
          </cell>
        </row>
        <row r="231">
          <cell r="A231" t="str">
            <v>B0014272</v>
          </cell>
          <cell r="B231" t="str">
            <v>m3</v>
          </cell>
          <cell r="C231" t="str">
            <v>Material Granular Tipo  BG</v>
          </cell>
          <cell r="D231">
            <v>42890.642343695792</v>
          </cell>
        </row>
        <row r="232">
          <cell r="A232" t="str">
            <v>B0014400</v>
          </cell>
          <cell r="B232" t="str">
            <v>m3</v>
          </cell>
          <cell r="C232" t="str">
            <v>Material para pedraplén</v>
          </cell>
          <cell r="D232">
            <v>28565.893916021276</v>
          </cell>
        </row>
        <row r="233">
          <cell r="A233" t="str">
            <v>B0014402</v>
          </cell>
          <cell r="B233" t="str">
            <v>m3</v>
          </cell>
          <cell r="C233" t="str">
            <v>Material para solado y atraque</v>
          </cell>
          <cell r="D233">
            <v>23175</v>
          </cell>
        </row>
        <row r="234">
          <cell r="A234" t="str">
            <v>B0014410</v>
          </cell>
          <cell r="B234" t="str">
            <v>m3</v>
          </cell>
          <cell r="C234" t="str">
            <v xml:space="preserve">Material seleccionado para Relleno
</v>
          </cell>
          <cell r="D234">
            <v>19730.559987553799</v>
          </cell>
        </row>
        <row r="235">
          <cell r="A235" t="str">
            <v>B0014420</v>
          </cell>
          <cell r="B235" t="str">
            <v>m</v>
          </cell>
          <cell r="C235" t="str">
            <v>Mecha Lenta</v>
          </cell>
          <cell r="D235">
            <v>923.99985140244587</v>
          </cell>
        </row>
        <row r="236">
          <cell r="A236" t="str">
            <v>B0014430</v>
          </cell>
          <cell r="B236" t="str">
            <v>m3</v>
          </cell>
          <cell r="C236" t="str">
            <v xml:space="preserve">Mezcla abierta en caliente MAC-1
</v>
          </cell>
          <cell r="D236">
            <v>236461.16562310682</v>
          </cell>
        </row>
        <row r="237">
          <cell r="A237" t="str">
            <v>B0014440</v>
          </cell>
          <cell r="B237" t="str">
            <v>m3</v>
          </cell>
          <cell r="C237" t="str">
            <v xml:space="preserve">Mezcla abierta en caliente MAC-2
</v>
          </cell>
          <cell r="D237">
            <v>240499.191429361</v>
          </cell>
        </row>
        <row r="238">
          <cell r="A238" t="str">
            <v>B0014450</v>
          </cell>
          <cell r="B238" t="str">
            <v>m3</v>
          </cell>
          <cell r="C238" t="str">
            <v xml:space="preserve">Mezcla abierta en caliente MAC-3
</v>
          </cell>
          <cell r="D238">
            <v>248966.8489273598</v>
          </cell>
        </row>
        <row r="239">
          <cell r="A239" t="str">
            <v>B0014542</v>
          </cell>
          <cell r="B239" t="str">
            <v>M3</v>
          </cell>
          <cell r="C239" t="str">
            <v>Mezcla Abierta en Frio  MAF-25</v>
          </cell>
          <cell r="D239">
            <v>205269.07910105254</v>
          </cell>
        </row>
        <row r="240">
          <cell r="A240" t="str">
            <v>B0014461</v>
          </cell>
          <cell r="B240" t="str">
            <v>m3</v>
          </cell>
          <cell r="C240" t="str">
            <v>Mezcla Abierta en Frío MAF-19</v>
          </cell>
          <cell r="D240">
            <v>208874.6235945943</v>
          </cell>
        </row>
        <row r="241">
          <cell r="A241" t="str">
            <v>B0014469</v>
          </cell>
          <cell r="B241" t="str">
            <v>m3</v>
          </cell>
          <cell r="C241" t="str">
            <v xml:space="preserve">Mezcla Abierta en Frio MAF-38 </v>
          </cell>
          <cell r="D241">
            <v>200557.91346284674</v>
          </cell>
        </row>
        <row r="242">
          <cell r="A242" t="str">
            <v>B0014490</v>
          </cell>
          <cell r="B242" t="str">
            <v>m3</v>
          </cell>
          <cell r="C242" t="str">
            <v>Mezcla Densa en caliente MDC-0</v>
          </cell>
          <cell r="D242">
            <v>232681.85769012244</v>
          </cell>
        </row>
        <row r="243">
          <cell r="A243" t="str">
            <v>B0014501</v>
          </cell>
          <cell r="B243" t="str">
            <v>m3</v>
          </cell>
          <cell r="C243" t="str">
            <v>Mezcla Densa en caliente MDC-10</v>
          </cell>
          <cell r="D243">
            <v>390000</v>
          </cell>
        </row>
        <row r="244">
          <cell r="A244" t="str">
            <v>B0014502</v>
          </cell>
          <cell r="B244" t="str">
            <v>m3</v>
          </cell>
          <cell r="C244" t="str">
            <v>Mezcla densa en Caliente MDC-19</v>
          </cell>
          <cell r="D244">
            <v>385000</v>
          </cell>
        </row>
        <row r="245">
          <cell r="A245" t="str">
            <v>B0014511</v>
          </cell>
          <cell r="B245" t="str">
            <v>m3</v>
          </cell>
          <cell r="C245" t="str">
            <v>Mezcla densa en Caliente MDC-25</v>
          </cell>
          <cell r="D245">
            <v>375000</v>
          </cell>
        </row>
        <row r="246">
          <cell r="A246" t="str">
            <v>B0014531</v>
          </cell>
          <cell r="B246" t="str">
            <v>m3</v>
          </cell>
          <cell r="C246" t="str">
            <v>Mezcla Densa en Frio MDF-19</v>
          </cell>
          <cell r="D246">
            <v>213460.58841246457</v>
          </cell>
        </row>
        <row r="247">
          <cell r="A247" t="str">
            <v>B0014541</v>
          </cell>
          <cell r="B247" t="str">
            <v>m3</v>
          </cell>
          <cell r="C247" t="str">
            <v>Mezcla Densa en Frio MDF-25</v>
          </cell>
          <cell r="D247">
            <v>214295.37402208231</v>
          </cell>
        </row>
        <row r="248">
          <cell r="A248" t="str">
            <v>B0014551</v>
          </cell>
          <cell r="B248" t="str">
            <v>m3</v>
          </cell>
          <cell r="C248" t="str">
            <v>Mezcla Densa en Frio MDF-38</v>
          </cell>
          <cell r="D248">
            <v>214670.92151764513</v>
          </cell>
        </row>
        <row r="249">
          <cell r="A249" t="str">
            <v>B0014552</v>
          </cell>
          <cell r="B249" t="str">
            <v>m3</v>
          </cell>
          <cell r="C249" t="str">
            <v>Mezcla Densa en Frio para Bacheo</v>
          </cell>
          <cell r="D249">
            <v>203348.24289819808</v>
          </cell>
        </row>
        <row r="250">
          <cell r="A250" t="str">
            <v>B0014560</v>
          </cell>
          <cell r="B250" t="str">
            <v>m3</v>
          </cell>
          <cell r="C250" t="str">
            <v>Mezcla discontinua en caliente F-1</v>
          </cell>
          <cell r="D250">
            <v>154742.37927770894</v>
          </cell>
        </row>
        <row r="251">
          <cell r="A251" t="str">
            <v>B0014570</v>
          </cell>
          <cell r="B251" t="str">
            <v>m3</v>
          </cell>
          <cell r="C251" t="str">
            <v>Mezcla discontinua en caliente F-2</v>
          </cell>
          <cell r="D251">
            <v>159045.46370460038</v>
          </cell>
        </row>
        <row r="252">
          <cell r="A252" t="str">
            <v>B0014580</v>
          </cell>
          <cell r="B252" t="str">
            <v>m3</v>
          </cell>
          <cell r="C252" t="str">
            <v xml:space="preserve">Mezcla discontinua en caliente M-1
</v>
          </cell>
          <cell r="D252">
            <v>169750.98379617752</v>
          </cell>
        </row>
        <row r="253">
          <cell r="A253" t="str">
            <v>B0014590</v>
          </cell>
          <cell r="B253" t="str">
            <v>m3</v>
          </cell>
          <cell r="C253" t="str">
            <v xml:space="preserve">Mezcla discontinua en caliente M-2
</v>
          </cell>
          <cell r="D253">
            <v>136060.19891190488</v>
          </cell>
        </row>
        <row r="254">
          <cell r="A254" t="str">
            <v>B0014601</v>
          </cell>
          <cell r="B254" t="str">
            <v>m2</v>
          </cell>
          <cell r="C254" t="str">
            <v>Mezcla Fértil</v>
          </cell>
          <cell r="D254">
            <v>11656.889001453175</v>
          </cell>
        </row>
        <row r="255">
          <cell r="A255" t="str">
            <v>B0014600</v>
          </cell>
          <cell r="B255" t="str">
            <v>m3</v>
          </cell>
          <cell r="C255" t="str">
            <v xml:space="preserve">Mezcla gruesa en caliente tipo MGC-1
</v>
          </cell>
          <cell r="D255">
            <v>219483.99649108545</v>
          </cell>
        </row>
        <row r="256">
          <cell r="A256" t="str">
            <v>B0014421</v>
          </cell>
          <cell r="B256" t="str">
            <v>m3</v>
          </cell>
          <cell r="C256" t="str">
            <v>Mezcla Semidensa en Caliente MSC-19</v>
          </cell>
          <cell r="D256">
            <v>218134.80201058692</v>
          </cell>
        </row>
        <row r="257">
          <cell r="A257" t="str">
            <v>B0014610</v>
          </cell>
          <cell r="B257" t="str">
            <v>m3</v>
          </cell>
          <cell r="C257" t="str">
            <v>Mortero 1:3</v>
          </cell>
          <cell r="D257">
            <v>275600</v>
          </cell>
        </row>
        <row r="258">
          <cell r="A258" t="str">
            <v>B0014611</v>
          </cell>
          <cell r="B258" t="str">
            <v>m3</v>
          </cell>
          <cell r="C258" t="str">
            <v>Mortero 1:3 De recubrimiento</v>
          </cell>
          <cell r="D258">
            <v>291500</v>
          </cell>
        </row>
        <row r="259">
          <cell r="A259" t="str">
            <v>B0014236</v>
          </cell>
          <cell r="B259" t="str">
            <v>m3</v>
          </cell>
          <cell r="C259" t="str">
            <v>Mortero 1:3 Para Anillos</v>
          </cell>
          <cell r="D259">
            <v>295000</v>
          </cell>
        </row>
        <row r="260">
          <cell r="A260" t="str">
            <v>B0014240</v>
          </cell>
          <cell r="B260" t="str">
            <v>m3</v>
          </cell>
          <cell r="C260" t="str">
            <v>Mortero alta resistencia (Eucocrete)</v>
          </cell>
          <cell r="D260">
            <v>301000</v>
          </cell>
        </row>
        <row r="261">
          <cell r="A261" t="str">
            <v>B0014237</v>
          </cell>
          <cell r="B261" t="str">
            <v>kg</v>
          </cell>
          <cell r="C261" t="str">
            <v>Mulch Orgánico</v>
          </cell>
          <cell r="D261">
            <v>1689.2771252230204</v>
          </cell>
        </row>
        <row r="262">
          <cell r="A262" t="str">
            <v>B0014620</v>
          </cell>
          <cell r="B262" t="str">
            <v>kg</v>
          </cell>
          <cell r="C262" t="str">
            <v xml:space="preserve">Nutrientes (para remoción de especies vegetales) (dap, triple 15 o similar) (ítem 201.9)
</v>
          </cell>
          <cell r="D262">
            <v>2100</v>
          </cell>
        </row>
        <row r="263">
          <cell r="A263" t="str">
            <v>B0014630</v>
          </cell>
          <cell r="B263" t="str">
            <v>m2</v>
          </cell>
          <cell r="C263" t="str">
            <v xml:space="preserve">Obra falsa concreto clase A y B (puntal de 3m metálico)
</v>
          </cell>
          <cell r="D263">
            <v>44444.508752021073</v>
          </cell>
        </row>
        <row r="264">
          <cell r="A264" t="str">
            <v>B0014640</v>
          </cell>
          <cell r="B264" t="str">
            <v>kg</v>
          </cell>
          <cell r="C264" t="str">
            <v xml:space="preserve">Oxigeno industrial
</v>
          </cell>
          <cell r="D264">
            <v>9150.5592885758961</v>
          </cell>
        </row>
        <row r="265">
          <cell r="A265" t="str">
            <v>B0014650</v>
          </cell>
          <cell r="B265" t="str">
            <v>m</v>
          </cell>
          <cell r="C265" t="str">
            <v xml:space="preserve">Paral en madera rolliza de 3´´ (tablestacados)
</v>
          </cell>
          <cell r="D265">
            <v>6465.4278768965542</v>
          </cell>
        </row>
        <row r="266">
          <cell r="A266" t="str">
            <v>B0014660</v>
          </cell>
          <cell r="B266" t="str">
            <v>u</v>
          </cell>
          <cell r="C266" t="str">
            <v xml:space="preserve">Paral en madera rolliza de 5´´ y 4,5m de longitud (tablestacados)
</v>
          </cell>
          <cell r="D266">
            <v>31930</v>
          </cell>
        </row>
        <row r="267">
          <cell r="A267" t="str">
            <v>B0014670</v>
          </cell>
          <cell r="B267" t="str">
            <v>u</v>
          </cell>
          <cell r="C267" t="str">
            <v xml:space="preserve">Paral en madera rolliza de 6´´ y 5m de longitud (tablestacados)
</v>
          </cell>
          <cell r="D267">
            <v>40170</v>
          </cell>
        </row>
        <row r="268">
          <cell r="A268" t="str">
            <v>B0014680</v>
          </cell>
          <cell r="B268" t="str">
            <v>u</v>
          </cell>
          <cell r="C268" t="str">
            <v xml:space="preserve">Paral en madera rolliza de 6´´ y 8m de longitud (tablestacados)
</v>
          </cell>
          <cell r="D268">
            <v>51500</v>
          </cell>
        </row>
        <row r="269">
          <cell r="A269" t="str">
            <v>B0014690</v>
          </cell>
          <cell r="B269" t="str">
            <v>kg</v>
          </cell>
          <cell r="C269" t="str">
            <v>Pegante epóxico</v>
          </cell>
          <cell r="D269">
            <v>31261.492133851421</v>
          </cell>
        </row>
        <row r="270">
          <cell r="A270" t="str">
            <v>B0014701</v>
          </cell>
          <cell r="B270" t="str">
            <v>m</v>
          </cell>
          <cell r="C270" t="str">
            <v>Perfil Hea 200</v>
          </cell>
          <cell r="D270">
            <v>123691.25089768441</v>
          </cell>
        </row>
        <row r="271">
          <cell r="A271" t="str">
            <v>B0014702</v>
          </cell>
          <cell r="B271" t="str">
            <v>m3</v>
          </cell>
          <cell r="C271" t="str">
            <v xml:space="preserve">Piedra para Concreto Ciclópeo (Rajón o Canto Rodado) </v>
          </cell>
          <cell r="D271">
            <v>42474.393788620306</v>
          </cell>
        </row>
        <row r="272">
          <cell r="A272" t="str">
            <v>B0014700</v>
          </cell>
          <cell r="B272" t="str">
            <v>m3</v>
          </cell>
          <cell r="C272" t="str">
            <v xml:space="preserve">Piedra para concreto ciclópeo (rajón o canto rodado)
</v>
          </cell>
          <cell r="D272">
            <v>39693.165216331072</v>
          </cell>
        </row>
        <row r="273">
          <cell r="A273" t="str">
            <v>B0014710</v>
          </cell>
          <cell r="B273" t="str">
            <v>m3</v>
          </cell>
          <cell r="C273" t="str">
            <v xml:space="preserve">Piedra para gavión
</v>
          </cell>
          <cell r="D273">
            <v>52500</v>
          </cell>
        </row>
        <row r="274">
          <cell r="A274" t="str">
            <v>B0014720</v>
          </cell>
          <cell r="B274" t="str">
            <v>m</v>
          </cell>
          <cell r="C274" t="str">
            <v xml:space="preserve">Pilote de madera diam mayor a 18 cm.
</v>
          </cell>
          <cell r="D274">
            <v>61800</v>
          </cell>
        </row>
        <row r="275">
          <cell r="A275" t="str">
            <v>B0014730</v>
          </cell>
          <cell r="B275" t="str">
            <v>m</v>
          </cell>
          <cell r="C275" t="str">
            <v xml:space="preserve">Pilote en madera barbosco de 15*15
</v>
          </cell>
          <cell r="D275">
            <v>57300</v>
          </cell>
        </row>
        <row r="276">
          <cell r="A276" t="str">
            <v>B0014740</v>
          </cell>
          <cell r="B276" t="str">
            <v>gal</v>
          </cell>
          <cell r="C276" t="str">
            <v xml:space="preserve">Pintura acrílica pura para tráfico
</v>
          </cell>
          <cell r="D276">
            <v>81000</v>
          </cell>
        </row>
        <row r="277">
          <cell r="A277" t="str">
            <v>B0014750</v>
          </cell>
          <cell r="B277" t="str">
            <v>gal</v>
          </cell>
          <cell r="C277" t="str">
            <v xml:space="preserve">Pintura acrílica, esmalte o similar </v>
          </cell>
          <cell r="D277">
            <v>60000</v>
          </cell>
        </row>
        <row r="278">
          <cell r="A278" t="str">
            <v>B0014760</v>
          </cell>
          <cell r="B278" t="str">
            <v>gal</v>
          </cell>
          <cell r="C278" t="str">
            <v>Pintura anticorrosiva</v>
          </cell>
          <cell r="D278">
            <v>45000</v>
          </cell>
        </row>
        <row r="279">
          <cell r="A279" t="str">
            <v>B0014238</v>
          </cell>
          <cell r="B279" t="str">
            <v>g</v>
          </cell>
          <cell r="C279" t="str">
            <v xml:space="preserve">Pintura Impermeabilizante </v>
          </cell>
          <cell r="D279">
            <v>49337.959037238179</v>
          </cell>
        </row>
        <row r="280">
          <cell r="A280" t="str">
            <v>B0014239</v>
          </cell>
          <cell r="B280" t="str">
            <v>g</v>
          </cell>
          <cell r="C280" t="str">
            <v>Pintura Imprimante</v>
          </cell>
          <cell r="D280">
            <v>40000</v>
          </cell>
        </row>
        <row r="281">
          <cell r="A281" t="str">
            <v>B0014770</v>
          </cell>
          <cell r="B281" t="str">
            <v>u</v>
          </cell>
          <cell r="C281" t="str">
            <v xml:space="preserve">Piscina de decantación de (3*3*1)
</v>
          </cell>
          <cell r="D281">
            <v>66015.969895952745</v>
          </cell>
        </row>
        <row r="282">
          <cell r="A282" t="str">
            <v>B0014772</v>
          </cell>
          <cell r="B282" t="str">
            <v>kg</v>
          </cell>
          <cell r="C282" t="str">
            <v xml:space="preserve">Plastificante (Sikament)
</v>
          </cell>
          <cell r="D282">
            <v>5577.45</v>
          </cell>
        </row>
        <row r="283">
          <cell r="A283" t="str">
            <v>B0014780</v>
          </cell>
          <cell r="B283" t="str">
            <v>m</v>
          </cell>
          <cell r="C283" t="str">
            <v xml:space="preserve">Platina de 1´´ x 1/4´´ (cerramiento en malla)
</v>
          </cell>
          <cell r="D283">
            <v>3176.0590088864992</v>
          </cell>
        </row>
        <row r="284">
          <cell r="A284" t="str">
            <v>B0014790</v>
          </cell>
          <cell r="B284" t="str">
            <v>u</v>
          </cell>
          <cell r="C284" t="str">
            <v xml:space="preserve">Poste de madera para cercas </v>
          </cell>
          <cell r="D284">
            <v>6464.8841810301619</v>
          </cell>
        </row>
        <row r="285">
          <cell r="A285" t="str">
            <v>B0014800</v>
          </cell>
          <cell r="B285" t="str">
            <v>u</v>
          </cell>
          <cell r="C285" t="str">
            <v xml:space="preserve">Poste en angulo de 2*2*1/4 de 3,5m para señal
</v>
          </cell>
          <cell r="D285">
            <v>65000</v>
          </cell>
        </row>
        <row r="286">
          <cell r="A286" t="str">
            <v>B0014810</v>
          </cell>
          <cell r="B286" t="str">
            <v>u</v>
          </cell>
          <cell r="C286" t="str">
            <v>Poste kilometraje</v>
          </cell>
          <cell r="D286">
            <v>130000</v>
          </cell>
        </row>
        <row r="287">
          <cell r="A287" t="str">
            <v>B0014831</v>
          </cell>
          <cell r="B287" t="str">
            <v>u</v>
          </cell>
          <cell r="C287" t="str">
            <v>Postes De Concreto Para Cercas 2,00 Mts</v>
          </cell>
          <cell r="D287">
            <v>26821.09229951791</v>
          </cell>
        </row>
        <row r="288">
          <cell r="A288" t="str">
            <v>B0014820</v>
          </cell>
          <cell r="B288" t="str">
            <v>u</v>
          </cell>
          <cell r="C288" t="str">
            <v xml:space="preserve">Postes de concreto para cercas
</v>
          </cell>
          <cell r="D288">
            <v>27256.440942260771</v>
          </cell>
        </row>
        <row r="289">
          <cell r="A289" t="str">
            <v>B0014830</v>
          </cell>
          <cell r="B289" t="str">
            <v>u</v>
          </cell>
          <cell r="C289" t="str">
            <v xml:space="preserve">Postes para defensa metálica (1,80m)
</v>
          </cell>
          <cell r="D289">
            <v>127281.71965902048</v>
          </cell>
        </row>
        <row r="290">
          <cell r="A290" t="str">
            <v>B0014840</v>
          </cell>
          <cell r="B290" t="str">
            <v>lb</v>
          </cell>
          <cell r="C290" t="str">
            <v>Puntilla</v>
          </cell>
          <cell r="D290">
            <v>3000</v>
          </cell>
        </row>
        <row r="291">
          <cell r="A291" t="str">
            <v>B0014850</v>
          </cell>
          <cell r="B291" t="str">
            <v>lt</v>
          </cell>
          <cell r="C291" t="str">
            <v>Químico estabilizante (PROBASE)</v>
          </cell>
          <cell r="D291">
            <v>66000</v>
          </cell>
        </row>
        <row r="292">
          <cell r="A292" t="str">
            <v>B0014860</v>
          </cell>
          <cell r="B292" t="str">
            <v>kg</v>
          </cell>
          <cell r="C292" t="str">
            <v xml:space="preserve">Refuerzo de 3/8'' 60000 psi
</v>
          </cell>
          <cell r="D292">
            <v>2840</v>
          </cell>
        </row>
        <row r="293">
          <cell r="A293" t="str">
            <v>B0014870</v>
          </cell>
          <cell r="B293" t="str">
            <v>kg</v>
          </cell>
          <cell r="C293" t="str">
            <v xml:space="preserve">Resina termoplástica </v>
          </cell>
          <cell r="D293">
            <v>7673.5</v>
          </cell>
        </row>
        <row r="294">
          <cell r="A294" t="str">
            <v>B0014880</v>
          </cell>
          <cell r="B294" t="str">
            <v>u</v>
          </cell>
          <cell r="C294" t="str">
            <v>Salida en PVC D=2´´</v>
          </cell>
          <cell r="D294">
            <v>1341.08975547916</v>
          </cell>
        </row>
        <row r="295">
          <cell r="A295" t="str">
            <v>B0014893</v>
          </cell>
          <cell r="B295" t="str">
            <v>u</v>
          </cell>
          <cell r="C295" t="str">
            <v xml:space="preserve">Sección De Tope Defensa Metálica </v>
          </cell>
          <cell r="D295">
            <v>49355.630119960857</v>
          </cell>
        </row>
        <row r="296">
          <cell r="A296" t="str">
            <v>B0014890</v>
          </cell>
          <cell r="B296" t="str">
            <v>u</v>
          </cell>
          <cell r="C296" t="str">
            <v>Sección final de defensa metálica</v>
          </cell>
          <cell r="D296">
            <v>62300</v>
          </cell>
        </row>
        <row r="297">
          <cell r="A297" t="str">
            <v>B0014892</v>
          </cell>
          <cell r="B297" t="str">
            <v>u</v>
          </cell>
          <cell r="C297" t="str">
            <v>Sección tope</v>
          </cell>
          <cell r="D297">
            <v>50427.308011754845</v>
          </cell>
        </row>
        <row r="298">
          <cell r="A298" t="str">
            <v>B0014900</v>
          </cell>
          <cell r="B298" t="str">
            <v>m</v>
          </cell>
          <cell r="C298" t="str">
            <v>Sello de silicona o sellador autonivelante</v>
          </cell>
          <cell r="D298">
            <v>3414.1779097521817</v>
          </cell>
        </row>
        <row r="299">
          <cell r="A299" t="str">
            <v>B0014894</v>
          </cell>
          <cell r="B299" t="str">
            <v>kg</v>
          </cell>
          <cell r="C299" t="str">
            <v>Semilla Para Empradizar Tipo Braquiaria</v>
          </cell>
          <cell r="D299">
            <v>29990.630053180867</v>
          </cell>
        </row>
        <row r="300">
          <cell r="A300" t="str">
            <v>B0014910</v>
          </cell>
          <cell r="B300" t="str">
            <v>kg</v>
          </cell>
          <cell r="C300" t="str">
            <v>Semillas para empradizar</v>
          </cell>
          <cell r="D300">
            <v>35000</v>
          </cell>
        </row>
        <row r="301">
          <cell r="A301" t="str">
            <v>B0014920</v>
          </cell>
          <cell r="B301" t="str">
            <v>u</v>
          </cell>
          <cell r="C301" t="str">
            <v xml:space="preserve">Señal (grupo 1) tablero en lamina galvanizada de 90*90 cm, calibre 16 reflectivo tipo 1./ incluye poste)
</v>
          </cell>
          <cell r="D301">
            <v>260000</v>
          </cell>
        </row>
        <row r="302">
          <cell r="A302" t="str">
            <v>B0014930</v>
          </cell>
          <cell r="B302" t="str">
            <v>u</v>
          </cell>
          <cell r="C302" t="str">
            <v xml:space="preserve">Señal (grupo 1). Tablero en lámina galvanizada de 75cm*75cm, calibre 16, reflectivo tipo 1/ incluye poste )
</v>
          </cell>
          <cell r="D302">
            <v>230000</v>
          </cell>
        </row>
        <row r="303">
          <cell r="A303" t="str">
            <v>B0014940</v>
          </cell>
          <cell r="B303" t="str">
            <v>u</v>
          </cell>
          <cell r="C303" t="str">
            <v xml:space="preserve">Señal (grupo 2). Tablero en lámina galvanizado de 1,2m*0,4m, calibre 16, reflectivo tipo 1. 
</v>
          </cell>
          <cell r="D303">
            <v>250000</v>
          </cell>
        </row>
        <row r="304">
          <cell r="A304" t="str">
            <v>B0014950</v>
          </cell>
          <cell r="B304" t="str">
            <v>u</v>
          </cell>
          <cell r="C304" t="str">
            <v xml:space="preserve">Señal (grupo 3 ferrocarril) (SP-54). Tablero en lámina galvanizado de 2,4m*0,3m, calibre 16, reflectivo tipo 1. 
</v>
          </cell>
          <cell r="D304">
            <v>276000</v>
          </cell>
        </row>
        <row r="305">
          <cell r="A305" t="str">
            <v>B0014960</v>
          </cell>
          <cell r="B305" t="str">
            <v>u</v>
          </cell>
          <cell r="C305" t="str">
            <v xml:space="preserve">Señal (grupo 4). Tablero en lámina galvanizado de 60cm*75cm, calibre 16, reflectivo tipo 1. (delineador de curva horizontal)
</v>
          </cell>
          <cell r="D305">
            <v>190000</v>
          </cell>
        </row>
        <row r="306">
          <cell r="A306" t="str">
            <v>B0014970</v>
          </cell>
          <cell r="B306" t="str">
            <v>m2</v>
          </cell>
          <cell r="C306" t="str">
            <v xml:space="preserve">Señal (grupo 5). Tablero en lámina galvanizado de 0,90m*1,13m, calibre 16, reflectivo tipo 1. 
</v>
          </cell>
          <cell r="D306">
            <v>305000</v>
          </cell>
        </row>
        <row r="307">
          <cell r="A307" t="str">
            <v>B0014980</v>
          </cell>
          <cell r="B307" t="str">
            <v>u</v>
          </cell>
          <cell r="C307" t="str">
            <v>Señal temporal preventiva</v>
          </cell>
          <cell r="D307">
            <v>131000</v>
          </cell>
        </row>
        <row r="308">
          <cell r="A308" t="str">
            <v>B0014895</v>
          </cell>
          <cell r="B308" t="str">
            <v>kg</v>
          </cell>
          <cell r="C308" t="str">
            <v>Sika Color C</v>
          </cell>
          <cell r="D308">
            <v>21503.743571182065</v>
          </cell>
        </row>
        <row r="309">
          <cell r="A309" t="str">
            <v>B0014898</v>
          </cell>
          <cell r="B309" t="str">
            <v>kg</v>
          </cell>
          <cell r="C309" t="str">
            <v>Sika Top 122</v>
          </cell>
          <cell r="D309">
            <v>5600</v>
          </cell>
        </row>
        <row r="310">
          <cell r="A310" t="str">
            <v>B0014897</v>
          </cell>
          <cell r="B310" t="str">
            <v>kg</v>
          </cell>
          <cell r="C310" t="str">
            <v>Sika Top Armatec 108</v>
          </cell>
          <cell r="D310">
            <v>14317</v>
          </cell>
        </row>
        <row r="311">
          <cell r="A311" t="str">
            <v>B0014896</v>
          </cell>
          <cell r="B311" t="str">
            <v>kg</v>
          </cell>
          <cell r="C311" t="str">
            <v>Sikadur 32 Primer</v>
          </cell>
          <cell r="D311">
            <v>43263.969789910669</v>
          </cell>
        </row>
        <row r="312">
          <cell r="A312" t="str">
            <v>B0014899</v>
          </cell>
          <cell r="B312" t="str">
            <v>kg</v>
          </cell>
          <cell r="C312" t="str">
            <v>Sikaset L - Acelerante</v>
          </cell>
          <cell r="D312">
            <v>7433.9562398462294</v>
          </cell>
        </row>
        <row r="313">
          <cell r="A313" t="str">
            <v>B0015000</v>
          </cell>
          <cell r="B313" t="str">
            <v>kg</v>
          </cell>
          <cell r="C313" t="str">
            <v>Soldadura 6013 de 1/8</v>
          </cell>
          <cell r="D313">
            <v>7300</v>
          </cell>
        </row>
        <row r="314">
          <cell r="A314" t="str">
            <v>B0015010</v>
          </cell>
          <cell r="B314" t="str">
            <v>kg</v>
          </cell>
          <cell r="C314" t="str">
            <v>Soldadura 7018</v>
          </cell>
          <cell r="D314">
            <v>8100</v>
          </cell>
        </row>
        <row r="315">
          <cell r="A315" t="str">
            <v>B0015032</v>
          </cell>
          <cell r="B315" t="str">
            <v>kg</v>
          </cell>
          <cell r="C315" t="str">
            <v xml:space="preserve">Soldadura E70XX o en arco sumergido
</v>
          </cell>
          <cell r="D315">
            <v>11000</v>
          </cell>
        </row>
        <row r="316">
          <cell r="A316" t="str">
            <v>B0015020</v>
          </cell>
          <cell r="B316" t="str">
            <v>u</v>
          </cell>
          <cell r="C316" t="str">
            <v xml:space="preserve">Soldadura en PVC 1/8 de galón (anclajes)
</v>
          </cell>
          <cell r="D316">
            <v>22971.900250764018</v>
          </cell>
        </row>
        <row r="317">
          <cell r="A317" t="str">
            <v>B0015030</v>
          </cell>
          <cell r="B317" t="str">
            <v>kg</v>
          </cell>
          <cell r="C317" t="str">
            <v>Soldadura L-70</v>
          </cell>
          <cell r="D317">
            <v>11596.996004182107</v>
          </cell>
        </row>
        <row r="318">
          <cell r="A318" t="str">
            <v>B0015040</v>
          </cell>
          <cell r="B318" t="str">
            <v>gal</v>
          </cell>
          <cell r="C318" t="str">
            <v xml:space="preserve">Superplastificante Sikament
</v>
          </cell>
          <cell r="D318">
            <v>42600</v>
          </cell>
        </row>
        <row r="319">
          <cell r="A319" t="str">
            <v>B0015050</v>
          </cell>
          <cell r="B319" t="str">
            <v>u</v>
          </cell>
          <cell r="C319" t="str">
            <v xml:space="preserve">Tabla burda en madera aserrada (0,30*0,03*3,00) 
</v>
          </cell>
          <cell r="D319">
            <v>10686.912134290544</v>
          </cell>
        </row>
        <row r="320">
          <cell r="A320" t="str">
            <v>B0015064</v>
          </cell>
          <cell r="B320" t="str">
            <v>u</v>
          </cell>
          <cell r="C320" t="str">
            <v xml:space="preserve">Tablero en lámina galvanizada de 1,2 cm*0,4 cm, calibre 16, reflectivo tipo 1.
</v>
          </cell>
          <cell r="D320">
            <v>139000</v>
          </cell>
        </row>
        <row r="321">
          <cell r="A321" t="str">
            <v>B0015066</v>
          </cell>
          <cell r="B321" t="str">
            <v>u</v>
          </cell>
          <cell r="C321" t="str">
            <v xml:space="preserve">Tablero en lámina galvanizada de 2,4 m*30 cm, calibre 16, reflectivo tipo 1.
</v>
          </cell>
          <cell r="D321">
            <v>149000</v>
          </cell>
        </row>
        <row r="322">
          <cell r="A322" t="str">
            <v>B0015063</v>
          </cell>
          <cell r="B322" t="str">
            <v>u</v>
          </cell>
          <cell r="C322" t="str">
            <v xml:space="preserve">Tablero en lámina galvanizada de 60 cm*75cm, calibre 16, reflectivo tipo 1
</v>
          </cell>
          <cell r="D322">
            <v>99100</v>
          </cell>
        </row>
        <row r="323">
          <cell r="A323" t="str">
            <v>B0015062</v>
          </cell>
          <cell r="B323" t="str">
            <v>u</v>
          </cell>
          <cell r="C323" t="str">
            <v xml:space="preserve">Tablero en lámina galvanizada de 75cm*75cm, calibre 16, reflectivo tipo 1. Incluye poste de 2*2*1/4´´ 
</v>
          </cell>
          <cell r="D323">
            <v>122980.79598432971</v>
          </cell>
        </row>
        <row r="324">
          <cell r="A324" t="str">
            <v>B0015068</v>
          </cell>
          <cell r="B324" t="str">
            <v>u</v>
          </cell>
          <cell r="C324" t="str">
            <v xml:space="preserve">Tablero en lámina galvanizado de 0,90m*1,13m, calibre 16, reflectivo tipo 1. </v>
          </cell>
          <cell r="D324">
            <v>210000</v>
          </cell>
        </row>
        <row r="325">
          <cell r="A325" t="str">
            <v>B0015071</v>
          </cell>
          <cell r="B325" t="str">
            <v>u</v>
          </cell>
          <cell r="C325" t="str">
            <v>Tablestaca de madera aserrada (0.25x0.03x3)</v>
          </cell>
          <cell r="D325">
            <v>15751.121397777362</v>
          </cell>
        </row>
        <row r="326">
          <cell r="A326" t="str">
            <v>B0015060</v>
          </cell>
          <cell r="B326" t="str">
            <v>u</v>
          </cell>
          <cell r="C326" t="str">
            <v xml:space="preserve">Tablestaca en madera aserrada (0,25*0,05*3)
</v>
          </cell>
          <cell r="D326">
            <v>20059.073417502728</v>
          </cell>
        </row>
        <row r="327">
          <cell r="A327" t="str">
            <v>B0015070</v>
          </cell>
          <cell r="B327" t="str">
            <v>u</v>
          </cell>
          <cell r="C327" t="str">
            <v xml:space="preserve">Tablestaca en madera aserrada (0,3*0,03*3)
</v>
          </cell>
          <cell r="D327">
            <v>17522.200707269058</v>
          </cell>
        </row>
        <row r="328">
          <cell r="A328" t="str">
            <v>B0015080</v>
          </cell>
          <cell r="B328" t="str">
            <v>u</v>
          </cell>
          <cell r="C328" t="str">
            <v xml:space="preserve">Tablestaca metálica (riel de 70 lb/yarda)
</v>
          </cell>
          <cell r="D328">
            <v>108000</v>
          </cell>
        </row>
        <row r="329">
          <cell r="A329" t="str">
            <v>B0015090</v>
          </cell>
          <cell r="B329" t="str">
            <v>u</v>
          </cell>
          <cell r="C329" t="str">
            <v>Tacha reflectiva</v>
          </cell>
          <cell r="D329">
            <v>3782.5462234530805</v>
          </cell>
        </row>
        <row r="330">
          <cell r="A330" t="str">
            <v>B0015100</v>
          </cell>
          <cell r="B330" t="str">
            <v>u</v>
          </cell>
          <cell r="C330" t="str">
            <v xml:space="preserve">Tachón en resina de (50*15*8) cm
</v>
          </cell>
          <cell r="D330">
            <v>33500</v>
          </cell>
        </row>
        <row r="331">
          <cell r="A331" t="str">
            <v>B0015110</v>
          </cell>
          <cell r="B331" t="str">
            <v>u</v>
          </cell>
          <cell r="C331" t="str">
            <v xml:space="preserve">Tapón en PVC RD21 de 1´´ (para anclaje)
</v>
          </cell>
          <cell r="D331">
            <v>1550</v>
          </cell>
        </row>
        <row r="332">
          <cell r="A332" t="str">
            <v>B0015130</v>
          </cell>
          <cell r="B332" t="str">
            <v>m3</v>
          </cell>
          <cell r="C332" t="str">
            <v xml:space="preserve">Tierra abonada </v>
          </cell>
          <cell r="D332">
            <v>28410.922832478362</v>
          </cell>
        </row>
        <row r="333">
          <cell r="A333" t="str">
            <v>B0015120</v>
          </cell>
          <cell r="B333" t="str">
            <v>m3</v>
          </cell>
          <cell r="C333" t="str">
            <v xml:space="preserve">Tierra común
</v>
          </cell>
          <cell r="D333">
            <v>14189.56544983702</v>
          </cell>
        </row>
        <row r="334">
          <cell r="A334" t="str">
            <v>B0015141</v>
          </cell>
          <cell r="B334" t="str">
            <v>u</v>
          </cell>
          <cell r="C334" t="str">
            <v>Tornillos de Unión de D= 12 mm</v>
          </cell>
          <cell r="D334">
            <v>540.4998519468885</v>
          </cell>
        </row>
        <row r="335">
          <cell r="A335" t="str">
            <v>B0015140</v>
          </cell>
          <cell r="B335" t="str">
            <v>u</v>
          </cell>
          <cell r="C335" t="str">
            <v>Tornillos para defensa metálica</v>
          </cell>
          <cell r="D335">
            <v>4100</v>
          </cell>
        </row>
        <row r="336">
          <cell r="A336" t="str">
            <v>B0015150</v>
          </cell>
          <cell r="B336" t="str">
            <v>kg</v>
          </cell>
          <cell r="C336" t="str">
            <v>Torón de tensionmiento 1/2´´ o 5/8´´</v>
          </cell>
          <cell r="D336">
            <v>6700</v>
          </cell>
        </row>
        <row r="337">
          <cell r="A337" t="str">
            <v>B0015162</v>
          </cell>
          <cell r="B337" t="str">
            <v>u</v>
          </cell>
          <cell r="C337" t="str">
            <v>Tramo Curvo De 4,13 M Galvanizado</v>
          </cell>
          <cell r="D337">
            <v>351000</v>
          </cell>
        </row>
        <row r="338">
          <cell r="A338" t="str">
            <v>B0015161</v>
          </cell>
          <cell r="B338" t="str">
            <v>u</v>
          </cell>
          <cell r="C338" t="str">
            <v>Tramo Final O Terminal 2,5 Mm, De 71 Cm Galvanizado</v>
          </cell>
          <cell r="D338">
            <v>62300</v>
          </cell>
        </row>
        <row r="339">
          <cell r="A339" t="str">
            <v>B0015160</v>
          </cell>
          <cell r="B339" t="str">
            <v>m</v>
          </cell>
          <cell r="C339" t="str">
            <v xml:space="preserve">Tramo recto para defensas metálicas (4,13m)
</v>
          </cell>
          <cell r="D339">
            <v>75000</v>
          </cell>
        </row>
        <row r="340">
          <cell r="A340" t="str">
            <v>B0014901</v>
          </cell>
          <cell r="B340" t="str">
            <v>u</v>
          </cell>
          <cell r="C340" t="str">
            <v>Transductores Electrónicos (Incluye Cables, Protección Contra El Concreto Y Panel De Lectura)</v>
          </cell>
          <cell r="D340">
            <v>1116388.5160303707</v>
          </cell>
        </row>
        <row r="341">
          <cell r="A341" t="str">
            <v>B0015164</v>
          </cell>
          <cell r="B341" t="str">
            <v>u</v>
          </cell>
          <cell r="C341" t="str">
            <v>Transductores electrónicos (incluye cables, protección contra el concreto y panel de lectura)</v>
          </cell>
          <cell r="D341">
            <v>1137284.9347003358</v>
          </cell>
        </row>
        <row r="342">
          <cell r="A342" t="str">
            <v>B0014902</v>
          </cell>
          <cell r="B342" t="str">
            <v>u</v>
          </cell>
          <cell r="C342" t="str">
            <v>Transductores Mecánicos (Incluye Cables, Protección Contra El Concreto Y Panel De Lectura)</v>
          </cell>
          <cell r="D342">
            <v>724675.037525455</v>
          </cell>
        </row>
        <row r="343">
          <cell r="A343" t="str">
            <v>B0015166</v>
          </cell>
          <cell r="B343" t="str">
            <v>u</v>
          </cell>
          <cell r="C343" t="str">
            <v>Transductores mecánicos (incluye cables, protección contra el concreto y panel de lectura)</v>
          </cell>
          <cell r="D343">
            <v>697436.17101225839</v>
          </cell>
        </row>
        <row r="344">
          <cell r="A344" t="str">
            <v>B0015350</v>
          </cell>
          <cell r="B344" t="str">
            <v>m3</v>
          </cell>
          <cell r="C344" t="str">
            <v xml:space="preserve">Triturado tamaño 1/2''
</v>
          </cell>
          <cell r="D344">
            <v>80000</v>
          </cell>
        </row>
        <row r="345">
          <cell r="A345" t="str">
            <v>B0015170</v>
          </cell>
          <cell r="B345" t="str">
            <v>kg</v>
          </cell>
          <cell r="C345" t="str">
            <v xml:space="preserve">Trompetas de 12 torones (tensionamiento)
</v>
          </cell>
          <cell r="D345">
            <v>77250</v>
          </cell>
        </row>
        <row r="346">
          <cell r="A346" t="str">
            <v>B0015180</v>
          </cell>
          <cell r="B346" t="str">
            <v>m</v>
          </cell>
          <cell r="C346" t="str">
            <v xml:space="preserve">Tubería D=4´´ tipo pesado, E=2mm (baranda metálica)
</v>
          </cell>
          <cell r="D346">
            <v>42334.888311964402</v>
          </cell>
        </row>
        <row r="347">
          <cell r="A347" t="str">
            <v>B0015230</v>
          </cell>
          <cell r="B347" t="str">
            <v>u</v>
          </cell>
          <cell r="C347" t="str">
            <v xml:space="preserve">Tubería de 10´´ PAA vaciado tremi de 4 mts
</v>
          </cell>
          <cell r="D347">
            <v>73000</v>
          </cell>
        </row>
        <row r="348">
          <cell r="A348" t="str">
            <v>B0015233</v>
          </cell>
          <cell r="B348" t="str">
            <v>m</v>
          </cell>
          <cell r="C348" t="str">
            <v>Tubería de Plástico</v>
          </cell>
          <cell r="D348">
            <v>13762.506886532283</v>
          </cell>
        </row>
        <row r="349">
          <cell r="A349" t="str">
            <v>B0015190</v>
          </cell>
          <cell r="B349" t="str">
            <v>m</v>
          </cell>
          <cell r="C349" t="str">
            <v xml:space="preserve">Tubería en H de D=1/4´´, H=1.40m, A=0.20m (baranda metálica)
</v>
          </cell>
          <cell r="D349">
            <v>51449.003119180983</v>
          </cell>
        </row>
        <row r="350">
          <cell r="A350" t="str">
            <v>B0015200</v>
          </cell>
          <cell r="B350" t="str">
            <v>m</v>
          </cell>
          <cell r="C350" t="str">
            <v xml:space="preserve">Tubería Perforada en PVC de 2´´
</v>
          </cell>
          <cell r="D350">
            <v>19570</v>
          </cell>
        </row>
        <row r="351">
          <cell r="A351" t="str">
            <v>B0015340</v>
          </cell>
          <cell r="B351" t="str">
            <v>m</v>
          </cell>
          <cell r="C351" t="str">
            <v>Tubería Petrolera 7´´</v>
          </cell>
          <cell r="D351">
            <v>99427.107050593957</v>
          </cell>
        </row>
        <row r="352">
          <cell r="A352" t="str">
            <v>B0015231</v>
          </cell>
          <cell r="B352" t="str">
            <v>m</v>
          </cell>
          <cell r="C352" t="str">
            <v xml:space="preserve">Tubería Pvc Alcantarillado D= 24´´ </v>
          </cell>
          <cell r="D352">
            <v>315916.9356943288</v>
          </cell>
        </row>
        <row r="353">
          <cell r="A353" t="str">
            <v>B0015232</v>
          </cell>
          <cell r="B353" t="str">
            <v>m</v>
          </cell>
          <cell r="C353" t="str">
            <v xml:space="preserve">Tubería Pvc Alcantarillado D= 36´´ </v>
          </cell>
          <cell r="D353">
            <v>810055.76913315651</v>
          </cell>
        </row>
        <row r="354">
          <cell r="A354" t="str">
            <v>B0015220</v>
          </cell>
          <cell r="B354" t="str">
            <v>m</v>
          </cell>
          <cell r="C354" t="str">
            <v xml:space="preserve">Tubería PVC de 1´´ (para escamas en concreto)
</v>
          </cell>
          <cell r="D354">
            <v>4866.1711006595096</v>
          </cell>
        </row>
        <row r="355">
          <cell r="A355" t="str">
            <v>B0015210</v>
          </cell>
          <cell r="B355" t="str">
            <v>m</v>
          </cell>
          <cell r="C355" t="str">
            <v>Tubería PVC RD21 de 1´´ (para anclajes)</v>
          </cell>
          <cell r="D355">
            <v>4578.718273707038</v>
          </cell>
        </row>
        <row r="356">
          <cell r="A356" t="str">
            <v>B0015254</v>
          </cell>
          <cell r="B356" t="str">
            <v>m</v>
          </cell>
          <cell r="C356" t="str">
            <v>Tubo concreto clase C, D=0,25 m</v>
          </cell>
          <cell r="D356">
            <v>26734.451505648307</v>
          </cell>
        </row>
        <row r="357">
          <cell r="A357" t="str">
            <v>B0015240</v>
          </cell>
          <cell r="B357" t="str">
            <v>m</v>
          </cell>
          <cell r="C357" t="str">
            <v xml:space="preserve">Tubo concreto reforzado 900mm (tipo 1)
</v>
          </cell>
          <cell r="D357">
            <v>341284.23491436581</v>
          </cell>
        </row>
        <row r="358">
          <cell r="A358" t="str">
            <v>B0015250</v>
          </cell>
          <cell r="B358" t="str">
            <v>m</v>
          </cell>
          <cell r="C358" t="str">
            <v xml:space="preserve">Tubo concreto reforzado 900mm (tipo 2)
</v>
          </cell>
          <cell r="D358">
            <v>356888.65119091084</v>
          </cell>
        </row>
        <row r="359">
          <cell r="A359" t="str">
            <v>B0015260</v>
          </cell>
          <cell r="B359" t="str">
            <v>m</v>
          </cell>
          <cell r="C359" t="str">
            <v>Tubo concreto simple 450 mm</v>
          </cell>
          <cell r="D359">
            <v>119480</v>
          </cell>
        </row>
        <row r="360">
          <cell r="A360" t="str">
            <v>B0015270</v>
          </cell>
          <cell r="B360" t="str">
            <v>m</v>
          </cell>
          <cell r="C360" t="str">
            <v>Tubo concreto simple 500 mm</v>
          </cell>
          <cell r="D360">
            <v>154500</v>
          </cell>
        </row>
        <row r="361">
          <cell r="A361" t="str">
            <v>B0015280</v>
          </cell>
          <cell r="B361" t="str">
            <v>m</v>
          </cell>
          <cell r="C361" t="str">
            <v>Tubo concreto simple 600 mm</v>
          </cell>
          <cell r="D361">
            <v>161457.40973795191</v>
          </cell>
        </row>
        <row r="362">
          <cell r="A362" t="str">
            <v>B0015290</v>
          </cell>
          <cell r="B362" t="str">
            <v>m</v>
          </cell>
          <cell r="C362" t="str">
            <v>Tubo concreto simple 750 mm</v>
          </cell>
          <cell r="D362">
            <v>192446.29429966363</v>
          </cell>
        </row>
        <row r="363">
          <cell r="A363" t="str">
            <v>B0015300</v>
          </cell>
          <cell r="B363" t="str">
            <v>m</v>
          </cell>
          <cell r="C363" t="str">
            <v xml:space="preserve">Tubo corrugado de acero galvanizado MP-68
</v>
          </cell>
          <cell r="D363">
            <v>170980</v>
          </cell>
        </row>
        <row r="364">
          <cell r="A364" t="str">
            <v>B0015360</v>
          </cell>
          <cell r="B364" t="str">
            <v>m</v>
          </cell>
          <cell r="C364" t="str">
            <v xml:space="preserve">Tubo metálico con recubrimiento bituminoso de lámina calibre 12 y diámetro de 60''
</v>
          </cell>
          <cell r="D364">
            <v>101581.97989937768</v>
          </cell>
        </row>
        <row r="365">
          <cell r="A365" t="str">
            <v>B0015304</v>
          </cell>
          <cell r="B365" t="str">
            <v>m</v>
          </cell>
          <cell r="C365" t="str">
            <v>Tubo metálico de alta resistencia</v>
          </cell>
          <cell r="D365">
            <v>55620</v>
          </cell>
        </row>
        <row r="366">
          <cell r="A366" t="str">
            <v>B0015305</v>
          </cell>
          <cell r="B366" t="str">
            <v>m</v>
          </cell>
          <cell r="C366" t="str">
            <v>Tubo Metálico De Alta Resistencia</v>
          </cell>
          <cell r="D366">
            <v>52530</v>
          </cell>
        </row>
        <row r="367">
          <cell r="A367" t="str">
            <v>B0015310</v>
          </cell>
          <cell r="B367" t="str">
            <v>u</v>
          </cell>
          <cell r="C367" t="str">
            <v xml:space="preserve">Tubo para cerramiento, calibre 16 de 2,7m (cerramientos en malla)
</v>
          </cell>
          <cell r="D367">
            <v>49440</v>
          </cell>
        </row>
        <row r="368">
          <cell r="A368" t="str">
            <v>B0015330</v>
          </cell>
          <cell r="B368" t="str">
            <v>u</v>
          </cell>
          <cell r="C368" t="str">
            <v>Unión en PVC D=2´´</v>
          </cell>
          <cell r="D368">
            <v>2975.5576020506437</v>
          </cell>
        </row>
        <row r="369">
          <cell r="A369" t="str">
            <v>B0015320</v>
          </cell>
          <cell r="B369" t="str">
            <v>u</v>
          </cell>
          <cell r="C369" t="str">
            <v xml:space="preserve">Unión en PVC RD21 de 1´´ (para anclajes)
</v>
          </cell>
          <cell r="D369">
            <v>1240</v>
          </cell>
        </row>
        <row r="370">
          <cell r="A370" t="str">
            <v>B0015334</v>
          </cell>
          <cell r="B370" t="str">
            <v>u</v>
          </cell>
          <cell r="C370" t="str">
            <v>Uniones especiales de alta resistencia para tubería</v>
          </cell>
          <cell r="D370">
            <v>28981.995510701359</v>
          </cell>
        </row>
        <row r="371">
          <cell r="A371" t="str">
            <v>B0015362</v>
          </cell>
          <cell r="B371" t="str">
            <v>u</v>
          </cell>
          <cell r="C371" t="str">
            <v>Uniones Especiales De Alta Resistencia Para Tubería</v>
          </cell>
          <cell r="D371">
            <v>26815.12881910694</v>
          </cell>
        </row>
        <row r="372">
          <cell r="A372" t="str">
            <v>B0015361</v>
          </cell>
          <cell r="B372" t="str">
            <v>kg</v>
          </cell>
          <cell r="C372" t="str">
            <v>Varilla 5/8</v>
          </cell>
          <cell r="D372">
            <v>2840</v>
          </cell>
        </row>
      </sheetData>
      <sheetData sheetId="6">
        <row r="1">
          <cell r="A1" t="str">
            <v xml:space="preserve">INSTITUTO NACIONAL DE VÍAS
DIRECCIÓN TÉCNICA </v>
          </cell>
        </row>
        <row r="2">
          <cell r="A2" t="str">
            <v>TRANSPORTE</v>
          </cell>
        </row>
        <row r="6">
          <cell r="A6" t="str">
            <v>T0010031</v>
          </cell>
          <cell r="B6" t="str">
            <v>m3k</v>
          </cell>
          <cell r="C6" t="str">
            <v>Transporte de Material de Remoción</v>
          </cell>
          <cell r="D6">
            <v>856.06060606060601</v>
          </cell>
        </row>
        <row r="7">
          <cell r="A7" t="str">
            <v>T0010234</v>
          </cell>
          <cell r="B7" t="str">
            <v>m3k</v>
          </cell>
          <cell r="C7" t="str">
            <v xml:space="preserve">Transporte de Mezcla Abierta en Frio MAF-38 </v>
          </cell>
          <cell r="D7">
            <v>856.06060606060601</v>
          </cell>
        </row>
        <row r="8">
          <cell r="A8" t="str">
            <v>T0010272</v>
          </cell>
          <cell r="B8" t="str">
            <v>m3k</v>
          </cell>
          <cell r="C8" t="str">
            <v>Transporte de Mezcla densa en Caliente MDC-25</v>
          </cell>
          <cell r="D8">
            <v>856.06060606060601</v>
          </cell>
        </row>
        <row r="9">
          <cell r="A9" t="str">
            <v>T0010002</v>
          </cell>
          <cell r="B9" t="str">
            <v>tkm</v>
          </cell>
          <cell r="C9" t="str">
            <v>Transporte de agregado</v>
          </cell>
          <cell r="D9">
            <v>856.06060606060601</v>
          </cell>
        </row>
        <row r="10">
          <cell r="A10" t="str">
            <v>T0010400</v>
          </cell>
          <cell r="B10" t="str">
            <v>m3k</v>
          </cell>
          <cell r="C10" t="str">
            <v>Transporte de agregado pétreo</v>
          </cell>
          <cell r="D10">
            <v>856.06060606060601</v>
          </cell>
        </row>
        <row r="11">
          <cell r="A11" t="str">
            <v>T0010170</v>
          </cell>
          <cell r="B11" t="str">
            <v>m3k</v>
          </cell>
          <cell r="C11" t="str">
            <v>Transporte de agregado tipo LA-1</v>
          </cell>
          <cell r="D11">
            <v>856.06060606060601</v>
          </cell>
        </row>
        <row r="12">
          <cell r="A12" t="str">
            <v>T0010180</v>
          </cell>
          <cell r="B12" t="str">
            <v>m3k</v>
          </cell>
          <cell r="C12" t="str">
            <v>Transporte de agregado tipo LA-2</v>
          </cell>
          <cell r="D12">
            <v>856.06060606060601</v>
          </cell>
        </row>
        <row r="13">
          <cell r="A13" t="str">
            <v>T0010190</v>
          </cell>
          <cell r="B13" t="str">
            <v>m3k</v>
          </cell>
          <cell r="C13" t="str">
            <v>Transporte de agregado tipo LA-3</v>
          </cell>
          <cell r="D13">
            <v>856.06060606060601</v>
          </cell>
        </row>
        <row r="14">
          <cell r="A14" t="str">
            <v>T0010200</v>
          </cell>
          <cell r="B14" t="str">
            <v>m3k</v>
          </cell>
          <cell r="C14" t="str">
            <v>Transporte de agregado tipo LA-4</v>
          </cell>
          <cell r="D14">
            <v>856.06060606060601</v>
          </cell>
        </row>
        <row r="15">
          <cell r="A15" t="str">
            <v>T0010110</v>
          </cell>
          <cell r="B15" t="str">
            <v>m3k</v>
          </cell>
          <cell r="C15" t="str">
            <v>Transporte de agregados pétreos</v>
          </cell>
          <cell r="D15">
            <v>856.06060606060601</v>
          </cell>
        </row>
        <row r="16">
          <cell r="A16" t="str">
            <v>T0010003</v>
          </cell>
          <cell r="B16" t="str">
            <v>m3k</v>
          </cell>
          <cell r="C16" t="str">
            <v>Transporte de Arena</v>
          </cell>
          <cell r="D16">
            <v>856.06060606060601</v>
          </cell>
        </row>
        <row r="17">
          <cell r="A17" t="str">
            <v>T0010004</v>
          </cell>
          <cell r="B17" t="str">
            <v>m3k</v>
          </cell>
          <cell r="C17" t="str">
            <v>Transporte de arena</v>
          </cell>
          <cell r="D17">
            <v>856.06060606060601</v>
          </cell>
        </row>
        <row r="18">
          <cell r="A18" t="str">
            <v>T0010005</v>
          </cell>
          <cell r="B18" t="str">
            <v>m3k</v>
          </cell>
          <cell r="C18" t="str">
            <v>Transporte de arena lavada</v>
          </cell>
          <cell r="D18">
            <v>856.06060606060601</v>
          </cell>
        </row>
        <row r="19">
          <cell r="A19" t="str">
            <v>T0010007</v>
          </cell>
          <cell r="B19" t="str">
            <v>m3k</v>
          </cell>
          <cell r="C19" t="str">
            <v>Transporte de base</v>
          </cell>
          <cell r="D19">
            <v>856.06060606060601</v>
          </cell>
        </row>
        <row r="20">
          <cell r="A20" t="str">
            <v>T0015011</v>
          </cell>
          <cell r="B20" t="str">
            <v>m3k</v>
          </cell>
          <cell r="C20" t="str">
            <v>Transporte de Cemento Asfaltico Modificado Con Polímeros (Todos Los Tipos)</v>
          </cell>
          <cell r="D20">
            <v>856.06060606060601</v>
          </cell>
        </row>
        <row r="21">
          <cell r="A21" t="str">
            <v>T0010009</v>
          </cell>
          <cell r="B21" t="str">
            <v>m3k</v>
          </cell>
          <cell r="C21" t="str">
            <v>Transporte de concreto</v>
          </cell>
          <cell r="D21">
            <v>856.06060606060601</v>
          </cell>
        </row>
        <row r="22">
          <cell r="A22" t="str">
            <v>T0010401</v>
          </cell>
          <cell r="B22" t="str">
            <v>m3k</v>
          </cell>
          <cell r="C22" t="str">
            <v xml:space="preserve">Transporte de Concreto </v>
          </cell>
          <cell r="D22">
            <v>856.06060606060601</v>
          </cell>
        </row>
        <row r="23">
          <cell r="A23" t="str">
            <v>T0010019</v>
          </cell>
          <cell r="B23" t="str">
            <v>m3k</v>
          </cell>
          <cell r="C23" t="str">
            <v>Transporte de material crudo</v>
          </cell>
          <cell r="D23">
            <v>856.06060606060601</v>
          </cell>
        </row>
        <row r="24">
          <cell r="A24" t="str">
            <v>T0010033</v>
          </cell>
          <cell r="B24" t="str">
            <v>m3k</v>
          </cell>
          <cell r="C24" t="str">
            <v>Transporte de Material Crudo de Rio</v>
          </cell>
          <cell r="D24">
            <v>856.06060606060601</v>
          </cell>
        </row>
        <row r="25">
          <cell r="A25" t="str">
            <v>T0010010</v>
          </cell>
          <cell r="B25" t="str">
            <v>m3k</v>
          </cell>
          <cell r="C25" t="str">
            <v>Transporte de material de afirmado</v>
          </cell>
          <cell r="D25">
            <v>856.06060606060601</v>
          </cell>
        </row>
        <row r="26">
          <cell r="A26" t="str">
            <v>T0010018</v>
          </cell>
          <cell r="B26" t="str">
            <v>m3k</v>
          </cell>
          <cell r="C26" t="str">
            <v>Transporte de material de afirmado</v>
          </cell>
          <cell r="D26">
            <v>856.06060606060601</v>
          </cell>
        </row>
        <row r="27">
          <cell r="A27" t="str">
            <v>T0010089</v>
          </cell>
          <cell r="B27" t="str">
            <v>m3k</v>
          </cell>
          <cell r="C27" t="str">
            <v xml:space="preserve">Transporte de Material de Afirmado de la Zona </v>
          </cell>
          <cell r="D27">
            <v>856.06060606060601</v>
          </cell>
        </row>
        <row r="28">
          <cell r="A28" t="str">
            <v>T0010020</v>
          </cell>
          <cell r="B28" t="str">
            <v>m3k</v>
          </cell>
          <cell r="C28" t="str">
            <v>Transporte de material de base</v>
          </cell>
          <cell r="D28">
            <v>856.06060606060601</v>
          </cell>
        </row>
        <row r="29">
          <cell r="A29" t="str">
            <v>T0010023</v>
          </cell>
          <cell r="B29" t="str">
            <v>m3k</v>
          </cell>
          <cell r="C29" t="str">
            <v>Transporte de Material de Base</v>
          </cell>
          <cell r="D29">
            <v>856.06060606060601</v>
          </cell>
        </row>
        <row r="30">
          <cell r="A30" t="str">
            <v>T0010022</v>
          </cell>
          <cell r="B30" t="str">
            <v>m3k</v>
          </cell>
          <cell r="C30" t="str">
            <v>Transporte de material de cobertura</v>
          </cell>
          <cell r="D30">
            <v>856.06060606060601</v>
          </cell>
        </row>
        <row r="31">
          <cell r="A31" t="str">
            <v>T0010032</v>
          </cell>
          <cell r="B31" t="str">
            <v>m3k</v>
          </cell>
          <cell r="C31" t="str">
            <v>Transporte de material de demolición</v>
          </cell>
          <cell r="D31">
            <v>856.06060606060601</v>
          </cell>
        </row>
        <row r="32">
          <cell r="A32" t="str">
            <v>T0010025</v>
          </cell>
          <cell r="B32" t="str">
            <v>m3k</v>
          </cell>
          <cell r="C32" t="str">
            <v>Transporte de material de excavación</v>
          </cell>
          <cell r="D32">
            <v>856.06060606060601</v>
          </cell>
        </row>
        <row r="33">
          <cell r="A33" t="str">
            <v>T0010035</v>
          </cell>
          <cell r="B33" t="str">
            <v>m3k</v>
          </cell>
          <cell r="C33" t="str">
            <v>Transporte de material de excavación</v>
          </cell>
          <cell r="D33">
            <v>856.06060606060601</v>
          </cell>
        </row>
        <row r="34">
          <cell r="A34" t="str">
            <v>T0010036</v>
          </cell>
          <cell r="B34" t="str">
            <v>m3k</v>
          </cell>
          <cell r="C34" t="str">
            <v>Transporte de material de remoción</v>
          </cell>
          <cell r="D34">
            <v>856.06060606060601</v>
          </cell>
        </row>
        <row r="35">
          <cell r="A35" t="str">
            <v>T0010141</v>
          </cell>
          <cell r="B35" t="str">
            <v>m3k</v>
          </cell>
          <cell r="C35" t="str">
            <v>Transporte de Material de Solado y Atraque Tubería de Concreto Reforzado</v>
          </cell>
          <cell r="D35">
            <v>856.06060606060601</v>
          </cell>
        </row>
        <row r="36">
          <cell r="A36" t="str">
            <v>T0010470</v>
          </cell>
          <cell r="B36" t="str">
            <v>m3k</v>
          </cell>
          <cell r="C36" t="str">
            <v>Transporte de material de soldado y atraque</v>
          </cell>
          <cell r="D36">
            <v>856.06060606060601</v>
          </cell>
        </row>
        <row r="37">
          <cell r="A37" t="str">
            <v>T0010381</v>
          </cell>
          <cell r="B37" t="str">
            <v>m3k</v>
          </cell>
          <cell r="C37" t="str">
            <v xml:space="preserve">Transporte de material de Sub Base CBR=40% </v>
          </cell>
          <cell r="D37">
            <v>856.06060606060601</v>
          </cell>
        </row>
        <row r="38">
          <cell r="A38" t="str">
            <v>T0010030</v>
          </cell>
          <cell r="B38" t="str">
            <v>m3k</v>
          </cell>
          <cell r="C38" t="str">
            <v>Transporte de material de subbase</v>
          </cell>
          <cell r="D38">
            <v>856.06060606060601</v>
          </cell>
        </row>
        <row r="39">
          <cell r="A39" t="str">
            <v>T0010040</v>
          </cell>
          <cell r="B39" t="str">
            <v>tkm</v>
          </cell>
          <cell r="C39" t="str">
            <v>Transporte de material desmontado</v>
          </cell>
          <cell r="D39">
            <v>856.06060606060601</v>
          </cell>
        </row>
        <row r="40">
          <cell r="A40" t="str">
            <v>T0010028</v>
          </cell>
          <cell r="B40" t="str">
            <v>m3k</v>
          </cell>
          <cell r="C40" t="str">
            <v>Transporte de Material Drenante</v>
          </cell>
          <cell r="D40">
            <v>856.06060606060601</v>
          </cell>
        </row>
        <row r="41">
          <cell r="A41" t="str">
            <v>T0010027</v>
          </cell>
          <cell r="B41" t="str">
            <v>m3k</v>
          </cell>
          <cell r="C41" t="str">
            <v>Transporte de material filtrante</v>
          </cell>
          <cell r="D41">
            <v>856.06060606060601</v>
          </cell>
        </row>
        <row r="42">
          <cell r="A42" t="str">
            <v>T0010410</v>
          </cell>
          <cell r="B42" t="str">
            <v>m3k</v>
          </cell>
          <cell r="C42" t="str">
            <v>Transporte de material filtrante</v>
          </cell>
          <cell r="D42">
            <v>856.06060606060601</v>
          </cell>
        </row>
        <row r="43">
          <cell r="A43" t="str">
            <v>T0010006</v>
          </cell>
          <cell r="B43" t="str">
            <v>m3k</v>
          </cell>
          <cell r="C43" t="str">
            <v>Transporte de material fresado</v>
          </cell>
          <cell r="D43">
            <v>856.06060606060601</v>
          </cell>
        </row>
        <row r="44">
          <cell r="A44" t="str">
            <v>T0010390</v>
          </cell>
          <cell r="B44" t="str">
            <v>m3k</v>
          </cell>
          <cell r="C44" t="str">
            <v>Transporte de material fresado</v>
          </cell>
          <cell r="D44">
            <v>856.06060606060601</v>
          </cell>
        </row>
        <row r="45">
          <cell r="A45" t="str">
            <v>T0010039</v>
          </cell>
          <cell r="B45" t="str">
            <v>m3k</v>
          </cell>
          <cell r="C45" t="str">
            <v>Transporte de material granular</v>
          </cell>
          <cell r="D45">
            <v>856.06060606060601</v>
          </cell>
        </row>
        <row r="46">
          <cell r="A46" t="str">
            <v>T0010052</v>
          </cell>
          <cell r="B46" t="str">
            <v>m3k</v>
          </cell>
          <cell r="C46" t="str">
            <v>Transporte de material removido</v>
          </cell>
          <cell r="D46">
            <v>856.06060606060601</v>
          </cell>
        </row>
        <row r="47">
          <cell r="A47" t="str">
            <v>T0010062</v>
          </cell>
          <cell r="B47" t="str">
            <v>m3k</v>
          </cell>
          <cell r="C47" t="str">
            <v>Transporte de material seleccionado para relleno</v>
          </cell>
          <cell r="D47">
            <v>856.06060606060601</v>
          </cell>
        </row>
        <row r="48">
          <cell r="A48" t="str">
            <v>T0010044</v>
          </cell>
          <cell r="B48" t="str">
            <v>tkm</v>
          </cell>
          <cell r="C48" t="str">
            <v>Transporte de material trasladado</v>
          </cell>
          <cell r="D48">
            <v>856.06060606060601</v>
          </cell>
        </row>
        <row r="49">
          <cell r="A49" t="str">
            <v>T0010042</v>
          </cell>
          <cell r="B49" t="str">
            <v>m3k</v>
          </cell>
          <cell r="C49" t="str">
            <v>Transporte de material triturado</v>
          </cell>
          <cell r="D49">
            <v>856.06060606060601</v>
          </cell>
        </row>
        <row r="50">
          <cell r="A50" t="str">
            <v>T0010050</v>
          </cell>
          <cell r="B50" t="str">
            <v>m3k</v>
          </cell>
          <cell r="C50" t="str">
            <v>Transporte de material triturado para filtros</v>
          </cell>
          <cell r="D50">
            <v>856.06060606060601</v>
          </cell>
        </row>
        <row r="51">
          <cell r="A51" t="str">
            <v>T0010100</v>
          </cell>
          <cell r="B51" t="str">
            <v>m3t</v>
          </cell>
          <cell r="C51" t="str">
            <v>Transporte de materiales</v>
          </cell>
          <cell r="D51">
            <v>856.06060606060601</v>
          </cell>
        </row>
        <row r="52">
          <cell r="A52" t="str">
            <v>T0010101</v>
          </cell>
          <cell r="B52" t="str">
            <v>m3t</v>
          </cell>
          <cell r="C52" t="str">
            <v>Transporte de materiales</v>
          </cell>
          <cell r="D52">
            <v>856.06060606060601</v>
          </cell>
        </row>
        <row r="53">
          <cell r="A53" t="str">
            <v>T0010060</v>
          </cell>
          <cell r="B53" t="str">
            <v>m3k</v>
          </cell>
          <cell r="C53" t="str">
            <v>Transporte de materiales seleccionados</v>
          </cell>
          <cell r="D53">
            <v>856.06060606060601</v>
          </cell>
        </row>
        <row r="54">
          <cell r="A54" t="str">
            <v>T0010065</v>
          </cell>
          <cell r="B54" t="str">
            <v>m3k</v>
          </cell>
          <cell r="C54" t="str">
            <v>Transporte de mezcla</v>
          </cell>
          <cell r="D54">
            <v>856.06060606060601</v>
          </cell>
        </row>
        <row r="55">
          <cell r="A55" t="str">
            <v>T0010320</v>
          </cell>
          <cell r="B55" t="str">
            <v>m3k</v>
          </cell>
          <cell r="C55" t="str">
            <v>Transporte de mezcla abierta en caliente MAC-75</v>
          </cell>
          <cell r="D55">
            <v>856.06060606060601</v>
          </cell>
        </row>
        <row r="56">
          <cell r="A56" t="str">
            <v>T0010330</v>
          </cell>
          <cell r="B56" t="str">
            <v>m3k</v>
          </cell>
          <cell r="C56" t="str">
            <v>Transporte de mezcla abierta en caliente MAC-63</v>
          </cell>
          <cell r="D56">
            <v>856.06060606060601</v>
          </cell>
        </row>
        <row r="57">
          <cell r="A57" t="str">
            <v>T0010340</v>
          </cell>
          <cell r="B57" t="str">
            <v>m3k</v>
          </cell>
          <cell r="C57" t="str">
            <v>Transporte de mezcla abierta en caliente MAC-50</v>
          </cell>
          <cell r="D57">
            <v>856.06060606060601</v>
          </cell>
        </row>
        <row r="58">
          <cell r="A58" t="str">
            <v>T0010251</v>
          </cell>
          <cell r="B58" t="str">
            <v>m3k</v>
          </cell>
          <cell r="C58" t="str">
            <v>Transporte de Mezcla Abierta en Frio MAF-25</v>
          </cell>
          <cell r="D58">
            <v>856.06060606060601</v>
          </cell>
        </row>
        <row r="59">
          <cell r="A59" t="str">
            <v>T0010070</v>
          </cell>
          <cell r="B59" t="str">
            <v>m3k</v>
          </cell>
          <cell r="C59" t="str">
            <v>Transporte de mezcla de concreto</v>
          </cell>
          <cell r="D59">
            <v>856.06060606060601</v>
          </cell>
        </row>
        <row r="60">
          <cell r="A60" t="str">
            <v>T0010311</v>
          </cell>
          <cell r="B60" t="str">
            <v>m3k</v>
          </cell>
          <cell r="C60" t="str">
            <v>Transporte de Mezcla Densa en Caliente MDC-10</v>
          </cell>
          <cell r="D60">
            <v>856.06060606060601</v>
          </cell>
        </row>
        <row r="61">
          <cell r="A61" t="str">
            <v>T0010271</v>
          </cell>
          <cell r="B61" t="str">
            <v>m3k</v>
          </cell>
          <cell r="C61" t="str">
            <v>Transporte de Mezcla Densa en Caliente MDC-19</v>
          </cell>
          <cell r="D61">
            <v>856.06060606060601</v>
          </cell>
        </row>
        <row r="62">
          <cell r="A62" t="str">
            <v>T0010281</v>
          </cell>
          <cell r="B62" t="str">
            <v>m3k</v>
          </cell>
          <cell r="C62" t="str">
            <v>Transporte de Mezcla densa En Frio MDF-25</v>
          </cell>
          <cell r="D62">
            <v>856.06060606060601</v>
          </cell>
        </row>
        <row r="63">
          <cell r="A63" t="str">
            <v>T0010300</v>
          </cell>
          <cell r="B63" t="str">
            <v>m3k</v>
          </cell>
          <cell r="C63" t="str">
            <v>Transporte de mezcla densa MDC-0</v>
          </cell>
          <cell r="D63">
            <v>856.06060606060601</v>
          </cell>
        </row>
        <row r="64">
          <cell r="A64" t="str">
            <v>T0010270</v>
          </cell>
          <cell r="B64" t="str">
            <v>m3k</v>
          </cell>
          <cell r="C64" t="str">
            <v>Transporte de mezcla densa MDC-1</v>
          </cell>
          <cell r="D64">
            <v>856.06060606060601</v>
          </cell>
        </row>
        <row r="65">
          <cell r="A65" t="str">
            <v>T0010080</v>
          </cell>
          <cell r="B65" t="str">
            <v>m3k</v>
          </cell>
          <cell r="C65" t="str">
            <v>Transporte de mezcla densa mdc-2</v>
          </cell>
          <cell r="D65">
            <v>856.06060606060601</v>
          </cell>
        </row>
        <row r="66">
          <cell r="A66" t="str">
            <v>T0010280</v>
          </cell>
          <cell r="B66" t="str">
            <v>m3k</v>
          </cell>
          <cell r="C66" t="str">
            <v>Transporte de mezcla densa MDC-2</v>
          </cell>
          <cell r="D66">
            <v>856.06060606060601</v>
          </cell>
        </row>
        <row r="67">
          <cell r="A67" t="str">
            <v>T0010290</v>
          </cell>
          <cell r="B67" t="str">
            <v>m3k</v>
          </cell>
          <cell r="C67" t="str">
            <v>Transporte de mezcla densa MDC-3</v>
          </cell>
          <cell r="D67">
            <v>856.06060606060601</v>
          </cell>
        </row>
        <row r="68">
          <cell r="A68" t="str">
            <v>T0010229</v>
          </cell>
          <cell r="B68" t="str">
            <v>m3k</v>
          </cell>
          <cell r="C68" t="str">
            <v>Transporte de Mezcla Densa para Bacheo</v>
          </cell>
          <cell r="D68">
            <v>856.06060606060601</v>
          </cell>
        </row>
        <row r="69">
          <cell r="A69" t="str">
            <v>T0010370</v>
          </cell>
          <cell r="B69" t="str">
            <v>m3k</v>
          </cell>
          <cell r="C69" t="str">
            <v>Transporte de mezcla discontinua en caliente tipo F-13</v>
          </cell>
          <cell r="D69">
            <v>856.06060606060601</v>
          </cell>
        </row>
        <row r="70">
          <cell r="A70" t="str">
            <v>T0010380</v>
          </cell>
          <cell r="B70" t="str">
            <v>m3k</v>
          </cell>
          <cell r="C70" t="str">
            <v>Transporte de mezcla discontinua en caliente tipo F-10</v>
          </cell>
          <cell r="D70">
            <v>856.06060606060601</v>
          </cell>
        </row>
        <row r="71">
          <cell r="A71" t="str">
            <v>T0010350</v>
          </cell>
          <cell r="B71" t="str">
            <v>m3k</v>
          </cell>
          <cell r="C71" t="str">
            <v>Transporte de mezcla discontinua en caliente tipo M-13</v>
          </cell>
          <cell r="D71">
            <v>856.06060606060601</v>
          </cell>
        </row>
        <row r="72">
          <cell r="A72" t="str">
            <v>T0010360</v>
          </cell>
          <cell r="B72" t="str">
            <v>m3k</v>
          </cell>
          <cell r="C72" t="str">
            <v>Transporte de mezcla discontinua en caliente tipo M-10</v>
          </cell>
          <cell r="D72">
            <v>856.06060606060601</v>
          </cell>
        </row>
        <row r="73">
          <cell r="A73" t="str">
            <v>T0010233</v>
          </cell>
          <cell r="B73" t="str">
            <v>m3k</v>
          </cell>
          <cell r="C73" t="str">
            <v>Transporte de Mezcla en Frio  MAF-19</v>
          </cell>
          <cell r="D73">
            <v>856.06060606060601</v>
          </cell>
        </row>
        <row r="74">
          <cell r="A74" t="str">
            <v>T0010232</v>
          </cell>
          <cell r="B74" t="str">
            <v>m3k</v>
          </cell>
          <cell r="C74" t="str">
            <v>Transporte de Mezcla en Frio DMF-19</v>
          </cell>
          <cell r="D74">
            <v>856.06060606060601</v>
          </cell>
        </row>
        <row r="75">
          <cell r="A75" t="str">
            <v>T0010231</v>
          </cell>
          <cell r="B75" t="str">
            <v>m3k</v>
          </cell>
          <cell r="C75" t="str">
            <v>Transporte de Mezcla en Frio MDF-38</v>
          </cell>
          <cell r="D75">
            <v>856.06060606060601</v>
          </cell>
        </row>
        <row r="76">
          <cell r="A76" t="str">
            <v>T0010310</v>
          </cell>
          <cell r="B76" t="str">
            <v>m3k</v>
          </cell>
          <cell r="C76" t="str">
            <v>Transporte de mezcla gruesa en Caliente MGC</v>
          </cell>
          <cell r="D76">
            <v>856.06060606060601</v>
          </cell>
        </row>
        <row r="77">
          <cell r="A77" t="str">
            <v>T0010240</v>
          </cell>
          <cell r="B77" t="str">
            <v>m3k</v>
          </cell>
          <cell r="C77" t="str">
            <v>Transporte de mezcla MAF-1</v>
          </cell>
          <cell r="D77">
            <v>856.06060606060601</v>
          </cell>
        </row>
        <row r="78">
          <cell r="A78" t="str">
            <v>T0010250</v>
          </cell>
          <cell r="B78" t="str">
            <v>m3k</v>
          </cell>
          <cell r="C78" t="str">
            <v>Transporte de mezcla MAF-2</v>
          </cell>
          <cell r="D78">
            <v>856.06060606060601</v>
          </cell>
        </row>
        <row r="79">
          <cell r="A79" t="str">
            <v>T0010260</v>
          </cell>
          <cell r="B79" t="str">
            <v>m3k</v>
          </cell>
          <cell r="C79" t="str">
            <v>Transporte de mezcla MAF-3</v>
          </cell>
          <cell r="D79">
            <v>856.06060606060601</v>
          </cell>
        </row>
        <row r="80">
          <cell r="A80" t="str">
            <v>T0010210</v>
          </cell>
          <cell r="B80" t="str">
            <v>m3k</v>
          </cell>
          <cell r="C80" t="str">
            <v>Transporte de mezcla MDF-1</v>
          </cell>
          <cell r="D80">
            <v>856.06060606060601</v>
          </cell>
        </row>
        <row r="81">
          <cell r="A81" t="str">
            <v>T0010220</v>
          </cell>
          <cell r="B81" t="str">
            <v>m3k</v>
          </cell>
          <cell r="C81" t="str">
            <v>Transporte de mezcla MDF-2</v>
          </cell>
          <cell r="D81">
            <v>856.06060606060601</v>
          </cell>
        </row>
        <row r="82">
          <cell r="A82" t="str">
            <v>T0010230</v>
          </cell>
          <cell r="B82" t="str">
            <v>m3k</v>
          </cell>
          <cell r="C82" t="str">
            <v>Transporte de mezcla MDF-3</v>
          </cell>
          <cell r="D82">
            <v>856.06060606060601</v>
          </cell>
        </row>
        <row r="83">
          <cell r="A83" t="str">
            <v>T0010211</v>
          </cell>
          <cell r="B83" t="str">
            <v>m3k</v>
          </cell>
          <cell r="C83" t="str">
            <v>Transporte de Mezcla Semi- Densa en Caliente MSC-19</v>
          </cell>
          <cell r="D83">
            <v>856.06060606060601</v>
          </cell>
        </row>
        <row r="84">
          <cell r="A84" t="str">
            <v>T0010090</v>
          </cell>
          <cell r="B84" t="str">
            <v>m3k</v>
          </cell>
          <cell r="C84" t="str">
            <v>Transporte de piedra</v>
          </cell>
          <cell r="D84">
            <v>856.06060606060601</v>
          </cell>
        </row>
        <row r="85">
          <cell r="A85" t="str">
            <v>T0010091</v>
          </cell>
          <cell r="B85" t="str">
            <v>m3k</v>
          </cell>
          <cell r="C85" t="str">
            <v>Transporte de piedra para Ciclópeo</v>
          </cell>
          <cell r="D85">
            <v>856.06060606060601</v>
          </cell>
        </row>
        <row r="86">
          <cell r="A86" t="str">
            <v>T0010092</v>
          </cell>
          <cell r="B86" t="str">
            <v>m3t</v>
          </cell>
          <cell r="C86" t="str">
            <v>Transporte de piedra para ciclópeo</v>
          </cell>
          <cell r="D86">
            <v>856.06060606060601</v>
          </cell>
        </row>
        <row r="87">
          <cell r="A87" t="str">
            <v>T0010094</v>
          </cell>
          <cell r="B87" t="str">
            <v>m3k</v>
          </cell>
          <cell r="C87" t="str">
            <v>Transporte de piedra para gaviones</v>
          </cell>
          <cell r="D87">
            <v>856.06060606060601</v>
          </cell>
        </row>
        <row r="88">
          <cell r="A88" t="str">
            <v>T0010095</v>
          </cell>
          <cell r="B88" t="str">
            <v>m3k</v>
          </cell>
          <cell r="C88" t="str">
            <v>Transporte de piedra para gaviones</v>
          </cell>
          <cell r="D88">
            <v>856.06060606060601</v>
          </cell>
        </row>
        <row r="89">
          <cell r="A89" t="str">
            <v>T0010015</v>
          </cell>
          <cell r="B89" t="str">
            <v>m3k</v>
          </cell>
          <cell r="C89" t="str">
            <v>Transporte fibra o mulch hidráulico</v>
          </cell>
          <cell r="D89">
            <v>856.06060606060601</v>
          </cell>
        </row>
        <row r="90">
          <cell r="A90" t="str">
            <v>T001028</v>
          </cell>
          <cell r="B90" t="str">
            <v>m3k</v>
          </cell>
          <cell r="C90" t="str">
            <v>Transporte material de Sub Base procesado en planta</v>
          </cell>
          <cell r="D90">
            <v>856.06060606060601</v>
          </cell>
        </row>
        <row r="91">
          <cell r="A91" t="str">
            <v>T0010016</v>
          </cell>
          <cell r="B91" t="str">
            <v>m3k</v>
          </cell>
          <cell r="C91" t="str">
            <v>Transporte tierra abonada</v>
          </cell>
          <cell r="D91">
            <v>856.06060606060601</v>
          </cell>
        </row>
        <row r="92">
          <cell r="A92" t="str">
            <v>T0010038</v>
          </cell>
          <cell r="B92" t="str">
            <v>m3k</v>
          </cell>
          <cell r="C92" t="str">
            <v>Trasporte de material Remoción de Postes</v>
          </cell>
          <cell r="D92">
            <v>856.06060606060601</v>
          </cell>
        </row>
        <row r="93">
          <cell r="A93" t="str">
            <v>T0015012</v>
          </cell>
          <cell r="B93" t="str">
            <v>km</v>
          </cell>
          <cell r="C93" t="str">
            <v>Equipo de Transporte (Camiones Grúas</v>
          </cell>
          <cell r="D93">
            <v>53.012714495629318</v>
          </cell>
        </row>
        <row r="94">
          <cell r="A94" t="str">
            <v>T0010440</v>
          </cell>
          <cell r="B94" t="str">
            <v>u</v>
          </cell>
          <cell r="C94" t="str">
            <v>Pasajes aéreos</v>
          </cell>
          <cell r="D94">
            <v>250000</v>
          </cell>
        </row>
        <row r="95">
          <cell r="A95" t="str">
            <v>T0010001</v>
          </cell>
          <cell r="B95" t="str">
            <v>tkm</v>
          </cell>
          <cell r="C95" t="str">
            <v>Transporte de acero</v>
          </cell>
          <cell r="D95">
            <v>0.29694158018383182</v>
          </cell>
        </row>
        <row r="96">
          <cell r="A96" t="str">
            <v>T0010011</v>
          </cell>
          <cell r="B96" t="str">
            <v>m3k</v>
          </cell>
          <cell r="C96" t="str">
            <v>Transporte de Adoquín e=8cm</v>
          </cell>
          <cell r="D96">
            <v>1200</v>
          </cell>
        </row>
        <row r="97">
          <cell r="A97" t="str">
            <v>T0010053</v>
          </cell>
          <cell r="B97" t="str">
            <v>m3k</v>
          </cell>
          <cell r="C97" t="str">
            <v>Transporte de barrera de seguridad</v>
          </cell>
          <cell r="D97">
            <v>1200</v>
          </cell>
        </row>
        <row r="98">
          <cell r="A98" t="str">
            <v>T0010008</v>
          </cell>
          <cell r="B98" t="str">
            <v>u</v>
          </cell>
          <cell r="C98" t="str">
            <v>Transporte de defensa</v>
          </cell>
          <cell r="D98">
            <v>16204.81423071168</v>
          </cell>
        </row>
        <row r="99">
          <cell r="A99" t="str">
            <v>T0010021</v>
          </cell>
          <cell r="B99" t="str">
            <v>m3k</v>
          </cell>
          <cell r="C99" t="str">
            <v>Transporte de Defensa Metálica</v>
          </cell>
          <cell r="D99">
            <v>1200</v>
          </cell>
        </row>
        <row r="100">
          <cell r="A100" t="str">
            <v>T0010120</v>
          </cell>
          <cell r="B100" t="str">
            <v>m3t</v>
          </cell>
          <cell r="C100" t="str">
            <v>Transporte de emulsión</v>
          </cell>
          <cell r="D100">
            <v>1200</v>
          </cell>
        </row>
        <row r="101">
          <cell r="A101" t="str">
            <v>T0010420</v>
          </cell>
          <cell r="B101" t="str">
            <v>m3k</v>
          </cell>
          <cell r="C101" t="str">
            <v>Transporte de equipos</v>
          </cell>
          <cell r="D101">
            <v>3631.2923808298465</v>
          </cell>
        </row>
        <row r="102">
          <cell r="A102" t="str">
            <v>T0010421</v>
          </cell>
          <cell r="B102" t="str">
            <v>g</v>
          </cell>
          <cell r="C102" t="str">
            <v>Transporte de Equipos para Prueba (1)</v>
          </cell>
          <cell r="D102">
            <v>97257.972448849818</v>
          </cell>
        </row>
        <row r="103">
          <cell r="A103" t="str">
            <v>T0010162</v>
          </cell>
          <cell r="B103" t="str">
            <v>kgk</v>
          </cell>
          <cell r="C103" t="str">
            <v>Transporte de estructura metálica (En Obra)</v>
          </cell>
          <cell r="D103">
            <v>0.44800000000000001</v>
          </cell>
        </row>
        <row r="104">
          <cell r="A104" t="str">
            <v>T0010160</v>
          </cell>
          <cell r="B104" t="str">
            <v>kgk</v>
          </cell>
          <cell r="C104" t="str">
            <v xml:space="preserve">Transporte de estructuras metálicas </v>
          </cell>
          <cell r="D104">
            <v>0.29694158018383182</v>
          </cell>
        </row>
        <row r="105">
          <cell r="A105" t="str">
            <v>T0010037</v>
          </cell>
          <cell r="B105" t="str">
            <v>m3k</v>
          </cell>
          <cell r="C105" t="str">
            <v>Transporte de material proveniente de la excavación incluyendo botadero</v>
          </cell>
          <cell r="D105">
            <v>1514.0802845163271</v>
          </cell>
        </row>
        <row r="106">
          <cell r="A106" t="str">
            <v>T0010460</v>
          </cell>
          <cell r="B106" t="str">
            <v>u</v>
          </cell>
          <cell r="C106" t="str">
            <v>Transporte de personal de montaje</v>
          </cell>
          <cell r="D106">
            <v>101205.07647825743</v>
          </cell>
        </row>
        <row r="107">
          <cell r="A107" t="str">
            <v>T0010088</v>
          </cell>
          <cell r="B107" t="str">
            <v>m3k</v>
          </cell>
          <cell r="C107" t="str">
            <v>Transporte de poste de madera</v>
          </cell>
          <cell r="D107">
            <v>1200</v>
          </cell>
        </row>
        <row r="108">
          <cell r="A108" t="str">
            <v>T0010029</v>
          </cell>
          <cell r="B108" t="str">
            <v>m3k</v>
          </cell>
          <cell r="C108" t="str">
            <v>Transporte de Remoción de Ductos de Servicios existentes.</v>
          </cell>
          <cell r="D108">
            <v>1200</v>
          </cell>
        </row>
        <row r="109">
          <cell r="A109" t="str">
            <v>T0010026</v>
          </cell>
          <cell r="B109" t="str">
            <v>m3k</v>
          </cell>
          <cell r="C109" t="str">
            <v>Transporte de Sección Final</v>
          </cell>
          <cell r="D109">
            <v>1200</v>
          </cell>
        </row>
        <row r="110">
          <cell r="A110" t="str">
            <v>T0010430</v>
          </cell>
          <cell r="B110" t="str">
            <v>m3k</v>
          </cell>
          <cell r="C110" t="str">
            <v>Transporte de tablestacas</v>
          </cell>
          <cell r="D110">
            <v>1200</v>
          </cell>
        </row>
        <row r="111">
          <cell r="A111" t="str">
            <v>T0010114</v>
          </cell>
          <cell r="B111" t="str">
            <v>m3t</v>
          </cell>
          <cell r="C111" t="str">
            <v>Transporte de tubería</v>
          </cell>
          <cell r="D111">
            <v>850</v>
          </cell>
        </row>
        <row r="112">
          <cell r="A112" t="str">
            <v>T0010115</v>
          </cell>
          <cell r="B112" t="str">
            <v>kgk</v>
          </cell>
          <cell r="C112" t="str">
            <v>Transporte de Tubería de Concreto Reforzado</v>
          </cell>
          <cell r="D112">
            <v>2.0064298636291702</v>
          </cell>
        </row>
        <row r="113">
          <cell r="A113" t="str">
            <v>T0010150</v>
          </cell>
          <cell r="B113" t="str">
            <v>m3t</v>
          </cell>
          <cell r="C113" t="str">
            <v>Transporte de tubería pvc de 33 pulgadas</v>
          </cell>
          <cell r="D113">
            <v>511.15276679746546</v>
          </cell>
        </row>
        <row r="114">
          <cell r="A114" t="str">
            <v>T0010450</v>
          </cell>
          <cell r="B114" t="str">
            <v>u</v>
          </cell>
          <cell r="C114" t="str">
            <v>Transporte de tubos. celdas, etc.</v>
          </cell>
          <cell r="D114">
            <v>773039.43787073856</v>
          </cell>
        </row>
        <row r="115">
          <cell r="A115" t="str">
            <v>T0010140</v>
          </cell>
          <cell r="B115" t="str">
            <v>u</v>
          </cell>
          <cell r="C115" t="str">
            <v>Transporte incluyendo el botadero y conformación del material</v>
          </cell>
          <cell r="D115">
            <v>728.95309646569194</v>
          </cell>
        </row>
        <row r="116">
          <cell r="A116" t="str">
            <v>T0010034</v>
          </cell>
          <cell r="B116" t="str">
            <v>m3k</v>
          </cell>
          <cell r="C116" t="str">
            <v>Transporte sección de Tope</v>
          </cell>
          <cell r="D116">
            <v>19.899748742132399</v>
          </cell>
        </row>
        <row r="117">
          <cell r="A117" t="str">
            <v>T0010081</v>
          </cell>
          <cell r="B117" t="str">
            <v>u</v>
          </cell>
          <cell r="C117" t="str">
            <v>Trasporte de Torre</v>
          </cell>
          <cell r="D117">
            <v>367331.31743084954</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ow r="78">
          <cell r="N78">
            <v>856.06060606060601</v>
          </cell>
        </row>
      </sheetData>
      <sheetData sheetId="325"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openxmlformats.org/officeDocument/2006/relationships/image" Target="../media/image4.emf"/><Relationship Id="rId4" Type="http://schemas.openxmlformats.org/officeDocument/2006/relationships/oleObject" Target="../embeddings/oleObject1.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4.bin"/><Relationship Id="rId5" Type="http://schemas.openxmlformats.org/officeDocument/2006/relationships/image" Target="../media/image4.emf"/><Relationship Id="rId4" Type="http://schemas.openxmlformats.org/officeDocument/2006/relationships/oleObject" Target="../embeddings/oleObject2.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5.xml"/><Relationship Id="rId1" Type="http://schemas.openxmlformats.org/officeDocument/2006/relationships/printerSettings" Target="../printerSettings/printerSettings5.bin"/><Relationship Id="rId5" Type="http://schemas.openxmlformats.org/officeDocument/2006/relationships/image" Target="../media/image4.emf"/><Relationship Id="rId4" Type="http://schemas.openxmlformats.org/officeDocument/2006/relationships/oleObject" Target="../embeddings/oleObject3.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6.xml"/><Relationship Id="rId1" Type="http://schemas.openxmlformats.org/officeDocument/2006/relationships/printerSettings" Target="../printerSettings/printerSettings6.bin"/><Relationship Id="rId5" Type="http://schemas.openxmlformats.org/officeDocument/2006/relationships/image" Target="../media/image4.emf"/><Relationship Id="rId4" Type="http://schemas.openxmlformats.org/officeDocument/2006/relationships/oleObject" Target="../embeddings/oleObject4.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7.xml"/><Relationship Id="rId1" Type="http://schemas.openxmlformats.org/officeDocument/2006/relationships/printerSettings" Target="../printerSettings/printerSettings7.bin"/><Relationship Id="rId5" Type="http://schemas.openxmlformats.org/officeDocument/2006/relationships/image" Target="../media/image4.emf"/><Relationship Id="rId4" Type="http://schemas.openxmlformats.org/officeDocument/2006/relationships/oleObject" Target="../embeddings/oleObject5.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8.xml"/><Relationship Id="rId1" Type="http://schemas.openxmlformats.org/officeDocument/2006/relationships/printerSettings" Target="../printerSettings/printerSettings8.bin"/><Relationship Id="rId5" Type="http://schemas.openxmlformats.org/officeDocument/2006/relationships/image" Target="../media/image4.emf"/><Relationship Id="rId4" Type="http://schemas.openxmlformats.org/officeDocument/2006/relationships/oleObject" Target="../embeddings/oleObject6.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9.xml"/><Relationship Id="rId1" Type="http://schemas.openxmlformats.org/officeDocument/2006/relationships/printerSettings" Target="../printerSettings/printerSettings9.bin"/><Relationship Id="rId5" Type="http://schemas.openxmlformats.org/officeDocument/2006/relationships/image" Target="../media/image4.emf"/><Relationship Id="rId4" Type="http://schemas.openxmlformats.org/officeDocument/2006/relationships/oleObject" Target="../embeddings/oleObject7.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0.xml"/><Relationship Id="rId1" Type="http://schemas.openxmlformats.org/officeDocument/2006/relationships/printerSettings" Target="../printerSettings/printerSettings10.bin"/><Relationship Id="rId5" Type="http://schemas.openxmlformats.org/officeDocument/2006/relationships/image" Target="../media/image4.emf"/><Relationship Id="rId4" Type="http://schemas.openxmlformats.org/officeDocument/2006/relationships/oleObject" Target="../embeddings/oleObject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B1:Q368"/>
  <sheetViews>
    <sheetView topLeftCell="A215" workbookViewId="0">
      <selection activeCell="B78" sqref="B78:Q85"/>
    </sheetView>
  </sheetViews>
  <sheetFormatPr baseColWidth="10" defaultRowHeight="12.75"/>
  <cols>
    <col min="1" max="1" width="11.42578125" style="2"/>
    <col min="2" max="2" width="26.42578125" style="1" customWidth="1"/>
    <col min="3" max="3" width="17.7109375" style="2" customWidth="1"/>
    <col min="4" max="7" width="4.42578125" style="2" customWidth="1"/>
    <col min="8" max="8" width="17.7109375" style="2" customWidth="1"/>
    <col min="9" max="12" width="4.42578125" style="2" customWidth="1"/>
    <col min="13" max="13" width="17.7109375" style="2" customWidth="1"/>
    <col min="14" max="16" width="4.42578125" style="2" customWidth="1"/>
    <col min="17" max="17" width="4.42578125" style="3" customWidth="1"/>
    <col min="18" max="16384" width="11.42578125" style="2"/>
  </cols>
  <sheetData>
    <row r="1" spans="2:17" ht="13.5" thickBot="1"/>
    <row r="2" spans="2:17" ht="12.75" customHeight="1">
      <c r="B2" s="446"/>
      <c r="C2" s="449" t="s">
        <v>2</v>
      </c>
      <c r="D2" s="450"/>
      <c r="E2" s="450"/>
      <c r="F2" s="450"/>
      <c r="G2" s="450"/>
      <c r="H2" s="450"/>
      <c r="I2" s="450"/>
      <c r="J2" s="450"/>
      <c r="K2" s="450"/>
      <c r="L2" s="451"/>
      <c r="M2" s="428" t="s">
        <v>27</v>
      </c>
      <c r="N2" s="431" t="s">
        <v>28</v>
      </c>
      <c r="O2" s="432"/>
      <c r="P2" s="432"/>
      <c r="Q2" s="433"/>
    </row>
    <row r="3" spans="2:17" ht="12.75" customHeight="1">
      <c r="B3" s="447"/>
      <c r="C3" s="440" t="s">
        <v>1</v>
      </c>
      <c r="D3" s="441"/>
      <c r="E3" s="441"/>
      <c r="F3" s="441"/>
      <c r="G3" s="441"/>
      <c r="H3" s="441"/>
      <c r="I3" s="441"/>
      <c r="J3" s="441"/>
      <c r="K3" s="441"/>
      <c r="L3" s="442"/>
      <c r="M3" s="429"/>
      <c r="N3" s="434"/>
      <c r="O3" s="435"/>
      <c r="P3" s="435"/>
      <c r="Q3" s="436"/>
    </row>
    <row r="4" spans="2:17" ht="13.5" customHeight="1" thickBot="1">
      <c r="B4" s="447"/>
      <c r="C4" s="440" t="s">
        <v>29</v>
      </c>
      <c r="D4" s="441"/>
      <c r="E4" s="441"/>
      <c r="F4" s="441"/>
      <c r="G4" s="441"/>
      <c r="H4" s="441"/>
      <c r="I4" s="441"/>
      <c r="J4" s="441"/>
      <c r="K4" s="441"/>
      <c r="L4" s="442"/>
      <c r="M4" s="430"/>
      <c r="N4" s="437"/>
      <c r="O4" s="438"/>
      <c r="P4" s="438"/>
      <c r="Q4" s="439"/>
    </row>
    <row r="5" spans="2:17" ht="13.5" customHeight="1" thickBot="1">
      <c r="B5" s="447"/>
      <c r="C5" s="440" t="s">
        <v>30</v>
      </c>
      <c r="D5" s="441"/>
      <c r="E5" s="441"/>
      <c r="F5" s="441"/>
      <c r="G5" s="441"/>
      <c r="H5" s="441"/>
      <c r="I5" s="441"/>
      <c r="J5" s="441"/>
      <c r="K5" s="441"/>
      <c r="L5" s="442"/>
      <c r="M5" s="4" t="s">
        <v>31</v>
      </c>
      <c r="N5" s="443">
        <v>4</v>
      </c>
      <c r="O5" s="444"/>
      <c r="P5" s="444"/>
      <c r="Q5" s="445"/>
    </row>
    <row r="6" spans="2:17" ht="13.5" customHeight="1" thickBot="1">
      <c r="B6" s="448"/>
      <c r="C6" s="452" t="s">
        <v>32</v>
      </c>
      <c r="D6" s="453"/>
      <c r="E6" s="453"/>
      <c r="F6" s="453"/>
      <c r="G6" s="453"/>
      <c r="H6" s="453"/>
      <c r="I6" s="453"/>
      <c r="J6" s="453"/>
      <c r="K6" s="453"/>
      <c r="L6" s="454"/>
      <c r="M6" s="4" t="s">
        <v>33</v>
      </c>
      <c r="N6" s="443" t="s">
        <v>34</v>
      </c>
      <c r="O6" s="444"/>
      <c r="P6" s="444"/>
      <c r="Q6" s="445"/>
    </row>
    <row r="7" spans="2:17" ht="13.5" customHeight="1"/>
    <row r="8" spans="2:17" ht="13.5" customHeight="1"/>
    <row r="9" spans="2:17">
      <c r="B9" s="5" t="s">
        <v>35</v>
      </c>
    </row>
    <row r="11" spans="2:17" ht="18.75" customHeight="1">
      <c r="B11" s="596" t="s">
        <v>36</v>
      </c>
      <c r="C11" s="595" t="s">
        <v>37</v>
      </c>
      <c r="D11" s="595"/>
      <c r="E11" s="595"/>
      <c r="F11" s="597" t="s">
        <v>38</v>
      </c>
      <c r="G11" s="598"/>
      <c r="H11" s="595" t="s">
        <v>39</v>
      </c>
      <c r="I11" s="595"/>
      <c r="J11" s="595"/>
      <c r="K11" s="593"/>
      <c r="L11" s="594"/>
      <c r="M11" s="595" t="s">
        <v>40</v>
      </c>
      <c r="N11" s="595"/>
      <c r="O11" s="595"/>
      <c r="P11" s="593"/>
      <c r="Q11" s="594"/>
    </row>
    <row r="12" spans="2:17" ht="18.75" customHeight="1">
      <c r="B12" s="596"/>
      <c r="C12" s="595" t="s">
        <v>41</v>
      </c>
      <c r="D12" s="595"/>
      <c r="E12" s="595"/>
      <c r="F12" s="593"/>
      <c r="G12" s="594"/>
      <c r="H12" s="595" t="s">
        <v>42</v>
      </c>
      <c r="I12" s="595"/>
      <c r="J12" s="595"/>
      <c r="K12" s="593"/>
      <c r="L12" s="594"/>
      <c r="M12" s="595" t="s">
        <v>43</v>
      </c>
      <c r="N12" s="595"/>
      <c r="O12" s="595"/>
      <c r="P12" s="593"/>
      <c r="Q12" s="594"/>
    </row>
    <row r="13" spans="2:17" ht="18.75" customHeight="1">
      <c r="B13" s="596"/>
      <c r="C13" s="595" t="s">
        <v>44</v>
      </c>
      <c r="D13" s="595"/>
      <c r="E13" s="595"/>
      <c r="F13" s="593"/>
      <c r="G13" s="594"/>
      <c r="H13" s="595" t="s">
        <v>45</v>
      </c>
      <c r="I13" s="595"/>
      <c r="J13" s="595"/>
      <c r="K13" s="593"/>
      <c r="L13" s="594"/>
      <c r="M13" s="595" t="s">
        <v>46</v>
      </c>
      <c r="N13" s="595"/>
      <c r="O13" s="595"/>
      <c r="P13" s="593"/>
      <c r="Q13" s="594"/>
    </row>
    <row r="14" spans="2:17" ht="27" customHeight="1">
      <c r="B14" s="6" t="s">
        <v>47</v>
      </c>
      <c r="C14" s="591"/>
      <c r="D14" s="591"/>
      <c r="E14" s="591"/>
      <c r="F14" s="591"/>
      <c r="G14" s="591"/>
      <c r="H14" s="591"/>
      <c r="I14" s="591"/>
      <c r="J14" s="591"/>
      <c r="K14" s="591"/>
      <c r="L14" s="591"/>
      <c r="M14" s="591"/>
      <c r="N14" s="591"/>
      <c r="O14" s="591"/>
      <c r="P14" s="591"/>
      <c r="Q14" s="591"/>
    </row>
    <row r="15" spans="2:17" ht="49.5" customHeight="1">
      <c r="B15" s="6" t="s">
        <v>48</v>
      </c>
      <c r="C15" s="592" t="e">
        <f>#REF!</f>
        <v>#REF!</v>
      </c>
      <c r="D15" s="592"/>
      <c r="E15" s="592"/>
      <c r="F15" s="592"/>
      <c r="G15" s="592"/>
      <c r="H15" s="592"/>
      <c r="I15" s="592"/>
      <c r="J15" s="592"/>
      <c r="K15" s="592"/>
      <c r="L15" s="592"/>
      <c r="M15" s="592"/>
      <c r="N15" s="592"/>
      <c r="O15" s="592"/>
      <c r="P15" s="592"/>
      <c r="Q15" s="592"/>
    </row>
    <row r="16" spans="2:17" ht="27" customHeight="1">
      <c r="B16" s="6" t="s">
        <v>49</v>
      </c>
      <c r="C16" s="591"/>
      <c r="D16" s="591"/>
      <c r="E16" s="591"/>
      <c r="F16" s="591"/>
      <c r="G16" s="591"/>
      <c r="H16" s="591"/>
      <c r="I16" s="591"/>
      <c r="J16" s="591"/>
      <c r="K16" s="591"/>
      <c r="L16" s="591"/>
      <c r="M16" s="591"/>
      <c r="N16" s="591"/>
      <c r="O16" s="591"/>
      <c r="P16" s="591"/>
      <c r="Q16" s="591"/>
    </row>
    <row r="17" spans="2:17" ht="27" customHeight="1">
      <c r="B17" s="6" t="s">
        <v>50</v>
      </c>
      <c r="C17" s="592" t="s">
        <v>156</v>
      </c>
      <c r="D17" s="592"/>
      <c r="E17" s="592"/>
      <c r="F17" s="592"/>
      <c r="G17" s="592"/>
      <c r="H17" s="592"/>
      <c r="I17" s="592"/>
      <c r="J17" s="592"/>
      <c r="K17" s="592"/>
      <c r="L17" s="592"/>
      <c r="M17" s="592"/>
      <c r="N17" s="592"/>
      <c r="O17" s="592"/>
      <c r="P17" s="592"/>
      <c r="Q17" s="592"/>
    </row>
    <row r="18" spans="2:17" ht="27" customHeight="1">
      <c r="B18" s="6" t="s">
        <v>51</v>
      </c>
      <c r="C18" s="592">
        <v>2016</v>
      </c>
      <c r="D18" s="592"/>
      <c r="E18" s="592"/>
      <c r="F18" s="592"/>
      <c r="G18" s="592"/>
      <c r="H18" s="592"/>
      <c r="I18" s="592"/>
      <c r="J18" s="592"/>
      <c r="K18" s="592"/>
      <c r="L18" s="592"/>
      <c r="M18" s="592"/>
      <c r="N18" s="592"/>
      <c r="O18" s="592"/>
      <c r="P18" s="592"/>
      <c r="Q18" s="592"/>
    </row>
    <row r="19" spans="2:17" ht="27" customHeight="1">
      <c r="B19" s="6" t="s">
        <v>52</v>
      </c>
      <c r="C19" s="592" t="s">
        <v>153</v>
      </c>
      <c r="D19" s="592"/>
      <c r="E19" s="592"/>
      <c r="F19" s="592"/>
      <c r="G19" s="592"/>
      <c r="H19" s="592"/>
      <c r="I19" s="592"/>
      <c r="J19" s="592"/>
      <c r="K19" s="592"/>
      <c r="L19" s="592"/>
      <c r="M19" s="592"/>
      <c r="N19" s="592"/>
      <c r="O19" s="592"/>
      <c r="P19" s="592"/>
      <c r="Q19" s="592"/>
    </row>
    <row r="20" spans="2:17" ht="27" customHeight="1">
      <c r="B20" s="6" t="s">
        <v>53</v>
      </c>
      <c r="C20" s="592" t="s">
        <v>54</v>
      </c>
      <c r="D20" s="592"/>
      <c r="E20" s="592"/>
      <c r="F20" s="592"/>
      <c r="G20" s="592"/>
      <c r="H20" s="592"/>
      <c r="I20" s="592"/>
      <c r="J20" s="592"/>
      <c r="K20" s="592"/>
      <c r="L20" s="592"/>
      <c r="M20" s="592"/>
      <c r="N20" s="592"/>
      <c r="O20" s="592"/>
      <c r="P20" s="592"/>
      <c r="Q20" s="592"/>
    </row>
    <row r="21" spans="2:17" ht="27" customHeight="1">
      <c r="B21" s="6" t="s">
        <v>55</v>
      </c>
      <c r="C21" s="592" t="s">
        <v>157</v>
      </c>
      <c r="D21" s="592"/>
      <c r="E21" s="592"/>
      <c r="F21" s="592"/>
      <c r="G21" s="592"/>
      <c r="H21" s="592"/>
      <c r="I21" s="592"/>
      <c r="J21" s="592"/>
      <c r="K21" s="592"/>
      <c r="L21" s="592"/>
      <c r="M21" s="592"/>
      <c r="N21" s="592"/>
      <c r="O21" s="592"/>
      <c r="P21" s="592"/>
      <c r="Q21" s="592"/>
    </row>
    <row r="25" spans="2:17">
      <c r="B25" s="7" t="s">
        <v>56</v>
      </c>
    </row>
    <row r="26" spans="2:17">
      <c r="B26" s="8"/>
    </row>
    <row r="27" spans="2:17">
      <c r="B27" s="5" t="s">
        <v>57</v>
      </c>
    </row>
    <row r="28" spans="2:17">
      <c r="B28" s="9" t="s">
        <v>58</v>
      </c>
    </row>
    <row r="30" spans="2:17">
      <c r="B30" s="588" t="s">
        <v>59</v>
      </c>
      <c r="C30" s="588"/>
      <c r="D30" s="588"/>
      <c r="E30" s="588"/>
      <c r="F30" s="588"/>
      <c r="G30" s="588"/>
      <c r="H30" s="588"/>
      <c r="I30" s="588"/>
      <c r="J30" s="588"/>
      <c r="K30" s="588"/>
      <c r="L30" s="588"/>
      <c r="M30" s="588"/>
      <c r="N30" s="588"/>
      <c r="O30" s="588"/>
      <c r="P30" s="588"/>
      <c r="Q30" s="588"/>
    </row>
    <row r="31" spans="2:17">
      <c r="B31" s="588"/>
      <c r="C31" s="588"/>
      <c r="D31" s="588"/>
      <c r="E31" s="588"/>
      <c r="F31" s="588"/>
      <c r="G31" s="588"/>
      <c r="H31" s="588"/>
      <c r="I31" s="588"/>
      <c r="J31" s="588"/>
      <c r="K31" s="588"/>
      <c r="L31" s="588"/>
      <c r="M31" s="588"/>
      <c r="N31" s="588"/>
      <c r="O31" s="588"/>
      <c r="P31" s="588"/>
      <c r="Q31" s="588"/>
    </row>
    <row r="32" spans="2:17">
      <c r="B32" s="588"/>
      <c r="C32" s="588"/>
      <c r="D32" s="588"/>
      <c r="E32" s="588"/>
      <c r="F32" s="588"/>
      <c r="G32" s="588"/>
      <c r="H32" s="588"/>
      <c r="I32" s="588"/>
      <c r="J32" s="588"/>
      <c r="K32" s="588"/>
      <c r="L32" s="588"/>
      <c r="M32" s="588"/>
      <c r="N32" s="588"/>
      <c r="O32" s="588"/>
      <c r="P32" s="588"/>
      <c r="Q32" s="588"/>
    </row>
    <row r="33" spans="2:17">
      <c r="B33" s="588"/>
      <c r="C33" s="588"/>
      <c r="D33" s="588"/>
      <c r="E33" s="588"/>
      <c r="F33" s="588"/>
      <c r="G33" s="588"/>
      <c r="H33" s="588"/>
      <c r="I33" s="588"/>
      <c r="J33" s="588"/>
      <c r="K33" s="588"/>
      <c r="L33" s="588"/>
      <c r="M33" s="588"/>
      <c r="N33" s="588"/>
      <c r="O33" s="588"/>
      <c r="P33" s="588"/>
      <c r="Q33" s="588"/>
    </row>
    <row r="34" spans="2:17">
      <c r="B34" s="588"/>
      <c r="C34" s="588"/>
      <c r="D34" s="588"/>
      <c r="E34" s="588"/>
      <c r="F34" s="588"/>
      <c r="G34" s="588"/>
      <c r="H34" s="588"/>
      <c r="I34" s="588"/>
      <c r="J34" s="588"/>
      <c r="K34" s="588"/>
      <c r="L34" s="588"/>
      <c r="M34" s="588"/>
      <c r="N34" s="588"/>
      <c r="O34" s="588"/>
      <c r="P34" s="588"/>
      <c r="Q34" s="588"/>
    </row>
    <row r="35" spans="2:17">
      <c r="B35" s="588"/>
      <c r="C35" s="588"/>
      <c r="D35" s="588"/>
      <c r="E35" s="588"/>
      <c r="F35" s="588"/>
      <c r="G35" s="588"/>
      <c r="H35" s="588"/>
      <c r="I35" s="588"/>
      <c r="J35" s="588"/>
      <c r="K35" s="588"/>
      <c r="L35" s="588"/>
      <c r="M35" s="588"/>
      <c r="N35" s="588"/>
      <c r="O35" s="588"/>
      <c r="P35" s="588"/>
      <c r="Q35" s="588"/>
    </row>
    <row r="36" spans="2:17">
      <c r="B36" s="588"/>
      <c r="C36" s="588"/>
      <c r="D36" s="588"/>
      <c r="E36" s="588"/>
      <c r="F36" s="588"/>
      <c r="G36" s="588"/>
      <c r="H36" s="588"/>
      <c r="I36" s="588"/>
      <c r="J36" s="588"/>
      <c r="K36" s="588"/>
      <c r="L36" s="588"/>
      <c r="M36" s="588"/>
      <c r="N36" s="588"/>
      <c r="O36" s="588"/>
      <c r="P36" s="588"/>
      <c r="Q36" s="588"/>
    </row>
    <row r="37" spans="2:17">
      <c r="B37" s="588"/>
      <c r="C37" s="588"/>
      <c r="D37" s="588"/>
      <c r="E37" s="588"/>
      <c r="F37" s="588"/>
      <c r="G37" s="588"/>
      <c r="H37" s="588"/>
      <c r="I37" s="588"/>
      <c r="J37" s="588"/>
      <c r="K37" s="588"/>
      <c r="L37" s="588"/>
      <c r="M37" s="588"/>
      <c r="N37" s="588"/>
      <c r="O37" s="588"/>
      <c r="P37" s="588"/>
      <c r="Q37" s="588"/>
    </row>
    <row r="40" spans="2:17">
      <c r="B40" s="5" t="s">
        <v>60</v>
      </c>
    </row>
    <row r="42" spans="2:17">
      <c r="B42" s="588" t="s">
        <v>59</v>
      </c>
      <c r="C42" s="588"/>
      <c r="D42" s="588"/>
      <c r="E42" s="588"/>
      <c r="F42" s="588"/>
      <c r="G42" s="588"/>
      <c r="H42" s="588"/>
      <c r="I42" s="588"/>
      <c r="J42" s="588"/>
      <c r="K42" s="588"/>
      <c r="L42" s="588"/>
      <c r="M42" s="588"/>
      <c r="N42" s="588"/>
      <c r="O42" s="588"/>
      <c r="P42" s="588"/>
      <c r="Q42" s="588"/>
    </row>
    <row r="43" spans="2:17">
      <c r="B43" s="588"/>
      <c r="C43" s="588"/>
      <c r="D43" s="588"/>
      <c r="E43" s="588"/>
      <c r="F43" s="588"/>
      <c r="G43" s="588"/>
      <c r="H43" s="588"/>
      <c r="I43" s="588"/>
      <c r="J43" s="588"/>
      <c r="K43" s="588"/>
      <c r="L43" s="588"/>
      <c r="M43" s="588"/>
      <c r="N43" s="588"/>
      <c r="O43" s="588"/>
      <c r="P43" s="588"/>
      <c r="Q43" s="588"/>
    </row>
    <row r="44" spans="2:17">
      <c r="B44" s="588"/>
      <c r="C44" s="588"/>
      <c r="D44" s="588"/>
      <c r="E44" s="588"/>
      <c r="F44" s="588"/>
      <c r="G44" s="588"/>
      <c r="H44" s="588"/>
      <c r="I44" s="588"/>
      <c r="J44" s="588"/>
      <c r="K44" s="588"/>
      <c r="L44" s="588"/>
      <c r="M44" s="588"/>
      <c r="N44" s="588"/>
      <c r="O44" s="588"/>
      <c r="P44" s="588"/>
      <c r="Q44" s="588"/>
    </row>
    <row r="45" spans="2:17">
      <c r="B45" s="588"/>
      <c r="C45" s="588"/>
      <c r="D45" s="588"/>
      <c r="E45" s="588"/>
      <c r="F45" s="588"/>
      <c r="G45" s="588"/>
      <c r="H45" s="588"/>
      <c r="I45" s="588"/>
      <c r="J45" s="588"/>
      <c r="K45" s="588"/>
      <c r="L45" s="588"/>
      <c r="M45" s="588"/>
      <c r="N45" s="588"/>
      <c r="O45" s="588"/>
      <c r="P45" s="588"/>
      <c r="Q45" s="588"/>
    </row>
    <row r="46" spans="2:17">
      <c r="B46" s="588"/>
      <c r="C46" s="588"/>
      <c r="D46" s="588"/>
      <c r="E46" s="588"/>
      <c r="F46" s="588"/>
      <c r="G46" s="588"/>
      <c r="H46" s="588"/>
      <c r="I46" s="588"/>
      <c r="J46" s="588"/>
      <c r="K46" s="588"/>
      <c r="L46" s="588"/>
      <c r="M46" s="588"/>
      <c r="N46" s="588"/>
      <c r="O46" s="588"/>
      <c r="P46" s="588"/>
      <c r="Q46" s="588"/>
    </row>
    <row r="47" spans="2:17">
      <c r="B47" s="588"/>
      <c r="C47" s="588"/>
      <c r="D47" s="588"/>
      <c r="E47" s="588"/>
      <c r="F47" s="588"/>
      <c r="G47" s="588"/>
      <c r="H47" s="588"/>
      <c r="I47" s="588"/>
      <c r="J47" s="588"/>
      <c r="K47" s="588"/>
      <c r="L47" s="588"/>
      <c r="M47" s="588"/>
      <c r="N47" s="588"/>
      <c r="O47" s="588"/>
      <c r="P47" s="588"/>
      <c r="Q47" s="588"/>
    </row>
    <row r="48" spans="2:17">
      <c r="B48" s="588"/>
      <c r="C48" s="588"/>
      <c r="D48" s="588"/>
      <c r="E48" s="588"/>
      <c r="F48" s="588"/>
      <c r="G48" s="588"/>
      <c r="H48" s="588"/>
      <c r="I48" s="588"/>
      <c r="J48" s="588"/>
      <c r="K48" s="588"/>
      <c r="L48" s="588"/>
      <c r="M48" s="588"/>
      <c r="N48" s="588"/>
      <c r="O48" s="588"/>
      <c r="P48" s="588"/>
      <c r="Q48" s="588"/>
    </row>
    <row r="49" spans="2:17">
      <c r="B49" s="588"/>
      <c r="C49" s="588"/>
      <c r="D49" s="588"/>
      <c r="E49" s="588"/>
      <c r="F49" s="588"/>
      <c r="G49" s="588"/>
      <c r="H49" s="588"/>
      <c r="I49" s="588"/>
      <c r="J49" s="588"/>
      <c r="K49" s="588"/>
      <c r="L49" s="588"/>
      <c r="M49" s="588"/>
      <c r="N49" s="588"/>
      <c r="O49" s="588"/>
      <c r="P49" s="588"/>
      <c r="Q49" s="588"/>
    </row>
    <row r="52" spans="2:17">
      <c r="B52" s="5" t="s">
        <v>61</v>
      </c>
    </row>
    <row r="54" spans="2:17">
      <c r="B54" s="589" t="s">
        <v>59</v>
      </c>
      <c r="C54" s="589"/>
      <c r="D54" s="589"/>
      <c r="E54" s="589"/>
      <c r="F54" s="589"/>
      <c r="G54" s="589"/>
      <c r="H54" s="589"/>
      <c r="I54" s="589"/>
      <c r="J54" s="589"/>
      <c r="K54" s="589"/>
      <c r="L54" s="589"/>
      <c r="M54" s="589"/>
      <c r="N54" s="589"/>
      <c r="O54" s="589"/>
      <c r="P54" s="589"/>
      <c r="Q54" s="589"/>
    </row>
    <row r="55" spans="2:17">
      <c r="B55" s="589"/>
      <c r="C55" s="589"/>
      <c r="D55" s="589"/>
      <c r="E55" s="589"/>
      <c r="F55" s="589"/>
      <c r="G55" s="589"/>
      <c r="H55" s="589"/>
      <c r="I55" s="589"/>
      <c r="J55" s="589"/>
      <c r="K55" s="589"/>
      <c r="L55" s="589"/>
      <c r="M55" s="589"/>
      <c r="N55" s="589"/>
      <c r="O55" s="589"/>
      <c r="P55" s="589"/>
      <c r="Q55" s="589"/>
    </row>
    <row r="56" spans="2:17">
      <c r="B56" s="589"/>
      <c r="C56" s="589"/>
      <c r="D56" s="589"/>
      <c r="E56" s="589"/>
      <c r="F56" s="589"/>
      <c r="G56" s="589"/>
      <c r="H56" s="589"/>
      <c r="I56" s="589"/>
      <c r="J56" s="589"/>
      <c r="K56" s="589"/>
      <c r="L56" s="589"/>
      <c r="M56" s="589"/>
      <c r="N56" s="589"/>
      <c r="O56" s="589"/>
      <c r="P56" s="589"/>
      <c r="Q56" s="589"/>
    </row>
    <row r="57" spans="2:17">
      <c r="B57" s="589"/>
      <c r="C57" s="589"/>
      <c r="D57" s="589"/>
      <c r="E57" s="589"/>
      <c r="F57" s="589"/>
      <c r="G57" s="589"/>
      <c r="H57" s="589"/>
      <c r="I57" s="589"/>
      <c r="J57" s="589"/>
      <c r="K57" s="589"/>
      <c r="L57" s="589"/>
      <c r="M57" s="589"/>
      <c r="N57" s="589"/>
      <c r="O57" s="589"/>
      <c r="P57" s="589"/>
      <c r="Q57" s="589"/>
    </row>
    <row r="58" spans="2:17">
      <c r="B58" s="589"/>
      <c r="C58" s="589"/>
      <c r="D58" s="589"/>
      <c r="E58" s="589"/>
      <c r="F58" s="589"/>
      <c r="G58" s="589"/>
      <c r="H58" s="589"/>
      <c r="I58" s="589"/>
      <c r="J58" s="589"/>
      <c r="K58" s="589"/>
      <c r="L58" s="589"/>
      <c r="M58" s="589"/>
      <c r="N58" s="589"/>
      <c r="O58" s="589"/>
      <c r="P58" s="589"/>
      <c r="Q58" s="589"/>
    </row>
    <row r="59" spans="2:17">
      <c r="B59" s="589"/>
      <c r="C59" s="589"/>
      <c r="D59" s="589"/>
      <c r="E59" s="589"/>
      <c r="F59" s="589"/>
      <c r="G59" s="589"/>
      <c r="H59" s="589"/>
      <c r="I59" s="589"/>
      <c r="J59" s="589"/>
      <c r="K59" s="589"/>
      <c r="L59" s="589"/>
      <c r="M59" s="589"/>
      <c r="N59" s="589"/>
      <c r="O59" s="589"/>
      <c r="P59" s="589"/>
      <c r="Q59" s="589"/>
    </row>
    <row r="60" spans="2:17">
      <c r="B60" s="589"/>
      <c r="C60" s="589"/>
      <c r="D60" s="589"/>
      <c r="E60" s="589"/>
      <c r="F60" s="589"/>
      <c r="G60" s="589"/>
      <c r="H60" s="589"/>
      <c r="I60" s="589"/>
      <c r="J60" s="589"/>
      <c r="K60" s="589"/>
      <c r="L60" s="589"/>
      <c r="M60" s="589"/>
      <c r="N60" s="589"/>
      <c r="O60" s="589"/>
      <c r="P60" s="589"/>
      <c r="Q60" s="589"/>
    </row>
    <row r="61" spans="2:17">
      <c r="B61" s="589"/>
      <c r="C61" s="589"/>
      <c r="D61" s="589"/>
      <c r="E61" s="589"/>
      <c r="F61" s="589"/>
      <c r="G61" s="589"/>
      <c r="H61" s="589"/>
      <c r="I61" s="589"/>
      <c r="J61" s="589"/>
      <c r="K61" s="589"/>
      <c r="L61" s="589"/>
      <c r="M61" s="589"/>
      <c r="N61" s="589"/>
      <c r="O61" s="589"/>
      <c r="P61" s="589"/>
      <c r="Q61" s="589"/>
    </row>
    <row r="64" spans="2:17">
      <c r="B64" s="5" t="s">
        <v>62</v>
      </c>
    </row>
    <row r="66" spans="2:17">
      <c r="B66" s="589" t="s">
        <v>59</v>
      </c>
      <c r="C66" s="589"/>
      <c r="D66" s="589"/>
      <c r="E66" s="589"/>
      <c r="F66" s="589"/>
      <c r="G66" s="589"/>
      <c r="H66" s="589"/>
      <c r="I66" s="589"/>
      <c r="J66" s="589"/>
      <c r="K66" s="589"/>
      <c r="L66" s="589"/>
      <c r="M66" s="589"/>
      <c r="N66" s="589"/>
      <c r="O66" s="589"/>
      <c r="P66" s="589"/>
      <c r="Q66" s="589"/>
    </row>
    <row r="67" spans="2:17">
      <c r="B67" s="589"/>
      <c r="C67" s="589"/>
      <c r="D67" s="589"/>
      <c r="E67" s="589"/>
      <c r="F67" s="589"/>
      <c r="G67" s="589"/>
      <c r="H67" s="589"/>
      <c r="I67" s="589"/>
      <c r="J67" s="589"/>
      <c r="K67" s="589"/>
      <c r="L67" s="589"/>
      <c r="M67" s="589"/>
      <c r="N67" s="589"/>
      <c r="O67" s="589"/>
      <c r="P67" s="589"/>
      <c r="Q67" s="589"/>
    </row>
    <row r="68" spans="2:17">
      <c r="B68" s="589"/>
      <c r="C68" s="589"/>
      <c r="D68" s="589"/>
      <c r="E68" s="589"/>
      <c r="F68" s="589"/>
      <c r="G68" s="589"/>
      <c r="H68" s="589"/>
      <c r="I68" s="589"/>
      <c r="J68" s="589"/>
      <c r="K68" s="589"/>
      <c r="L68" s="589"/>
      <c r="M68" s="589"/>
      <c r="N68" s="589"/>
      <c r="O68" s="589"/>
      <c r="P68" s="589"/>
      <c r="Q68" s="589"/>
    </row>
    <row r="69" spans="2:17">
      <c r="B69" s="589"/>
      <c r="C69" s="589"/>
      <c r="D69" s="589"/>
      <c r="E69" s="589"/>
      <c r="F69" s="589"/>
      <c r="G69" s="589"/>
      <c r="H69" s="589"/>
      <c r="I69" s="589"/>
      <c r="J69" s="589"/>
      <c r="K69" s="589"/>
      <c r="L69" s="589"/>
      <c r="M69" s="589"/>
      <c r="N69" s="589"/>
      <c r="O69" s="589"/>
      <c r="P69" s="589"/>
      <c r="Q69" s="589"/>
    </row>
    <row r="70" spans="2:17">
      <c r="B70" s="589"/>
      <c r="C70" s="589"/>
      <c r="D70" s="589"/>
      <c r="E70" s="589"/>
      <c r="F70" s="589"/>
      <c r="G70" s="589"/>
      <c r="H70" s="589"/>
      <c r="I70" s="589"/>
      <c r="J70" s="589"/>
      <c r="K70" s="589"/>
      <c r="L70" s="589"/>
      <c r="M70" s="589"/>
      <c r="N70" s="589"/>
      <c r="O70" s="589"/>
      <c r="P70" s="589"/>
      <c r="Q70" s="589"/>
    </row>
    <row r="71" spans="2:17">
      <c r="B71" s="589"/>
      <c r="C71" s="589"/>
      <c r="D71" s="589"/>
      <c r="E71" s="589"/>
      <c r="F71" s="589"/>
      <c r="G71" s="589"/>
      <c r="H71" s="589"/>
      <c r="I71" s="589"/>
      <c r="J71" s="589"/>
      <c r="K71" s="589"/>
      <c r="L71" s="589"/>
      <c r="M71" s="589"/>
      <c r="N71" s="589"/>
      <c r="O71" s="589"/>
      <c r="P71" s="589"/>
      <c r="Q71" s="589"/>
    </row>
    <row r="72" spans="2:17">
      <c r="B72" s="589"/>
      <c r="C72" s="589"/>
      <c r="D72" s="589"/>
      <c r="E72" s="589"/>
      <c r="F72" s="589"/>
      <c r="G72" s="589"/>
      <c r="H72" s="589"/>
      <c r="I72" s="589"/>
      <c r="J72" s="589"/>
      <c r="K72" s="589"/>
      <c r="L72" s="589"/>
      <c r="M72" s="589"/>
      <c r="N72" s="589"/>
      <c r="O72" s="589"/>
      <c r="P72" s="589"/>
      <c r="Q72" s="589"/>
    </row>
    <row r="73" spans="2:17">
      <c r="B73" s="589"/>
      <c r="C73" s="589"/>
      <c r="D73" s="589"/>
      <c r="E73" s="589"/>
      <c r="F73" s="589"/>
      <c r="G73" s="589"/>
      <c r="H73" s="589"/>
      <c r="I73" s="589"/>
      <c r="J73" s="589"/>
      <c r="K73" s="589"/>
      <c r="L73" s="589"/>
      <c r="M73" s="589"/>
      <c r="N73" s="589"/>
      <c r="O73" s="589"/>
      <c r="P73" s="589"/>
      <c r="Q73" s="589"/>
    </row>
    <row r="76" spans="2:17">
      <c r="B76" s="5" t="s">
        <v>63</v>
      </c>
    </row>
    <row r="78" spans="2:17">
      <c r="B78" s="590" t="s">
        <v>155</v>
      </c>
      <c r="C78" s="590"/>
      <c r="D78" s="590"/>
      <c r="E78" s="590"/>
      <c r="F78" s="590"/>
      <c r="G78" s="590"/>
      <c r="H78" s="590"/>
      <c r="I78" s="590"/>
      <c r="J78" s="590"/>
      <c r="K78" s="590"/>
      <c r="L78" s="590"/>
      <c r="M78" s="590"/>
      <c r="N78" s="590"/>
      <c r="O78" s="590"/>
      <c r="P78" s="590"/>
      <c r="Q78" s="590"/>
    </row>
    <row r="79" spans="2:17">
      <c r="B79" s="590"/>
      <c r="C79" s="590"/>
      <c r="D79" s="590"/>
      <c r="E79" s="590"/>
      <c r="F79" s="590"/>
      <c r="G79" s="590"/>
      <c r="H79" s="590"/>
      <c r="I79" s="590"/>
      <c r="J79" s="590"/>
      <c r="K79" s="590"/>
      <c r="L79" s="590"/>
      <c r="M79" s="590"/>
      <c r="N79" s="590"/>
      <c r="O79" s="590"/>
      <c r="P79" s="590"/>
      <c r="Q79" s="590"/>
    </row>
    <row r="80" spans="2:17">
      <c r="B80" s="590"/>
      <c r="C80" s="590"/>
      <c r="D80" s="590"/>
      <c r="E80" s="590"/>
      <c r="F80" s="590"/>
      <c r="G80" s="590"/>
      <c r="H80" s="590"/>
      <c r="I80" s="590"/>
      <c r="J80" s="590"/>
      <c r="K80" s="590"/>
      <c r="L80" s="590"/>
      <c r="M80" s="590"/>
      <c r="N80" s="590"/>
      <c r="O80" s="590"/>
      <c r="P80" s="590"/>
      <c r="Q80" s="590"/>
    </row>
    <row r="81" spans="2:17">
      <c r="B81" s="590"/>
      <c r="C81" s="590"/>
      <c r="D81" s="590"/>
      <c r="E81" s="590"/>
      <c r="F81" s="590"/>
      <c r="G81" s="590"/>
      <c r="H81" s="590"/>
      <c r="I81" s="590"/>
      <c r="J81" s="590"/>
      <c r="K81" s="590"/>
      <c r="L81" s="590"/>
      <c r="M81" s="590"/>
      <c r="N81" s="590"/>
      <c r="O81" s="590"/>
      <c r="P81" s="590"/>
      <c r="Q81" s="590"/>
    </row>
    <row r="82" spans="2:17">
      <c r="B82" s="590"/>
      <c r="C82" s="590"/>
      <c r="D82" s="590"/>
      <c r="E82" s="590"/>
      <c r="F82" s="590"/>
      <c r="G82" s="590"/>
      <c r="H82" s="590"/>
      <c r="I82" s="590"/>
      <c r="J82" s="590"/>
      <c r="K82" s="590"/>
      <c r="L82" s="590"/>
      <c r="M82" s="590"/>
      <c r="N82" s="590"/>
      <c r="O82" s="590"/>
      <c r="P82" s="590"/>
      <c r="Q82" s="590"/>
    </row>
    <row r="83" spans="2:17">
      <c r="B83" s="590"/>
      <c r="C83" s="590"/>
      <c r="D83" s="590"/>
      <c r="E83" s="590"/>
      <c r="F83" s="590"/>
      <c r="G83" s="590"/>
      <c r="H83" s="590"/>
      <c r="I83" s="590"/>
      <c r="J83" s="590"/>
      <c r="K83" s="590"/>
      <c r="L83" s="590"/>
      <c r="M83" s="590"/>
      <c r="N83" s="590"/>
      <c r="O83" s="590"/>
      <c r="P83" s="590"/>
      <c r="Q83" s="590"/>
    </row>
    <row r="84" spans="2:17">
      <c r="B84" s="590"/>
      <c r="C84" s="590"/>
      <c r="D84" s="590"/>
      <c r="E84" s="590"/>
      <c r="F84" s="590"/>
      <c r="G84" s="590"/>
      <c r="H84" s="590"/>
      <c r="I84" s="590"/>
      <c r="J84" s="590"/>
      <c r="K84" s="590"/>
      <c r="L84" s="590"/>
      <c r="M84" s="590"/>
      <c r="N84" s="590"/>
      <c r="O84" s="590"/>
      <c r="P84" s="590"/>
      <c r="Q84" s="590"/>
    </row>
    <row r="85" spans="2:17" ht="36.75" customHeight="1">
      <c r="B85" s="590"/>
      <c r="C85" s="590"/>
      <c r="D85" s="590"/>
      <c r="E85" s="590"/>
      <c r="F85" s="590"/>
      <c r="G85" s="590"/>
      <c r="H85" s="590"/>
      <c r="I85" s="590"/>
      <c r="J85" s="590"/>
      <c r="K85" s="590"/>
      <c r="L85" s="590"/>
      <c r="M85" s="590"/>
      <c r="N85" s="590"/>
      <c r="O85" s="590"/>
      <c r="P85" s="590"/>
      <c r="Q85" s="590"/>
    </row>
    <row r="88" spans="2:17">
      <c r="B88" s="5" t="s">
        <v>64</v>
      </c>
    </row>
    <row r="89" spans="2:17">
      <c r="B89" s="9" t="s">
        <v>65</v>
      </c>
    </row>
    <row r="91" spans="2:17">
      <c r="B91" s="591"/>
      <c r="C91" s="591"/>
      <c r="D91" s="591"/>
      <c r="E91" s="591"/>
      <c r="F91" s="591"/>
      <c r="G91" s="591"/>
      <c r="H91" s="591"/>
      <c r="I91" s="591"/>
      <c r="J91" s="591"/>
      <c r="K91" s="591"/>
      <c r="L91" s="591"/>
      <c r="M91" s="591"/>
      <c r="N91" s="591"/>
      <c r="O91" s="591"/>
      <c r="P91" s="591"/>
      <c r="Q91" s="591"/>
    </row>
    <row r="92" spans="2:17">
      <c r="B92" s="591"/>
      <c r="C92" s="591"/>
      <c r="D92" s="591"/>
      <c r="E92" s="591"/>
      <c r="F92" s="591"/>
      <c r="G92" s="591"/>
      <c r="H92" s="591"/>
      <c r="I92" s="591"/>
      <c r="J92" s="591"/>
      <c r="K92" s="591"/>
      <c r="L92" s="591"/>
      <c r="M92" s="591"/>
      <c r="N92" s="591"/>
      <c r="O92" s="591"/>
      <c r="P92" s="591"/>
      <c r="Q92" s="591"/>
    </row>
    <row r="93" spans="2:17">
      <c r="B93" s="591"/>
      <c r="C93" s="591"/>
      <c r="D93" s="591"/>
      <c r="E93" s="591"/>
      <c r="F93" s="591"/>
      <c r="G93" s="591"/>
      <c r="H93" s="591"/>
      <c r="I93" s="591"/>
      <c r="J93" s="591"/>
      <c r="K93" s="591"/>
      <c r="L93" s="591"/>
      <c r="M93" s="591"/>
      <c r="N93" s="591"/>
      <c r="O93" s="591"/>
      <c r="P93" s="591"/>
      <c r="Q93" s="591"/>
    </row>
    <row r="94" spans="2:17">
      <c r="B94" s="591"/>
      <c r="C94" s="591"/>
      <c r="D94" s="591"/>
      <c r="E94" s="591"/>
      <c r="F94" s="591"/>
      <c r="G94" s="591"/>
      <c r="H94" s="591"/>
      <c r="I94" s="591"/>
      <c r="J94" s="591"/>
      <c r="K94" s="591"/>
      <c r="L94" s="591"/>
      <c r="M94" s="591"/>
      <c r="N94" s="591"/>
      <c r="O94" s="591"/>
      <c r="P94" s="591"/>
      <c r="Q94" s="591"/>
    </row>
    <row r="95" spans="2:17">
      <c r="B95" s="591"/>
      <c r="C95" s="591"/>
      <c r="D95" s="591"/>
      <c r="E95" s="591"/>
      <c r="F95" s="591"/>
      <c r="G95" s="591"/>
      <c r="H95" s="591"/>
      <c r="I95" s="591"/>
      <c r="J95" s="591"/>
      <c r="K95" s="591"/>
      <c r="L95" s="591"/>
      <c r="M95" s="591"/>
      <c r="N95" s="591"/>
      <c r="O95" s="591"/>
      <c r="P95" s="591"/>
      <c r="Q95" s="591"/>
    </row>
    <row r="96" spans="2:17">
      <c r="B96" s="591"/>
      <c r="C96" s="591"/>
      <c r="D96" s="591"/>
      <c r="E96" s="591"/>
      <c r="F96" s="591"/>
      <c r="G96" s="591"/>
      <c r="H96" s="591"/>
      <c r="I96" s="591"/>
      <c r="J96" s="591"/>
      <c r="K96" s="591"/>
      <c r="L96" s="591"/>
      <c r="M96" s="591"/>
      <c r="N96" s="591"/>
      <c r="O96" s="591"/>
      <c r="P96" s="591"/>
      <c r="Q96" s="591"/>
    </row>
    <row r="97" spans="2:17">
      <c r="B97" s="591"/>
      <c r="C97" s="591"/>
      <c r="D97" s="591"/>
      <c r="E97" s="591"/>
      <c r="F97" s="591"/>
      <c r="G97" s="591"/>
      <c r="H97" s="591"/>
      <c r="I97" s="591"/>
      <c r="J97" s="591"/>
      <c r="K97" s="591"/>
      <c r="L97" s="591"/>
      <c r="M97" s="591"/>
      <c r="N97" s="591"/>
      <c r="O97" s="591"/>
      <c r="P97" s="591"/>
      <c r="Q97" s="591"/>
    </row>
    <row r="98" spans="2:17">
      <c r="B98" s="591"/>
      <c r="C98" s="591"/>
      <c r="D98" s="591"/>
      <c r="E98" s="591"/>
      <c r="F98" s="591"/>
      <c r="G98" s="591"/>
      <c r="H98" s="591"/>
      <c r="I98" s="591"/>
      <c r="J98" s="591"/>
      <c r="K98" s="591"/>
      <c r="L98" s="591"/>
      <c r="M98" s="591"/>
      <c r="N98" s="591"/>
      <c r="O98" s="591"/>
      <c r="P98" s="591"/>
      <c r="Q98" s="591"/>
    </row>
    <row r="110" spans="2:17" ht="13.5" thickBot="1"/>
    <row r="111" spans="2:17" ht="12.75" customHeight="1">
      <c r="B111" s="446"/>
      <c r="C111" s="449" t="s">
        <v>2</v>
      </c>
      <c r="D111" s="450"/>
      <c r="E111" s="450"/>
      <c r="F111" s="450"/>
      <c r="G111" s="450"/>
      <c r="H111" s="450"/>
      <c r="I111" s="450"/>
      <c r="J111" s="450"/>
      <c r="K111" s="450"/>
      <c r="L111" s="451"/>
      <c r="M111" s="428" t="s">
        <v>27</v>
      </c>
      <c r="N111" s="431" t="s">
        <v>28</v>
      </c>
      <c r="O111" s="432"/>
      <c r="P111" s="432"/>
      <c r="Q111" s="433"/>
    </row>
    <row r="112" spans="2:17" ht="12.75" customHeight="1">
      <c r="B112" s="447"/>
      <c r="C112" s="440" t="s">
        <v>1</v>
      </c>
      <c r="D112" s="441"/>
      <c r="E112" s="441"/>
      <c r="F112" s="441"/>
      <c r="G112" s="441"/>
      <c r="H112" s="441"/>
      <c r="I112" s="441"/>
      <c r="J112" s="441"/>
      <c r="K112" s="441"/>
      <c r="L112" s="442"/>
      <c r="M112" s="429"/>
      <c r="N112" s="434"/>
      <c r="O112" s="435"/>
      <c r="P112" s="435"/>
      <c r="Q112" s="436"/>
    </row>
    <row r="113" spans="2:17" ht="13.5" customHeight="1" thickBot="1">
      <c r="B113" s="447"/>
      <c r="C113" s="440" t="s">
        <v>29</v>
      </c>
      <c r="D113" s="441"/>
      <c r="E113" s="441"/>
      <c r="F113" s="441"/>
      <c r="G113" s="441"/>
      <c r="H113" s="441"/>
      <c r="I113" s="441"/>
      <c r="J113" s="441"/>
      <c r="K113" s="441"/>
      <c r="L113" s="442"/>
      <c r="M113" s="430"/>
      <c r="N113" s="437"/>
      <c r="O113" s="438"/>
      <c r="P113" s="438"/>
      <c r="Q113" s="439"/>
    </row>
    <row r="114" spans="2:17" ht="13.5" customHeight="1" thickBot="1">
      <c r="B114" s="447"/>
      <c r="C114" s="440" t="s">
        <v>30</v>
      </c>
      <c r="D114" s="441"/>
      <c r="E114" s="441"/>
      <c r="F114" s="441"/>
      <c r="G114" s="441"/>
      <c r="H114" s="441"/>
      <c r="I114" s="441"/>
      <c r="J114" s="441"/>
      <c r="K114" s="441"/>
      <c r="L114" s="442"/>
      <c r="M114" s="4" t="s">
        <v>31</v>
      </c>
      <c r="N114" s="443">
        <v>4</v>
      </c>
      <c r="O114" s="444"/>
      <c r="P114" s="444"/>
      <c r="Q114" s="445"/>
    </row>
    <row r="115" spans="2:17" ht="13.5" customHeight="1" thickBot="1">
      <c r="B115" s="448"/>
      <c r="C115" s="452" t="s">
        <v>32</v>
      </c>
      <c r="D115" s="453"/>
      <c r="E115" s="453"/>
      <c r="F115" s="453"/>
      <c r="G115" s="453"/>
      <c r="H115" s="453"/>
      <c r="I115" s="453"/>
      <c r="J115" s="453"/>
      <c r="K115" s="453"/>
      <c r="L115" s="454"/>
      <c r="M115" s="4" t="s">
        <v>33</v>
      </c>
      <c r="N115" s="443" t="s">
        <v>66</v>
      </c>
      <c r="O115" s="444"/>
      <c r="P115" s="444"/>
      <c r="Q115" s="445"/>
    </row>
    <row r="118" spans="2:17">
      <c r="B118" s="5" t="s">
        <v>67</v>
      </c>
    </row>
    <row r="120" spans="2:17">
      <c r="B120" s="585" t="s">
        <v>68</v>
      </c>
      <c r="C120" s="585"/>
      <c r="D120" s="585"/>
      <c r="E120" s="585"/>
      <c r="F120" s="585"/>
      <c r="G120" s="585"/>
      <c r="H120" s="585"/>
      <c r="I120" s="585"/>
      <c r="J120" s="585"/>
      <c r="K120" s="585"/>
      <c r="L120" s="585"/>
      <c r="M120" s="585"/>
      <c r="N120" s="585"/>
      <c r="O120" s="585"/>
      <c r="P120" s="585"/>
      <c r="Q120" s="585"/>
    </row>
    <row r="121" spans="2:17">
      <c r="B121" s="585"/>
      <c r="C121" s="585"/>
      <c r="D121" s="585"/>
      <c r="E121" s="585"/>
      <c r="F121" s="585"/>
      <c r="G121" s="585"/>
      <c r="H121" s="585"/>
      <c r="I121" s="585"/>
      <c r="J121" s="585"/>
      <c r="K121" s="585"/>
      <c r="L121" s="585"/>
      <c r="M121" s="585"/>
      <c r="N121" s="585"/>
      <c r="O121" s="585"/>
      <c r="P121" s="585"/>
      <c r="Q121" s="585"/>
    </row>
    <row r="123" spans="2:17" ht="24">
      <c r="B123" s="6" t="s">
        <v>69</v>
      </c>
      <c r="C123" s="567" t="e">
        <f>#REF!</f>
        <v>#REF!</v>
      </c>
      <c r="D123" s="567"/>
      <c r="E123" s="567"/>
      <c r="F123" s="567"/>
      <c r="G123" s="567"/>
      <c r="Q123" s="2"/>
    </row>
    <row r="125" spans="2:17" ht="24">
      <c r="B125" s="6" t="s">
        <v>70</v>
      </c>
      <c r="C125" s="567"/>
      <c r="D125" s="567"/>
      <c r="E125" s="567"/>
      <c r="F125" s="567"/>
      <c r="G125" s="567"/>
    </row>
    <row r="127" spans="2:17" ht="24">
      <c r="B127" s="6" t="s">
        <v>71</v>
      </c>
      <c r="C127" s="567"/>
      <c r="D127" s="567"/>
      <c r="E127" s="567"/>
      <c r="F127" s="567"/>
      <c r="G127" s="567"/>
    </row>
    <row r="130" spans="2:17" ht="13.5" customHeight="1">
      <c r="B130" s="575" t="s">
        <v>72</v>
      </c>
      <c r="C130" s="587" t="s">
        <v>73</v>
      </c>
      <c r="D130" s="587"/>
      <c r="E130" s="10"/>
      <c r="F130" s="10"/>
      <c r="H130" s="477" t="s">
        <v>74</v>
      </c>
      <c r="I130" s="477"/>
      <c r="J130" s="477"/>
      <c r="K130" s="11"/>
      <c r="M130" s="477" t="s">
        <v>75</v>
      </c>
      <c r="N130" s="477"/>
      <c r="O130" s="477"/>
      <c r="P130" s="11"/>
    </row>
    <row r="131" spans="2:17" ht="15.75" customHeight="1">
      <c r="B131" s="575"/>
      <c r="C131" s="586" t="s">
        <v>76</v>
      </c>
      <c r="D131" s="586"/>
      <c r="E131" s="12"/>
      <c r="F131" s="12"/>
      <c r="H131" s="583"/>
      <c r="I131" s="583"/>
      <c r="J131" s="583"/>
      <c r="K131" s="13"/>
      <c r="L131" s="14"/>
      <c r="M131" s="583"/>
      <c r="N131" s="583"/>
      <c r="O131" s="583"/>
      <c r="P131" s="15"/>
    </row>
    <row r="132" spans="2:17" ht="15.75" customHeight="1">
      <c r="B132" s="575"/>
      <c r="C132" s="586" t="s">
        <v>77</v>
      </c>
      <c r="D132" s="586"/>
      <c r="E132" s="12"/>
      <c r="F132" s="12"/>
      <c r="H132" s="584" t="e">
        <f>C123</f>
        <v>#REF!</v>
      </c>
      <c r="I132" s="584"/>
      <c r="J132" s="584"/>
      <c r="K132" s="16"/>
      <c r="L132" s="17"/>
      <c r="M132" s="584" t="e">
        <f>H132</f>
        <v>#REF!</v>
      </c>
      <c r="N132" s="584"/>
      <c r="O132" s="584"/>
      <c r="P132" s="15"/>
    </row>
    <row r="133" spans="2:17" ht="15.75" customHeight="1">
      <c r="B133" s="575"/>
      <c r="C133" s="580" t="s">
        <v>78</v>
      </c>
      <c r="D133" s="580"/>
      <c r="E133" s="18"/>
      <c r="F133" s="18"/>
      <c r="H133" s="581" t="e">
        <f>+H131+H132</f>
        <v>#REF!</v>
      </c>
      <c r="I133" s="581"/>
      <c r="J133" s="581"/>
      <c r="K133" s="19"/>
      <c r="L133" s="14"/>
      <c r="M133" s="581" t="e">
        <f>+M131+M132</f>
        <v>#REF!</v>
      </c>
      <c r="N133" s="581"/>
      <c r="O133" s="581"/>
      <c r="P133" s="20"/>
    </row>
    <row r="136" spans="2:17" ht="23.25" customHeight="1">
      <c r="B136" s="575" t="s">
        <v>79</v>
      </c>
      <c r="C136" s="580" t="s">
        <v>80</v>
      </c>
      <c r="D136" s="580"/>
      <c r="E136" s="580"/>
      <c r="F136" s="580"/>
      <c r="G136" s="580"/>
      <c r="H136" s="477" t="s">
        <v>81</v>
      </c>
      <c r="I136" s="477"/>
      <c r="J136" s="477"/>
      <c r="K136" s="477"/>
      <c r="L136" s="477"/>
      <c r="M136" s="477" t="s">
        <v>82</v>
      </c>
      <c r="N136" s="477"/>
      <c r="O136" s="477"/>
      <c r="P136" s="477"/>
      <c r="Q136" s="477"/>
    </row>
    <row r="137" spans="2:17">
      <c r="B137" s="575"/>
      <c r="C137" s="582"/>
      <c r="D137" s="582"/>
      <c r="E137" s="582"/>
      <c r="F137" s="582"/>
      <c r="G137" s="582"/>
      <c r="H137" s="584" t="e">
        <f>H133</f>
        <v>#REF!</v>
      </c>
      <c r="I137" s="584"/>
      <c r="J137" s="584"/>
      <c r="K137" s="584"/>
      <c r="L137" s="584"/>
      <c r="M137" s="584" t="e">
        <f>M133</f>
        <v>#REF!</v>
      </c>
      <c r="N137" s="584"/>
      <c r="O137" s="584"/>
      <c r="P137" s="584"/>
      <c r="Q137" s="584"/>
    </row>
    <row r="138" spans="2:17">
      <c r="B138" s="575"/>
      <c r="C138" s="582"/>
      <c r="D138" s="582"/>
      <c r="E138" s="582"/>
      <c r="F138" s="582"/>
      <c r="G138" s="582"/>
      <c r="H138" s="583"/>
      <c r="I138" s="583"/>
      <c r="J138" s="583"/>
      <c r="K138" s="583"/>
      <c r="L138" s="583"/>
      <c r="M138" s="583"/>
      <c r="N138" s="583"/>
      <c r="O138" s="583"/>
      <c r="P138" s="583"/>
      <c r="Q138" s="583"/>
    </row>
    <row r="139" spans="2:17">
      <c r="B139" s="575"/>
      <c r="C139" s="582"/>
      <c r="D139" s="582"/>
      <c r="E139" s="582"/>
      <c r="F139" s="582"/>
      <c r="G139" s="582"/>
      <c r="H139" s="583"/>
      <c r="I139" s="583"/>
      <c r="J139" s="583"/>
      <c r="K139" s="583"/>
      <c r="L139" s="583"/>
      <c r="M139" s="583"/>
      <c r="N139" s="583"/>
      <c r="O139" s="583"/>
      <c r="P139" s="583"/>
      <c r="Q139" s="583"/>
    </row>
    <row r="140" spans="2:17">
      <c r="B140" s="575"/>
      <c r="C140" s="582"/>
      <c r="D140" s="582"/>
      <c r="E140" s="582"/>
      <c r="F140" s="582"/>
      <c r="G140" s="582"/>
      <c r="H140" s="583"/>
      <c r="I140" s="583"/>
      <c r="J140" s="583"/>
      <c r="K140" s="583"/>
      <c r="L140" s="583"/>
      <c r="M140" s="583"/>
      <c r="N140" s="583"/>
      <c r="O140" s="583"/>
      <c r="P140" s="583"/>
      <c r="Q140" s="583"/>
    </row>
    <row r="141" spans="2:17">
      <c r="B141" s="575"/>
      <c r="C141" s="582"/>
      <c r="D141" s="582"/>
      <c r="E141" s="582"/>
      <c r="F141" s="582"/>
      <c r="G141" s="582"/>
      <c r="H141" s="583"/>
      <c r="I141" s="583"/>
      <c r="J141" s="583"/>
      <c r="K141" s="583"/>
      <c r="L141" s="583"/>
      <c r="M141" s="583"/>
      <c r="N141" s="583"/>
      <c r="O141" s="583"/>
      <c r="P141" s="583"/>
      <c r="Q141" s="583"/>
    </row>
    <row r="142" spans="2:17">
      <c r="B142" s="575"/>
      <c r="C142" s="580" t="s">
        <v>78</v>
      </c>
      <c r="D142" s="580"/>
      <c r="E142" s="580"/>
      <c r="F142" s="580"/>
      <c r="G142" s="580"/>
      <c r="H142" s="581" t="e">
        <f>SUM(H137:L141)</f>
        <v>#REF!</v>
      </c>
      <c r="I142" s="581"/>
      <c r="J142" s="581"/>
      <c r="K142" s="581"/>
      <c r="L142" s="581"/>
      <c r="M142" s="581" t="e">
        <f>SUM(M137:Q141)</f>
        <v>#REF!</v>
      </c>
      <c r="N142" s="581"/>
      <c r="O142" s="581"/>
      <c r="P142" s="581"/>
      <c r="Q142" s="581"/>
    </row>
    <row r="145" spans="2:17" ht="24" customHeight="1">
      <c r="B145" s="575" t="s">
        <v>83</v>
      </c>
      <c r="C145" s="21" t="s">
        <v>84</v>
      </c>
      <c r="D145" s="477" t="s">
        <v>85</v>
      </c>
      <c r="E145" s="477"/>
      <c r="F145" s="477"/>
      <c r="G145" s="477"/>
      <c r="H145" s="21" t="s">
        <v>86</v>
      </c>
      <c r="I145" s="477" t="s">
        <v>81</v>
      </c>
      <c r="J145" s="477"/>
      <c r="K145" s="477"/>
      <c r="L145" s="477"/>
      <c r="M145" s="21" t="s">
        <v>82</v>
      </c>
    </row>
    <row r="146" spans="2:17">
      <c r="B146" s="575"/>
      <c r="C146" s="22" t="s">
        <v>87</v>
      </c>
      <c r="D146" s="567"/>
      <c r="E146" s="567"/>
      <c r="F146" s="567"/>
      <c r="G146" s="567"/>
      <c r="H146" s="23"/>
      <c r="I146" s="576" t="e">
        <f>H142</f>
        <v>#REF!</v>
      </c>
      <c r="J146" s="576"/>
      <c r="K146" s="576"/>
      <c r="L146" s="576"/>
      <c r="M146" s="24" t="e">
        <f>M142</f>
        <v>#REF!</v>
      </c>
    </row>
    <row r="147" spans="2:17">
      <c r="B147" s="575"/>
      <c r="C147" s="23"/>
      <c r="D147" s="567"/>
      <c r="E147" s="567"/>
      <c r="F147" s="567"/>
      <c r="G147" s="567"/>
      <c r="H147" s="23"/>
      <c r="I147" s="567"/>
      <c r="J147" s="567"/>
      <c r="K147" s="567"/>
      <c r="L147" s="567"/>
      <c r="M147" s="23"/>
    </row>
    <row r="148" spans="2:17">
      <c r="B148" s="575"/>
      <c r="C148" s="23"/>
      <c r="D148" s="567"/>
      <c r="E148" s="567"/>
      <c r="F148" s="567"/>
      <c r="G148" s="567"/>
      <c r="H148" s="23"/>
      <c r="I148" s="567"/>
      <c r="J148" s="567"/>
      <c r="K148" s="567"/>
      <c r="L148" s="567"/>
      <c r="M148" s="23"/>
    </row>
    <row r="149" spans="2:17">
      <c r="B149" s="575"/>
      <c r="C149" s="23"/>
      <c r="D149" s="567"/>
      <c r="E149" s="567"/>
      <c r="F149" s="567"/>
      <c r="G149" s="567"/>
      <c r="H149" s="23"/>
      <c r="I149" s="567"/>
      <c r="J149" s="567"/>
      <c r="K149" s="567"/>
      <c r="L149" s="567"/>
      <c r="M149" s="23"/>
    </row>
    <row r="150" spans="2:17">
      <c r="B150" s="575"/>
      <c r="C150" s="23"/>
      <c r="D150" s="567"/>
      <c r="E150" s="567"/>
      <c r="F150" s="567"/>
      <c r="G150" s="567"/>
      <c r="H150" s="23"/>
      <c r="I150" s="567"/>
      <c r="J150" s="567"/>
      <c r="K150" s="567"/>
      <c r="L150" s="567"/>
      <c r="M150" s="23"/>
    </row>
    <row r="151" spans="2:17">
      <c r="B151" s="575"/>
      <c r="C151" s="23"/>
      <c r="D151" s="567"/>
      <c r="E151" s="567"/>
      <c r="F151" s="567"/>
      <c r="G151" s="567"/>
      <c r="H151" s="23"/>
      <c r="I151" s="567"/>
      <c r="J151" s="567"/>
      <c r="K151" s="567"/>
      <c r="L151" s="567"/>
      <c r="M151" s="23"/>
      <c r="Q151" s="2"/>
    </row>
    <row r="152" spans="2:17">
      <c r="B152" s="575"/>
      <c r="C152" s="23"/>
      <c r="D152" s="567"/>
      <c r="E152" s="567"/>
      <c r="F152" s="567"/>
      <c r="G152" s="567"/>
      <c r="H152" s="23"/>
      <c r="I152" s="567"/>
      <c r="J152" s="567"/>
      <c r="K152" s="567"/>
      <c r="L152" s="567"/>
      <c r="M152" s="23"/>
      <c r="Q152" s="2"/>
    </row>
    <row r="153" spans="2:17">
      <c r="B153" s="575"/>
      <c r="C153" s="23"/>
      <c r="D153" s="567"/>
      <c r="E153" s="567"/>
      <c r="F153" s="567"/>
      <c r="G153" s="567"/>
      <c r="H153" s="23"/>
      <c r="I153" s="567"/>
      <c r="J153" s="567"/>
      <c r="K153" s="567"/>
      <c r="L153" s="567"/>
      <c r="M153" s="23"/>
      <c r="Q153" s="2"/>
    </row>
    <row r="154" spans="2:17">
      <c r="B154" s="575"/>
      <c r="C154" s="23"/>
      <c r="D154" s="567"/>
      <c r="E154" s="567"/>
      <c r="F154" s="567"/>
      <c r="G154" s="567"/>
      <c r="H154" s="23"/>
      <c r="I154" s="567"/>
      <c r="J154" s="567"/>
      <c r="K154" s="567"/>
      <c r="L154" s="567"/>
      <c r="M154" s="23"/>
      <c r="Q154" s="2"/>
    </row>
    <row r="155" spans="2:17">
      <c r="B155" s="575"/>
      <c r="C155" s="25" t="s">
        <v>78</v>
      </c>
      <c r="D155" s="577">
        <f>SUM(D146:G154)</f>
        <v>0</v>
      </c>
      <c r="E155" s="578"/>
      <c r="F155" s="578"/>
      <c r="G155" s="579"/>
      <c r="H155" s="26">
        <f>SUM(H146:H154)</f>
        <v>0</v>
      </c>
      <c r="I155" s="577" t="e">
        <f>SUM(I146:L154)</f>
        <v>#REF!</v>
      </c>
      <c r="J155" s="578"/>
      <c r="K155" s="578"/>
      <c r="L155" s="579"/>
      <c r="M155" s="26" t="e">
        <f>SUM(M146:M154)</f>
        <v>#REF!</v>
      </c>
    </row>
    <row r="158" spans="2:17" ht="24" customHeight="1">
      <c r="B158" s="574" t="s">
        <v>88</v>
      </c>
      <c r="C158" s="21" t="s">
        <v>89</v>
      </c>
      <c r="D158" s="477" t="s">
        <v>90</v>
      </c>
      <c r="E158" s="477"/>
      <c r="F158" s="477" t="s">
        <v>91</v>
      </c>
      <c r="G158" s="477"/>
      <c r="H158" s="477"/>
      <c r="I158" s="477"/>
      <c r="J158" s="477" t="s">
        <v>92</v>
      </c>
      <c r="K158" s="477"/>
      <c r="L158" s="477"/>
      <c r="M158" s="21" t="s">
        <v>93</v>
      </c>
      <c r="N158" s="477" t="s">
        <v>94</v>
      </c>
      <c r="O158" s="477"/>
      <c r="P158" s="477"/>
      <c r="Q158" s="477"/>
    </row>
    <row r="159" spans="2:17">
      <c r="B159" s="574"/>
      <c r="C159" s="27"/>
      <c r="D159" s="565"/>
      <c r="E159" s="565"/>
      <c r="F159" s="566"/>
      <c r="G159" s="566"/>
      <c r="H159" s="566"/>
      <c r="I159" s="566"/>
      <c r="J159" s="566"/>
      <c r="K159" s="566"/>
      <c r="L159" s="566"/>
      <c r="M159" s="24" t="e">
        <f>M155</f>
        <v>#REF!</v>
      </c>
      <c r="N159" s="567"/>
      <c r="O159" s="567"/>
      <c r="P159" s="567"/>
      <c r="Q159" s="567"/>
    </row>
    <row r="160" spans="2:17" ht="12.75" customHeight="1">
      <c r="B160" s="574"/>
      <c r="C160" s="27"/>
      <c r="D160" s="565"/>
      <c r="E160" s="565"/>
      <c r="F160" s="566"/>
      <c r="G160" s="566"/>
      <c r="H160" s="566"/>
      <c r="I160" s="566"/>
      <c r="J160" s="566"/>
      <c r="K160" s="566"/>
      <c r="L160" s="566"/>
      <c r="M160" s="23"/>
      <c r="N160" s="567"/>
      <c r="O160" s="567"/>
      <c r="P160" s="567"/>
      <c r="Q160" s="567"/>
    </row>
    <row r="161" spans="2:17">
      <c r="B161" s="574"/>
      <c r="C161" s="27"/>
      <c r="D161" s="565"/>
      <c r="E161" s="565"/>
      <c r="F161" s="566"/>
      <c r="G161" s="566"/>
      <c r="H161" s="566"/>
      <c r="I161" s="566"/>
      <c r="J161" s="566"/>
      <c r="K161" s="566"/>
      <c r="L161" s="566"/>
      <c r="M161" s="23"/>
      <c r="N161" s="567"/>
      <c r="O161" s="567"/>
      <c r="P161" s="567"/>
      <c r="Q161" s="567"/>
    </row>
    <row r="162" spans="2:17">
      <c r="B162" s="574"/>
      <c r="C162" s="27"/>
      <c r="D162" s="565"/>
      <c r="E162" s="565"/>
      <c r="F162" s="566"/>
      <c r="G162" s="566"/>
      <c r="H162" s="566"/>
      <c r="I162" s="566"/>
      <c r="J162" s="566"/>
      <c r="K162" s="566"/>
      <c r="L162" s="566"/>
      <c r="M162" s="23"/>
      <c r="N162" s="567"/>
      <c r="O162" s="567"/>
      <c r="P162" s="567"/>
      <c r="Q162" s="567"/>
    </row>
    <row r="163" spans="2:17">
      <c r="B163" s="574"/>
      <c r="C163" s="27"/>
      <c r="D163" s="565"/>
      <c r="E163" s="565"/>
      <c r="F163" s="566"/>
      <c r="G163" s="566"/>
      <c r="H163" s="566"/>
      <c r="I163" s="566"/>
      <c r="J163" s="566"/>
      <c r="K163" s="566"/>
      <c r="L163" s="566"/>
      <c r="M163" s="23"/>
      <c r="N163" s="567"/>
      <c r="O163" s="567"/>
      <c r="P163" s="567"/>
      <c r="Q163" s="567"/>
    </row>
    <row r="164" spans="2:17">
      <c r="B164" s="574"/>
      <c r="C164" s="27"/>
      <c r="D164" s="565"/>
      <c r="E164" s="565"/>
      <c r="F164" s="566"/>
      <c r="G164" s="566"/>
      <c r="H164" s="566"/>
      <c r="I164" s="566"/>
      <c r="J164" s="566"/>
      <c r="K164" s="566"/>
      <c r="L164" s="566"/>
      <c r="M164" s="23"/>
      <c r="N164" s="567"/>
      <c r="O164" s="567"/>
      <c r="P164" s="567"/>
      <c r="Q164" s="567"/>
    </row>
    <row r="165" spans="2:17">
      <c r="B165" s="574"/>
      <c r="C165" s="27"/>
      <c r="D165" s="565"/>
      <c r="E165" s="565"/>
      <c r="F165" s="566"/>
      <c r="G165" s="566"/>
      <c r="H165" s="566"/>
      <c r="I165" s="566"/>
      <c r="J165" s="566"/>
      <c r="K165" s="566"/>
      <c r="L165" s="566"/>
      <c r="M165" s="23"/>
      <c r="N165" s="567"/>
      <c r="O165" s="567"/>
      <c r="P165" s="567"/>
      <c r="Q165" s="567"/>
    </row>
    <row r="169" spans="2:17">
      <c r="B169" s="5" t="s">
        <v>95</v>
      </c>
    </row>
    <row r="170" spans="2:17">
      <c r="B170" s="8"/>
    </row>
    <row r="171" spans="2:17">
      <c r="B171" s="5" t="s">
        <v>96</v>
      </c>
    </row>
    <row r="172" spans="2:17" ht="13.5" thickBot="1"/>
    <row r="173" spans="2:17" ht="38.25" customHeight="1" thickBot="1">
      <c r="B173" s="28" t="s">
        <v>97</v>
      </c>
      <c r="C173" s="533"/>
      <c r="D173" s="533"/>
      <c r="E173" s="533"/>
      <c r="F173" s="533"/>
      <c r="G173" s="533"/>
      <c r="H173" s="533"/>
      <c r="I173" s="533"/>
      <c r="J173" s="533"/>
      <c r="K173" s="533"/>
      <c r="L173" s="533"/>
      <c r="M173" s="533"/>
      <c r="N173" s="533"/>
      <c r="O173" s="533"/>
      <c r="P173" s="533"/>
      <c r="Q173" s="534"/>
    </row>
    <row r="174" spans="2:17">
      <c r="B174" s="506" t="s">
        <v>98</v>
      </c>
      <c r="C174" s="535" t="s">
        <v>99</v>
      </c>
      <c r="D174" s="536"/>
      <c r="E174" s="536"/>
      <c r="F174" s="536"/>
      <c r="G174" s="536"/>
      <c r="H174" s="536"/>
      <c r="I174" s="536"/>
      <c r="J174" s="536"/>
      <c r="K174" s="536"/>
      <c r="L174" s="536"/>
      <c r="M174" s="536"/>
      <c r="N174" s="536"/>
      <c r="O174" s="536"/>
      <c r="P174" s="536"/>
      <c r="Q174" s="537"/>
    </row>
    <row r="175" spans="2:17">
      <c r="B175" s="507"/>
      <c r="C175" s="538" t="s">
        <v>100</v>
      </c>
      <c r="D175" s="539"/>
      <c r="E175" s="539"/>
      <c r="F175" s="539"/>
      <c r="G175" s="539"/>
      <c r="H175" s="539"/>
      <c r="I175" s="539"/>
      <c r="J175" s="539"/>
      <c r="K175" s="539"/>
      <c r="L175" s="539"/>
      <c r="M175" s="539"/>
      <c r="N175" s="539"/>
      <c r="O175" s="539"/>
      <c r="P175" s="539"/>
      <c r="Q175" s="540"/>
    </row>
    <row r="176" spans="2:17" ht="13.5" thickBot="1">
      <c r="B176" s="508"/>
      <c r="C176" s="541" t="s">
        <v>101</v>
      </c>
      <c r="D176" s="542"/>
      <c r="E176" s="542"/>
      <c r="F176" s="542"/>
      <c r="G176" s="542"/>
      <c r="H176" s="542"/>
      <c r="I176" s="542"/>
      <c r="J176" s="542"/>
      <c r="K176" s="542"/>
      <c r="L176" s="542"/>
      <c r="M176" s="542"/>
      <c r="N176" s="542"/>
      <c r="O176" s="542"/>
      <c r="P176" s="542"/>
      <c r="Q176" s="543"/>
    </row>
    <row r="177" spans="2:17" s="30" customFormat="1">
      <c r="B177" s="29"/>
      <c r="C177" s="29"/>
      <c r="D177" s="29"/>
      <c r="E177" s="29"/>
      <c r="F177" s="29"/>
      <c r="G177" s="29"/>
      <c r="H177" s="29"/>
      <c r="I177" s="29"/>
      <c r="J177" s="29"/>
      <c r="K177" s="29"/>
      <c r="L177" s="29"/>
      <c r="M177" s="29"/>
      <c r="N177" s="29"/>
      <c r="O177" s="29"/>
      <c r="P177" s="29"/>
      <c r="Q177" s="29"/>
    </row>
    <row r="178" spans="2:17" s="30" customFormat="1" ht="13.5" thickBot="1">
      <c r="B178" s="29"/>
      <c r="C178" s="29"/>
      <c r="D178" s="29"/>
      <c r="E178" s="29"/>
      <c r="F178" s="29"/>
      <c r="G178" s="29"/>
      <c r="H178" s="29"/>
      <c r="I178" s="29"/>
      <c r="J178" s="29"/>
      <c r="K178" s="29"/>
      <c r="L178" s="29"/>
      <c r="M178" s="29"/>
      <c r="N178" s="29"/>
      <c r="O178" s="29"/>
      <c r="P178" s="29"/>
      <c r="Q178" s="29"/>
    </row>
    <row r="179" spans="2:17" ht="22.5" customHeight="1" thickBot="1">
      <c r="B179" s="29"/>
      <c r="C179" s="544" t="s">
        <v>102</v>
      </c>
      <c r="D179" s="545"/>
      <c r="E179" s="545"/>
      <c r="F179" s="545"/>
      <c r="G179" s="545"/>
      <c r="H179" s="545"/>
      <c r="I179" s="545"/>
      <c r="J179" s="545"/>
      <c r="K179" s="545"/>
      <c r="L179" s="546"/>
      <c r="M179" s="544" t="s">
        <v>103</v>
      </c>
      <c r="N179" s="545"/>
      <c r="O179" s="545"/>
      <c r="P179" s="545"/>
      <c r="Q179" s="546"/>
    </row>
    <row r="180" spans="2:17" ht="29.25" customHeight="1">
      <c r="B180" s="547" t="s">
        <v>104</v>
      </c>
      <c r="C180" s="568" t="s">
        <v>154</v>
      </c>
      <c r="D180" s="569"/>
      <c r="E180" s="569"/>
      <c r="F180" s="569"/>
      <c r="G180" s="569"/>
      <c r="H180" s="569"/>
      <c r="I180" s="569"/>
      <c r="J180" s="569"/>
      <c r="K180" s="569"/>
      <c r="L180" s="570"/>
      <c r="M180" s="571" t="e">
        <f>SUM(M186:Q197)</f>
        <v>#REF!</v>
      </c>
      <c r="N180" s="572"/>
      <c r="O180" s="572"/>
      <c r="P180" s="572"/>
      <c r="Q180" s="573"/>
    </row>
    <row r="181" spans="2:17" ht="12.75" customHeight="1">
      <c r="B181" s="548"/>
      <c r="C181" s="562" t="s">
        <v>105</v>
      </c>
      <c r="D181" s="563"/>
      <c r="E181" s="563"/>
      <c r="F181" s="563"/>
      <c r="G181" s="563"/>
      <c r="H181" s="563"/>
      <c r="I181" s="563"/>
      <c r="J181" s="563"/>
      <c r="K181" s="563"/>
      <c r="L181" s="564"/>
      <c r="M181" s="550"/>
      <c r="N181" s="551"/>
      <c r="O181" s="551"/>
      <c r="P181" s="551"/>
      <c r="Q181" s="552"/>
    </row>
    <row r="182" spans="2:17" ht="12.75" customHeight="1">
      <c r="B182" s="548"/>
      <c r="C182" s="527" t="s">
        <v>106</v>
      </c>
      <c r="D182" s="528"/>
      <c r="E182" s="528"/>
      <c r="F182" s="528"/>
      <c r="G182" s="528"/>
      <c r="H182" s="528"/>
      <c r="I182" s="528"/>
      <c r="J182" s="528"/>
      <c r="K182" s="528"/>
      <c r="L182" s="529"/>
      <c r="M182" s="530"/>
      <c r="N182" s="531"/>
      <c r="O182" s="531"/>
      <c r="P182" s="531"/>
      <c r="Q182" s="532"/>
    </row>
    <row r="183" spans="2:17" ht="12.75" customHeight="1">
      <c r="B183" s="548"/>
      <c r="C183" s="562" t="s">
        <v>107</v>
      </c>
      <c r="D183" s="563"/>
      <c r="E183" s="563"/>
      <c r="F183" s="563"/>
      <c r="G183" s="563"/>
      <c r="H183" s="563"/>
      <c r="I183" s="563"/>
      <c r="J183" s="563"/>
      <c r="K183" s="563"/>
      <c r="L183" s="564"/>
      <c r="M183" s="550"/>
      <c r="N183" s="551"/>
      <c r="O183" s="551"/>
      <c r="P183" s="551"/>
      <c r="Q183" s="552"/>
    </row>
    <row r="184" spans="2:17">
      <c r="B184" s="548"/>
      <c r="C184" s="527" t="s">
        <v>108</v>
      </c>
      <c r="D184" s="528"/>
      <c r="E184" s="528"/>
      <c r="F184" s="528"/>
      <c r="G184" s="528"/>
      <c r="H184" s="528"/>
      <c r="I184" s="528"/>
      <c r="J184" s="528"/>
      <c r="K184" s="528"/>
      <c r="L184" s="529"/>
      <c r="M184" s="530"/>
      <c r="N184" s="531"/>
      <c r="O184" s="531"/>
      <c r="P184" s="531"/>
      <c r="Q184" s="532"/>
    </row>
    <row r="185" spans="2:17" ht="13.5" thickBot="1">
      <c r="B185" s="549"/>
      <c r="C185" s="495" t="s">
        <v>109</v>
      </c>
      <c r="D185" s="496"/>
      <c r="E185" s="496"/>
      <c r="F185" s="496"/>
      <c r="G185" s="496"/>
      <c r="H185" s="496"/>
      <c r="I185" s="496"/>
      <c r="J185" s="496"/>
      <c r="K185" s="496"/>
      <c r="L185" s="497"/>
      <c r="M185" s="553"/>
      <c r="N185" s="554"/>
      <c r="O185" s="554"/>
      <c r="P185" s="554"/>
      <c r="Q185" s="555"/>
    </row>
    <row r="186" spans="2:17">
      <c r="B186" s="506" t="s">
        <v>110</v>
      </c>
      <c r="C186" s="556" t="s">
        <v>17</v>
      </c>
      <c r="D186" s="557"/>
      <c r="E186" s="557"/>
      <c r="F186" s="557"/>
      <c r="G186" s="557"/>
      <c r="H186" s="557"/>
      <c r="I186" s="557"/>
      <c r="J186" s="557"/>
      <c r="K186" s="557"/>
      <c r="L186" s="558"/>
      <c r="M186" s="559" t="e">
        <f>#REF!</f>
        <v>#REF!</v>
      </c>
      <c r="N186" s="560"/>
      <c r="O186" s="560"/>
      <c r="P186" s="560"/>
      <c r="Q186" s="561"/>
    </row>
    <row r="187" spans="2:17">
      <c r="B187" s="507"/>
      <c r="C187" s="509" t="s">
        <v>18</v>
      </c>
      <c r="D187" s="510"/>
      <c r="E187" s="510"/>
      <c r="F187" s="510"/>
      <c r="G187" s="510"/>
      <c r="H187" s="510"/>
      <c r="I187" s="510"/>
      <c r="J187" s="510"/>
      <c r="K187" s="510"/>
      <c r="L187" s="511"/>
      <c r="M187" s="521" t="e">
        <f>#REF!</f>
        <v>#REF!</v>
      </c>
      <c r="N187" s="522"/>
      <c r="O187" s="522"/>
      <c r="P187" s="522"/>
      <c r="Q187" s="523"/>
    </row>
    <row r="188" spans="2:17">
      <c r="B188" s="507"/>
      <c r="C188" s="509" t="s">
        <v>19</v>
      </c>
      <c r="D188" s="510"/>
      <c r="E188" s="510"/>
      <c r="F188" s="510"/>
      <c r="G188" s="510"/>
      <c r="H188" s="510"/>
      <c r="I188" s="510"/>
      <c r="J188" s="510"/>
      <c r="K188" s="510"/>
      <c r="L188" s="511"/>
      <c r="M188" s="521" t="e">
        <f>#REF!</f>
        <v>#REF!</v>
      </c>
      <c r="N188" s="522"/>
      <c r="O188" s="522"/>
      <c r="P188" s="522"/>
      <c r="Q188" s="523"/>
    </row>
    <row r="189" spans="2:17">
      <c r="B189" s="507"/>
      <c r="C189" s="515" t="s">
        <v>20</v>
      </c>
      <c r="D189" s="516"/>
      <c r="E189" s="516"/>
      <c r="F189" s="516"/>
      <c r="G189" s="516"/>
      <c r="H189" s="516"/>
      <c r="I189" s="516"/>
      <c r="J189" s="516"/>
      <c r="K189" s="516"/>
      <c r="L189" s="517"/>
      <c r="M189" s="524" t="e">
        <f>#REF!</f>
        <v>#REF!</v>
      </c>
      <c r="N189" s="525"/>
      <c r="O189" s="525"/>
      <c r="P189" s="525"/>
      <c r="Q189" s="526"/>
    </row>
    <row r="190" spans="2:17">
      <c r="B190" s="507"/>
      <c r="C190" s="515" t="s">
        <v>21</v>
      </c>
      <c r="D190" s="516"/>
      <c r="E190" s="516"/>
      <c r="F190" s="516"/>
      <c r="G190" s="516"/>
      <c r="H190" s="516"/>
      <c r="I190" s="516"/>
      <c r="J190" s="516"/>
      <c r="K190" s="516"/>
      <c r="L190" s="517"/>
      <c r="M190" s="524" t="e">
        <f>#REF!</f>
        <v>#REF!</v>
      </c>
      <c r="N190" s="525"/>
      <c r="O190" s="525"/>
      <c r="P190" s="525"/>
      <c r="Q190" s="526"/>
    </row>
    <row r="191" spans="2:17">
      <c r="B191" s="507"/>
      <c r="C191" s="515" t="s">
        <v>22</v>
      </c>
      <c r="D191" s="516"/>
      <c r="E191" s="516"/>
      <c r="F191" s="516"/>
      <c r="G191" s="516"/>
      <c r="H191" s="516"/>
      <c r="I191" s="516"/>
      <c r="J191" s="516"/>
      <c r="K191" s="516"/>
      <c r="L191" s="517"/>
      <c r="M191" s="524" t="e">
        <f>#REF!</f>
        <v>#REF!</v>
      </c>
      <c r="N191" s="525"/>
      <c r="O191" s="525"/>
      <c r="P191" s="525"/>
      <c r="Q191" s="526"/>
    </row>
    <row r="192" spans="2:17">
      <c r="B192" s="507"/>
      <c r="C192" s="509" t="s">
        <v>23</v>
      </c>
      <c r="D192" s="510"/>
      <c r="E192" s="510"/>
      <c r="F192" s="510"/>
      <c r="G192" s="510"/>
      <c r="H192" s="510"/>
      <c r="I192" s="510"/>
      <c r="J192" s="510"/>
      <c r="K192" s="510"/>
      <c r="L192" s="511"/>
      <c r="M192" s="521" t="e">
        <f>#REF!</f>
        <v>#REF!</v>
      </c>
      <c r="N192" s="522"/>
      <c r="O192" s="522"/>
      <c r="P192" s="522"/>
      <c r="Q192" s="523"/>
    </row>
    <row r="193" spans="2:17">
      <c r="B193" s="507"/>
      <c r="C193" s="509" t="s">
        <v>24</v>
      </c>
      <c r="D193" s="510"/>
      <c r="E193" s="510"/>
      <c r="F193" s="510"/>
      <c r="G193" s="510"/>
      <c r="H193" s="510"/>
      <c r="I193" s="510"/>
      <c r="J193" s="510"/>
      <c r="K193" s="510"/>
      <c r="L193" s="511"/>
      <c r="M193" s="521" t="e">
        <f>#REF!</f>
        <v>#REF!</v>
      </c>
      <c r="N193" s="522"/>
      <c r="O193" s="522"/>
      <c r="P193" s="522"/>
      <c r="Q193" s="523"/>
    </row>
    <row r="194" spans="2:17">
      <c r="B194" s="507"/>
      <c r="C194" s="509" t="s">
        <v>25</v>
      </c>
      <c r="D194" s="510"/>
      <c r="E194" s="510"/>
      <c r="F194" s="510"/>
      <c r="G194" s="510"/>
      <c r="H194" s="510"/>
      <c r="I194" s="510"/>
      <c r="J194" s="510"/>
      <c r="K194" s="510"/>
      <c r="L194" s="511"/>
      <c r="M194" s="521" t="e">
        <f>#REF!</f>
        <v>#REF!</v>
      </c>
      <c r="N194" s="522"/>
      <c r="O194" s="522"/>
      <c r="P194" s="522"/>
      <c r="Q194" s="523"/>
    </row>
    <row r="195" spans="2:17">
      <c r="B195" s="507"/>
      <c r="C195" s="515" t="s">
        <v>111</v>
      </c>
      <c r="D195" s="516"/>
      <c r="E195" s="516"/>
      <c r="F195" s="516"/>
      <c r="G195" s="516"/>
      <c r="H195" s="516"/>
      <c r="I195" s="516"/>
      <c r="J195" s="516"/>
      <c r="K195" s="516"/>
      <c r="L195" s="517"/>
      <c r="M195" s="524" t="e">
        <f>#REF!</f>
        <v>#REF!</v>
      </c>
      <c r="N195" s="525"/>
      <c r="O195" s="525"/>
      <c r="P195" s="525"/>
      <c r="Q195" s="526"/>
    </row>
    <row r="196" spans="2:17">
      <c r="B196" s="507"/>
      <c r="C196" s="515" t="s">
        <v>152</v>
      </c>
      <c r="D196" s="516"/>
      <c r="E196" s="516"/>
      <c r="F196" s="516"/>
      <c r="G196" s="516"/>
      <c r="H196" s="516"/>
      <c r="I196" s="516"/>
      <c r="J196" s="516"/>
      <c r="K196" s="516"/>
      <c r="L196" s="517"/>
      <c r="M196" s="524" t="e">
        <f>#REF!</f>
        <v>#REF!</v>
      </c>
      <c r="N196" s="525"/>
      <c r="O196" s="525"/>
      <c r="P196" s="525"/>
      <c r="Q196" s="526"/>
    </row>
    <row r="197" spans="2:17">
      <c r="B197" s="507"/>
      <c r="C197" s="515"/>
      <c r="D197" s="516"/>
      <c r="E197" s="516"/>
      <c r="F197" s="516"/>
      <c r="G197" s="516"/>
      <c r="H197" s="516"/>
      <c r="I197" s="516"/>
      <c r="J197" s="516"/>
      <c r="K197" s="516"/>
      <c r="L197" s="517"/>
      <c r="M197" s="518"/>
      <c r="N197" s="519"/>
      <c r="O197" s="519"/>
      <c r="P197" s="519"/>
      <c r="Q197" s="520"/>
    </row>
    <row r="198" spans="2:17">
      <c r="B198" s="507"/>
      <c r="C198" s="509"/>
      <c r="D198" s="510"/>
      <c r="E198" s="510"/>
      <c r="F198" s="510"/>
      <c r="G198" s="510"/>
      <c r="H198" s="510"/>
      <c r="I198" s="510"/>
      <c r="J198" s="510"/>
      <c r="K198" s="510"/>
      <c r="L198" s="511"/>
      <c r="M198" s="512"/>
      <c r="N198" s="513"/>
      <c r="O198" s="513"/>
      <c r="P198" s="513"/>
      <c r="Q198" s="514"/>
    </row>
    <row r="199" spans="2:17">
      <c r="B199" s="507"/>
      <c r="C199" s="509"/>
      <c r="D199" s="510"/>
      <c r="E199" s="510"/>
      <c r="F199" s="510"/>
      <c r="G199" s="510"/>
      <c r="H199" s="510"/>
      <c r="I199" s="510"/>
      <c r="J199" s="510"/>
      <c r="K199" s="510"/>
      <c r="L199" s="511"/>
      <c r="M199" s="512"/>
      <c r="N199" s="513"/>
      <c r="O199" s="513"/>
      <c r="P199" s="513"/>
      <c r="Q199" s="514"/>
    </row>
    <row r="200" spans="2:17">
      <c r="B200" s="507"/>
      <c r="C200" s="509"/>
      <c r="D200" s="510"/>
      <c r="E200" s="510"/>
      <c r="F200" s="510"/>
      <c r="G200" s="510"/>
      <c r="H200" s="510"/>
      <c r="I200" s="510"/>
      <c r="J200" s="510"/>
      <c r="K200" s="510"/>
      <c r="L200" s="511"/>
      <c r="M200" s="512"/>
      <c r="N200" s="513"/>
      <c r="O200" s="513"/>
      <c r="P200" s="513"/>
      <c r="Q200" s="514"/>
    </row>
    <row r="201" spans="2:17">
      <c r="B201" s="507"/>
      <c r="C201" s="515"/>
      <c r="D201" s="516"/>
      <c r="E201" s="516"/>
      <c r="F201" s="516"/>
      <c r="G201" s="516"/>
      <c r="H201" s="516"/>
      <c r="I201" s="516"/>
      <c r="J201" s="516"/>
      <c r="K201" s="516"/>
      <c r="L201" s="517"/>
      <c r="M201" s="518"/>
      <c r="N201" s="519"/>
      <c r="O201" s="519"/>
      <c r="P201" s="519"/>
      <c r="Q201" s="520"/>
    </row>
    <row r="202" spans="2:17">
      <c r="B202" s="507"/>
      <c r="C202" s="515"/>
      <c r="D202" s="516"/>
      <c r="E202" s="516"/>
      <c r="F202" s="516"/>
      <c r="G202" s="516"/>
      <c r="H202" s="516"/>
      <c r="I202" s="516"/>
      <c r="J202" s="516"/>
      <c r="K202" s="516"/>
      <c r="L202" s="517"/>
      <c r="M202" s="518"/>
      <c r="N202" s="519"/>
      <c r="O202" s="519"/>
      <c r="P202" s="519"/>
      <c r="Q202" s="520"/>
    </row>
    <row r="203" spans="2:17" ht="13.5" thickBot="1">
      <c r="B203" s="508"/>
      <c r="C203" s="495"/>
      <c r="D203" s="496"/>
      <c r="E203" s="496"/>
      <c r="F203" s="496"/>
      <c r="G203" s="496"/>
      <c r="H203" s="496"/>
      <c r="I203" s="496"/>
      <c r="J203" s="496"/>
      <c r="K203" s="496"/>
      <c r="L203" s="497"/>
      <c r="M203" s="498"/>
      <c r="N203" s="499"/>
      <c r="O203" s="499"/>
      <c r="P203" s="499"/>
      <c r="Q203" s="500"/>
    </row>
    <row r="207" spans="2:17" ht="13.5" thickBot="1"/>
    <row r="208" spans="2:17">
      <c r="B208" s="446"/>
      <c r="C208" s="449" t="s">
        <v>2</v>
      </c>
      <c r="D208" s="450"/>
      <c r="E208" s="450"/>
      <c r="F208" s="450"/>
      <c r="G208" s="450"/>
      <c r="H208" s="450"/>
      <c r="I208" s="450"/>
      <c r="J208" s="450"/>
      <c r="K208" s="450"/>
      <c r="L208" s="451"/>
      <c r="M208" s="428" t="s">
        <v>27</v>
      </c>
      <c r="N208" s="431" t="s">
        <v>28</v>
      </c>
      <c r="O208" s="432"/>
      <c r="P208" s="432"/>
      <c r="Q208" s="433"/>
    </row>
    <row r="209" spans="2:17">
      <c r="B209" s="447"/>
      <c r="C209" s="440" t="s">
        <v>1</v>
      </c>
      <c r="D209" s="441"/>
      <c r="E209" s="441"/>
      <c r="F209" s="441"/>
      <c r="G209" s="441"/>
      <c r="H209" s="441"/>
      <c r="I209" s="441"/>
      <c r="J209" s="441"/>
      <c r="K209" s="441"/>
      <c r="L209" s="442"/>
      <c r="M209" s="429"/>
      <c r="N209" s="434"/>
      <c r="O209" s="435"/>
      <c r="P209" s="435"/>
      <c r="Q209" s="436"/>
    </row>
    <row r="210" spans="2:17" ht="13.5" thickBot="1">
      <c r="B210" s="447"/>
      <c r="C210" s="440" t="s">
        <v>29</v>
      </c>
      <c r="D210" s="441"/>
      <c r="E210" s="441"/>
      <c r="F210" s="441"/>
      <c r="G210" s="441"/>
      <c r="H210" s="441"/>
      <c r="I210" s="441"/>
      <c r="J210" s="441"/>
      <c r="K210" s="441"/>
      <c r="L210" s="442"/>
      <c r="M210" s="430"/>
      <c r="N210" s="437"/>
      <c r="O210" s="438"/>
      <c r="P210" s="438"/>
      <c r="Q210" s="439"/>
    </row>
    <row r="211" spans="2:17" ht="13.5" thickBot="1">
      <c r="B211" s="447"/>
      <c r="C211" s="440" t="s">
        <v>30</v>
      </c>
      <c r="D211" s="441"/>
      <c r="E211" s="441"/>
      <c r="F211" s="441"/>
      <c r="G211" s="441"/>
      <c r="H211" s="441"/>
      <c r="I211" s="441"/>
      <c r="J211" s="441"/>
      <c r="K211" s="441"/>
      <c r="L211" s="442"/>
      <c r="M211" s="4" t="s">
        <v>31</v>
      </c>
      <c r="N211" s="443">
        <v>4</v>
      </c>
      <c r="O211" s="444"/>
      <c r="P211" s="444"/>
      <c r="Q211" s="445"/>
    </row>
    <row r="212" spans="2:17" ht="13.5" thickBot="1">
      <c r="B212" s="448"/>
      <c r="C212" s="452" t="s">
        <v>32</v>
      </c>
      <c r="D212" s="453"/>
      <c r="E212" s="453"/>
      <c r="F212" s="453"/>
      <c r="G212" s="453"/>
      <c r="H212" s="453"/>
      <c r="I212" s="453"/>
      <c r="J212" s="453"/>
      <c r="K212" s="453"/>
      <c r="L212" s="454"/>
      <c r="M212" s="4" t="s">
        <v>33</v>
      </c>
      <c r="N212" s="443" t="s">
        <v>112</v>
      </c>
      <c r="O212" s="444"/>
      <c r="P212" s="444"/>
      <c r="Q212" s="445"/>
    </row>
    <row r="215" spans="2:17">
      <c r="B215" s="5" t="s">
        <v>113</v>
      </c>
    </row>
    <row r="217" spans="2:17">
      <c r="B217" s="31" t="s">
        <v>114</v>
      </c>
    </row>
    <row r="219" spans="2:17" ht="25.5" customHeight="1">
      <c r="B219" s="21" t="s">
        <v>115</v>
      </c>
      <c r="C219" s="473" t="s">
        <v>116</v>
      </c>
      <c r="D219" s="474"/>
      <c r="E219" s="474"/>
      <c r="F219" s="474"/>
      <c r="G219" s="475"/>
      <c r="H219" s="21" t="s">
        <v>117</v>
      </c>
      <c r="I219" s="473" t="s">
        <v>118</v>
      </c>
      <c r="J219" s="474"/>
      <c r="K219" s="474"/>
      <c r="L219" s="475"/>
      <c r="M219" s="21" t="s">
        <v>119</v>
      </c>
      <c r="N219" s="473" t="s">
        <v>120</v>
      </c>
      <c r="O219" s="474"/>
      <c r="P219" s="474"/>
      <c r="Q219" s="475"/>
    </row>
    <row r="220" spans="2:17" ht="24" customHeight="1">
      <c r="B220" s="501" t="s">
        <v>121</v>
      </c>
      <c r="C220" s="488"/>
      <c r="D220" s="488"/>
      <c r="E220" s="488"/>
      <c r="F220" s="488"/>
      <c r="G220" s="488"/>
      <c r="H220" s="45" t="s">
        <v>26</v>
      </c>
      <c r="I220" s="504">
        <v>4.5999999999999996</v>
      </c>
      <c r="J220" s="504"/>
      <c r="K220" s="504"/>
      <c r="L220" s="504"/>
      <c r="M220" s="46">
        <v>4.5999999999999996</v>
      </c>
      <c r="N220" s="505">
        <f>I220/M220</f>
        <v>1</v>
      </c>
      <c r="O220" s="505"/>
      <c r="P220" s="505"/>
      <c r="Q220" s="505"/>
    </row>
    <row r="221" spans="2:17" s="34" customFormat="1" ht="24" customHeight="1">
      <c r="B221" s="502"/>
      <c r="C221" s="488"/>
      <c r="D221" s="488"/>
      <c r="E221" s="488"/>
      <c r="F221" s="488"/>
      <c r="G221" s="488"/>
      <c r="H221" s="32"/>
      <c r="I221" s="487"/>
      <c r="J221" s="487"/>
      <c r="K221" s="487"/>
      <c r="L221" s="487"/>
      <c r="M221" s="33"/>
      <c r="N221" s="465"/>
      <c r="O221" s="465"/>
      <c r="P221" s="465"/>
      <c r="Q221" s="465"/>
    </row>
    <row r="222" spans="2:17" s="34" customFormat="1" ht="24" customHeight="1">
      <c r="B222" s="503"/>
      <c r="C222" s="488"/>
      <c r="D222" s="488"/>
      <c r="E222" s="488"/>
      <c r="F222" s="488"/>
      <c r="G222" s="488"/>
      <c r="H222" s="32"/>
      <c r="I222" s="487"/>
      <c r="J222" s="487"/>
      <c r="K222" s="487"/>
      <c r="L222" s="487"/>
      <c r="M222" s="33"/>
      <c r="N222" s="465"/>
      <c r="O222" s="465"/>
      <c r="P222" s="465"/>
      <c r="Q222" s="465"/>
    </row>
    <row r="223" spans="2:17" s="34" customFormat="1" ht="12">
      <c r="B223" s="489" t="s">
        <v>122</v>
      </c>
      <c r="C223" s="488"/>
      <c r="D223" s="488"/>
      <c r="E223" s="488"/>
      <c r="F223" s="488"/>
      <c r="G223" s="488"/>
      <c r="H223" s="32"/>
      <c r="I223" s="487"/>
      <c r="J223" s="487"/>
      <c r="K223" s="487"/>
      <c r="L223" s="487"/>
      <c r="M223" s="33"/>
      <c r="N223" s="465"/>
      <c r="O223" s="465"/>
      <c r="P223" s="465"/>
      <c r="Q223" s="465"/>
    </row>
    <row r="224" spans="2:17" s="34" customFormat="1" ht="12">
      <c r="B224" s="490"/>
      <c r="C224" s="488"/>
      <c r="D224" s="488"/>
      <c r="E224" s="488"/>
      <c r="F224" s="488"/>
      <c r="G224" s="488"/>
      <c r="H224" s="32"/>
      <c r="I224" s="487"/>
      <c r="J224" s="487"/>
      <c r="K224" s="487"/>
      <c r="L224" s="487"/>
      <c r="M224" s="33"/>
      <c r="N224" s="465"/>
      <c r="O224" s="465"/>
      <c r="P224" s="465"/>
      <c r="Q224" s="465"/>
    </row>
    <row r="225" spans="2:17" s="34" customFormat="1" ht="12">
      <c r="B225" s="491"/>
      <c r="C225" s="488"/>
      <c r="D225" s="488"/>
      <c r="E225" s="488"/>
      <c r="F225" s="488"/>
      <c r="G225" s="488"/>
      <c r="H225" s="32"/>
      <c r="I225" s="487"/>
      <c r="J225" s="487"/>
      <c r="K225" s="487"/>
      <c r="L225" s="487"/>
      <c r="M225" s="33"/>
      <c r="N225" s="465"/>
      <c r="O225" s="465"/>
      <c r="P225" s="465"/>
      <c r="Q225" s="465"/>
    </row>
    <row r="226" spans="2:17" s="34" customFormat="1" ht="12">
      <c r="B226" s="489" t="s">
        <v>123</v>
      </c>
      <c r="C226" s="488"/>
      <c r="D226" s="488"/>
      <c r="E226" s="488"/>
      <c r="F226" s="488"/>
      <c r="G226" s="488"/>
      <c r="H226" s="32"/>
      <c r="I226" s="487"/>
      <c r="J226" s="487"/>
      <c r="K226" s="487"/>
      <c r="L226" s="487"/>
      <c r="M226" s="33"/>
      <c r="N226" s="465"/>
      <c r="O226" s="465"/>
      <c r="P226" s="465"/>
      <c r="Q226" s="465"/>
    </row>
    <row r="227" spans="2:17" s="34" customFormat="1" ht="12">
      <c r="B227" s="490"/>
      <c r="C227" s="488"/>
      <c r="D227" s="488"/>
      <c r="E227" s="488"/>
      <c r="F227" s="488"/>
      <c r="G227" s="488"/>
      <c r="H227" s="32"/>
      <c r="I227" s="487"/>
      <c r="J227" s="487"/>
      <c r="K227" s="487"/>
      <c r="L227" s="487"/>
      <c r="M227" s="33"/>
      <c r="N227" s="465"/>
      <c r="O227" s="465"/>
      <c r="P227" s="465"/>
      <c r="Q227" s="465"/>
    </row>
    <row r="228" spans="2:17" s="34" customFormat="1" ht="12">
      <c r="B228" s="491"/>
      <c r="C228" s="488"/>
      <c r="D228" s="488"/>
      <c r="E228" s="488"/>
      <c r="F228" s="488"/>
      <c r="G228" s="488"/>
      <c r="H228" s="32"/>
      <c r="I228" s="487"/>
      <c r="J228" s="487"/>
      <c r="K228" s="487"/>
      <c r="L228" s="487"/>
      <c r="M228" s="33"/>
      <c r="N228" s="465"/>
      <c r="O228" s="465"/>
      <c r="P228" s="465"/>
      <c r="Q228" s="465"/>
    </row>
    <row r="229" spans="2:17" s="34" customFormat="1" ht="12">
      <c r="B229" s="489" t="s">
        <v>107</v>
      </c>
      <c r="C229" s="488"/>
      <c r="D229" s="488"/>
      <c r="E229" s="488"/>
      <c r="F229" s="488"/>
      <c r="G229" s="488"/>
      <c r="H229" s="32"/>
      <c r="I229" s="487"/>
      <c r="J229" s="487"/>
      <c r="K229" s="487"/>
      <c r="L229" s="487"/>
      <c r="M229" s="33"/>
      <c r="N229" s="465"/>
      <c r="O229" s="465"/>
      <c r="P229" s="465"/>
      <c r="Q229" s="465"/>
    </row>
    <row r="230" spans="2:17" s="34" customFormat="1" ht="12">
      <c r="B230" s="490"/>
      <c r="C230" s="488"/>
      <c r="D230" s="488"/>
      <c r="E230" s="488"/>
      <c r="F230" s="488"/>
      <c r="G230" s="488"/>
      <c r="H230" s="32"/>
      <c r="I230" s="487"/>
      <c r="J230" s="487"/>
      <c r="K230" s="487"/>
      <c r="L230" s="487"/>
      <c r="M230" s="33"/>
      <c r="N230" s="465"/>
      <c r="O230" s="465"/>
      <c r="P230" s="465"/>
      <c r="Q230" s="465"/>
    </row>
    <row r="231" spans="2:17" s="34" customFormat="1" ht="12">
      <c r="B231" s="491"/>
      <c r="C231" s="488"/>
      <c r="D231" s="488"/>
      <c r="E231" s="488"/>
      <c r="F231" s="488"/>
      <c r="G231" s="488"/>
      <c r="H231" s="32"/>
      <c r="I231" s="487"/>
      <c r="J231" s="487"/>
      <c r="K231" s="487"/>
      <c r="L231" s="487"/>
      <c r="M231" s="33"/>
      <c r="N231" s="465"/>
      <c r="O231" s="465"/>
      <c r="P231" s="465"/>
      <c r="Q231" s="465"/>
    </row>
    <row r="232" spans="2:17" s="34" customFormat="1" ht="12">
      <c r="B232" s="489" t="s">
        <v>124</v>
      </c>
      <c r="C232" s="488"/>
      <c r="D232" s="488"/>
      <c r="E232" s="488"/>
      <c r="F232" s="488"/>
      <c r="G232" s="488"/>
      <c r="H232" s="32"/>
      <c r="I232" s="487"/>
      <c r="J232" s="487"/>
      <c r="K232" s="487"/>
      <c r="L232" s="487"/>
      <c r="M232" s="33"/>
      <c r="N232" s="465"/>
      <c r="O232" s="465"/>
      <c r="P232" s="465"/>
      <c r="Q232" s="465"/>
    </row>
    <row r="233" spans="2:17" s="34" customFormat="1" ht="12">
      <c r="B233" s="490"/>
      <c r="C233" s="488"/>
      <c r="D233" s="488"/>
      <c r="E233" s="488"/>
      <c r="F233" s="488"/>
      <c r="G233" s="488"/>
      <c r="H233" s="32"/>
      <c r="I233" s="487"/>
      <c r="J233" s="487"/>
      <c r="K233" s="487"/>
      <c r="L233" s="487"/>
      <c r="M233" s="33"/>
      <c r="N233" s="465"/>
      <c r="O233" s="465"/>
      <c r="P233" s="465"/>
      <c r="Q233" s="465"/>
    </row>
    <row r="234" spans="2:17" s="34" customFormat="1" ht="12">
      <c r="B234" s="491"/>
      <c r="C234" s="488"/>
      <c r="D234" s="488"/>
      <c r="E234" s="488"/>
      <c r="F234" s="488"/>
      <c r="G234" s="488"/>
      <c r="H234" s="32"/>
      <c r="I234" s="487"/>
      <c r="J234" s="487"/>
      <c r="K234" s="487"/>
      <c r="L234" s="487"/>
      <c r="M234" s="33"/>
      <c r="N234" s="465"/>
      <c r="O234" s="465"/>
      <c r="P234" s="465"/>
      <c r="Q234" s="465"/>
    </row>
    <row r="235" spans="2:17" s="34" customFormat="1" ht="12">
      <c r="B235" s="489" t="s">
        <v>109</v>
      </c>
      <c r="C235" s="488"/>
      <c r="D235" s="488"/>
      <c r="E235" s="488"/>
      <c r="F235" s="488"/>
      <c r="G235" s="488"/>
      <c r="H235" s="32"/>
      <c r="I235" s="487"/>
      <c r="J235" s="487"/>
      <c r="K235" s="487"/>
      <c r="L235" s="487"/>
      <c r="M235" s="33"/>
      <c r="N235" s="465"/>
      <c r="O235" s="465"/>
      <c r="P235" s="465"/>
      <c r="Q235" s="465"/>
    </row>
    <row r="236" spans="2:17" s="34" customFormat="1" ht="12">
      <c r="B236" s="490"/>
      <c r="C236" s="488"/>
      <c r="D236" s="488"/>
      <c r="E236" s="488"/>
      <c r="F236" s="488"/>
      <c r="G236" s="488"/>
      <c r="H236" s="32"/>
      <c r="I236" s="487"/>
      <c r="J236" s="487"/>
      <c r="K236" s="487"/>
      <c r="L236" s="487"/>
      <c r="M236" s="33"/>
      <c r="N236" s="465"/>
      <c r="O236" s="465"/>
      <c r="P236" s="465"/>
      <c r="Q236" s="465"/>
    </row>
    <row r="237" spans="2:17" s="34" customFormat="1" ht="12">
      <c r="B237" s="491"/>
      <c r="C237" s="488"/>
      <c r="D237" s="488"/>
      <c r="E237" s="488"/>
      <c r="F237" s="488"/>
      <c r="G237" s="488"/>
      <c r="H237" s="32"/>
      <c r="I237" s="487"/>
      <c r="J237" s="487"/>
      <c r="K237" s="487"/>
      <c r="L237" s="487"/>
      <c r="M237" s="33"/>
      <c r="N237" s="465"/>
      <c r="O237" s="465"/>
      <c r="P237" s="465"/>
      <c r="Q237" s="465"/>
    </row>
    <row r="238" spans="2:17">
      <c r="B238" s="473" t="s">
        <v>78</v>
      </c>
      <c r="C238" s="474"/>
      <c r="D238" s="474"/>
      <c r="E238" s="474"/>
      <c r="F238" s="474"/>
      <c r="G238" s="474"/>
      <c r="H238" s="474"/>
      <c r="I238" s="474"/>
      <c r="J238" s="474"/>
      <c r="K238" s="474"/>
      <c r="L238" s="474"/>
      <c r="M238" s="475"/>
      <c r="N238" s="476">
        <f>SUM(N220:Q237)</f>
        <v>1</v>
      </c>
      <c r="O238" s="476"/>
      <c r="P238" s="476"/>
      <c r="Q238" s="476"/>
    </row>
    <row r="241" spans="2:17">
      <c r="B241" s="31" t="s">
        <v>125</v>
      </c>
    </row>
    <row r="243" spans="2:17" s="36" customFormat="1" ht="25.5" customHeight="1">
      <c r="B243" s="492" t="s">
        <v>116</v>
      </c>
      <c r="C243" s="493"/>
      <c r="D243" s="493"/>
      <c r="E243" s="493"/>
      <c r="F243" s="493"/>
      <c r="G243" s="494"/>
      <c r="H243" s="35" t="s">
        <v>117</v>
      </c>
      <c r="I243" s="482" t="s">
        <v>118</v>
      </c>
      <c r="J243" s="482"/>
      <c r="K243" s="482"/>
      <c r="L243" s="482"/>
      <c r="M243" s="35" t="s">
        <v>119</v>
      </c>
      <c r="N243" s="482" t="s">
        <v>120</v>
      </c>
      <c r="O243" s="482"/>
      <c r="P243" s="482"/>
      <c r="Q243" s="482"/>
    </row>
    <row r="244" spans="2:17">
      <c r="B244" s="412" t="s">
        <v>126</v>
      </c>
      <c r="C244" s="413"/>
      <c r="D244" s="413"/>
      <c r="E244" s="413"/>
      <c r="F244" s="413"/>
      <c r="G244" s="414"/>
      <c r="H244" s="37"/>
      <c r="I244" s="478"/>
      <c r="J244" s="478"/>
      <c r="K244" s="478"/>
      <c r="L244" s="478"/>
      <c r="M244" s="38"/>
      <c r="N244" s="479"/>
      <c r="O244" s="479"/>
      <c r="P244" s="479"/>
      <c r="Q244" s="479"/>
    </row>
    <row r="245" spans="2:17">
      <c r="B245" s="412" t="s">
        <v>127</v>
      </c>
      <c r="C245" s="413"/>
      <c r="D245" s="413"/>
      <c r="E245" s="413"/>
      <c r="F245" s="413"/>
      <c r="G245" s="414"/>
      <c r="H245" s="37"/>
      <c r="I245" s="478"/>
      <c r="J245" s="478"/>
      <c r="K245" s="478"/>
      <c r="L245" s="478"/>
      <c r="M245" s="38"/>
      <c r="N245" s="479"/>
      <c r="O245" s="479"/>
      <c r="P245" s="479"/>
      <c r="Q245" s="479"/>
    </row>
    <row r="246" spans="2:17">
      <c r="B246" s="407"/>
      <c r="C246" s="480"/>
      <c r="D246" s="480"/>
      <c r="E246" s="480"/>
      <c r="F246" s="480"/>
      <c r="G246" s="408"/>
      <c r="H246" s="39"/>
      <c r="I246" s="481"/>
      <c r="J246" s="481"/>
      <c r="K246" s="481"/>
      <c r="L246" s="481"/>
      <c r="M246" s="40"/>
      <c r="N246" s="472"/>
      <c r="O246" s="472"/>
      <c r="P246" s="472"/>
      <c r="Q246" s="472"/>
    </row>
    <row r="247" spans="2:17">
      <c r="B247" s="473" t="s">
        <v>78</v>
      </c>
      <c r="C247" s="474"/>
      <c r="D247" s="474"/>
      <c r="E247" s="474"/>
      <c r="F247" s="474"/>
      <c r="G247" s="474"/>
      <c r="H247" s="474"/>
      <c r="I247" s="474"/>
      <c r="J247" s="474"/>
      <c r="K247" s="474"/>
      <c r="L247" s="474"/>
      <c r="M247" s="475"/>
      <c r="N247" s="476">
        <f>SUM(N244:Q246)</f>
        <v>0</v>
      </c>
      <c r="O247" s="476"/>
      <c r="P247" s="476"/>
      <c r="Q247" s="476"/>
    </row>
    <row r="250" spans="2:17">
      <c r="B250" s="31" t="s">
        <v>128</v>
      </c>
    </row>
    <row r="252" spans="2:17" ht="12.75" customHeight="1">
      <c r="B252" s="473" t="s">
        <v>129</v>
      </c>
      <c r="C252" s="474"/>
      <c r="D252" s="474"/>
      <c r="E252" s="474"/>
      <c r="F252" s="474"/>
      <c r="G252" s="475"/>
      <c r="H252" s="473" t="s">
        <v>130</v>
      </c>
      <c r="I252" s="474"/>
      <c r="J252" s="474"/>
      <c r="K252" s="474"/>
      <c r="L252" s="474"/>
      <c r="M252" s="475"/>
      <c r="N252" s="483" t="s">
        <v>131</v>
      </c>
      <c r="O252" s="483"/>
      <c r="P252" s="483"/>
      <c r="Q252" s="483"/>
    </row>
    <row r="253" spans="2:17">
      <c r="B253" s="484"/>
      <c r="C253" s="485"/>
      <c r="D253" s="485"/>
      <c r="E253" s="485"/>
      <c r="F253" s="485"/>
      <c r="G253" s="486"/>
      <c r="H253" s="484"/>
      <c r="I253" s="485"/>
      <c r="J253" s="485"/>
      <c r="K253" s="485"/>
      <c r="L253" s="485"/>
      <c r="M253" s="486"/>
      <c r="N253" s="479"/>
      <c r="O253" s="479"/>
      <c r="P253" s="479"/>
      <c r="Q253" s="479"/>
    </row>
    <row r="254" spans="2:17">
      <c r="B254" s="469"/>
      <c r="C254" s="470"/>
      <c r="D254" s="470"/>
      <c r="E254" s="470"/>
      <c r="F254" s="470"/>
      <c r="G254" s="471"/>
      <c r="H254" s="469"/>
      <c r="I254" s="470"/>
      <c r="J254" s="470"/>
      <c r="K254" s="470"/>
      <c r="L254" s="470"/>
      <c r="M254" s="471"/>
      <c r="N254" s="472"/>
      <c r="O254" s="472"/>
      <c r="P254" s="472"/>
      <c r="Q254" s="472"/>
    </row>
    <row r="255" spans="2:17">
      <c r="B255" s="473" t="s">
        <v>78</v>
      </c>
      <c r="C255" s="474"/>
      <c r="D255" s="474"/>
      <c r="E255" s="474"/>
      <c r="F255" s="474"/>
      <c r="G255" s="474"/>
      <c r="H255" s="474"/>
      <c r="I255" s="474"/>
      <c r="J255" s="474"/>
      <c r="K255" s="474"/>
      <c r="L255" s="474"/>
      <c r="M255" s="475"/>
      <c r="N255" s="476">
        <f>SUM(N253:Q254)</f>
        <v>0</v>
      </c>
      <c r="O255" s="476"/>
      <c r="P255" s="476"/>
      <c r="Q255" s="476"/>
    </row>
    <row r="258" spans="2:17">
      <c r="B258" s="31" t="s">
        <v>132</v>
      </c>
    </row>
    <row r="260" spans="2:17" ht="12.75" customHeight="1">
      <c r="B260" s="473" t="s">
        <v>115</v>
      </c>
      <c r="C260" s="475"/>
      <c r="D260" s="477" t="s">
        <v>116</v>
      </c>
      <c r="E260" s="477"/>
      <c r="F260" s="477"/>
      <c r="G260" s="477"/>
      <c r="H260" s="477"/>
      <c r="I260" s="473" t="s">
        <v>84</v>
      </c>
      <c r="J260" s="474"/>
      <c r="K260" s="474"/>
      <c r="L260" s="474"/>
      <c r="M260" s="475"/>
      <c r="N260" s="482" t="s">
        <v>133</v>
      </c>
      <c r="O260" s="482"/>
      <c r="P260" s="482"/>
      <c r="Q260" s="482"/>
    </row>
    <row r="262" spans="2:17" s="34" customFormat="1" ht="12" customHeight="1">
      <c r="B262" s="455" t="s">
        <v>134</v>
      </c>
      <c r="C262" s="456"/>
      <c r="D262" s="461"/>
      <c r="E262" s="461"/>
      <c r="F262" s="461"/>
      <c r="G262" s="461"/>
      <c r="H262" s="461"/>
      <c r="I262" s="466"/>
      <c r="J262" s="467"/>
      <c r="K262" s="467"/>
      <c r="L262" s="467"/>
      <c r="M262" s="468"/>
      <c r="N262" s="465"/>
      <c r="O262" s="465"/>
      <c r="P262" s="465"/>
      <c r="Q262" s="465"/>
    </row>
    <row r="263" spans="2:17" s="34" customFormat="1" ht="12" customHeight="1">
      <c r="B263" s="457"/>
      <c r="C263" s="458"/>
      <c r="D263" s="461"/>
      <c r="E263" s="461"/>
      <c r="F263" s="461"/>
      <c r="G263" s="461"/>
      <c r="H263" s="461"/>
      <c r="I263" s="462"/>
      <c r="J263" s="463"/>
      <c r="K263" s="463"/>
      <c r="L263" s="463"/>
      <c r="M263" s="464"/>
      <c r="N263" s="465"/>
      <c r="O263" s="465"/>
      <c r="P263" s="465"/>
      <c r="Q263" s="465"/>
    </row>
    <row r="264" spans="2:17" s="34" customFormat="1" ht="12" customHeight="1">
      <c r="B264" s="457"/>
      <c r="C264" s="458"/>
      <c r="D264" s="461"/>
      <c r="E264" s="461"/>
      <c r="F264" s="461"/>
      <c r="G264" s="461"/>
      <c r="H264" s="461"/>
      <c r="I264" s="462"/>
      <c r="J264" s="463"/>
      <c r="K264" s="463"/>
      <c r="L264" s="463"/>
      <c r="M264" s="464"/>
      <c r="N264" s="465"/>
      <c r="O264" s="465"/>
      <c r="P264" s="465"/>
      <c r="Q264" s="465"/>
    </row>
    <row r="265" spans="2:17" s="34" customFormat="1" ht="12" customHeight="1">
      <c r="B265" s="457"/>
      <c r="C265" s="458"/>
      <c r="D265" s="461"/>
      <c r="E265" s="461"/>
      <c r="F265" s="461"/>
      <c r="G265" s="461"/>
      <c r="H265" s="461"/>
      <c r="I265" s="462"/>
      <c r="J265" s="463"/>
      <c r="K265" s="463"/>
      <c r="L265" s="463"/>
      <c r="M265" s="464"/>
      <c r="N265" s="465"/>
      <c r="O265" s="465"/>
      <c r="P265" s="465"/>
      <c r="Q265" s="465"/>
    </row>
    <row r="266" spans="2:17" s="34" customFormat="1" ht="12" customHeight="1">
      <c r="B266" s="457"/>
      <c r="C266" s="458"/>
      <c r="D266" s="461"/>
      <c r="E266" s="461"/>
      <c r="F266" s="461"/>
      <c r="G266" s="461"/>
      <c r="H266" s="461"/>
      <c r="I266" s="462"/>
      <c r="J266" s="463"/>
      <c r="K266" s="463"/>
      <c r="L266" s="463"/>
      <c r="M266" s="464"/>
      <c r="N266" s="465"/>
      <c r="O266" s="465"/>
      <c r="P266" s="465"/>
      <c r="Q266" s="465"/>
    </row>
    <row r="267" spans="2:17" s="34" customFormat="1" ht="12" customHeight="1">
      <c r="B267" s="457"/>
      <c r="C267" s="458"/>
      <c r="D267" s="461"/>
      <c r="E267" s="461"/>
      <c r="F267" s="461"/>
      <c r="G267" s="461"/>
      <c r="H267" s="461"/>
      <c r="I267" s="462"/>
      <c r="J267" s="463"/>
      <c r="K267" s="463"/>
      <c r="L267" s="463"/>
      <c r="M267" s="464"/>
      <c r="N267" s="465"/>
      <c r="O267" s="465"/>
      <c r="P267" s="465"/>
      <c r="Q267" s="465"/>
    </row>
    <row r="268" spans="2:17" s="34" customFormat="1" ht="12" customHeight="1">
      <c r="B268" s="457"/>
      <c r="C268" s="458"/>
      <c r="D268" s="461"/>
      <c r="E268" s="461"/>
      <c r="F268" s="461"/>
      <c r="G268" s="461"/>
      <c r="H268" s="461"/>
      <c r="I268" s="462"/>
      <c r="J268" s="463"/>
      <c r="K268" s="463"/>
      <c r="L268" s="463"/>
      <c r="M268" s="464"/>
      <c r="N268" s="465"/>
      <c r="O268" s="465"/>
      <c r="P268" s="465"/>
      <c r="Q268" s="465"/>
    </row>
    <row r="269" spans="2:17" s="34" customFormat="1" ht="12" customHeight="1">
      <c r="B269" s="457"/>
      <c r="C269" s="458"/>
      <c r="D269" s="461"/>
      <c r="E269" s="461"/>
      <c r="F269" s="461"/>
      <c r="G269" s="461"/>
      <c r="H269" s="461"/>
      <c r="I269" s="462"/>
      <c r="J269" s="463"/>
      <c r="K269" s="463"/>
      <c r="L269" s="463"/>
      <c r="M269" s="464"/>
      <c r="N269" s="465"/>
      <c r="O269" s="465"/>
      <c r="P269" s="465"/>
      <c r="Q269" s="465"/>
    </row>
    <row r="270" spans="2:17" s="34" customFormat="1" ht="12" customHeight="1">
      <c r="B270" s="459"/>
      <c r="C270" s="460"/>
      <c r="D270" s="461"/>
      <c r="E270" s="461"/>
      <c r="F270" s="461"/>
      <c r="G270" s="461"/>
      <c r="H270" s="461"/>
      <c r="I270" s="462"/>
      <c r="J270" s="463"/>
      <c r="K270" s="463"/>
      <c r="L270" s="463"/>
      <c r="M270" s="464"/>
      <c r="N270" s="465"/>
      <c r="O270" s="465"/>
      <c r="P270" s="465"/>
      <c r="Q270" s="465"/>
    </row>
    <row r="272" spans="2:17" s="34" customFormat="1" ht="12" customHeight="1">
      <c r="B272" s="455" t="s">
        <v>105</v>
      </c>
      <c r="C272" s="456"/>
      <c r="D272" s="461"/>
      <c r="E272" s="461"/>
      <c r="F272" s="461"/>
      <c r="G272" s="461"/>
      <c r="H272" s="461"/>
      <c r="I272" s="462"/>
      <c r="J272" s="463"/>
      <c r="K272" s="463"/>
      <c r="L272" s="463"/>
      <c r="M272" s="464"/>
      <c r="N272" s="465"/>
      <c r="O272" s="465"/>
      <c r="P272" s="465"/>
      <c r="Q272" s="465"/>
    </row>
    <row r="273" spans="2:17" s="34" customFormat="1" ht="12" customHeight="1">
      <c r="B273" s="457"/>
      <c r="C273" s="458"/>
      <c r="D273" s="461"/>
      <c r="E273" s="461"/>
      <c r="F273" s="461"/>
      <c r="G273" s="461"/>
      <c r="H273" s="461"/>
      <c r="I273" s="462"/>
      <c r="J273" s="463"/>
      <c r="K273" s="463"/>
      <c r="L273" s="463"/>
      <c r="M273" s="464"/>
      <c r="N273" s="465"/>
      <c r="O273" s="465"/>
      <c r="P273" s="465"/>
      <c r="Q273" s="465"/>
    </row>
    <row r="274" spans="2:17" s="34" customFormat="1" ht="12" customHeight="1">
      <c r="B274" s="457"/>
      <c r="C274" s="458"/>
      <c r="D274" s="461"/>
      <c r="E274" s="461"/>
      <c r="F274" s="461"/>
      <c r="G274" s="461"/>
      <c r="H274" s="461"/>
      <c r="I274" s="462"/>
      <c r="J274" s="463"/>
      <c r="K274" s="463"/>
      <c r="L274" s="463"/>
      <c r="M274" s="464"/>
      <c r="N274" s="465"/>
      <c r="O274" s="465"/>
      <c r="P274" s="465"/>
      <c r="Q274" s="465"/>
    </row>
    <row r="275" spans="2:17" s="34" customFormat="1" ht="12" customHeight="1">
      <c r="B275" s="457"/>
      <c r="C275" s="458"/>
      <c r="D275" s="461"/>
      <c r="E275" s="461"/>
      <c r="F275" s="461"/>
      <c r="G275" s="461"/>
      <c r="H275" s="461"/>
      <c r="I275" s="462"/>
      <c r="J275" s="463"/>
      <c r="K275" s="463"/>
      <c r="L275" s="463"/>
      <c r="M275" s="464"/>
      <c r="N275" s="465"/>
      <c r="O275" s="465"/>
      <c r="P275" s="465"/>
      <c r="Q275" s="465"/>
    </row>
    <row r="276" spans="2:17" s="34" customFormat="1" ht="12" customHeight="1">
      <c r="B276" s="457"/>
      <c r="C276" s="458"/>
      <c r="D276" s="461"/>
      <c r="E276" s="461"/>
      <c r="F276" s="461"/>
      <c r="G276" s="461"/>
      <c r="H276" s="461"/>
      <c r="I276" s="462"/>
      <c r="J276" s="463"/>
      <c r="K276" s="463"/>
      <c r="L276" s="463"/>
      <c r="M276" s="464"/>
      <c r="N276" s="465"/>
      <c r="O276" s="465"/>
      <c r="P276" s="465"/>
      <c r="Q276" s="465"/>
    </row>
    <row r="277" spans="2:17" s="34" customFormat="1" ht="12" customHeight="1">
      <c r="B277" s="457"/>
      <c r="C277" s="458"/>
      <c r="D277" s="461"/>
      <c r="E277" s="461"/>
      <c r="F277" s="461"/>
      <c r="G277" s="461"/>
      <c r="H277" s="461"/>
      <c r="I277" s="462"/>
      <c r="J277" s="463"/>
      <c r="K277" s="463"/>
      <c r="L277" s="463"/>
      <c r="M277" s="464"/>
      <c r="N277" s="465"/>
      <c r="O277" s="465"/>
      <c r="P277" s="465"/>
      <c r="Q277" s="465"/>
    </row>
    <row r="278" spans="2:17" s="34" customFormat="1" ht="12" customHeight="1">
      <c r="B278" s="457"/>
      <c r="C278" s="458"/>
      <c r="D278" s="461"/>
      <c r="E278" s="461"/>
      <c r="F278" s="461"/>
      <c r="G278" s="461"/>
      <c r="H278" s="461"/>
      <c r="I278" s="462"/>
      <c r="J278" s="463"/>
      <c r="K278" s="463"/>
      <c r="L278" s="463"/>
      <c r="M278" s="464"/>
      <c r="N278" s="465"/>
      <c r="O278" s="465"/>
      <c r="P278" s="465"/>
      <c r="Q278" s="465"/>
    </row>
    <row r="279" spans="2:17" s="34" customFormat="1" ht="12" customHeight="1">
      <c r="B279" s="457"/>
      <c r="C279" s="458"/>
      <c r="D279" s="461"/>
      <c r="E279" s="461"/>
      <c r="F279" s="461"/>
      <c r="G279" s="461"/>
      <c r="H279" s="461"/>
      <c r="I279" s="462"/>
      <c r="J279" s="463"/>
      <c r="K279" s="463"/>
      <c r="L279" s="463"/>
      <c r="M279" s="464"/>
      <c r="N279" s="465"/>
      <c r="O279" s="465"/>
      <c r="P279" s="465"/>
      <c r="Q279" s="465"/>
    </row>
    <row r="280" spans="2:17" s="34" customFormat="1" ht="12" customHeight="1">
      <c r="B280" s="459"/>
      <c r="C280" s="460"/>
      <c r="D280" s="461"/>
      <c r="E280" s="461"/>
      <c r="F280" s="461"/>
      <c r="G280" s="461"/>
      <c r="H280" s="461"/>
      <c r="I280" s="462"/>
      <c r="J280" s="463"/>
      <c r="K280" s="463"/>
      <c r="L280" s="463"/>
      <c r="M280" s="464"/>
      <c r="N280" s="465"/>
      <c r="O280" s="465"/>
      <c r="P280" s="465"/>
      <c r="Q280" s="465"/>
    </row>
    <row r="282" spans="2:17" s="34" customFormat="1" ht="12" customHeight="1">
      <c r="B282" s="455" t="s">
        <v>106</v>
      </c>
      <c r="C282" s="456"/>
      <c r="D282" s="461"/>
      <c r="E282" s="461"/>
      <c r="F282" s="461"/>
      <c r="G282" s="461"/>
      <c r="H282" s="461"/>
      <c r="I282" s="462"/>
      <c r="J282" s="463"/>
      <c r="K282" s="463"/>
      <c r="L282" s="463"/>
      <c r="M282" s="464"/>
      <c r="N282" s="465"/>
      <c r="O282" s="465"/>
      <c r="P282" s="465"/>
      <c r="Q282" s="465"/>
    </row>
    <row r="283" spans="2:17" s="34" customFormat="1" ht="12" customHeight="1">
      <c r="B283" s="457"/>
      <c r="C283" s="458"/>
      <c r="D283" s="461"/>
      <c r="E283" s="461"/>
      <c r="F283" s="461"/>
      <c r="G283" s="461"/>
      <c r="H283" s="461"/>
      <c r="I283" s="462"/>
      <c r="J283" s="463"/>
      <c r="K283" s="463"/>
      <c r="L283" s="463"/>
      <c r="M283" s="464"/>
      <c r="N283" s="465"/>
      <c r="O283" s="465"/>
      <c r="P283" s="465"/>
      <c r="Q283" s="465"/>
    </row>
    <row r="284" spans="2:17" s="34" customFormat="1" ht="12" customHeight="1">
      <c r="B284" s="457"/>
      <c r="C284" s="458"/>
      <c r="D284" s="461"/>
      <c r="E284" s="461"/>
      <c r="F284" s="461"/>
      <c r="G284" s="461"/>
      <c r="H284" s="461"/>
      <c r="I284" s="462"/>
      <c r="J284" s="463"/>
      <c r="K284" s="463"/>
      <c r="L284" s="463"/>
      <c r="M284" s="464"/>
      <c r="N284" s="465"/>
      <c r="O284" s="465"/>
      <c r="P284" s="465"/>
      <c r="Q284" s="465"/>
    </row>
    <row r="285" spans="2:17" s="34" customFormat="1" ht="12" customHeight="1">
      <c r="B285" s="457"/>
      <c r="C285" s="458"/>
      <c r="D285" s="461"/>
      <c r="E285" s="461"/>
      <c r="F285" s="461"/>
      <c r="G285" s="461"/>
      <c r="H285" s="461"/>
      <c r="I285" s="462"/>
      <c r="J285" s="463"/>
      <c r="K285" s="463"/>
      <c r="L285" s="463"/>
      <c r="M285" s="464"/>
      <c r="N285" s="465"/>
      <c r="O285" s="465"/>
      <c r="P285" s="465"/>
      <c r="Q285" s="465"/>
    </row>
    <row r="286" spans="2:17" s="34" customFormat="1" ht="12" customHeight="1">
      <c r="B286" s="457"/>
      <c r="C286" s="458"/>
      <c r="D286" s="461"/>
      <c r="E286" s="461"/>
      <c r="F286" s="461"/>
      <c r="G286" s="461"/>
      <c r="H286" s="461"/>
      <c r="I286" s="462"/>
      <c r="J286" s="463"/>
      <c r="K286" s="463"/>
      <c r="L286" s="463"/>
      <c r="M286" s="464"/>
      <c r="N286" s="465"/>
      <c r="O286" s="465"/>
      <c r="P286" s="465"/>
      <c r="Q286" s="465"/>
    </row>
    <row r="287" spans="2:17" s="34" customFormat="1" ht="12" customHeight="1">
      <c r="B287" s="457"/>
      <c r="C287" s="458"/>
      <c r="D287" s="461"/>
      <c r="E287" s="461"/>
      <c r="F287" s="461"/>
      <c r="G287" s="461"/>
      <c r="H287" s="461"/>
      <c r="I287" s="462"/>
      <c r="J287" s="463"/>
      <c r="K287" s="463"/>
      <c r="L287" s="463"/>
      <c r="M287" s="464"/>
      <c r="N287" s="465"/>
      <c r="O287" s="465"/>
      <c r="P287" s="465"/>
      <c r="Q287" s="465"/>
    </row>
    <row r="288" spans="2:17" s="34" customFormat="1" ht="12" customHeight="1">
      <c r="B288" s="457"/>
      <c r="C288" s="458"/>
      <c r="D288" s="461"/>
      <c r="E288" s="461"/>
      <c r="F288" s="461"/>
      <c r="G288" s="461"/>
      <c r="H288" s="461"/>
      <c r="I288" s="462"/>
      <c r="J288" s="463"/>
      <c r="K288" s="463"/>
      <c r="L288" s="463"/>
      <c r="M288" s="464"/>
      <c r="N288" s="465"/>
      <c r="O288" s="465"/>
      <c r="P288" s="465"/>
      <c r="Q288" s="465"/>
    </row>
    <row r="289" spans="2:17" s="34" customFormat="1" ht="12" customHeight="1">
      <c r="B289" s="457"/>
      <c r="C289" s="458"/>
      <c r="D289" s="461"/>
      <c r="E289" s="461"/>
      <c r="F289" s="461"/>
      <c r="G289" s="461"/>
      <c r="H289" s="461"/>
      <c r="I289" s="462"/>
      <c r="J289" s="463"/>
      <c r="K289" s="463"/>
      <c r="L289" s="463"/>
      <c r="M289" s="464"/>
      <c r="N289" s="465"/>
      <c r="O289" s="465"/>
      <c r="P289" s="465"/>
      <c r="Q289" s="465"/>
    </row>
    <row r="290" spans="2:17" s="34" customFormat="1" ht="12" customHeight="1">
      <c r="B290" s="459"/>
      <c r="C290" s="460"/>
      <c r="D290" s="461"/>
      <c r="E290" s="461"/>
      <c r="F290" s="461"/>
      <c r="G290" s="461"/>
      <c r="H290" s="461"/>
      <c r="I290" s="462"/>
      <c r="J290" s="463"/>
      <c r="K290" s="463"/>
      <c r="L290" s="463"/>
      <c r="M290" s="464"/>
      <c r="N290" s="465"/>
      <c r="O290" s="465"/>
      <c r="P290" s="465"/>
      <c r="Q290" s="465"/>
    </row>
    <row r="292" spans="2:17" s="34" customFormat="1" ht="12" customHeight="1">
      <c r="B292" s="455" t="s">
        <v>107</v>
      </c>
      <c r="C292" s="456"/>
      <c r="D292" s="461"/>
      <c r="E292" s="461"/>
      <c r="F292" s="461"/>
      <c r="G292" s="461"/>
      <c r="H292" s="461"/>
      <c r="I292" s="462"/>
      <c r="J292" s="463"/>
      <c r="K292" s="463"/>
      <c r="L292" s="463"/>
      <c r="M292" s="464"/>
      <c r="N292" s="465"/>
      <c r="O292" s="465"/>
      <c r="P292" s="465"/>
      <c r="Q292" s="465"/>
    </row>
    <row r="293" spans="2:17" s="34" customFormat="1" ht="12" customHeight="1">
      <c r="B293" s="457"/>
      <c r="C293" s="458"/>
      <c r="D293" s="461"/>
      <c r="E293" s="461"/>
      <c r="F293" s="461"/>
      <c r="G293" s="461"/>
      <c r="H293" s="461"/>
      <c r="I293" s="462"/>
      <c r="J293" s="463"/>
      <c r="K293" s="463"/>
      <c r="L293" s="463"/>
      <c r="M293" s="464"/>
      <c r="N293" s="465"/>
      <c r="O293" s="465"/>
      <c r="P293" s="465"/>
      <c r="Q293" s="465"/>
    </row>
    <row r="294" spans="2:17" s="34" customFormat="1" ht="12" customHeight="1">
      <c r="B294" s="457"/>
      <c r="C294" s="458"/>
      <c r="D294" s="461"/>
      <c r="E294" s="461"/>
      <c r="F294" s="461"/>
      <c r="G294" s="461"/>
      <c r="H294" s="461"/>
      <c r="I294" s="462"/>
      <c r="J294" s="463"/>
      <c r="K294" s="463"/>
      <c r="L294" s="463"/>
      <c r="M294" s="464"/>
      <c r="N294" s="465"/>
      <c r="O294" s="465"/>
      <c r="P294" s="465"/>
      <c r="Q294" s="465"/>
    </row>
    <row r="295" spans="2:17" s="34" customFormat="1" ht="12" customHeight="1">
      <c r="B295" s="457"/>
      <c r="C295" s="458"/>
      <c r="D295" s="461"/>
      <c r="E295" s="461"/>
      <c r="F295" s="461"/>
      <c r="G295" s="461"/>
      <c r="H295" s="461"/>
      <c r="I295" s="462"/>
      <c r="J295" s="463"/>
      <c r="K295" s="463"/>
      <c r="L295" s="463"/>
      <c r="M295" s="464"/>
      <c r="N295" s="465"/>
      <c r="O295" s="465"/>
      <c r="P295" s="465"/>
      <c r="Q295" s="465"/>
    </row>
    <row r="296" spans="2:17" s="34" customFormat="1" ht="12" customHeight="1">
      <c r="B296" s="457"/>
      <c r="C296" s="458"/>
      <c r="D296" s="461"/>
      <c r="E296" s="461"/>
      <c r="F296" s="461"/>
      <c r="G296" s="461"/>
      <c r="H296" s="461"/>
      <c r="I296" s="462"/>
      <c r="J296" s="463"/>
      <c r="K296" s="463"/>
      <c r="L296" s="463"/>
      <c r="M296" s="464"/>
      <c r="N296" s="465"/>
      <c r="O296" s="465"/>
      <c r="P296" s="465"/>
      <c r="Q296" s="465"/>
    </row>
    <row r="297" spans="2:17" s="34" customFormat="1" ht="12" customHeight="1">
      <c r="B297" s="457"/>
      <c r="C297" s="458"/>
      <c r="D297" s="461"/>
      <c r="E297" s="461"/>
      <c r="F297" s="461"/>
      <c r="G297" s="461"/>
      <c r="H297" s="461"/>
      <c r="I297" s="462"/>
      <c r="J297" s="463"/>
      <c r="K297" s="463"/>
      <c r="L297" s="463"/>
      <c r="M297" s="464"/>
      <c r="N297" s="465"/>
      <c r="O297" s="465"/>
      <c r="P297" s="465"/>
      <c r="Q297" s="465"/>
    </row>
    <row r="298" spans="2:17" s="34" customFormat="1" ht="12" customHeight="1">
      <c r="B298" s="457"/>
      <c r="C298" s="458"/>
      <c r="D298" s="461"/>
      <c r="E298" s="461"/>
      <c r="F298" s="461"/>
      <c r="G298" s="461"/>
      <c r="H298" s="461"/>
      <c r="I298" s="462"/>
      <c r="J298" s="463"/>
      <c r="K298" s="463"/>
      <c r="L298" s="463"/>
      <c r="M298" s="464"/>
      <c r="N298" s="465"/>
      <c r="O298" s="465"/>
      <c r="P298" s="465"/>
      <c r="Q298" s="465"/>
    </row>
    <row r="299" spans="2:17" s="34" customFormat="1" ht="12" customHeight="1">
      <c r="B299" s="457"/>
      <c r="C299" s="458"/>
      <c r="D299" s="461"/>
      <c r="E299" s="461"/>
      <c r="F299" s="461"/>
      <c r="G299" s="461"/>
      <c r="H299" s="461"/>
      <c r="I299" s="462"/>
      <c r="J299" s="463"/>
      <c r="K299" s="463"/>
      <c r="L299" s="463"/>
      <c r="M299" s="464"/>
      <c r="N299" s="465"/>
      <c r="O299" s="465"/>
      <c r="P299" s="465"/>
      <c r="Q299" s="465"/>
    </row>
    <row r="300" spans="2:17" s="34" customFormat="1" ht="12" customHeight="1">
      <c r="B300" s="459"/>
      <c r="C300" s="460"/>
      <c r="D300" s="461"/>
      <c r="E300" s="461"/>
      <c r="F300" s="461"/>
      <c r="G300" s="461"/>
      <c r="H300" s="461"/>
      <c r="I300" s="462"/>
      <c r="J300" s="463"/>
      <c r="K300" s="463"/>
      <c r="L300" s="463"/>
      <c r="M300" s="464"/>
      <c r="N300" s="465"/>
      <c r="O300" s="465"/>
      <c r="P300" s="465"/>
      <c r="Q300" s="465"/>
    </row>
    <row r="302" spans="2:17" s="34" customFormat="1" ht="12" customHeight="1">
      <c r="B302" s="455" t="s">
        <v>108</v>
      </c>
      <c r="C302" s="456"/>
      <c r="D302" s="461"/>
      <c r="E302" s="461"/>
      <c r="F302" s="461"/>
      <c r="G302" s="461"/>
      <c r="H302" s="461"/>
      <c r="I302" s="462"/>
      <c r="J302" s="463"/>
      <c r="K302" s="463"/>
      <c r="L302" s="463"/>
      <c r="M302" s="464"/>
      <c r="N302" s="465"/>
      <c r="O302" s="465"/>
      <c r="P302" s="465"/>
      <c r="Q302" s="465"/>
    </row>
    <row r="303" spans="2:17" s="34" customFormat="1" ht="12" customHeight="1">
      <c r="B303" s="457"/>
      <c r="C303" s="458"/>
      <c r="D303" s="461"/>
      <c r="E303" s="461"/>
      <c r="F303" s="461"/>
      <c r="G303" s="461"/>
      <c r="H303" s="461"/>
      <c r="I303" s="462"/>
      <c r="J303" s="463"/>
      <c r="K303" s="463"/>
      <c r="L303" s="463"/>
      <c r="M303" s="464"/>
      <c r="N303" s="465"/>
      <c r="O303" s="465"/>
      <c r="P303" s="465"/>
      <c r="Q303" s="465"/>
    </row>
    <row r="304" spans="2:17" s="34" customFormat="1" ht="12" customHeight="1">
      <c r="B304" s="457"/>
      <c r="C304" s="458"/>
      <c r="D304" s="461"/>
      <c r="E304" s="461"/>
      <c r="F304" s="461"/>
      <c r="G304" s="461"/>
      <c r="H304" s="461"/>
      <c r="I304" s="462"/>
      <c r="J304" s="463"/>
      <c r="K304" s="463"/>
      <c r="L304" s="463"/>
      <c r="M304" s="464"/>
      <c r="N304" s="465"/>
      <c r="O304" s="465"/>
      <c r="P304" s="465"/>
      <c r="Q304" s="465"/>
    </row>
    <row r="305" spans="2:17" s="34" customFormat="1" ht="12" customHeight="1">
      <c r="B305" s="457"/>
      <c r="C305" s="458"/>
      <c r="D305" s="461"/>
      <c r="E305" s="461"/>
      <c r="F305" s="461"/>
      <c r="G305" s="461"/>
      <c r="H305" s="461"/>
      <c r="I305" s="462"/>
      <c r="J305" s="463"/>
      <c r="K305" s="463"/>
      <c r="L305" s="463"/>
      <c r="M305" s="464"/>
      <c r="N305" s="465"/>
      <c r="O305" s="465"/>
      <c r="P305" s="465"/>
      <c r="Q305" s="465"/>
    </row>
    <row r="306" spans="2:17" s="34" customFormat="1" ht="12" customHeight="1">
      <c r="B306" s="457"/>
      <c r="C306" s="458"/>
      <c r="D306" s="461"/>
      <c r="E306" s="461"/>
      <c r="F306" s="461"/>
      <c r="G306" s="461"/>
      <c r="H306" s="461"/>
      <c r="I306" s="462"/>
      <c r="J306" s="463"/>
      <c r="K306" s="463"/>
      <c r="L306" s="463"/>
      <c r="M306" s="464"/>
      <c r="N306" s="465"/>
      <c r="O306" s="465"/>
      <c r="P306" s="465"/>
      <c r="Q306" s="465"/>
    </row>
    <row r="307" spans="2:17" s="34" customFormat="1" ht="12" customHeight="1">
      <c r="B307" s="457"/>
      <c r="C307" s="458"/>
      <c r="D307" s="461"/>
      <c r="E307" s="461"/>
      <c r="F307" s="461"/>
      <c r="G307" s="461"/>
      <c r="H307" s="461"/>
      <c r="I307" s="462"/>
      <c r="J307" s="463"/>
      <c r="K307" s="463"/>
      <c r="L307" s="463"/>
      <c r="M307" s="464"/>
      <c r="N307" s="465"/>
      <c r="O307" s="465"/>
      <c r="P307" s="465"/>
      <c r="Q307" s="465"/>
    </row>
    <row r="308" spans="2:17" s="34" customFormat="1" ht="12" customHeight="1">
      <c r="B308" s="457"/>
      <c r="C308" s="458"/>
      <c r="D308" s="461"/>
      <c r="E308" s="461"/>
      <c r="F308" s="461"/>
      <c r="G308" s="461"/>
      <c r="H308" s="461"/>
      <c r="I308" s="462"/>
      <c r="J308" s="463"/>
      <c r="K308" s="463"/>
      <c r="L308" s="463"/>
      <c r="M308" s="464"/>
      <c r="N308" s="465"/>
      <c r="O308" s="465"/>
      <c r="P308" s="465"/>
      <c r="Q308" s="465"/>
    </row>
    <row r="309" spans="2:17" s="34" customFormat="1" ht="12" customHeight="1">
      <c r="B309" s="457"/>
      <c r="C309" s="458"/>
      <c r="D309" s="461"/>
      <c r="E309" s="461"/>
      <c r="F309" s="461"/>
      <c r="G309" s="461"/>
      <c r="H309" s="461"/>
      <c r="I309" s="462"/>
      <c r="J309" s="463"/>
      <c r="K309" s="463"/>
      <c r="L309" s="463"/>
      <c r="M309" s="464"/>
      <c r="N309" s="465"/>
      <c r="O309" s="465"/>
      <c r="P309" s="465"/>
      <c r="Q309" s="465"/>
    </row>
    <row r="310" spans="2:17" s="34" customFormat="1" ht="12" customHeight="1">
      <c r="B310" s="459"/>
      <c r="C310" s="460"/>
      <c r="D310" s="461"/>
      <c r="E310" s="461"/>
      <c r="F310" s="461"/>
      <c r="G310" s="461"/>
      <c r="H310" s="461"/>
      <c r="I310" s="462"/>
      <c r="J310" s="463"/>
      <c r="K310" s="463"/>
      <c r="L310" s="463"/>
      <c r="M310" s="464"/>
      <c r="N310" s="465"/>
      <c r="O310" s="465"/>
      <c r="P310" s="465"/>
      <c r="Q310" s="465"/>
    </row>
    <row r="312" spans="2:17" s="34" customFormat="1" ht="12" customHeight="1">
      <c r="B312" s="455" t="s">
        <v>109</v>
      </c>
      <c r="C312" s="456"/>
      <c r="D312" s="461"/>
      <c r="E312" s="461"/>
      <c r="F312" s="461"/>
      <c r="G312" s="461"/>
      <c r="H312" s="461"/>
      <c r="I312" s="462"/>
      <c r="J312" s="463"/>
      <c r="K312" s="463"/>
      <c r="L312" s="463"/>
      <c r="M312" s="464"/>
      <c r="N312" s="465"/>
      <c r="O312" s="465"/>
      <c r="P312" s="465"/>
      <c r="Q312" s="465"/>
    </row>
    <row r="313" spans="2:17" s="34" customFormat="1" ht="12" customHeight="1">
      <c r="B313" s="457"/>
      <c r="C313" s="458"/>
      <c r="D313" s="461"/>
      <c r="E313" s="461"/>
      <c r="F313" s="461"/>
      <c r="G313" s="461"/>
      <c r="H313" s="461"/>
      <c r="I313" s="462"/>
      <c r="J313" s="463"/>
      <c r="K313" s="463"/>
      <c r="L313" s="463"/>
      <c r="M313" s="464"/>
      <c r="N313" s="465"/>
      <c r="O313" s="465"/>
      <c r="P313" s="465"/>
      <c r="Q313" s="465"/>
    </row>
    <row r="314" spans="2:17" s="34" customFormat="1" ht="12" customHeight="1">
      <c r="B314" s="457"/>
      <c r="C314" s="458"/>
      <c r="D314" s="461"/>
      <c r="E314" s="461"/>
      <c r="F314" s="461"/>
      <c r="G314" s="461"/>
      <c r="H314" s="461"/>
      <c r="I314" s="462"/>
      <c r="J314" s="463"/>
      <c r="K314" s="463"/>
      <c r="L314" s="463"/>
      <c r="M314" s="464"/>
      <c r="N314" s="465"/>
      <c r="O314" s="465"/>
      <c r="P314" s="465"/>
      <c r="Q314" s="465"/>
    </row>
    <row r="315" spans="2:17" s="34" customFormat="1" ht="12" customHeight="1">
      <c r="B315" s="457"/>
      <c r="C315" s="458"/>
      <c r="D315" s="461"/>
      <c r="E315" s="461"/>
      <c r="F315" s="461"/>
      <c r="G315" s="461"/>
      <c r="H315" s="461"/>
      <c r="I315" s="462"/>
      <c r="J315" s="463"/>
      <c r="K315" s="463"/>
      <c r="L315" s="463"/>
      <c r="M315" s="464"/>
      <c r="N315" s="465"/>
      <c r="O315" s="465"/>
      <c r="P315" s="465"/>
      <c r="Q315" s="465"/>
    </row>
    <row r="316" spans="2:17" s="34" customFormat="1" ht="12" customHeight="1">
      <c r="B316" s="457"/>
      <c r="C316" s="458"/>
      <c r="D316" s="461"/>
      <c r="E316" s="461"/>
      <c r="F316" s="461"/>
      <c r="G316" s="461"/>
      <c r="H316" s="461"/>
      <c r="I316" s="462"/>
      <c r="J316" s="463"/>
      <c r="K316" s="463"/>
      <c r="L316" s="463"/>
      <c r="M316" s="464"/>
      <c r="N316" s="465"/>
      <c r="O316" s="465"/>
      <c r="P316" s="465"/>
      <c r="Q316" s="465"/>
    </row>
    <row r="317" spans="2:17" s="34" customFormat="1" ht="12" customHeight="1">
      <c r="B317" s="457"/>
      <c r="C317" s="458"/>
      <c r="D317" s="461"/>
      <c r="E317" s="461"/>
      <c r="F317" s="461"/>
      <c r="G317" s="461"/>
      <c r="H317" s="461"/>
      <c r="I317" s="462"/>
      <c r="J317" s="463"/>
      <c r="K317" s="463"/>
      <c r="L317" s="463"/>
      <c r="M317" s="464"/>
      <c r="N317" s="465"/>
      <c r="O317" s="465"/>
      <c r="P317" s="465"/>
      <c r="Q317" s="465"/>
    </row>
    <row r="318" spans="2:17" s="34" customFormat="1" ht="12" customHeight="1">
      <c r="B318" s="457"/>
      <c r="C318" s="458"/>
      <c r="D318" s="461"/>
      <c r="E318" s="461"/>
      <c r="F318" s="461"/>
      <c r="G318" s="461"/>
      <c r="H318" s="461"/>
      <c r="I318" s="462"/>
      <c r="J318" s="463"/>
      <c r="K318" s="463"/>
      <c r="L318" s="463"/>
      <c r="M318" s="464"/>
      <c r="N318" s="465"/>
      <c r="O318" s="465"/>
      <c r="P318" s="465"/>
      <c r="Q318" s="465"/>
    </row>
    <row r="319" spans="2:17" s="34" customFormat="1" ht="12" customHeight="1">
      <c r="B319" s="457"/>
      <c r="C319" s="458"/>
      <c r="D319" s="461"/>
      <c r="E319" s="461"/>
      <c r="F319" s="461"/>
      <c r="G319" s="461"/>
      <c r="H319" s="461"/>
      <c r="I319" s="462"/>
      <c r="J319" s="463"/>
      <c r="K319" s="463"/>
      <c r="L319" s="463"/>
      <c r="M319" s="464"/>
      <c r="N319" s="465"/>
      <c r="O319" s="465"/>
      <c r="P319" s="465"/>
      <c r="Q319" s="465"/>
    </row>
    <row r="320" spans="2:17" s="34" customFormat="1" ht="12" customHeight="1">
      <c r="B320" s="459"/>
      <c r="C320" s="460"/>
      <c r="D320" s="461"/>
      <c r="E320" s="461"/>
      <c r="F320" s="461"/>
      <c r="G320" s="461"/>
      <c r="H320" s="461"/>
      <c r="I320" s="462"/>
      <c r="J320" s="463"/>
      <c r="K320" s="463"/>
      <c r="L320" s="463"/>
      <c r="M320" s="464"/>
      <c r="N320" s="465"/>
      <c r="O320" s="465"/>
      <c r="P320" s="465"/>
      <c r="Q320" s="465"/>
    </row>
    <row r="321" spans="2:17">
      <c r="B321" s="41"/>
      <c r="C321" s="41"/>
      <c r="D321" s="42"/>
      <c r="E321" s="42"/>
      <c r="F321" s="42"/>
      <c r="G321" s="42"/>
      <c r="H321" s="42"/>
      <c r="I321" s="42"/>
      <c r="J321" s="42"/>
      <c r="K321" s="42"/>
      <c r="L321" s="42"/>
      <c r="M321" s="42"/>
      <c r="N321" s="43"/>
      <c r="O321" s="43"/>
      <c r="P321" s="43"/>
      <c r="Q321" s="43"/>
    </row>
    <row r="322" spans="2:17">
      <c r="B322" s="41"/>
      <c r="C322" s="41"/>
      <c r="D322" s="42"/>
      <c r="E322" s="42"/>
      <c r="F322" s="42"/>
      <c r="G322" s="42"/>
      <c r="H322" s="42"/>
      <c r="I322" s="42"/>
      <c r="J322" s="42"/>
      <c r="K322" s="42"/>
      <c r="L322" s="42"/>
      <c r="M322" s="42"/>
      <c r="N322" s="43"/>
      <c r="O322" s="43"/>
      <c r="P322" s="43"/>
      <c r="Q322" s="43"/>
    </row>
    <row r="323" spans="2:17">
      <c r="B323" s="41"/>
      <c r="C323" s="41"/>
      <c r="D323" s="42"/>
      <c r="E323" s="42"/>
      <c r="F323" s="42"/>
      <c r="G323" s="42"/>
      <c r="H323" s="42"/>
      <c r="I323" s="42"/>
      <c r="J323" s="42"/>
      <c r="K323" s="42"/>
      <c r="L323" s="42"/>
      <c r="M323" s="42"/>
      <c r="N323" s="43"/>
      <c r="O323" s="43"/>
      <c r="P323" s="43"/>
      <c r="Q323" s="43"/>
    </row>
    <row r="324" spans="2:17">
      <c r="B324" s="41"/>
      <c r="C324" s="41"/>
      <c r="D324" s="42"/>
      <c r="E324" s="42"/>
      <c r="F324" s="42"/>
      <c r="G324" s="42"/>
      <c r="H324" s="42"/>
      <c r="I324" s="42"/>
      <c r="J324" s="42"/>
      <c r="K324" s="42"/>
      <c r="L324" s="42"/>
      <c r="M324" s="42"/>
      <c r="N324" s="43"/>
      <c r="O324" s="43"/>
      <c r="P324" s="43"/>
      <c r="Q324" s="43"/>
    </row>
    <row r="325" spans="2:17">
      <c r="B325" s="41"/>
      <c r="C325" s="41"/>
      <c r="D325" s="42"/>
      <c r="E325" s="42"/>
      <c r="F325" s="42"/>
      <c r="G325" s="42"/>
      <c r="H325" s="42"/>
      <c r="I325" s="42"/>
      <c r="J325" s="42"/>
      <c r="K325" s="42"/>
      <c r="L325" s="42"/>
      <c r="M325" s="42"/>
      <c r="N325" s="43"/>
      <c r="O325" s="43"/>
      <c r="P325" s="43"/>
      <c r="Q325" s="43"/>
    </row>
    <row r="326" spans="2:17">
      <c r="B326" s="41"/>
      <c r="C326" s="41"/>
      <c r="D326" s="42"/>
      <c r="E326" s="42"/>
      <c r="F326" s="42"/>
      <c r="G326" s="42"/>
      <c r="H326" s="42"/>
      <c r="I326" s="42"/>
      <c r="J326" s="42"/>
      <c r="K326" s="42"/>
      <c r="L326" s="42"/>
      <c r="M326" s="42"/>
      <c r="N326" s="43"/>
      <c r="O326" s="43"/>
      <c r="P326" s="43"/>
      <c r="Q326" s="43"/>
    </row>
    <row r="327" spans="2:17">
      <c r="B327" s="41"/>
      <c r="C327" s="41"/>
      <c r="D327" s="42"/>
      <c r="E327" s="42"/>
      <c r="F327" s="42"/>
      <c r="G327" s="42"/>
      <c r="H327" s="42"/>
      <c r="I327" s="42"/>
      <c r="J327" s="42"/>
      <c r="K327" s="42"/>
      <c r="L327" s="42"/>
      <c r="M327" s="42"/>
      <c r="N327" s="43"/>
      <c r="O327" s="43"/>
      <c r="P327" s="43"/>
      <c r="Q327" s="43"/>
    </row>
    <row r="328" spans="2:17">
      <c r="B328" s="41"/>
      <c r="C328" s="41"/>
      <c r="D328" s="42"/>
      <c r="E328" s="42"/>
      <c r="F328" s="42"/>
      <c r="G328" s="42"/>
      <c r="H328" s="42"/>
      <c r="I328" s="42"/>
      <c r="J328" s="42"/>
      <c r="K328" s="42"/>
      <c r="L328" s="42"/>
      <c r="M328" s="42"/>
      <c r="N328" s="43"/>
      <c r="O328" s="43"/>
      <c r="P328" s="43"/>
      <c r="Q328" s="43"/>
    </row>
    <row r="329" spans="2:17">
      <c r="B329" s="41"/>
      <c r="C329" s="41"/>
      <c r="D329" s="42"/>
      <c r="E329" s="42"/>
      <c r="F329" s="42"/>
      <c r="G329" s="42"/>
      <c r="H329" s="42"/>
      <c r="I329" s="42"/>
      <c r="J329" s="42"/>
      <c r="K329" s="42"/>
      <c r="L329" s="42"/>
      <c r="M329" s="42"/>
      <c r="N329" s="43"/>
      <c r="O329" s="43"/>
      <c r="P329" s="43"/>
      <c r="Q329" s="43"/>
    </row>
    <row r="330" spans="2:17" ht="13.5" thickBot="1"/>
    <row r="331" spans="2:17">
      <c r="B331" s="446"/>
      <c r="C331" s="449" t="s">
        <v>2</v>
      </c>
      <c r="D331" s="450"/>
      <c r="E331" s="450"/>
      <c r="F331" s="450"/>
      <c r="G331" s="450"/>
      <c r="H331" s="450"/>
      <c r="I331" s="450"/>
      <c r="J331" s="450"/>
      <c r="K331" s="450"/>
      <c r="L331" s="451"/>
      <c r="M331" s="428" t="s">
        <v>27</v>
      </c>
      <c r="N331" s="431" t="s">
        <v>28</v>
      </c>
      <c r="O331" s="432"/>
      <c r="P331" s="432"/>
      <c r="Q331" s="433"/>
    </row>
    <row r="332" spans="2:17">
      <c r="B332" s="447"/>
      <c r="C332" s="440" t="s">
        <v>1</v>
      </c>
      <c r="D332" s="441"/>
      <c r="E332" s="441"/>
      <c r="F332" s="441"/>
      <c r="G332" s="441"/>
      <c r="H332" s="441"/>
      <c r="I332" s="441"/>
      <c r="J332" s="441"/>
      <c r="K332" s="441"/>
      <c r="L332" s="442"/>
      <c r="M332" s="429"/>
      <c r="N332" s="434"/>
      <c r="O332" s="435"/>
      <c r="P332" s="435"/>
      <c r="Q332" s="436"/>
    </row>
    <row r="333" spans="2:17" ht="13.5" thickBot="1">
      <c r="B333" s="447"/>
      <c r="C333" s="440" t="s">
        <v>29</v>
      </c>
      <c r="D333" s="441"/>
      <c r="E333" s="441"/>
      <c r="F333" s="441"/>
      <c r="G333" s="441"/>
      <c r="H333" s="441"/>
      <c r="I333" s="441"/>
      <c r="J333" s="441"/>
      <c r="K333" s="441"/>
      <c r="L333" s="442"/>
      <c r="M333" s="430"/>
      <c r="N333" s="437"/>
      <c r="O333" s="438"/>
      <c r="P333" s="438"/>
      <c r="Q333" s="439"/>
    </row>
    <row r="334" spans="2:17" ht="13.5" thickBot="1">
      <c r="B334" s="447"/>
      <c r="C334" s="440" t="s">
        <v>30</v>
      </c>
      <c r="D334" s="441"/>
      <c r="E334" s="441"/>
      <c r="F334" s="441"/>
      <c r="G334" s="441"/>
      <c r="H334" s="441"/>
      <c r="I334" s="441"/>
      <c r="J334" s="441"/>
      <c r="K334" s="441"/>
      <c r="L334" s="442"/>
      <c r="M334" s="4" t="s">
        <v>31</v>
      </c>
      <c r="N334" s="443">
        <v>4</v>
      </c>
      <c r="O334" s="444"/>
      <c r="P334" s="444"/>
      <c r="Q334" s="445"/>
    </row>
    <row r="335" spans="2:17" ht="13.5" thickBot="1">
      <c r="B335" s="448"/>
      <c r="C335" s="452" t="s">
        <v>32</v>
      </c>
      <c r="D335" s="453"/>
      <c r="E335" s="453"/>
      <c r="F335" s="453"/>
      <c r="G335" s="453"/>
      <c r="H335" s="453"/>
      <c r="I335" s="453"/>
      <c r="J335" s="453"/>
      <c r="K335" s="453"/>
      <c r="L335" s="454"/>
      <c r="M335" s="4" t="s">
        <v>33</v>
      </c>
      <c r="N335" s="443" t="s">
        <v>135</v>
      </c>
      <c r="O335" s="444"/>
      <c r="P335" s="444"/>
      <c r="Q335" s="445"/>
    </row>
    <row r="338" spans="2:17">
      <c r="B338" s="5" t="s">
        <v>136</v>
      </c>
    </row>
    <row r="340" spans="2:17" s="3" customFormat="1" ht="15.75" customHeight="1">
      <c r="B340" s="424" t="s">
        <v>137</v>
      </c>
      <c r="C340" s="426"/>
      <c r="E340" s="427" t="s">
        <v>138</v>
      </c>
      <c r="F340" s="427"/>
      <c r="G340" s="427"/>
      <c r="H340" s="427"/>
      <c r="I340" s="427"/>
      <c r="J340" s="427"/>
      <c r="L340" s="424" t="s">
        <v>139</v>
      </c>
      <c r="M340" s="425"/>
      <c r="N340" s="425"/>
      <c r="O340" s="425"/>
      <c r="P340" s="425"/>
      <c r="Q340" s="426"/>
    </row>
    <row r="341" spans="2:17" ht="18.75" customHeight="1">
      <c r="B341" s="415" t="s">
        <v>140</v>
      </c>
      <c r="C341" s="416"/>
      <c r="D341" s="1"/>
      <c r="E341" s="415" t="s">
        <v>140</v>
      </c>
      <c r="F341" s="417"/>
      <c r="G341" s="417"/>
      <c r="H341" s="417"/>
      <c r="I341" s="417"/>
      <c r="J341" s="416"/>
      <c r="K341" s="44"/>
      <c r="L341" s="415" t="s">
        <v>140</v>
      </c>
      <c r="M341" s="417"/>
      <c r="N341" s="417"/>
      <c r="O341" s="417"/>
      <c r="P341" s="417"/>
      <c r="Q341" s="416"/>
    </row>
    <row r="342" spans="2:17" ht="18.75" customHeight="1">
      <c r="B342" s="418"/>
      <c r="C342" s="419"/>
      <c r="D342" s="1"/>
      <c r="E342" s="409"/>
      <c r="F342" s="410"/>
      <c r="G342" s="410"/>
      <c r="H342" s="410"/>
      <c r="I342" s="410"/>
      <c r="J342" s="411"/>
      <c r="K342" s="44"/>
      <c r="L342" s="409"/>
      <c r="M342" s="410"/>
      <c r="N342" s="410"/>
      <c r="O342" s="410"/>
      <c r="P342" s="410"/>
      <c r="Q342" s="411"/>
    </row>
    <row r="343" spans="2:17" ht="18.75" customHeight="1">
      <c r="B343" s="415" t="s">
        <v>141</v>
      </c>
      <c r="C343" s="416"/>
      <c r="D343" s="1"/>
      <c r="E343" s="415" t="s">
        <v>141</v>
      </c>
      <c r="F343" s="417"/>
      <c r="G343" s="417"/>
      <c r="H343" s="417"/>
      <c r="I343" s="417"/>
      <c r="J343" s="416"/>
      <c r="K343" s="44"/>
      <c r="L343" s="415" t="s">
        <v>141</v>
      </c>
      <c r="M343" s="417"/>
      <c r="N343" s="417"/>
      <c r="O343" s="417"/>
      <c r="P343" s="417"/>
      <c r="Q343" s="416"/>
    </row>
    <row r="344" spans="2:17" ht="18.75" customHeight="1">
      <c r="B344" s="418"/>
      <c r="C344" s="419"/>
      <c r="D344" s="1"/>
      <c r="E344" s="409"/>
      <c r="F344" s="410"/>
      <c r="G344" s="410"/>
      <c r="H344" s="410"/>
      <c r="I344" s="410"/>
      <c r="J344" s="411"/>
      <c r="K344" s="44"/>
      <c r="L344" s="409"/>
      <c r="M344" s="410"/>
      <c r="N344" s="410"/>
      <c r="O344" s="410"/>
      <c r="P344" s="410"/>
      <c r="Q344" s="411"/>
    </row>
    <row r="345" spans="2:17" ht="18.75" customHeight="1">
      <c r="B345" s="415" t="s">
        <v>142</v>
      </c>
      <c r="C345" s="416"/>
      <c r="D345" s="1"/>
      <c r="E345" s="415" t="s">
        <v>142</v>
      </c>
      <c r="F345" s="417"/>
      <c r="G345" s="417"/>
      <c r="H345" s="417"/>
      <c r="I345" s="417"/>
      <c r="J345" s="416"/>
      <c r="K345" s="44"/>
      <c r="L345" s="415" t="s">
        <v>142</v>
      </c>
      <c r="M345" s="417"/>
      <c r="N345" s="417"/>
      <c r="O345" s="417"/>
      <c r="P345" s="417"/>
      <c r="Q345" s="416"/>
    </row>
    <row r="346" spans="2:17" ht="18.75" customHeight="1">
      <c r="B346" s="418"/>
      <c r="C346" s="419"/>
      <c r="D346" s="1"/>
      <c r="E346" s="409"/>
      <c r="F346" s="410"/>
      <c r="G346" s="410"/>
      <c r="H346" s="410"/>
      <c r="I346" s="410"/>
      <c r="J346" s="411"/>
      <c r="K346" s="44"/>
      <c r="L346" s="409"/>
      <c r="M346" s="410"/>
      <c r="N346" s="410"/>
      <c r="O346" s="410"/>
      <c r="P346" s="410"/>
      <c r="Q346" s="411"/>
    </row>
    <row r="347" spans="2:17" ht="18.75" customHeight="1">
      <c r="B347" s="415" t="s">
        <v>143</v>
      </c>
      <c r="C347" s="416"/>
      <c r="D347" s="1"/>
      <c r="E347" s="415" t="s">
        <v>143</v>
      </c>
      <c r="F347" s="417"/>
      <c r="G347" s="417"/>
      <c r="H347" s="417"/>
      <c r="I347" s="417"/>
      <c r="J347" s="416"/>
      <c r="K347" s="44"/>
      <c r="L347" s="415" t="s">
        <v>143</v>
      </c>
      <c r="M347" s="417"/>
      <c r="N347" s="417"/>
      <c r="O347" s="417"/>
      <c r="P347" s="417"/>
      <c r="Q347" s="416"/>
    </row>
    <row r="348" spans="2:17" ht="18.75" customHeight="1">
      <c r="B348" s="418"/>
      <c r="C348" s="419"/>
      <c r="D348" s="1"/>
      <c r="E348" s="409"/>
      <c r="F348" s="410"/>
      <c r="G348" s="410"/>
      <c r="H348" s="410"/>
      <c r="I348" s="410"/>
      <c r="J348" s="411"/>
      <c r="K348" s="44"/>
      <c r="L348" s="409"/>
      <c r="M348" s="410"/>
      <c r="N348" s="410"/>
      <c r="O348" s="410"/>
      <c r="P348" s="410"/>
      <c r="Q348" s="411"/>
    </row>
    <row r="349" spans="2:17" ht="18.75" customHeight="1">
      <c r="B349" s="415" t="s">
        <v>144</v>
      </c>
      <c r="C349" s="416"/>
      <c r="D349" s="1"/>
      <c r="E349" s="415" t="s">
        <v>145</v>
      </c>
      <c r="F349" s="417"/>
      <c r="G349" s="417"/>
      <c r="H349" s="417"/>
      <c r="I349" s="417"/>
      <c r="J349" s="416"/>
      <c r="K349" s="44"/>
      <c r="L349" s="415" t="s">
        <v>145</v>
      </c>
      <c r="M349" s="417"/>
      <c r="N349" s="417"/>
      <c r="O349" s="417"/>
      <c r="P349" s="417"/>
      <c r="Q349" s="416"/>
    </row>
    <row r="350" spans="2:17" ht="18.75" customHeight="1">
      <c r="B350" s="418"/>
      <c r="C350" s="419"/>
      <c r="D350" s="1"/>
      <c r="E350" s="409"/>
      <c r="F350" s="410"/>
      <c r="G350" s="410"/>
      <c r="H350" s="410"/>
      <c r="I350" s="410"/>
      <c r="J350" s="411"/>
      <c r="K350" s="44"/>
      <c r="L350" s="409"/>
      <c r="M350" s="410"/>
      <c r="N350" s="410"/>
      <c r="O350" s="410"/>
      <c r="P350" s="410"/>
      <c r="Q350" s="411"/>
    </row>
    <row r="351" spans="2:17" ht="18.75" customHeight="1">
      <c r="B351" s="415" t="s">
        <v>146</v>
      </c>
      <c r="C351" s="416"/>
      <c r="D351" s="1"/>
      <c r="E351" s="415" t="s">
        <v>146</v>
      </c>
      <c r="F351" s="417"/>
      <c r="G351" s="417"/>
      <c r="H351" s="417"/>
      <c r="I351" s="417"/>
      <c r="J351" s="416"/>
      <c r="K351" s="44"/>
      <c r="L351" s="415" t="s">
        <v>146</v>
      </c>
      <c r="M351" s="417"/>
      <c r="N351" s="417"/>
      <c r="O351" s="417"/>
      <c r="P351" s="417"/>
      <c r="Q351" s="416"/>
    </row>
    <row r="352" spans="2:17" ht="18.75" customHeight="1">
      <c r="B352" s="418"/>
      <c r="C352" s="419"/>
      <c r="D352" s="1"/>
      <c r="E352" s="409"/>
      <c r="F352" s="410"/>
      <c r="G352" s="410"/>
      <c r="H352" s="410"/>
      <c r="I352" s="410"/>
      <c r="J352" s="411"/>
      <c r="K352" s="44"/>
      <c r="L352" s="409"/>
      <c r="M352" s="410"/>
      <c r="N352" s="410"/>
      <c r="O352" s="410"/>
      <c r="P352" s="410"/>
      <c r="Q352" s="411"/>
    </row>
    <row r="355" spans="2:17">
      <c r="B355" s="5" t="s">
        <v>147</v>
      </c>
    </row>
    <row r="357" spans="2:17" ht="12.75" customHeight="1">
      <c r="B357" s="420" t="s">
        <v>148</v>
      </c>
      <c r="C357" s="420"/>
      <c r="D357" s="420"/>
      <c r="E357" s="420"/>
      <c r="F357" s="420"/>
      <c r="G357" s="420"/>
      <c r="H357" s="420"/>
      <c r="I357" s="420"/>
      <c r="J357" s="420"/>
      <c r="K357" s="420"/>
      <c r="L357" s="420"/>
      <c r="M357" s="420"/>
      <c r="N357" s="420"/>
      <c r="O357" s="420"/>
      <c r="P357" s="420"/>
      <c r="Q357" s="420"/>
    </row>
    <row r="358" spans="2:17">
      <c r="B358" s="420"/>
      <c r="C358" s="420"/>
      <c r="D358" s="420"/>
      <c r="E358" s="420"/>
      <c r="F358" s="420"/>
      <c r="G358" s="420"/>
      <c r="H358" s="420"/>
      <c r="I358" s="420"/>
      <c r="J358" s="420"/>
      <c r="K358" s="420"/>
      <c r="L358" s="420"/>
      <c r="M358" s="420"/>
      <c r="N358" s="420"/>
      <c r="O358" s="420"/>
      <c r="P358" s="420"/>
      <c r="Q358" s="420"/>
    </row>
    <row r="360" spans="2:17" ht="27" customHeight="1">
      <c r="B360" s="421" t="s">
        <v>149</v>
      </c>
      <c r="C360" s="422"/>
      <c r="E360" s="423" t="s">
        <v>150</v>
      </c>
      <c r="F360" s="423"/>
      <c r="G360" s="423"/>
      <c r="H360" s="423"/>
      <c r="I360" s="423"/>
      <c r="J360" s="423"/>
      <c r="L360" s="424" t="s">
        <v>151</v>
      </c>
      <c r="M360" s="425"/>
      <c r="N360" s="425"/>
      <c r="O360" s="425"/>
      <c r="P360" s="425"/>
      <c r="Q360" s="426"/>
    </row>
    <row r="361" spans="2:17">
      <c r="B361" s="407"/>
      <c r="C361" s="408"/>
      <c r="E361" s="409"/>
      <c r="F361" s="410"/>
      <c r="G361" s="410"/>
      <c r="H361" s="410"/>
      <c r="I361" s="410"/>
      <c r="J361" s="411"/>
      <c r="L361" s="412"/>
      <c r="M361" s="413"/>
      <c r="N361" s="413"/>
      <c r="O361" s="413"/>
      <c r="P361" s="413"/>
      <c r="Q361" s="414"/>
    </row>
    <row r="362" spans="2:17">
      <c r="B362" s="407"/>
      <c r="C362" s="408"/>
      <c r="E362" s="409"/>
      <c r="F362" s="410"/>
      <c r="G362" s="410"/>
      <c r="H362" s="410"/>
      <c r="I362" s="410"/>
      <c r="J362" s="411"/>
      <c r="L362" s="412"/>
      <c r="M362" s="413"/>
      <c r="N362" s="413"/>
      <c r="O362" s="413"/>
      <c r="P362" s="413"/>
      <c r="Q362" s="414"/>
    </row>
    <row r="363" spans="2:17">
      <c r="B363" s="407"/>
      <c r="C363" s="408"/>
      <c r="E363" s="409"/>
      <c r="F363" s="410"/>
      <c r="G363" s="410"/>
      <c r="H363" s="410"/>
      <c r="I363" s="410"/>
      <c r="J363" s="411"/>
      <c r="L363" s="412"/>
      <c r="M363" s="413"/>
      <c r="N363" s="413"/>
      <c r="O363" s="413"/>
      <c r="P363" s="413"/>
      <c r="Q363" s="414"/>
    </row>
    <row r="364" spans="2:17">
      <c r="B364" s="407"/>
      <c r="C364" s="408"/>
      <c r="E364" s="409"/>
      <c r="F364" s="410"/>
      <c r="G364" s="410"/>
      <c r="H364" s="410"/>
      <c r="I364" s="410"/>
      <c r="J364" s="411"/>
      <c r="L364" s="412"/>
      <c r="M364" s="413"/>
      <c r="N364" s="413"/>
      <c r="O364" s="413"/>
      <c r="P364" s="413"/>
      <c r="Q364" s="414"/>
    </row>
    <row r="365" spans="2:17">
      <c r="B365" s="407"/>
      <c r="C365" s="408"/>
      <c r="E365" s="409"/>
      <c r="F365" s="410"/>
      <c r="G365" s="410"/>
      <c r="H365" s="410"/>
      <c r="I365" s="410"/>
      <c r="J365" s="411"/>
      <c r="L365" s="412"/>
      <c r="M365" s="413"/>
      <c r="N365" s="413"/>
      <c r="O365" s="413"/>
      <c r="P365" s="413"/>
      <c r="Q365" s="414"/>
    </row>
    <row r="368" spans="2:17">
      <c r="M368" s="36"/>
    </row>
  </sheetData>
  <mergeCells count="509">
    <mergeCell ref="B2:B6"/>
    <mergeCell ref="C2:L2"/>
    <mergeCell ref="M2:M4"/>
    <mergeCell ref="N2:Q4"/>
    <mergeCell ref="C3:L3"/>
    <mergeCell ref="C4:L4"/>
    <mergeCell ref="C5:L5"/>
    <mergeCell ref="N5:Q5"/>
    <mergeCell ref="C6:L6"/>
    <mergeCell ref="N6:Q6"/>
    <mergeCell ref="B11:B13"/>
    <mergeCell ref="C11:E11"/>
    <mergeCell ref="F11:G11"/>
    <mergeCell ref="H11:J11"/>
    <mergeCell ref="K11:L11"/>
    <mergeCell ref="M11:O11"/>
    <mergeCell ref="C13:E13"/>
    <mergeCell ref="F13:G13"/>
    <mergeCell ref="H13:J13"/>
    <mergeCell ref="K13:L13"/>
    <mergeCell ref="P11:Q11"/>
    <mergeCell ref="C12:E12"/>
    <mergeCell ref="F12:G12"/>
    <mergeCell ref="H12:J12"/>
    <mergeCell ref="K12:L12"/>
    <mergeCell ref="M12:O12"/>
    <mergeCell ref="P12:Q12"/>
    <mergeCell ref="M13:O13"/>
    <mergeCell ref="P13:Q13"/>
    <mergeCell ref="C14:Q14"/>
    <mergeCell ref="C15:Q15"/>
    <mergeCell ref="C16:Q16"/>
    <mergeCell ref="C17:Q17"/>
    <mergeCell ref="C18:Q18"/>
    <mergeCell ref="C19:Q19"/>
    <mergeCell ref="C20:Q20"/>
    <mergeCell ref="C21:Q21"/>
    <mergeCell ref="B30:Q37"/>
    <mergeCell ref="B42:Q49"/>
    <mergeCell ref="B54:Q61"/>
    <mergeCell ref="B66:Q73"/>
    <mergeCell ref="B78:Q85"/>
    <mergeCell ref="B91:Q98"/>
    <mergeCell ref="B111:B115"/>
    <mergeCell ref="C111:L111"/>
    <mergeCell ref="M111:M113"/>
    <mergeCell ref="N111:Q113"/>
    <mergeCell ref="C112:L112"/>
    <mergeCell ref="C113:L113"/>
    <mergeCell ref="C114:L114"/>
    <mergeCell ref="N114:Q114"/>
    <mergeCell ref="C115:L115"/>
    <mergeCell ref="N115:Q115"/>
    <mergeCell ref="B120:Q121"/>
    <mergeCell ref="C123:G123"/>
    <mergeCell ref="H131:J131"/>
    <mergeCell ref="M131:O131"/>
    <mergeCell ref="C132:D132"/>
    <mergeCell ref="H132:J132"/>
    <mergeCell ref="M132:O132"/>
    <mergeCell ref="C133:D133"/>
    <mergeCell ref="H133:J133"/>
    <mergeCell ref="M133:O133"/>
    <mergeCell ref="C125:G125"/>
    <mergeCell ref="C127:G127"/>
    <mergeCell ref="B130:B133"/>
    <mergeCell ref="C130:D130"/>
    <mergeCell ref="H130:J130"/>
    <mergeCell ref="M130:O130"/>
    <mergeCell ref="C131:D131"/>
    <mergeCell ref="B136:B142"/>
    <mergeCell ref="C136:G136"/>
    <mergeCell ref="H136:L136"/>
    <mergeCell ref="M136:Q136"/>
    <mergeCell ref="C137:G137"/>
    <mergeCell ref="C140:G140"/>
    <mergeCell ref="H140:L140"/>
    <mergeCell ref="M140:Q140"/>
    <mergeCell ref="C141:G141"/>
    <mergeCell ref="H141:L141"/>
    <mergeCell ref="M141:Q141"/>
    <mergeCell ref="H137:L137"/>
    <mergeCell ref="M137:Q137"/>
    <mergeCell ref="C138:G138"/>
    <mergeCell ref="H138:L138"/>
    <mergeCell ref="M138:Q138"/>
    <mergeCell ref="C139:G139"/>
    <mergeCell ref="H139:L139"/>
    <mergeCell ref="M139:Q139"/>
    <mergeCell ref="I149:L149"/>
    <mergeCell ref="D150:G150"/>
    <mergeCell ref="I150:L150"/>
    <mergeCell ref="D154:G154"/>
    <mergeCell ref="I154:L154"/>
    <mergeCell ref="C142:G142"/>
    <mergeCell ref="H142:L142"/>
    <mergeCell ref="M142:Q142"/>
    <mergeCell ref="D160:E160"/>
    <mergeCell ref="F160:I160"/>
    <mergeCell ref="J160:L160"/>
    <mergeCell ref="N160:Q160"/>
    <mergeCell ref="N158:Q158"/>
    <mergeCell ref="N159:Q159"/>
    <mergeCell ref="I148:L148"/>
    <mergeCell ref="D149:G149"/>
    <mergeCell ref="B158:B165"/>
    <mergeCell ref="D158:E158"/>
    <mergeCell ref="F158:I158"/>
    <mergeCell ref="J158:L158"/>
    <mergeCell ref="D161:E161"/>
    <mergeCell ref="B145:B155"/>
    <mergeCell ref="D145:G145"/>
    <mergeCell ref="I145:L145"/>
    <mergeCell ref="D146:G146"/>
    <mergeCell ref="I146:L146"/>
    <mergeCell ref="D147:G147"/>
    <mergeCell ref="D159:E159"/>
    <mergeCell ref="F159:I159"/>
    <mergeCell ref="J159:L159"/>
    <mergeCell ref="D155:G155"/>
    <mergeCell ref="I155:L155"/>
    <mergeCell ref="I147:L147"/>
    <mergeCell ref="D151:G151"/>
    <mergeCell ref="I151:L151"/>
    <mergeCell ref="D152:G152"/>
    <mergeCell ref="I152:L152"/>
    <mergeCell ref="D153:G153"/>
    <mergeCell ref="I153:L153"/>
    <mergeCell ref="D148:G148"/>
    <mergeCell ref="F161:I161"/>
    <mergeCell ref="D163:E163"/>
    <mergeCell ref="F163:I163"/>
    <mergeCell ref="J163:L163"/>
    <mergeCell ref="D164:E164"/>
    <mergeCell ref="N161:Q161"/>
    <mergeCell ref="D162:E162"/>
    <mergeCell ref="F162:I162"/>
    <mergeCell ref="J162:L162"/>
    <mergeCell ref="N162:Q162"/>
    <mergeCell ref="F164:I164"/>
    <mergeCell ref="J164:L164"/>
    <mergeCell ref="N164:Q164"/>
    <mergeCell ref="J161:L161"/>
    <mergeCell ref="D165:E165"/>
    <mergeCell ref="F165:I165"/>
    <mergeCell ref="J165:L165"/>
    <mergeCell ref="N165:Q165"/>
    <mergeCell ref="N163:Q163"/>
    <mergeCell ref="C180:L180"/>
    <mergeCell ref="M180:Q180"/>
    <mergeCell ref="C181:L181"/>
    <mergeCell ref="M181:Q181"/>
    <mergeCell ref="C182:L182"/>
    <mergeCell ref="M182:Q182"/>
    <mergeCell ref="C187:L187"/>
    <mergeCell ref="M187:Q187"/>
    <mergeCell ref="C173:Q173"/>
    <mergeCell ref="B174:B176"/>
    <mergeCell ref="C174:Q174"/>
    <mergeCell ref="C175:Q175"/>
    <mergeCell ref="C176:Q176"/>
    <mergeCell ref="C179:L179"/>
    <mergeCell ref="M179:Q179"/>
    <mergeCell ref="B180:B185"/>
    <mergeCell ref="M183:Q183"/>
    <mergeCell ref="C184:L184"/>
    <mergeCell ref="M184:Q184"/>
    <mergeCell ref="C185:L185"/>
    <mergeCell ref="M185:Q185"/>
    <mergeCell ref="C186:L186"/>
    <mergeCell ref="M186:Q186"/>
    <mergeCell ref="C183:L183"/>
    <mergeCell ref="C188:L188"/>
    <mergeCell ref="M188:Q188"/>
    <mergeCell ref="C189:L189"/>
    <mergeCell ref="M189:Q189"/>
    <mergeCell ref="C190:L190"/>
    <mergeCell ref="M190:Q190"/>
    <mergeCell ref="C191:L191"/>
    <mergeCell ref="M191:Q191"/>
    <mergeCell ref="C192:L192"/>
    <mergeCell ref="M192:Q192"/>
    <mergeCell ref="C212:L212"/>
    <mergeCell ref="N212:Q212"/>
    <mergeCell ref="C200:L200"/>
    <mergeCell ref="M200:Q200"/>
    <mergeCell ref="C201:L201"/>
    <mergeCell ref="M201:Q201"/>
    <mergeCell ref="C193:L193"/>
    <mergeCell ref="M193:Q193"/>
    <mergeCell ref="C194:L194"/>
    <mergeCell ref="M194:Q194"/>
    <mergeCell ref="C195:L195"/>
    <mergeCell ref="M195:Q195"/>
    <mergeCell ref="C196:L196"/>
    <mergeCell ref="M196:Q196"/>
    <mergeCell ref="C202:L202"/>
    <mergeCell ref="M202:Q202"/>
    <mergeCell ref="C197:L197"/>
    <mergeCell ref="M197:Q197"/>
    <mergeCell ref="C198:L198"/>
    <mergeCell ref="M198:Q198"/>
    <mergeCell ref="C199:L199"/>
    <mergeCell ref="M199:Q199"/>
    <mergeCell ref="C222:G222"/>
    <mergeCell ref="I222:L222"/>
    <mergeCell ref="N222:Q222"/>
    <mergeCell ref="C203:L203"/>
    <mergeCell ref="M203:Q203"/>
    <mergeCell ref="B208:B212"/>
    <mergeCell ref="C208:L208"/>
    <mergeCell ref="M208:M210"/>
    <mergeCell ref="N208:Q210"/>
    <mergeCell ref="C209:L209"/>
    <mergeCell ref="C219:G219"/>
    <mergeCell ref="I219:L219"/>
    <mergeCell ref="N219:Q219"/>
    <mergeCell ref="B220:B222"/>
    <mergeCell ref="C220:G220"/>
    <mergeCell ref="I220:L220"/>
    <mergeCell ref="N220:Q220"/>
    <mergeCell ref="C221:G221"/>
    <mergeCell ref="I221:L221"/>
    <mergeCell ref="N221:Q221"/>
    <mergeCell ref="C210:L210"/>
    <mergeCell ref="C211:L211"/>
    <mergeCell ref="N211:Q211"/>
    <mergeCell ref="B186:B203"/>
    <mergeCell ref="B223:B225"/>
    <mergeCell ref="C223:G223"/>
    <mergeCell ref="I223:L223"/>
    <mergeCell ref="N223:Q223"/>
    <mergeCell ref="C224:G224"/>
    <mergeCell ref="I224:L224"/>
    <mergeCell ref="N224:Q224"/>
    <mergeCell ref="C225:G225"/>
    <mergeCell ref="I225:L225"/>
    <mergeCell ref="N225:Q225"/>
    <mergeCell ref="B226:B228"/>
    <mergeCell ref="C226:G226"/>
    <mergeCell ref="I226:L226"/>
    <mergeCell ref="N226:Q226"/>
    <mergeCell ref="C227:G227"/>
    <mergeCell ref="I227:L227"/>
    <mergeCell ref="N227:Q227"/>
    <mergeCell ref="C228:G228"/>
    <mergeCell ref="I228:L228"/>
    <mergeCell ref="N228:Q228"/>
    <mergeCell ref="B229:B231"/>
    <mergeCell ref="C229:G229"/>
    <mergeCell ref="I229:L229"/>
    <mergeCell ref="N229:Q229"/>
    <mergeCell ref="C230:G230"/>
    <mergeCell ref="I230:L230"/>
    <mergeCell ref="N230:Q230"/>
    <mergeCell ref="C231:G231"/>
    <mergeCell ref="I231:L231"/>
    <mergeCell ref="N231:Q231"/>
    <mergeCell ref="B232:B234"/>
    <mergeCell ref="C232:G232"/>
    <mergeCell ref="I232:L232"/>
    <mergeCell ref="N232:Q232"/>
    <mergeCell ref="C233:G233"/>
    <mergeCell ref="I233:L233"/>
    <mergeCell ref="N233:Q233"/>
    <mergeCell ref="C234:G234"/>
    <mergeCell ref="I234:L234"/>
    <mergeCell ref="N234:Q234"/>
    <mergeCell ref="B244:G244"/>
    <mergeCell ref="I244:L244"/>
    <mergeCell ref="N244:Q244"/>
    <mergeCell ref="I236:L236"/>
    <mergeCell ref="N236:Q236"/>
    <mergeCell ref="C237:G237"/>
    <mergeCell ref="I237:L237"/>
    <mergeCell ref="N237:Q237"/>
    <mergeCell ref="B238:M238"/>
    <mergeCell ref="N238:Q238"/>
    <mergeCell ref="B235:B237"/>
    <mergeCell ref="C235:G235"/>
    <mergeCell ref="I235:L235"/>
    <mergeCell ref="N235:Q235"/>
    <mergeCell ref="C236:G236"/>
    <mergeCell ref="B243:G243"/>
    <mergeCell ref="I243:L243"/>
    <mergeCell ref="N243:Q243"/>
    <mergeCell ref="B254:G254"/>
    <mergeCell ref="H254:M254"/>
    <mergeCell ref="N254:Q254"/>
    <mergeCell ref="B255:M255"/>
    <mergeCell ref="N255:Q255"/>
    <mergeCell ref="B260:C260"/>
    <mergeCell ref="D260:H260"/>
    <mergeCell ref="B245:G245"/>
    <mergeCell ref="I245:L245"/>
    <mergeCell ref="N245:Q245"/>
    <mergeCell ref="B246:G246"/>
    <mergeCell ref="I246:L246"/>
    <mergeCell ref="N246:Q246"/>
    <mergeCell ref="I260:M260"/>
    <mergeCell ref="N260:Q260"/>
    <mergeCell ref="B247:M247"/>
    <mergeCell ref="N247:Q247"/>
    <mergeCell ref="B252:G252"/>
    <mergeCell ref="H252:M252"/>
    <mergeCell ref="N252:Q252"/>
    <mergeCell ref="B253:G253"/>
    <mergeCell ref="H253:M253"/>
    <mergeCell ref="N253:Q253"/>
    <mergeCell ref="B262:C270"/>
    <mergeCell ref="D262:H264"/>
    <mergeCell ref="I262:M262"/>
    <mergeCell ref="N262:Q262"/>
    <mergeCell ref="I263:M263"/>
    <mergeCell ref="N263:Q263"/>
    <mergeCell ref="I264:M264"/>
    <mergeCell ref="N264:Q264"/>
    <mergeCell ref="N269:Q269"/>
    <mergeCell ref="D265:H267"/>
    <mergeCell ref="N265:Q265"/>
    <mergeCell ref="I266:M266"/>
    <mergeCell ref="N266:Q266"/>
    <mergeCell ref="I267:M267"/>
    <mergeCell ref="N267:Q267"/>
    <mergeCell ref="D268:H270"/>
    <mergeCell ref="I268:M268"/>
    <mergeCell ref="N268:Q268"/>
    <mergeCell ref="I269:M269"/>
    <mergeCell ref="I265:M265"/>
    <mergeCell ref="I270:M270"/>
    <mergeCell ref="N270:Q270"/>
    <mergeCell ref="B272:C280"/>
    <mergeCell ref="D272:H274"/>
    <mergeCell ref="I272:M272"/>
    <mergeCell ref="N272:Q272"/>
    <mergeCell ref="I273:M273"/>
    <mergeCell ref="N273:Q273"/>
    <mergeCell ref="I274:M274"/>
    <mergeCell ref="N274:Q274"/>
    <mergeCell ref="I285:M285"/>
    <mergeCell ref="N285:Q285"/>
    <mergeCell ref="I275:M275"/>
    <mergeCell ref="N275:Q275"/>
    <mergeCell ref="I276:M276"/>
    <mergeCell ref="N276:Q276"/>
    <mergeCell ref="I277:M277"/>
    <mergeCell ref="N277:Q277"/>
    <mergeCell ref="D278:H280"/>
    <mergeCell ref="I278:M278"/>
    <mergeCell ref="N278:Q278"/>
    <mergeCell ref="I279:M279"/>
    <mergeCell ref="N279:Q279"/>
    <mergeCell ref="I280:M280"/>
    <mergeCell ref="N280:Q280"/>
    <mergeCell ref="D275:H277"/>
    <mergeCell ref="N294:Q294"/>
    <mergeCell ref="I287:M287"/>
    <mergeCell ref="N287:Q287"/>
    <mergeCell ref="D288:H290"/>
    <mergeCell ref="I288:M288"/>
    <mergeCell ref="N288:Q288"/>
    <mergeCell ref="I289:M289"/>
    <mergeCell ref="N289:Q289"/>
    <mergeCell ref="D285:H287"/>
    <mergeCell ref="I286:M286"/>
    <mergeCell ref="N286:Q286"/>
    <mergeCell ref="B282:C290"/>
    <mergeCell ref="D282:H284"/>
    <mergeCell ref="I282:M282"/>
    <mergeCell ref="N282:Q282"/>
    <mergeCell ref="I283:M283"/>
    <mergeCell ref="N283:Q283"/>
    <mergeCell ref="I284:M284"/>
    <mergeCell ref="N284:Q284"/>
    <mergeCell ref="I290:M290"/>
    <mergeCell ref="N290:Q290"/>
    <mergeCell ref="I306:M306"/>
    <mergeCell ref="N306:Q306"/>
    <mergeCell ref="B292:C300"/>
    <mergeCell ref="D292:H294"/>
    <mergeCell ref="I292:M292"/>
    <mergeCell ref="N292:Q292"/>
    <mergeCell ref="I293:M293"/>
    <mergeCell ref="N293:Q293"/>
    <mergeCell ref="I294:M294"/>
    <mergeCell ref="D305:H307"/>
    <mergeCell ref="I305:M305"/>
    <mergeCell ref="B302:C310"/>
    <mergeCell ref="N303:Q303"/>
    <mergeCell ref="I304:M304"/>
    <mergeCell ref="N304:Q304"/>
    <mergeCell ref="D298:H300"/>
    <mergeCell ref="I298:M298"/>
    <mergeCell ref="N298:Q298"/>
    <mergeCell ref="I299:M299"/>
    <mergeCell ref="N299:Q299"/>
    <mergeCell ref="I300:M300"/>
    <mergeCell ref="N300:Q300"/>
    <mergeCell ref="N297:Q297"/>
    <mergeCell ref="D295:H297"/>
    <mergeCell ref="I310:M310"/>
    <mergeCell ref="N310:Q310"/>
    <mergeCell ref="N305:Q305"/>
    <mergeCell ref="I295:M295"/>
    <mergeCell ref="N295:Q295"/>
    <mergeCell ref="I296:M296"/>
    <mergeCell ref="N296:Q296"/>
    <mergeCell ref="I297:M297"/>
    <mergeCell ref="D315:H317"/>
    <mergeCell ref="I315:M315"/>
    <mergeCell ref="N315:Q315"/>
    <mergeCell ref="I316:M316"/>
    <mergeCell ref="N316:Q316"/>
    <mergeCell ref="D308:H310"/>
    <mergeCell ref="I308:M308"/>
    <mergeCell ref="N308:Q308"/>
    <mergeCell ref="I309:M309"/>
    <mergeCell ref="N309:Q309"/>
    <mergeCell ref="I307:M307"/>
    <mergeCell ref="N307:Q307"/>
    <mergeCell ref="D302:H304"/>
    <mergeCell ref="I302:M302"/>
    <mergeCell ref="N302:Q302"/>
    <mergeCell ref="I303:M303"/>
    <mergeCell ref="B312:C320"/>
    <mergeCell ref="D312:H314"/>
    <mergeCell ref="I312:M312"/>
    <mergeCell ref="N312:Q312"/>
    <mergeCell ref="I313:M313"/>
    <mergeCell ref="N313:Q313"/>
    <mergeCell ref="I314:M314"/>
    <mergeCell ref="N314:Q314"/>
    <mergeCell ref="N318:Q318"/>
    <mergeCell ref="I319:M319"/>
    <mergeCell ref="N319:Q319"/>
    <mergeCell ref="I320:M320"/>
    <mergeCell ref="N320:Q320"/>
    <mergeCell ref="I317:M317"/>
    <mergeCell ref="N317:Q317"/>
    <mergeCell ref="D318:H320"/>
    <mergeCell ref="I318:M318"/>
    <mergeCell ref="M331:M333"/>
    <mergeCell ref="N331:Q333"/>
    <mergeCell ref="C332:L332"/>
    <mergeCell ref="C333:L333"/>
    <mergeCell ref="C334:L334"/>
    <mergeCell ref="N334:Q334"/>
    <mergeCell ref="B331:B335"/>
    <mergeCell ref="C331:L331"/>
    <mergeCell ref="C335:L335"/>
    <mergeCell ref="N335:Q335"/>
    <mergeCell ref="B342:C342"/>
    <mergeCell ref="E342:J342"/>
    <mergeCell ref="L342:Q342"/>
    <mergeCell ref="B343:C343"/>
    <mergeCell ref="E343:J343"/>
    <mergeCell ref="L343:Q343"/>
    <mergeCell ref="B340:C340"/>
    <mergeCell ref="E340:J340"/>
    <mergeCell ref="B344:C344"/>
    <mergeCell ref="E344:J344"/>
    <mergeCell ref="L344:Q344"/>
    <mergeCell ref="L340:Q340"/>
    <mergeCell ref="B341:C341"/>
    <mergeCell ref="E341:J341"/>
    <mergeCell ref="L341:Q341"/>
    <mergeCell ref="B345:C345"/>
    <mergeCell ref="E345:J345"/>
    <mergeCell ref="L345:Q345"/>
    <mergeCell ref="B346:C346"/>
    <mergeCell ref="E346:J346"/>
    <mergeCell ref="L346:Q346"/>
    <mergeCell ref="B347:C347"/>
    <mergeCell ref="E347:J347"/>
    <mergeCell ref="L347:Q347"/>
    <mergeCell ref="B348:C348"/>
    <mergeCell ref="E348:J348"/>
    <mergeCell ref="L348:Q348"/>
    <mergeCell ref="B349:C349"/>
    <mergeCell ref="E349:J349"/>
    <mergeCell ref="L349:Q349"/>
    <mergeCell ref="B350:C350"/>
    <mergeCell ref="E350:J350"/>
    <mergeCell ref="L350:Q350"/>
    <mergeCell ref="B351:C351"/>
    <mergeCell ref="E351:J351"/>
    <mergeCell ref="L351:Q351"/>
    <mergeCell ref="B352:C352"/>
    <mergeCell ref="E352:J352"/>
    <mergeCell ref="L352:Q352"/>
    <mergeCell ref="B357:Q358"/>
    <mergeCell ref="B360:C360"/>
    <mergeCell ref="E360:J360"/>
    <mergeCell ref="L360:Q360"/>
    <mergeCell ref="B361:C361"/>
    <mergeCell ref="E361:J361"/>
    <mergeCell ref="L361:Q361"/>
    <mergeCell ref="B362:C362"/>
    <mergeCell ref="E362:J362"/>
    <mergeCell ref="L362:Q362"/>
    <mergeCell ref="B365:C365"/>
    <mergeCell ref="E365:J365"/>
    <mergeCell ref="L365:Q365"/>
    <mergeCell ref="B363:C363"/>
    <mergeCell ref="E363:J363"/>
    <mergeCell ref="L363:Q363"/>
    <mergeCell ref="B364:C364"/>
    <mergeCell ref="E364:J364"/>
    <mergeCell ref="L364:Q364"/>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O29"/>
  <sheetViews>
    <sheetView workbookViewId="0">
      <selection activeCell="D17" sqref="D17"/>
    </sheetView>
  </sheetViews>
  <sheetFormatPr baseColWidth="10" defaultRowHeight="12.75"/>
  <cols>
    <col min="3" max="3" width="29.5703125" customWidth="1"/>
    <col min="4" max="4" width="14" customWidth="1"/>
    <col min="5" max="5" width="14.28515625" customWidth="1"/>
    <col min="6" max="6" width="11.5703125" customWidth="1"/>
    <col min="7" max="7" width="10" customWidth="1"/>
    <col min="8" max="9" width="11" customWidth="1"/>
    <col min="10" max="10" width="13.85546875" customWidth="1"/>
    <col min="11" max="11" width="15.28515625" customWidth="1"/>
    <col min="12" max="12" width="15.5703125" customWidth="1"/>
  </cols>
  <sheetData>
    <row r="3" spans="2:12" ht="15.75">
      <c r="C3" s="52" t="s">
        <v>170</v>
      </c>
    </row>
    <row r="4" spans="2:12" ht="15.75">
      <c r="C4" s="52"/>
    </row>
    <row r="5" spans="2:12">
      <c r="B5" s="50" t="s">
        <v>211</v>
      </c>
      <c r="C5" s="50" t="s">
        <v>165</v>
      </c>
      <c r="D5" s="599" t="s">
        <v>163</v>
      </c>
      <c r="E5" s="599"/>
      <c r="F5" s="50" t="s">
        <v>159</v>
      </c>
      <c r="G5" s="50" t="s">
        <v>160</v>
      </c>
      <c r="H5" s="50" t="s">
        <v>161</v>
      </c>
      <c r="I5" s="50"/>
      <c r="J5" s="50" t="s">
        <v>162</v>
      </c>
      <c r="K5" s="51" t="s">
        <v>103</v>
      </c>
      <c r="L5" s="51" t="s">
        <v>167</v>
      </c>
    </row>
    <row r="6" spans="2:12">
      <c r="B6" s="48">
        <v>1</v>
      </c>
      <c r="C6" s="49" t="s">
        <v>212</v>
      </c>
      <c r="D6" s="48"/>
      <c r="E6" s="48"/>
      <c r="F6" s="48">
        <v>200</v>
      </c>
      <c r="G6" s="48">
        <v>1.4</v>
      </c>
      <c r="H6" s="48">
        <v>0.1</v>
      </c>
      <c r="I6" s="48"/>
      <c r="J6" s="48">
        <f>F6*G6*H6</f>
        <v>28</v>
      </c>
      <c r="K6" s="47"/>
      <c r="L6" s="47"/>
    </row>
    <row r="7" spans="2:12">
      <c r="B7" s="48"/>
      <c r="C7" s="49" t="s">
        <v>218</v>
      </c>
      <c r="D7" s="48"/>
      <c r="E7" s="48"/>
      <c r="F7" s="48">
        <v>200</v>
      </c>
      <c r="G7" s="48">
        <v>1.4</v>
      </c>
      <c r="H7" s="48">
        <v>0.1</v>
      </c>
      <c r="I7" s="48"/>
      <c r="J7" s="48">
        <f>F7*G7*H7</f>
        <v>28</v>
      </c>
      <c r="K7" s="47"/>
      <c r="L7" s="47"/>
    </row>
    <row r="8" spans="2:12">
      <c r="B8" s="48"/>
      <c r="C8" s="49" t="s">
        <v>219</v>
      </c>
      <c r="D8" s="48"/>
      <c r="E8" s="48"/>
      <c r="F8" s="48">
        <v>30</v>
      </c>
      <c r="G8" s="48">
        <v>1.8</v>
      </c>
      <c r="H8" s="48">
        <v>0.2</v>
      </c>
      <c r="I8" s="48"/>
      <c r="J8" s="48">
        <f>F8*G8*H8</f>
        <v>10.8</v>
      </c>
      <c r="K8" s="47"/>
      <c r="L8" s="47"/>
    </row>
    <row r="9" spans="2:12">
      <c r="B9" s="61"/>
      <c r="C9" s="49"/>
      <c r="D9" s="48"/>
      <c r="E9" s="48"/>
      <c r="F9" s="48">
        <v>30</v>
      </c>
      <c r="G9" s="48">
        <v>0.6</v>
      </c>
      <c r="H9" s="48">
        <v>0.3</v>
      </c>
      <c r="I9" s="48"/>
      <c r="J9" s="48">
        <f>F9*G9*H9</f>
        <v>5.3999999999999995</v>
      </c>
      <c r="K9" s="47"/>
      <c r="L9" s="47"/>
    </row>
    <row r="10" spans="2:12">
      <c r="J10" s="62">
        <f>SUM(J8:J9)</f>
        <v>16.2</v>
      </c>
    </row>
    <row r="12" spans="2:12">
      <c r="C12" s="50" t="s">
        <v>165</v>
      </c>
      <c r="D12" s="599" t="s">
        <v>163</v>
      </c>
      <c r="E12" s="599"/>
      <c r="F12" s="50" t="s">
        <v>159</v>
      </c>
      <c r="G12" s="50" t="s">
        <v>160</v>
      </c>
      <c r="H12" s="50" t="s">
        <v>161</v>
      </c>
      <c r="I12" s="50" t="s">
        <v>214</v>
      </c>
      <c r="J12" s="50" t="s">
        <v>162</v>
      </c>
      <c r="K12" s="51" t="s">
        <v>103</v>
      </c>
      <c r="L12" s="51" t="s">
        <v>167</v>
      </c>
    </row>
    <row r="13" spans="2:12">
      <c r="C13" s="49" t="s">
        <v>164</v>
      </c>
      <c r="D13" s="48">
        <v>14500</v>
      </c>
      <c r="E13" s="48">
        <v>15500</v>
      </c>
      <c r="F13" s="48">
        <f>E13-D13</f>
        <v>1000</v>
      </c>
      <c r="G13" s="48">
        <v>9</v>
      </c>
      <c r="H13" s="48">
        <v>0.2</v>
      </c>
      <c r="I13" s="48"/>
      <c r="J13" s="48">
        <f>F13*G13*H13</f>
        <v>1800</v>
      </c>
      <c r="K13" s="47"/>
      <c r="L13" s="47"/>
    </row>
    <row r="14" spans="2:12">
      <c r="C14" s="49" t="s">
        <v>166</v>
      </c>
      <c r="D14" s="48">
        <v>14500</v>
      </c>
      <c r="E14" s="48">
        <f t="shared" ref="E14:E19" si="0">E13</f>
        <v>15500</v>
      </c>
      <c r="F14" s="48">
        <f>E14-D14</f>
        <v>1000</v>
      </c>
      <c r="G14" s="48">
        <v>9</v>
      </c>
      <c r="H14" s="48">
        <v>0.1</v>
      </c>
      <c r="I14" s="48"/>
      <c r="J14" s="48">
        <f>F14*G14*H14</f>
        <v>900</v>
      </c>
      <c r="K14" s="47"/>
      <c r="L14" s="47"/>
    </row>
    <row r="15" spans="2:12">
      <c r="C15" s="49" t="s">
        <v>213</v>
      </c>
      <c r="D15" s="48">
        <v>14500</v>
      </c>
      <c r="E15" s="48">
        <f t="shared" si="0"/>
        <v>15500</v>
      </c>
      <c r="F15" s="48">
        <f>E15-D15</f>
        <v>1000</v>
      </c>
      <c r="G15" s="48">
        <v>9</v>
      </c>
      <c r="H15" s="48"/>
      <c r="I15" s="48">
        <f>F15*G15</f>
        <v>9000</v>
      </c>
      <c r="J15" s="48"/>
      <c r="K15" s="47"/>
      <c r="L15" s="47"/>
    </row>
    <row r="16" spans="2:12">
      <c r="C16" s="49" t="s">
        <v>216</v>
      </c>
      <c r="D16" s="48">
        <v>14500</v>
      </c>
      <c r="E16" s="48">
        <f t="shared" si="0"/>
        <v>15500</v>
      </c>
      <c r="F16" s="48">
        <f>E16-D16</f>
        <v>1000</v>
      </c>
      <c r="G16" s="48">
        <v>9</v>
      </c>
      <c r="H16" s="48">
        <v>0.3</v>
      </c>
      <c r="I16" s="48"/>
      <c r="J16" s="48">
        <f>F16*G16*H16</f>
        <v>2700</v>
      </c>
      <c r="K16" s="47"/>
      <c r="L16" s="47"/>
    </row>
    <row r="17" spans="3:15">
      <c r="C17" s="49" t="s">
        <v>217</v>
      </c>
      <c r="D17" s="48">
        <v>14500</v>
      </c>
      <c r="E17" s="48">
        <f t="shared" si="0"/>
        <v>15500</v>
      </c>
      <c r="F17" s="48">
        <f>E17-D17</f>
        <v>1000</v>
      </c>
      <c r="G17" s="48">
        <v>9</v>
      </c>
      <c r="H17" s="48"/>
      <c r="I17" s="48">
        <f>F17*G17</f>
        <v>9000</v>
      </c>
      <c r="J17" s="48"/>
      <c r="K17" s="47"/>
      <c r="L17" s="47"/>
    </row>
    <row r="18" spans="3:15">
      <c r="C18" s="47"/>
      <c r="D18" s="48"/>
      <c r="E18" s="48">
        <f t="shared" si="0"/>
        <v>15500</v>
      </c>
      <c r="F18" s="48"/>
      <c r="G18" s="48"/>
      <c r="H18" s="48"/>
      <c r="I18" s="48"/>
      <c r="J18" s="48"/>
      <c r="K18" s="47"/>
      <c r="L18" s="47"/>
    </row>
    <row r="19" spans="3:15">
      <c r="C19" s="49" t="s">
        <v>166</v>
      </c>
      <c r="D19" s="48">
        <v>14500</v>
      </c>
      <c r="E19" s="48">
        <f t="shared" si="0"/>
        <v>15500</v>
      </c>
      <c r="F19" s="48">
        <f>E19-D19</f>
        <v>1000</v>
      </c>
      <c r="G19" s="48">
        <v>1</v>
      </c>
      <c r="H19" s="48">
        <v>3.5</v>
      </c>
      <c r="I19" s="48"/>
      <c r="J19" s="48">
        <f>F19*G19*H19</f>
        <v>3500</v>
      </c>
      <c r="K19" s="47"/>
      <c r="L19" s="47"/>
    </row>
    <row r="20" spans="3:15">
      <c r="C20" s="47"/>
      <c r="D20" s="48"/>
      <c r="E20" s="48"/>
      <c r="F20" s="48"/>
      <c r="G20" s="48"/>
      <c r="H20" s="48"/>
      <c r="I20" s="48"/>
      <c r="J20" s="48"/>
      <c r="K20" s="47"/>
      <c r="L20" s="47"/>
    </row>
    <row r="21" spans="3:15">
      <c r="C21" s="47"/>
      <c r="D21" s="47"/>
      <c r="E21" s="47"/>
      <c r="F21" s="48"/>
      <c r="G21" s="48"/>
      <c r="H21" s="48"/>
      <c r="I21" s="48"/>
      <c r="J21" s="48"/>
      <c r="K21" s="47"/>
      <c r="L21" s="47"/>
    </row>
    <row r="24" spans="3:15">
      <c r="C24" s="50" t="s">
        <v>165</v>
      </c>
      <c r="D24" s="599" t="s">
        <v>163</v>
      </c>
      <c r="E24" s="599"/>
      <c r="F24" s="50" t="s">
        <v>159</v>
      </c>
      <c r="G24" s="50" t="s">
        <v>160</v>
      </c>
      <c r="H24" s="50" t="s">
        <v>161</v>
      </c>
      <c r="I24" s="50"/>
      <c r="J24" s="50" t="s">
        <v>162</v>
      </c>
      <c r="K24" s="51" t="s">
        <v>103</v>
      </c>
      <c r="L24" s="51" t="s">
        <v>167</v>
      </c>
    </row>
    <row r="25" spans="3:15">
      <c r="C25" s="49" t="s">
        <v>168</v>
      </c>
      <c r="D25" s="48">
        <v>0</v>
      </c>
      <c r="E25" s="48">
        <v>67170</v>
      </c>
      <c r="F25" s="48"/>
      <c r="G25" s="48"/>
      <c r="H25" s="48"/>
      <c r="I25" s="48"/>
      <c r="J25" s="48">
        <v>200</v>
      </c>
      <c r="K25" s="47"/>
      <c r="L25" s="47"/>
      <c r="N25">
        <v>0.1</v>
      </c>
      <c r="O25">
        <v>0.1</v>
      </c>
    </row>
    <row r="26" spans="3:15">
      <c r="C26" s="49" t="s">
        <v>169</v>
      </c>
      <c r="D26" s="48">
        <v>0</v>
      </c>
      <c r="E26" s="48">
        <v>67170</v>
      </c>
      <c r="F26" s="48"/>
      <c r="G26" s="48"/>
      <c r="H26" s="48"/>
      <c r="I26" s="48"/>
      <c r="J26" s="48">
        <f>J25*0.5</f>
        <v>100</v>
      </c>
      <c r="K26" s="47"/>
      <c r="L26" s="47"/>
    </row>
    <row r="27" spans="3:15">
      <c r="C27" s="49" t="s">
        <v>215</v>
      </c>
      <c r="D27" s="48"/>
      <c r="E27" s="48"/>
      <c r="F27" s="48"/>
      <c r="G27" s="48"/>
      <c r="H27" s="48"/>
      <c r="I27" s="48"/>
      <c r="J27" s="48">
        <f>J25*0.5</f>
        <v>100</v>
      </c>
      <c r="K27" s="47"/>
      <c r="L27" s="47"/>
    </row>
    <row r="28" spans="3:15">
      <c r="C28" s="47"/>
      <c r="D28" s="48"/>
      <c r="E28" s="48"/>
      <c r="F28" s="48"/>
      <c r="G28" s="48"/>
      <c r="H28" s="48"/>
      <c r="I28" s="48"/>
      <c r="J28" s="48"/>
      <c r="K28" s="47"/>
      <c r="L28" s="47"/>
    </row>
    <row r="29" spans="3:15">
      <c r="C29" s="47"/>
      <c r="D29" s="48"/>
      <c r="E29" s="48"/>
      <c r="F29" s="48"/>
      <c r="G29" s="48"/>
      <c r="H29" s="48"/>
      <c r="I29" s="48"/>
      <c r="J29" s="48"/>
      <c r="K29" s="47"/>
      <c r="L29" s="47"/>
    </row>
  </sheetData>
  <mergeCells count="3">
    <mergeCell ref="D12:E12"/>
    <mergeCell ref="D24:E24"/>
    <mergeCell ref="D5:E5"/>
  </mergeCells>
  <pageMargins left="0.7" right="0.7" top="0.75" bottom="0.75" header="0.3" footer="0.3"/>
  <pageSetup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J41"/>
  <sheetViews>
    <sheetView tabSelected="1" topLeftCell="A32" zoomScale="70" zoomScaleNormal="70" zoomScaleSheetLayoutView="100" workbookViewId="0">
      <selection activeCell="A39" sqref="A39:E39"/>
    </sheetView>
  </sheetViews>
  <sheetFormatPr baseColWidth="10" defaultColWidth="13.28515625" defaultRowHeight="15.75"/>
  <cols>
    <col min="1" max="1" width="5.42578125" style="94" customWidth="1"/>
    <col min="2" max="2" width="12.140625" style="95" customWidth="1"/>
    <col min="3" max="3" width="13.7109375" style="94" customWidth="1"/>
    <col min="4" max="4" width="14.42578125" style="95" bestFit="1" customWidth="1"/>
    <col min="5" max="5" width="77.140625" style="95" customWidth="1"/>
    <col min="6" max="6" width="12.28515625" style="95" customWidth="1"/>
    <col min="7" max="7" width="15" style="96" customWidth="1"/>
    <col min="8" max="8" width="20" style="95" customWidth="1"/>
    <col min="9" max="9" width="27.7109375" style="95" customWidth="1"/>
    <col min="10" max="10" width="4.42578125" style="93" customWidth="1"/>
    <col min="11" max="12" width="14.5703125" style="64" bestFit="1" customWidth="1"/>
    <col min="13" max="232" width="11.42578125" style="64" customWidth="1"/>
    <col min="233" max="233" width="6" style="64" customWidth="1"/>
    <col min="234" max="234" width="3.85546875" style="64" customWidth="1"/>
    <col min="235" max="235" width="10" style="64" customWidth="1"/>
    <col min="236" max="238" width="11.7109375" style="64" customWidth="1"/>
    <col min="239" max="239" width="77.140625" style="64" customWidth="1"/>
    <col min="240" max="240" width="8.5703125" style="64" customWidth="1"/>
    <col min="241" max="241" width="12.140625" style="64" customWidth="1"/>
    <col min="242" max="242" width="17.5703125" style="64" bestFit="1" customWidth="1"/>
    <col min="243" max="243" width="23.85546875" style="64" bestFit="1" customWidth="1"/>
    <col min="244" max="245" width="21.85546875" style="64" bestFit="1" customWidth="1"/>
    <col min="246" max="246" width="15.140625" style="64" bestFit="1" customWidth="1"/>
    <col min="247" max="16384" width="13.28515625" style="64"/>
  </cols>
  <sheetData>
    <row r="1" spans="1:10" ht="18">
      <c r="A1" s="661" t="s">
        <v>1</v>
      </c>
      <c r="B1" s="662"/>
      <c r="C1" s="662"/>
      <c r="D1" s="662"/>
      <c r="E1" s="663"/>
      <c r="F1" s="663"/>
      <c r="G1" s="663"/>
      <c r="H1" s="663"/>
      <c r="I1" s="664"/>
      <c r="J1" s="63"/>
    </row>
    <row r="2" spans="1:10" ht="18">
      <c r="A2" s="665" t="s">
        <v>220</v>
      </c>
      <c r="B2" s="666"/>
      <c r="C2" s="666"/>
      <c r="D2" s="666"/>
      <c r="E2" s="667"/>
      <c r="F2" s="667"/>
      <c r="G2" s="667"/>
      <c r="H2" s="667"/>
      <c r="I2" s="668"/>
      <c r="J2" s="63"/>
    </row>
    <row r="3" spans="1:10" ht="18">
      <c r="A3" s="665" t="s">
        <v>221</v>
      </c>
      <c r="B3" s="666"/>
      <c r="C3" s="666"/>
      <c r="D3" s="666"/>
      <c r="E3" s="667"/>
      <c r="F3" s="667"/>
      <c r="G3" s="667"/>
      <c r="H3" s="667"/>
      <c r="I3" s="668"/>
      <c r="J3" s="63"/>
    </row>
    <row r="4" spans="1:10">
      <c r="A4" s="669"/>
      <c r="B4" s="670"/>
      <c r="C4" s="670"/>
      <c r="D4" s="670"/>
      <c r="E4" s="671"/>
      <c r="F4" s="671"/>
      <c r="G4" s="671"/>
      <c r="H4" s="671"/>
      <c r="I4" s="672"/>
      <c r="J4" s="63"/>
    </row>
    <row r="5" spans="1:10">
      <c r="A5" s="669"/>
      <c r="B5" s="670"/>
      <c r="C5" s="670"/>
      <c r="D5" s="670"/>
      <c r="E5" s="671"/>
      <c r="F5" s="671"/>
      <c r="G5" s="671"/>
      <c r="H5" s="671"/>
      <c r="I5" s="672"/>
      <c r="J5" s="63"/>
    </row>
    <row r="6" spans="1:10" ht="24.95" customHeight="1">
      <c r="A6" s="658" t="s">
        <v>353</v>
      </c>
      <c r="B6" s="659"/>
      <c r="C6" s="659"/>
      <c r="D6" s="659"/>
      <c r="E6" s="659"/>
      <c r="F6" s="659"/>
      <c r="G6" s="659"/>
      <c r="H6" s="659"/>
      <c r="I6" s="660"/>
      <c r="J6" s="63"/>
    </row>
    <row r="7" spans="1:10" ht="24.95" customHeight="1">
      <c r="A7" s="658"/>
      <c r="B7" s="659"/>
      <c r="C7" s="659"/>
      <c r="D7" s="659"/>
      <c r="E7" s="659"/>
      <c r="F7" s="659"/>
      <c r="G7" s="659"/>
      <c r="H7" s="659"/>
      <c r="I7" s="660"/>
      <c r="J7" s="63"/>
    </row>
    <row r="8" spans="1:10" ht="18">
      <c r="A8" s="665" t="s">
        <v>222</v>
      </c>
      <c r="B8" s="666"/>
      <c r="C8" s="666"/>
      <c r="D8" s="666"/>
      <c r="E8" s="667"/>
      <c r="F8" s="667"/>
      <c r="G8" s="667"/>
      <c r="H8" s="667"/>
      <c r="I8" s="668"/>
      <c r="J8" s="63"/>
    </row>
    <row r="9" spans="1:10" ht="27.75" customHeight="1">
      <c r="A9" s="665"/>
      <c r="B9" s="666"/>
      <c r="C9" s="666"/>
      <c r="D9" s="666"/>
      <c r="E9" s="666"/>
      <c r="F9" s="666"/>
      <c r="G9" s="666"/>
      <c r="H9" s="666"/>
      <c r="I9" s="673"/>
      <c r="J9" s="63"/>
    </row>
    <row r="10" spans="1:10" ht="18.75" thickBot="1">
      <c r="A10" s="65"/>
      <c r="B10" s="66"/>
      <c r="C10" s="66"/>
      <c r="D10" s="66"/>
      <c r="E10" s="67"/>
      <c r="F10" s="67"/>
      <c r="G10" s="67"/>
      <c r="H10" s="67"/>
      <c r="I10" s="68"/>
      <c r="J10" s="63"/>
    </row>
    <row r="11" spans="1:10" ht="19.5" customHeight="1">
      <c r="A11" s="674" t="s">
        <v>223</v>
      </c>
      <c r="B11" s="677" t="s">
        <v>224</v>
      </c>
      <c r="C11" s="680" t="s">
        <v>225</v>
      </c>
      <c r="D11" s="681"/>
      <c r="E11" s="682" t="s">
        <v>226</v>
      </c>
      <c r="F11" s="682" t="s">
        <v>227</v>
      </c>
      <c r="G11" s="685" t="s">
        <v>16</v>
      </c>
      <c r="H11" s="613" t="s">
        <v>228</v>
      </c>
      <c r="I11" s="616" t="s">
        <v>229</v>
      </c>
      <c r="J11" s="63"/>
    </row>
    <row r="12" spans="1:10">
      <c r="A12" s="675"/>
      <c r="B12" s="678"/>
      <c r="C12" s="611" t="s">
        <v>230</v>
      </c>
      <c r="D12" s="611" t="s">
        <v>231</v>
      </c>
      <c r="E12" s="683"/>
      <c r="F12" s="683"/>
      <c r="G12" s="686"/>
      <c r="H12" s="614"/>
      <c r="I12" s="617"/>
      <c r="J12" s="63"/>
    </row>
    <row r="13" spans="1:10" ht="16.5" thickBot="1">
      <c r="A13" s="676"/>
      <c r="B13" s="679"/>
      <c r="C13" s="612"/>
      <c r="D13" s="612"/>
      <c r="E13" s="684"/>
      <c r="F13" s="684"/>
      <c r="G13" s="687"/>
      <c r="H13" s="615"/>
      <c r="I13" s="618"/>
      <c r="J13" s="63"/>
    </row>
    <row r="14" spans="1:10" ht="28.5" customHeight="1" thickBot="1">
      <c r="A14" s="69" t="s">
        <v>297</v>
      </c>
      <c r="B14" s="70"/>
      <c r="C14" s="70"/>
      <c r="D14" s="70"/>
      <c r="E14" s="70"/>
      <c r="F14" s="71"/>
      <c r="G14" s="71"/>
      <c r="H14" s="78"/>
      <c r="I14" s="72">
        <f>I15</f>
        <v>523781</v>
      </c>
      <c r="J14" s="63"/>
    </row>
    <row r="15" spans="1:10" ht="30.75" customHeight="1" thickBot="1">
      <c r="A15" s="98">
        <v>1</v>
      </c>
      <c r="B15" s="99" t="s">
        <v>232</v>
      </c>
      <c r="C15" s="99" t="s">
        <v>296</v>
      </c>
      <c r="D15" s="100"/>
      <c r="E15" s="198" t="s">
        <v>295</v>
      </c>
      <c r="F15" s="199" t="s">
        <v>14</v>
      </c>
      <c r="G15" s="200">
        <v>3</v>
      </c>
      <c r="H15" s="201">
        <f>'201.2'!N88</f>
        <v>174593.8288307006</v>
      </c>
      <c r="I15" s="101">
        <f>ROUND(G15*H15,0)</f>
        <v>523781</v>
      </c>
      <c r="J15" s="63"/>
    </row>
    <row r="16" spans="1:10" ht="27.95" customHeight="1" thickBot="1">
      <c r="A16" s="69" t="s">
        <v>298</v>
      </c>
      <c r="B16" s="70"/>
      <c r="C16" s="70"/>
      <c r="D16" s="70"/>
      <c r="E16" s="70"/>
      <c r="F16" s="71"/>
      <c r="G16" s="71"/>
      <c r="H16" s="78"/>
      <c r="I16" s="72">
        <f>I17+I18+I19+I20+I21+I22</f>
        <v>63151481</v>
      </c>
      <c r="J16" s="77"/>
    </row>
    <row r="17" spans="1:10" ht="30.6" customHeight="1">
      <c r="A17" s="98">
        <v>2</v>
      </c>
      <c r="B17" s="99" t="s">
        <v>233</v>
      </c>
      <c r="C17" s="99" t="s">
        <v>265</v>
      </c>
      <c r="D17" s="100"/>
      <c r="E17" s="198" t="s">
        <v>234</v>
      </c>
      <c r="F17" s="199" t="s">
        <v>14</v>
      </c>
      <c r="G17" s="200">
        <v>102</v>
      </c>
      <c r="H17" s="201">
        <f>'600.1.1'!N85</f>
        <v>38025.938398991697</v>
      </c>
      <c r="I17" s="101">
        <f t="shared" ref="I17:I24" si="0">ROUND(G17*H17,0)</f>
        <v>3878646</v>
      </c>
      <c r="J17" s="77"/>
    </row>
    <row r="18" spans="1:10" ht="40.5" customHeight="1">
      <c r="A18" s="73">
        <v>3</v>
      </c>
      <c r="B18" s="74" t="s">
        <v>266</v>
      </c>
      <c r="C18" s="74" t="s">
        <v>267</v>
      </c>
      <c r="D18" s="75"/>
      <c r="E18" s="202" t="s">
        <v>270</v>
      </c>
      <c r="F18" s="203" t="s">
        <v>14</v>
      </c>
      <c r="G18" s="204">
        <v>250</v>
      </c>
      <c r="H18" s="205">
        <f>'610.1'!N89</f>
        <v>71170.194733358512</v>
      </c>
      <c r="I18" s="76">
        <f t="shared" si="0"/>
        <v>17792549</v>
      </c>
      <c r="J18" s="77"/>
    </row>
    <row r="19" spans="1:10" ht="40.5" customHeight="1">
      <c r="A19" s="73">
        <v>4</v>
      </c>
      <c r="B19" s="74">
        <v>630.4</v>
      </c>
      <c r="C19" s="74" t="s">
        <v>275</v>
      </c>
      <c r="D19" s="75"/>
      <c r="E19" s="202" t="s">
        <v>271</v>
      </c>
      <c r="F19" s="203" t="s">
        <v>14</v>
      </c>
      <c r="G19" s="204">
        <v>28</v>
      </c>
      <c r="H19" s="205">
        <f>'630.4'!N89</f>
        <v>803408.21904960007</v>
      </c>
      <c r="I19" s="104">
        <f t="shared" si="0"/>
        <v>22495430</v>
      </c>
      <c r="J19" s="77"/>
    </row>
    <row r="20" spans="1:10" ht="40.5" customHeight="1">
      <c r="A20" s="73">
        <v>5</v>
      </c>
      <c r="B20" s="74" t="s">
        <v>272</v>
      </c>
      <c r="C20" s="74" t="s">
        <v>273</v>
      </c>
      <c r="D20" s="75"/>
      <c r="E20" s="202" t="s">
        <v>274</v>
      </c>
      <c r="F20" s="203" t="s">
        <v>264</v>
      </c>
      <c r="G20" s="204">
        <v>687</v>
      </c>
      <c r="H20" s="205">
        <f>'640.1'!N90</f>
        <v>6432.1174241414374</v>
      </c>
      <c r="I20" s="104">
        <f t="shared" si="0"/>
        <v>4418865</v>
      </c>
      <c r="J20" s="77"/>
    </row>
    <row r="21" spans="1:10" ht="40.5" customHeight="1">
      <c r="A21" s="195">
        <v>6</v>
      </c>
      <c r="B21" s="196">
        <v>672.3</v>
      </c>
      <c r="C21" s="196" t="s">
        <v>283</v>
      </c>
      <c r="D21" s="197"/>
      <c r="E21" s="206" t="s">
        <v>282</v>
      </c>
      <c r="F21" s="207" t="s">
        <v>284</v>
      </c>
      <c r="G21" s="204">
        <v>10</v>
      </c>
      <c r="H21" s="208">
        <f>'672.3'!N87</f>
        <v>42297.616758842138</v>
      </c>
      <c r="I21" s="104">
        <f t="shared" si="0"/>
        <v>422976</v>
      </c>
      <c r="J21" s="77"/>
    </row>
    <row r="22" spans="1:10" ht="40.5" customHeight="1" thickBot="1">
      <c r="A22" s="73">
        <v>7</v>
      </c>
      <c r="B22" s="102">
        <v>681.1</v>
      </c>
      <c r="C22" s="102" t="s">
        <v>268</v>
      </c>
      <c r="D22" s="103"/>
      <c r="E22" s="202" t="s">
        <v>269</v>
      </c>
      <c r="F22" s="203" t="s">
        <v>14</v>
      </c>
      <c r="G22" s="204">
        <v>60</v>
      </c>
      <c r="H22" s="205">
        <f>'681.1'!N89</f>
        <v>235716.9129768922</v>
      </c>
      <c r="I22" s="104">
        <f t="shared" si="0"/>
        <v>14143015</v>
      </c>
      <c r="J22" s="77"/>
    </row>
    <row r="23" spans="1:10" ht="40.5" customHeight="1" thickBot="1">
      <c r="A23" s="69" t="s">
        <v>299</v>
      </c>
      <c r="B23" s="70"/>
      <c r="C23" s="70"/>
      <c r="D23" s="70"/>
      <c r="E23" s="70"/>
      <c r="F23" s="71"/>
      <c r="G23" s="71"/>
      <c r="H23" s="78"/>
      <c r="I23" s="72">
        <f>I24</f>
        <v>813922</v>
      </c>
      <c r="J23" s="77"/>
    </row>
    <row r="24" spans="1:10" ht="40.5" customHeight="1" thickBot="1">
      <c r="A24" s="224">
        <v>8</v>
      </c>
      <c r="B24" s="196" t="s">
        <v>300</v>
      </c>
      <c r="C24" s="196" t="s">
        <v>301</v>
      </c>
      <c r="D24" s="197"/>
      <c r="E24" s="206" t="s">
        <v>302</v>
      </c>
      <c r="F24" s="207" t="s">
        <v>14</v>
      </c>
      <c r="G24" s="225">
        <v>9</v>
      </c>
      <c r="H24" s="208">
        <f>'465.1'!N92</f>
        <v>90435.739494826208</v>
      </c>
      <c r="I24" s="104">
        <f t="shared" si="0"/>
        <v>813922</v>
      </c>
      <c r="J24" s="77"/>
    </row>
    <row r="25" spans="1:10" ht="30.6" customHeight="1">
      <c r="A25" s="79"/>
      <c r="B25" s="80"/>
      <c r="C25" s="80"/>
      <c r="D25" s="80"/>
      <c r="E25" s="80"/>
      <c r="F25" s="80"/>
      <c r="G25" s="81"/>
      <c r="H25" s="82" t="s">
        <v>235</v>
      </c>
      <c r="I25" s="83">
        <f>I14+I16+I23</f>
        <v>64489184</v>
      </c>
      <c r="J25" s="84"/>
    </row>
    <row r="26" spans="1:10" ht="27.75" customHeight="1">
      <c r="A26" s="631" t="s">
        <v>24</v>
      </c>
      <c r="B26" s="632"/>
      <c r="C26" s="632"/>
      <c r="D26" s="632"/>
      <c r="E26" s="632"/>
      <c r="F26" s="632"/>
      <c r="G26" s="632"/>
      <c r="H26" s="633"/>
      <c r="I26" s="602">
        <v>5000000</v>
      </c>
      <c r="J26" s="84"/>
    </row>
    <row r="27" spans="1:10" ht="30" hidden="1" customHeight="1">
      <c r="A27" s="634"/>
      <c r="B27" s="635"/>
      <c r="C27" s="635"/>
      <c r="D27" s="635"/>
      <c r="E27" s="635"/>
      <c r="F27" s="635"/>
      <c r="G27" s="635"/>
      <c r="H27" s="636"/>
      <c r="I27" s="603"/>
      <c r="J27" s="84"/>
    </row>
    <row r="28" spans="1:10" ht="15.75" hidden="1" customHeight="1">
      <c r="A28" s="637"/>
      <c r="B28" s="638"/>
      <c r="C28" s="638"/>
      <c r="D28" s="638"/>
      <c r="E28" s="638"/>
      <c r="F28" s="638"/>
      <c r="G28" s="638"/>
      <c r="H28" s="639"/>
      <c r="I28" s="604"/>
      <c r="J28" s="84"/>
    </row>
    <row r="29" spans="1:10" ht="30.6" customHeight="1">
      <c r="A29" s="650" t="s">
        <v>236</v>
      </c>
      <c r="B29" s="651"/>
      <c r="C29" s="651"/>
      <c r="D29" s="651"/>
      <c r="E29" s="651"/>
      <c r="F29" s="651"/>
      <c r="G29" s="651"/>
      <c r="H29" s="652"/>
      <c r="I29" s="85">
        <f>+I26+I25</f>
        <v>69489184</v>
      </c>
      <c r="J29" s="86"/>
    </row>
    <row r="30" spans="1:10" ht="30.6" customHeight="1">
      <c r="A30" s="650" t="s">
        <v>237</v>
      </c>
      <c r="B30" s="651"/>
      <c r="C30" s="651"/>
      <c r="D30" s="651"/>
      <c r="E30" s="651"/>
      <c r="F30" s="651"/>
      <c r="G30" s="651"/>
      <c r="H30" s="652"/>
      <c r="I30" s="85">
        <f>ROUND((+I29/(1+I38)*I37*0.19),0)</f>
        <v>505860</v>
      </c>
      <c r="J30" s="86"/>
    </row>
    <row r="31" spans="1:10" ht="30.6" customHeight="1">
      <c r="A31" s="653" t="s">
        <v>238</v>
      </c>
      <c r="B31" s="654"/>
      <c r="C31" s="654"/>
      <c r="D31" s="654"/>
      <c r="E31" s="654"/>
      <c r="F31" s="654"/>
      <c r="G31" s="654"/>
      <c r="H31" s="655"/>
      <c r="I31" s="87">
        <f>+I29+I30</f>
        <v>69995044</v>
      </c>
      <c r="J31" s="86"/>
    </row>
    <row r="32" spans="1:10" ht="30.6" customHeight="1" thickBot="1">
      <c r="A32" s="645" t="s">
        <v>239</v>
      </c>
      <c r="B32" s="646"/>
      <c r="C32" s="646"/>
      <c r="D32" s="646"/>
      <c r="E32" s="646"/>
      <c r="F32" s="646"/>
      <c r="G32" s="646"/>
      <c r="H32" s="647"/>
      <c r="I32" s="89">
        <f>ROUND((I31),0)</f>
        <v>69995044</v>
      </c>
      <c r="J32" s="88"/>
    </row>
    <row r="33" spans="1:10" ht="30.6" customHeight="1" thickBot="1">
      <c r="A33" s="648" t="s">
        <v>240</v>
      </c>
      <c r="B33" s="649"/>
      <c r="C33" s="649"/>
      <c r="D33" s="656" t="s">
        <v>351</v>
      </c>
      <c r="E33" s="656"/>
      <c r="F33" s="656"/>
      <c r="G33" s="656"/>
      <c r="H33" s="656"/>
      <c r="I33" s="657"/>
      <c r="J33" s="88"/>
    </row>
    <row r="34" spans="1:10" ht="41.25" customHeight="1">
      <c r="A34" s="605" t="s">
        <v>241</v>
      </c>
      <c r="B34" s="606"/>
      <c r="C34" s="606"/>
      <c r="D34" s="606"/>
      <c r="E34" s="607"/>
      <c r="F34" s="608" t="s">
        <v>226</v>
      </c>
      <c r="G34" s="609"/>
      <c r="H34" s="610"/>
      <c r="I34" s="90" t="s">
        <v>242</v>
      </c>
      <c r="J34" s="88"/>
    </row>
    <row r="35" spans="1:10" ht="57.75" customHeight="1">
      <c r="A35" s="619" t="s">
        <v>243</v>
      </c>
      <c r="B35" s="620"/>
      <c r="C35" s="620"/>
      <c r="D35" s="620"/>
      <c r="E35" s="621"/>
      <c r="F35" s="600" t="s">
        <v>3</v>
      </c>
      <c r="G35" s="601"/>
      <c r="H35" s="91" t="s">
        <v>244</v>
      </c>
      <c r="I35" s="92">
        <v>0.20499999999999999</v>
      </c>
      <c r="J35" s="88"/>
    </row>
    <row r="36" spans="1:10" ht="35.25" customHeight="1">
      <c r="A36" s="619" t="s">
        <v>245</v>
      </c>
      <c r="B36" s="620"/>
      <c r="C36" s="620"/>
      <c r="D36" s="620"/>
      <c r="E36" s="621"/>
      <c r="F36" s="640" t="s">
        <v>246</v>
      </c>
      <c r="G36" s="641"/>
      <c r="H36" s="91" t="s">
        <v>247</v>
      </c>
      <c r="I36" s="92">
        <v>0.05</v>
      </c>
      <c r="J36" s="88"/>
    </row>
    <row r="37" spans="1:10" ht="30.75" customHeight="1">
      <c r="A37" s="642" t="s">
        <v>248</v>
      </c>
      <c r="B37" s="643"/>
      <c r="C37" s="643"/>
      <c r="D37" s="643"/>
      <c r="E37" s="644"/>
      <c r="F37" s="600" t="s">
        <v>4</v>
      </c>
      <c r="G37" s="601"/>
      <c r="H37" s="91" t="s">
        <v>249</v>
      </c>
      <c r="I37" s="92">
        <v>0.05</v>
      </c>
    </row>
    <row r="38" spans="1:10" ht="42.75" customHeight="1">
      <c r="A38" s="619" t="s">
        <v>250</v>
      </c>
      <c r="B38" s="620"/>
      <c r="C38" s="620"/>
      <c r="D38" s="620"/>
      <c r="E38" s="621"/>
      <c r="F38" s="600" t="s">
        <v>251</v>
      </c>
      <c r="G38" s="601"/>
      <c r="H38" s="91" t="s">
        <v>252</v>
      </c>
      <c r="I38" s="92">
        <f>SUM(I35:I37)</f>
        <v>0.30499999999999999</v>
      </c>
    </row>
    <row r="39" spans="1:10" ht="48.75" customHeight="1">
      <c r="A39" s="619" t="s">
        <v>253</v>
      </c>
      <c r="B39" s="620"/>
      <c r="C39" s="620"/>
      <c r="D39" s="620"/>
      <c r="E39" s="621"/>
      <c r="F39" s="622"/>
      <c r="G39" s="623"/>
      <c r="H39" s="623"/>
      <c r="I39" s="624"/>
    </row>
    <row r="40" spans="1:10" ht="40.5" customHeight="1" thickBot="1">
      <c r="A40" s="628" t="s">
        <v>254</v>
      </c>
      <c r="B40" s="629"/>
      <c r="C40" s="629"/>
      <c r="D40" s="629"/>
      <c r="E40" s="630"/>
      <c r="F40" s="625"/>
      <c r="G40" s="626"/>
      <c r="H40" s="626"/>
      <c r="I40" s="627"/>
    </row>
    <row r="41" spans="1:10" ht="29.25" customHeight="1"/>
  </sheetData>
  <mergeCells count="39">
    <mergeCell ref="A8:I8"/>
    <mergeCell ref="A9:I9"/>
    <mergeCell ref="A11:A13"/>
    <mergeCell ref="B11:B13"/>
    <mergeCell ref="C11:D11"/>
    <mergeCell ref="E11:E13"/>
    <mergeCell ref="F11:F13"/>
    <mergeCell ref="G11:G13"/>
    <mergeCell ref="A6:I7"/>
    <mergeCell ref="A1:I1"/>
    <mergeCell ref="A2:I2"/>
    <mergeCell ref="A3:I3"/>
    <mergeCell ref="A4:I4"/>
    <mergeCell ref="A5:I5"/>
    <mergeCell ref="A39:E39"/>
    <mergeCell ref="F39:I40"/>
    <mergeCell ref="A40:E40"/>
    <mergeCell ref="A26:H28"/>
    <mergeCell ref="A36:E36"/>
    <mergeCell ref="F36:G36"/>
    <mergeCell ref="A37:E37"/>
    <mergeCell ref="F37:G37"/>
    <mergeCell ref="A38:E38"/>
    <mergeCell ref="F38:G38"/>
    <mergeCell ref="A32:H32"/>
    <mergeCell ref="A33:C33"/>
    <mergeCell ref="A29:H29"/>
    <mergeCell ref="A30:H30"/>
    <mergeCell ref="A31:H31"/>
    <mergeCell ref="D33:I33"/>
    <mergeCell ref="F35:G35"/>
    <mergeCell ref="I26:I28"/>
    <mergeCell ref="A34:E34"/>
    <mergeCell ref="F34:H34"/>
    <mergeCell ref="C12:C13"/>
    <mergeCell ref="D12:D13"/>
    <mergeCell ref="H11:H13"/>
    <mergeCell ref="I11:I13"/>
    <mergeCell ref="A35:E35"/>
  </mergeCells>
  <printOptions horizontalCentered="1" verticalCentered="1"/>
  <pageMargins left="0.9055118110236221" right="0.70866141732283472" top="0.94488188976377963" bottom="0.74803149606299213" header="0.31496062992125984" footer="0.31496062992125984"/>
  <pageSetup paperSize="9" scale="38" orientation="portrait"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B050"/>
  </sheetPr>
  <dimension ref="A1:O119"/>
  <sheetViews>
    <sheetView zoomScale="78" zoomScaleNormal="78" workbookViewId="0">
      <selection activeCell="D15" sqref="D15:M16"/>
    </sheetView>
  </sheetViews>
  <sheetFormatPr baseColWidth="10" defaultRowHeight="15"/>
  <cols>
    <col min="1" max="1" width="8.85546875" style="105" customWidth="1"/>
    <col min="2" max="2" width="17" style="105" customWidth="1"/>
    <col min="3" max="5" width="11.42578125" style="105"/>
    <col min="6" max="6" width="14.42578125" style="105" customWidth="1"/>
    <col min="7" max="8" width="11.42578125" style="105"/>
    <col min="9" max="9" width="12.5703125" style="105" bestFit="1" customWidth="1"/>
    <col min="10" max="10" width="15.5703125" style="105" customWidth="1"/>
    <col min="11" max="11" width="17.5703125" style="105" bestFit="1" customWidth="1"/>
    <col min="12" max="13" width="11.42578125" style="105"/>
    <col min="14" max="14" width="17.42578125" style="105" customWidth="1"/>
    <col min="15" max="15" width="12" style="105" bestFit="1" customWidth="1"/>
    <col min="16" max="16384" width="11.42578125" style="105"/>
  </cols>
  <sheetData>
    <row r="1" spans="2:14">
      <c r="B1" s="775"/>
      <c r="C1" s="778"/>
      <c r="D1" s="779"/>
      <c r="E1" s="779"/>
      <c r="F1" s="779"/>
      <c r="G1" s="779"/>
      <c r="H1" s="779"/>
      <c r="I1" s="779"/>
      <c r="J1" s="780"/>
      <c r="K1" s="781" t="s">
        <v>27</v>
      </c>
      <c r="L1" s="788" t="s">
        <v>303</v>
      </c>
      <c r="M1" s="789"/>
      <c r="N1" s="790"/>
    </row>
    <row r="2" spans="2:14">
      <c r="B2" s="776"/>
      <c r="C2" s="783" t="s">
        <v>1</v>
      </c>
      <c r="D2" s="784"/>
      <c r="E2" s="784"/>
      <c r="F2" s="784"/>
      <c r="G2" s="784"/>
      <c r="H2" s="784"/>
      <c r="I2" s="784"/>
      <c r="J2" s="785"/>
      <c r="K2" s="782"/>
      <c r="L2" s="791"/>
      <c r="M2" s="792"/>
      <c r="N2" s="793"/>
    </row>
    <row r="3" spans="2:14">
      <c r="B3" s="776"/>
      <c r="C3" s="783" t="s">
        <v>304</v>
      </c>
      <c r="D3" s="784"/>
      <c r="E3" s="784"/>
      <c r="F3" s="784"/>
      <c r="G3" s="784"/>
      <c r="H3" s="784"/>
      <c r="I3" s="784"/>
      <c r="J3" s="785"/>
      <c r="K3" s="786" t="s">
        <v>171</v>
      </c>
      <c r="L3" s="795">
        <v>1</v>
      </c>
      <c r="M3" s="796"/>
      <c r="N3" s="797"/>
    </row>
    <row r="4" spans="2:14">
      <c r="B4" s="776"/>
      <c r="C4" s="783" t="s">
        <v>305</v>
      </c>
      <c r="D4" s="784"/>
      <c r="E4" s="784"/>
      <c r="F4" s="784"/>
      <c r="G4" s="784"/>
      <c r="H4" s="784"/>
      <c r="I4" s="784"/>
      <c r="J4" s="785"/>
      <c r="K4" s="794"/>
      <c r="L4" s="798"/>
      <c r="M4" s="799"/>
      <c r="N4" s="800"/>
    </row>
    <row r="5" spans="2:14">
      <c r="B5" s="776"/>
      <c r="C5" s="783" t="s">
        <v>306</v>
      </c>
      <c r="D5" s="784"/>
      <c r="E5" s="784"/>
      <c r="F5" s="784"/>
      <c r="G5" s="784"/>
      <c r="H5" s="784"/>
      <c r="I5" s="784"/>
      <c r="J5" s="785"/>
      <c r="K5" s="786" t="s">
        <v>172</v>
      </c>
      <c r="L5" s="747"/>
      <c r="M5" s="747" t="s">
        <v>173</v>
      </c>
      <c r="N5" s="749"/>
    </row>
    <row r="6" spans="2:14" ht="15.75" thickBot="1">
      <c r="B6" s="777"/>
      <c r="C6" s="751"/>
      <c r="D6" s="752"/>
      <c r="E6" s="752"/>
      <c r="F6" s="752"/>
      <c r="G6" s="752"/>
      <c r="H6" s="752"/>
      <c r="I6" s="752"/>
      <c r="J6" s="753"/>
      <c r="K6" s="787"/>
      <c r="L6" s="748"/>
      <c r="M6" s="748"/>
      <c r="N6" s="750"/>
    </row>
    <row r="7" spans="2:14" ht="15.75" thickBot="1">
      <c r="B7" s="226"/>
      <c r="C7" s="227"/>
      <c r="D7" s="227"/>
      <c r="E7" s="227"/>
      <c r="F7" s="227"/>
      <c r="G7" s="227"/>
      <c r="H7" s="227"/>
      <c r="I7" s="227"/>
      <c r="J7" s="227"/>
      <c r="K7" s="227"/>
      <c r="L7" s="228"/>
      <c r="M7" s="228"/>
      <c r="N7" s="229"/>
    </row>
    <row r="8" spans="2:14" ht="19.5" customHeight="1">
      <c r="B8" s="230"/>
      <c r="C8" s="106"/>
      <c r="D8" s="106"/>
      <c r="E8" s="106"/>
      <c r="F8" s="106"/>
      <c r="G8" s="106"/>
      <c r="H8" s="107"/>
      <c r="I8" s="106"/>
      <c r="J8" s="106"/>
      <c r="K8" s="231" t="s">
        <v>174</v>
      </c>
      <c r="L8" s="232"/>
      <c r="M8" s="232"/>
      <c r="N8" s="233"/>
    </row>
    <row r="9" spans="2:14">
      <c r="B9" s="234"/>
      <c r="C9" s="108"/>
      <c r="D9" s="108"/>
      <c r="E9" s="108"/>
      <c r="F9" s="108"/>
      <c r="G9" s="108"/>
      <c r="H9" s="235"/>
      <c r="I9" s="108"/>
      <c r="J9" s="108"/>
      <c r="K9" s="236"/>
      <c r="L9" s="237" t="s">
        <v>307</v>
      </c>
      <c r="M9" s="237" t="s">
        <v>308</v>
      </c>
      <c r="N9" s="238" t="s">
        <v>309</v>
      </c>
    </row>
    <row r="10" spans="2:14" ht="36">
      <c r="B10" s="772" t="s">
        <v>310</v>
      </c>
      <c r="C10" s="773"/>
      <c r="D10" s="773"/>
      <c r="E10" s="773"/>
      <c r="F10" s="239" t="s">
        <v>311</v>
      </c>
      <c r="G10" s="108"/>
      <c r="H10" s="240"/>
      <c r="I10" s="774" t="s">
        <v>312</v>
      </c>
      <c r="J10" s="774"/>
      <c r="K10" s="241" t="s">
        <v>311</v>
      </c>
      <c r="L10" s="237"/>
      <c r="M10" s="237"/>
      <c r="N10" s="238"/>
    </row>
    <row r="11" spans="2:14">
      <c r="B11" s="242" t="s">
        <v>175</v>
      </c>
      <c r="C11" s="243"/>
      <c r="D11" s="754"/>
      <c r="E11" s="754"/>
      <c r="F11" s="244"/>
      <c r="G11" s="245"/>
      <c r="H11" s="243"/>
      <c r="I11" s="240"/>
      <c r="J11" s="246" t="s">
        <v>176</v>
      </c>
      <c r="K11" s="247"/>
      <c r="L11" s="244"/>
      <c r="M11" s="244"/>
      <c r="N11" s="248"/>
    </row>
    <row r="12" spans="2:14" ht="15.75" thickBot="1">
      <c r="B12" s="249"/>
      <c r="C12" s="250"/>
      <c r="D12" s="251"/>
      <c r="E12" s="251"/>
      <c r="F12" s="251"/>
      <c r="G12" s="251"/>
      <c r="H12" s="250"/>
      <c r="I12" s="251"/>
      <c r="J12" s="250"/>
      <c r="K12" s="251"/>
      <c r="L12" s="755"/>
      <c r="M12" s="755"/>
      <c r="N12" s="756"/>
    </row>
    <row r="13" spans="2:14">
      <c r="B13" s="109"/>
      <c r="C13" s="110"/>
      <c r="D13" s="110"/>
      <c r="E13" s="110"/>
      <c r="F13" s="110"/>
      <c r="G13" s="110"/>
      <c r="H13" s="110"/>
      <c r="I13" s="110"/>
      <c r="J13" s="110"/>
      <c r="K13" s="110"/>
      <c r="L13" s="110"/>
      <c r="M13" s="110"/>
      <c r="N13" s="112"/>
    </row>
    <row r="14" spans="2:14">
      <c r="B14" s="115" t="s">
        <v>177</v>
      </c>
      <c r="C14" s="116"/>
      <c r="D14" s="118" t="s">
        <v>173</v>
      </c>
      <c r="E14" s="117"/>
      <c r="F14" s="111"/>
      <c r="G14" s="111"/>
      <c r="H14" s="119"/>
      <c r="I14" s="119"/>
      <c r="J14" s="119"/>
      <c r="K14" s="119"/>
      <c r="L14" s="119"/>
      <c r="M14" s="119"/>
      <c r="N14" s="114"/>
    </row>
    <row r="15" spans="2:14" ht="19.5" customHeight="1">
      <c r="B15" s="120" t="s">
        <v>313</v>
      </c>
      <c r="C15" s="121"/>
      <c r="D15" s="801" t="s">
        <v>352</v>
      </c>
      <c r="E15" s="801"/>
      <c r="F15" s="801"/>
      <c r="G15" s="801"/>
      <c r="H15" s="801"/>
      <c r="I15" s="801"/>
      <c r="J15" s="801"/>
      <c r="K15" s="801"/>
      <c r="L15" s="801"/>
      <c r="M15" s="801"/>
      <c r="N15" s="114"/>
    </row>
    <row r="16" spans="2:14">
      <c r="B16" s="120"/>
      <c r="C16" s="253"/>
      <c r="D16" s="802"/>
      <c r="E16" s="802"/>
      <c r="F16" s="802"/>
      <c r="G16" s="802"/>
      <c r="H16" s="802"/>
      <c r="I16" s="802"/>
      <c r="J16" s="802"/>
      <c r="K16" s="802"/>
      <c r="L16" s="802"/>
      <c r="M16" s="802"/>
      <c r="N16" s="114"/>
    </row>
    <row r="17" spans="1:14">
      <c r="B17" s="120"/>
      <c r="C17" s="121"/>
      <c r="D17" s="122"/>
      <c r="E17" s="122"/>
      <c r="F17" s="122"/>
      <c r="G17" s="122"/>
      <c r="H17" s="122"/>
      <c r="I17" s="122"/>
      <c r="J17" s="122"/>
      <c r="K17" s="122"/>
      <c r="L17" s="122"/>
      <c r="M17" s="122"/>
      <c r="N17" s="123"/>
    </row>
    <row r="18" spans="1:14">
      <c r="B18" s="120" t="s">
        <v>314</v>
      </c>
      <c r="C18" s="253"/>
      <c r="D18" s="252"/>
      <c r="E18" s="252"/>
      <c r="F18" s="252"/>
      <c r="G18" s="252"/>
      <c r="H18" s="252"/>
      <c r="I18" s="184"/>
      <c r="J18" s="118" t="s">
        <v>315</v>
      </c>
      <c r="K18" s="252"/>
      <c r="L18" s="252"/>
      <c r="M18" s="252"/>
      <c r="N18" s="254"/>
    </row>
    <row r="19" spans="1:14">
      <c r="B19" s="120"/>
      <c r="C19" s="121"/>
      <c r="D19" s="122"/>
      <c r="E19" s="122"/>
      <c r="F19" s="122"/>
      <c r="G19" s="122"/>
      <c r="H19" s="122"/>
      <c r="I19" s="122"/>
      <c r="J19" s="122"/>
      <c r="K19" s="122"/>
      <c r="L19" s="122"/>
      <c r="M19" s="122"/>
      <c r="N19" s="123"/>
    </row>
    <row r="20" spans="1:14">
      <c r="B20" s="120" t="s">
        <v>316</v>
      </c>
      <c r="C20" s="253"/>
      <c r="D20" s="124"/>
      <c r="E20" s="124"/>
      <c r="F20" s="124"/>
      <c r="G20" s="124"/>
      <c r="H20" s="124"/>
      <c r="I20" s="124"/>
      <c r="J20" s="124"/>
      <c r="K20" s="124"/>
      <c r="L20" s="124"/>
      <c r="M20" s="124"/>
      <c r="N20" s="125"/>
    </row>
    <row r="21" spans="1:14">
      <c r="B21" s="120"/>
      <c r="C21" s="121"/>
      <c r="D21" s="126"/>
      <c r="E21" s="126"/>
      <c r="F21" s="126"/>
      <c r="G21" s="126"/>
      <c r="H21" s="126"/>
      <c r="I21" s="126"/>
      <c r="J21" s="126"/>
      <c r="K21" s="126"/>
      <c r="L21" s="126"/>
      <c r="M21" s="126"/>
      <c r="N21" s="127"/>
    </row>
    <row r="22" spans="1:14">
      <c r="B22" s="120" t="s">
        <v>317</v>
      </c>
      <c r="C22" s="253"/>
      <c r="D22" s="124"/>
      <c r="E22" s="124"/>
      <c r="F22" s="124"/>
      <c r="G22" s="124"/>
      <c r="H22" s="124"/>
      <c r="I22" s="124"/>
      <c r="J22" s="124"/>
      <c r="K22" s="255" t="s">
        <v>318</v>
      </c>
      <c r="L22" s="256"/>
      <c r="M22" s="255" t="s">
        <v>173</v>
      </c>
      <c r="N22" s="257"/>
    </row>
    <row r="23" spans="1:14">
      <c r="B23" s="120"/>
      <c r="C23" s="121"/>
      <c r="D23" s="126"/>
      <c r="E23" s="126"/>
      <c r="F23" s="126"/>
      <c r="G23" s="126"/>
      <c r="H23" s="126"/>
      <c r="I23" s="126"/>
      <c r="J23" s="126"/>
      <c r="K23" s="126"/>
      <c r="L23" s="126"/>
      <c r="M23" s="126"/>
      <c r="N23" s="127"/>
    </row>
    <row r="24" spans="1:14">
      <c r="B24" s="120" t="s">
        <v>319</v>
      </c>
      <c r="C24" s="121"/>
      <c r="D24" s="126"/>
      <c r="E24" s="126"/>
      <c r="F24" s="258"/>
      <c r="G24" s="259"/>
      <c r="H24" s="184"/>
      <c r="I24" s="124"/>
      <c r="J24" s="124"/>
      <c r="K24" s="111"/>
      <c r="L24" s="126"/>
      <c r="M24" s="126"/>
      <c r="N24" s="127"/>
    </row>
    <row r="25" spans="1:14">
      <c r="B25" s="260"/>
      <c r="C25" s="261"/>
      <c r="D25" s="262"/>
      <c r="E25" s="262"/>
      <c r="F25" s="757" t="s">
        <v>320</v>
      </c>
      <c r="G25" s="758"/>
      <c r="H25" s="758"/>
      <c r="I25" s="262" t="s">
        <v>308</v>
      </c>
      <c r="J25" s="262" t="s">
        <v>309</v>
      </c>
      <c r="K25" s="263"/>
      <c r="L25" s="262"/>
      <c r="M25" s="262"/>
      <c r="N25" s="264"/>
    </row>
    <row r="26" spans="1:14">
      <c r="B26" s="113"/>
      <c r="C26" s="119"/>
      <c r="D26" s="119"/>
      <c r="E26" s="119"/>
      <c r="F26" s="119"/>
      <c r="G26" s="119"/>
      <c r="H26" s="119"/>
      <c r="I26" s="119"/>
      <c r="J26" s="119"/>
      <c r="K26" s="119"/>
      <c r="L26" s="119"/>
      <c r="M26" s="119"/>
      <c r="N26" s="114"/>
    </row>
    <row r="27" spans="1:14">
      <c r="B27" s="759" t="s">
        <v>178</v>
      </c>
      <c r="C27" s="760"/>
      <c r="D27" s="760"/>
      <c r="E27" s="760"/>
      <c r="F27" s="760"/>
      <c r="G27" s="760"/>
      <c r="H27" s="760"/>
      <c r="I27" s="760"/>
      <c r="J27" s="760"/>
      <c r="K27" s="760"/>
      <c r="L27" s="760"/>
      <c r="M27" s="760"/>
      <c r="N27" s="761"/>
    </row>
    <row r="28" spans="1:14" ht="15.75" thickBot="1">
      <c r="B28" s="163"/>
      <c r="C28" s="151"/>
      <c r="D28" s="151"/>
      <c r="E28" s="151"/>
      <c r="F28" s="151"/>
      <c r="G28" s="151"/>
      <c r="H28" s="151"/>
      <c r="I28" s="151"/>
      <c r="J28" s="151"/>
      <c r="K28" s="151"/>
      <c r="L28" s="151"/>
      <c r="M28" s="151"/>
      <c r="N28" s="152"/>
    </row>
    <row r="29" spans="1:14" ht="26.25" thickBot="1">
      <c r="B29" s="128" t="s">
        <v>179</v>
      </c>
      <c r="C29" s="762" t="s">
        <v>102</v>
      </c>
      <c r="D29" s="763"/>
      <c r="E29" s="763"/>
      <c r="F29" s="763"/>
      <c r="G29" s="763"/>
      <c r="H29" s="763"/>
      <c r="I29" s="763"/>
      <c r="J29" s="129"/>
      <c r="K29" s="265" t="s">
        <v>321</v>
      </c>
      <c r="L29" s="764" t="s">
        <v>180</v>
      </c>
      <c r="M29" s="765"/>
      <c r="N29" s="128" t="s">
        <v>16</v>
      </c>
    </row>
    <row r="30" spans="1:14" ht="15.75" hidden="1" thickBot="1">
      <c r="B30" s="128" t="s">
        <v>179</v>
      </c>
      <c r="C30" s="762" t="s">
        <v>102</v>
      </c>
      <c r="D30" s="763"/>
      <c r="E30" s="763"/>
      <c r="F30" s="763"/>
      <c r="G30" s="763"/>
      <c r="H30" s="763"/>
      <c r="I30" s="763"/>
      <c r="J30" s="129"/>
      <c r="K30" s="266"/>
      <c r="L30" s="764" t="s">
        <v>180</v>
      </c>
      <c r="M30" s="765"/>
      <c r="N30" s="128" t="s">
        <v>16</v>
      </c>
    </row>
    <row r="31" spans="1:14" ht="15.75" thickBot="1">
      <c r="A31" s="105" t="s">
        <v>7</v>
      </c>
      <c r="B31" s="130" t="s">
        <v>232</v>
      </c>
      <c r="C31" s="53" t="s">
        <v>255</v>
      </c>
      <c r="D31" s="54"/>
      <c r="E31" s="54"/>
      <c r="F31" s="54"/>
      <c r="G31" s="54"/>
      <c r="H31" s="54"/>
      <c r="I31" s="54"/>
      <c r="J31" s="55"/>
      <c r="K31" s="267"/>
      <c r="L31" s="268" t="s">
        <v>256</v>
      </c>
      <c r="M31" s="131"/>
      <c r="N31" s="132"/>
    </row>
    <row r="32" spans="1:14" ht="5.25" customHeight="1">
      <c r="B32" s="133"/>
      <c r="C32" s="134"/>
      <c r="D32" s="134"/>
      <c r="E32" s="134"/>
      <c r="F32" s="134"/>
      <c r="G32" s="134"/>
      <c r="H32" s="134"/>
      <c r="I32" s="134"/>
      <c r="J32" s="134"/>
      <c r="K32" s="134"/>
      <c r="L32" s="134"/>
      <c r="M32" s="134"/>
      <c r="N32" s="135"/>
    </row>
    <row r="33" spans="1:14">
      <c r="B33" s="136" t="s">
        <v>5</v>
      </c>
      <c r="C33" s="137"/>
      <c r="D33" s="137"/>
      <c r="E33" s="137"/>
      <c r="F33" s="137"/>
      <c r="G33" s="137"/>
      <c r="H33" s="137"/>
      <c r="I33" s="137"/>
      <c r="J33" s="137"/>
      <c r="K33" s="137"/>
      <c r="L33" s="137"/>
      <c r="M33" s="137"/>
      <c r="N33" s="138"/>
    </row>
    <row r="34" spans="1:14" ht="15.75" thickBot="1">
      <c r="B34" s="269"/>
      <c r="C34" s="139"/>
      <c r="D34" s="139"/>
      <c r="E34" s="139"/>
      <c r="F34" s="139"/>
      <c r="G34" s="139"/>
      <c r="H34" s="139"/>
      <c r="I34" s="140"/>
      <c r="J34" s="140"/>
      <c r="K34" s="139"/>
      <c r="L34" s="139"/>
      <c r="M34" s="139"/>
      <c r="N34" s="141"/>
    </row>
    <row r="35" spans="1:14">
      <c r="B35" s="766" t="s">
        <v>102</v>
      </c>
      <c r="C35" s="767"/>
      <c r="D35" s="767"/>
      <c r="E35" s="767"/>
      <c r="F35" s="767"/>
      <c r="G35" s="767"/>
      <c r="H35" s="768"/>
      <c r="I35" s="769" t="s">
        <v>181</v>
      </c>
      <c r="J35" s="770"/>
      <c r="K35" s="142" t="s">
        <v>182</v>
      </c>
      <c r="L35" s="771" t="s">
        <v>183</v>
      </c>
      <c r="M35" s="768"/>
      <c r="N35" s="143" t="s">
        <v>184</v>
      </c>
    </row>
    <row r="36" spans="1:14">
      <c r="A36" s="105" t="s">
        <v>322</v>
      </c>
      <c r="B36" s="734" t="str">
        <f>VLOOKUP(A36,[68]EQUIPOS!A6:D154,3,FALSE)</f>
        <v>Retroexcavadora sobre oruga, potencia 138 HP, balde de 1,5 m3.</v>
      </c>
      <c r="C36" s="735"/>
      <c r="D36" s="735"/>
      <c r="E36" s="735"/>
      <c r="F36" s="735"/>
      <c r="G36" s="735"/>
      <c r="H36" s="736"/>
      <c r="I36" s="270"/>
      <c r="J36" s="271"/>
      <c r="K36" s="272">
        <f>VLOOKUP(A36,[68]EQUIPOS!A6:D161,4,FALSE)</f>
        <v>195000</v>
      </c>
      <c r="L36" s="273"/>
      <c r="M36" s="274">
        <v>2.5</v>
      </c>
      <c r="N36" s="275">
        <f>K36/M36</f>
        <v>78000</v>
      </c>
    </row>
    <row r="37" spans="1:14">
      <c r="A37" s="105" t="s">
        <v>323</v>
      </c>
      <c r="B37" s="734" t="str">
        <f>VLOOKUP(A37,[68]EQUIPOS!A7:D154,3,FALSE)</f>
        <v>Compresor 120 HP, con martillo.</v>
      </c>
      <c r="C37" s="735"/>
      <c r="D37" s="735"/>
      <c r="E37" s="735"/>
      <c r="F37" s="735"/>
      <c r="G37" s="735"/>
      <c r="H37" s="736"/>
      <c r="I37" s="270"/>
      <c r="J37" s="271"/>
      <c r="K37" s="272">
        <f>VLOOKUP(A37,[68]EQUIPOS!A7:D162,4,FALSE)</f>
        <v>97000</v>
      </c>
      <c r="L37" s="273"/>
      <c r="M37" s="274">
        <v>2.5</v>
      </c>
      <c r="N37" s="275">
        <f>K37/M37</f>
        <v>38800</v>
      </c>
    </row>
    <row r="38" spans="1:14">
      <c r="A38" s="105" t="s">
        <v>324</v>
      </c>
      <c r="B38" s="734" t="str">
        <f>VLOOKUP(A38,[68]EQUIPOS!A8:D154,3,FALSE)</f>
        <v xml:space="preserve">Equipo de oxicorte, Capacidad de corte: hasta 6´´ (152mm) </v>
      </c>
      <c r="C38" s="735"/>
      <c r="D38" s="735"/>
      <c r="E38" s="735"/>
      <c r="F38" s="735"/>
      <c r="G38" s="735"/>
      <c r="H38" s="736"/>
      <c r="I38" s="270"/>
      <c r="J38" s="271"/>
      <c r="K38" s="272">
        <f>VLOOKUP(A38,[68]EQUIPOS!A8:D163,4,FALSE)</f>
        <v>8896.7364572808765</v>
      </c>
      <c r="L38" s="273"/>
      <c r="M38" s="274">
        <v>2.5</v>
      </c>
      <c r="N38" s="275">
        <f>K38/M38</f>
        <v>3558.6945829123506</v>
      </c>
    </row>
    <row r="39" spans="1:14">
      <c r="B39" s="734"/>
      <c r="C39" s="735"/>
      <c r="D39" s="735"/>
      <c r="E39" s="735"/>
      <c r="F39" s="735"/>
      <c r="G39" s="735"/>
      <c r="H39" s="736"/>
      <c r="I39" s="737"/>
      <c r="J39" s="693"/>
      <c r="K39" s="276"/>
      <c r="L39" s="738"/>
      <c r="M39" s="739"/>
      <c r="N39" s="277"/>
    </row>
    <row r="40" spans="1:14">
      <c r="B40" s="734"/>
      <c r="C40" s="735"/>
      <c r="D40" s="735"/>
      <c r="E40" s="740"/>
      <c r="F40" s="735"/>
      <c r="G40" s="735"/>
      <c r="H40" s="736"/>
      <c r="I40" s="144"/>
      <c r="J40" s="145"/>
      <c r="K40" s="276"/>
      <c r="L40" s="278"/>
      <c r="M40" s="279"/>
      <c r="N40" s="280"/>
    </row>
    <row r="41" spans="1:14">
      <c r="B41" s="741"/>
      <c r="C41" s="742"/>
      <c r="D41" s="742"/>
      <c r="E41" s="146"/>
      <c r="F41" s="147"/>
      <c r="G41" s="147"/>
      <c r="H41" s="148"/>
      <c r="I41" s="144"/>
      <c r="J41" s="145"/>
      <c r="K41" s="281"/>
      <c r="L41" s="278"/>
      <c r="M41" s="279"/>
      <c r="N41" s="282"/>
    </row>
    <row r="42" spans="1:14" ht="15.75" thickBot="1">
      <c r="B42" s="734" t="s">
        <v>185</v>
      </c>
      <c r="C42" s="735"/>
      <c r="D42" s="735"/>
      <c r="E42" s="735"/>
      <c r="F42" s="735"/>
      <c r="G42" s="735"/>
      <c r="H42" s="736"/>
      <c r="I42" s="743"/>
      <c r="J42" s="744"/>
      <c r="K42" s="149"/>
      <c r="L42" s="745">
        <v>0.02</v>
      </c>
      <c r="M42" s="746"/>
      <c r="N42" s="150">
        <f>N76*L42</f>
        <v>245.68</v>
      </c>
    </row>
    <row r="43" spans="1:14" ht="15.75" thickBot="1">
      <c r="B43" s="700" t="s">
        <v>186</v>
      </c>
      <c r="C43" s="701"/>
      <c r="D43" s="701"/>
      <c r="E43" s="701"/>
      <c r="F43" s="701"/>
      <c r="G43" s="701"/>
      <c r="H43" s="701"/>
      <c r="I43" s="701"/>
      <c r="J43" s="701"/>
      <c r="K43" s="701"/>
      <c r="L43" s="701"/>
      <c r="M43" s="702"/>
      <c r="N43" s="177">
        <f>SUM(N36:N42)</f>
        <v>120604.37458291234</v>
      </c>
    </row>
    <row r="44" spans="1:14">
      <c r="B44" s="283"/>
      <c r="C44" s="151"/>
      <c r="D44" s="151"/>
      <c r="E44" s="151"/>
      <c r="F44" s="151"/>
      <c r="G44" s="151"/>
      <c r="H44" s="151"/>
      <c r="I44" s="151"/>
      <c r="J44" s="151"/>
      <c r="K44" s="151"/>
      <c r="L44" s="151"/>
      <c r="M44" s="151"/>
      <c r="N44" s="152"/>
    </row>
    <row r="45" spans="1:14">
      <c r="B45" s="153" t="s">
        <v>187</v>
      </c>
      <c r="C45" s="154"/>
      <c r="D45" s="154"/>
      <c r="E45" s="154"/>
      <c r="F45" s="154"/>
      <c r="G45" s="154"/>
      <c r="H45" s="154"/>
      <c r="I45" s="154"/>
      <c r="J45" s="154"/>
      <c r="K45" s="154"/>
      <c r="L45" s="154"/>
      <c r="M45" s="154"/>
      <c r="N45" s="155"/>
    </row>
    <row r="46" spans="1:14" ht="15.75" thickBot="1">
      <c r="B46" s="156"/>
      <c r="C46" s="140"/>
      <c r="D46" s="140"/>
      <c r="E46" s="140"/>
      <c r="F46" s="140"/>
      <c r="G46" s="140"/>
      <c r="H46" s="140"/>
      <c r="I46" s="140"/>
      <c r="J46" s="139"/>
      <c r="K46" s="139"/>
      <c r="L46" s="139"/>
      <c r="M46" s="139"/>
      <c r="N46" s="141"/>
    </row>
    <row r="47" spans="1:14">
      <c r="B47" s="703" t="s">
        <v>102</v>
      </c>
      <c r="C47" s="704"/>
      <c r="D47" s="704"/>
      <c r="E47" s="704"/>
      <c r="F47" s="704"/>
      <c r="G47" s="704"/>
      <c r="H47" s="704"/>
      <c r="I47" s="726"/>
      <c r="J47" s="216" t="s">
        <v>180</v>
      </c>
      <c r="K47" s="157" t="s">
        <v>16</v>
      </c>
      <c r="L47" s="727" t="s">
        <v>188</v>
      </c>
      <c r="M47" s="726"/>
      <c r="N47" s="158" t="s">
        <v>184</v>
      </c>
    </row>
    <row r="48" spans="1:14">
      <c r="B48" s="159"/>
      <c r="C48" s="284"/>
      <c r="D48" s="284"/>
      <c r="E48" s="284"/>
      <c r="F48" s="284"/>
      <c r="G48" s="284"/>
      <c r="H48" s="284"/>
      <c r="I48" s="271"/>
      <c r="J48" s="256"/>
      <c r="K48" s="285"/>
      <c r="L48" s="270"/>
      <c r="M48" s="286"/>
      <c r="N48" s="287"/>
    </row>
    <row r="49" spans="1:14">
      <c r="B49" s="159"/>
      <c r="C49" s="284"/>
      <c r="D49" s="284"/>
      <c r="E49" s="284"/>
      <c r="F49" s="284"/>
      <c r="G49" s="284"/>
      <c r="H49" s="284"/>
      <c r="I49" s="271"/>
      <c r="J49" s="256"/>
      <c r="K49" s="285"/>
      <c r="L49" s="270"/>
      <c r="M49" s="286"/>
      <c r="N49" s="287"/>
    </row>
    <row r="50" spans="1:14">
      <c r="B50" s="159"/>
      <c r="C50" s="284"/>
      <c r="D50" s="284"/>
      <c r="E50" s="284"/>
      <c r="F50" s="284"/>
      <c r="G50" s="284"/>
      <c r="H50" s="284"/>
      <c r="I50" s="271"/>
      <c r="J50" s="256"/>
      <c r="K50" s="285"/>
      <c r="L50" s="270"/>
      <c r="M50" s="286"/>
      <c r="N50" s="287"/>
    </row>
    <row r="51" spans="1:14">
      <c r="B51" s="159"/>
      <c r="C51" s="284"/>
      <c r="D51" s="284"/>
      <c r="E51" s="284"/>
      <c r="F51" s="284"/>
      <c r="G51" s="284"/>
      <c r="H51" s="284"/>
      <c r="I51" s="271"/>
      <c r="J51" s="256"/>
      <c r="K51" s="285"/>
      <c r="L51" s="270"/>
      <c r="M51" s="286"/>
      <c r="N51" s="287"/>
    </row>
    <row r="52" spans="1:14">
      <c r="B52" s="159"/>
      <c r="C52" s="284"/>
      <c r="D52" s="284"/>
      <c r="E52" s="284"/>
      <c r="F52" s="284"/>
      <c r="G52" s="284"/>
      <c r="H52" s="284"/>
      <c r="I52" s="271"/>
      <c r="J52" s="256"/>
      <c r="K52" s="285"/>
      <c r="L52" s="270"/>
      <c r="M52" s="286"/>
      <c r="N52" s="287"/>
    </row>
    <row r="53" spans="1:14" ht="15.75" thickBot="1">
      <c r="B53" s="691"/>
      <c r="C53" s="692"/>
      <c r="D53" s="692"/>
      <c r="E53" s="692"/>
      <c r="F53" s="692"/>
      <c r="G53" s="692"/>
      <c r="H53" s="692"/>
      <c r="I53" s="693"/>
      <c r="J53" s="160"/>
      <c r="K53" s="161"/>
      <c r="L53" s="694"/>
      <c r="M53" s="695"/>
      <c r="N53" s="162"/>
    </row>
    <row r="54" spans="1:14" ht="15.75" thickBot="1">
      <c r="B54" s="700" t="s">
        <v>186</v>
      </c>
      <c r="C54" s="701"/>
      <c r="D54" s="701"/>
      <c r="E54" s="701"/>
      <c r="F54" s="701"/>
      <c r="G54" s="701"/>
      <c r="H54" s="701"/>
      <c r="I54" s="701"/>
      <c r="J54" s="701"/>
      <c r="K54" s="701"/>
      <c r="L54" s="701"/>
      <c r="M54" s="702"/>
      <c r="N54" s="288"/>
    </row>
    <row r="55" spans="1:14">
      <c r="B55" s="163"/>
      <c r="C55" s="151"/>
      <c r="D55" s="151"/>
      <c r="E55" s="151"/>
      <c r="F55" s="151"/>
      <c r="G55" s="151"/>
      <c r="H55" s="151"/>
      <c r="I55" s="151"/>
      <c r="J55" s="151"/>
      <c r="K55" s="151"/>
      <c r="L55" s="151"/>
      <c r="M55" s="151"/>
      <c r="N55" s="152"/>
    </row>
    <row r="56" spans="1:14">
      <c r="B56" s="153" t="s">
        <v>8</v>
      </c>
      <c r="C56" s="154"/>
      <c r="D56" s="154"/>
      <c r="E56" s="154"/>
      <c r="F56" s="154"/>
      <c r="G56" s="154"/>
      <c r="H56" s="154"/>
      <c r="I56" s="154"/>
      <c r="J56" s="154"/>
      <c r="K56" s="154"/>
      <c r="L56" s="154"/>
      <c r="M56" s="154"/>
      <c r="N56" s="155"/>
    </row>
    <row r="57" spans="1:14" ht="15.75" thickBot="1">
      <c r="B57" s="164"/>
      <c r="C57" s="139"/>
      <c r="D57" s="139"/>
      <c r="E57" s="139"/>
      <c r="F57" s="139"/>
      <c r="G57" s="139"/>
      <c r="H57" s="139"/>
      <c r="I57" s="139"/>
      <c r="J57" s="139"/>
      <c r="K57" s="139"/>
      <c r="L57" s="139"/>
      <c r="M57" s="139"/>
      <c r="N57" s="141"/>
    </row>
    <row r="58" spans="1:14" ht="25.5">
      <c r="B58" s="214" t="s">
        <v>189</v>
      </c>
      <c r="C58" s="215"/>
      <c r="D58" s="215"/>
      <c r="E58" s="215"/>
      <c r="F58" s="215"/>
      <c r="G58" s="215"/>
      <c r="H58" s="165" t="s">
        <v>180</v>
      </c>
      <c r="I58" s="166" t="s">
        <v>190</v>
      </c>
      <c r="J58" s="167" t="s">
        <v>191</v>
      </c>
      <c r="K58" s="165" t="s">
        <v>192</v>
      </c>
      <c r="L58" s="728" t="s">
        <v>193</v>
      </c>
      <c r="M58" s="729"/>
      <c r="N58" s="168" t="s">
        <v>184</v>
      </c>
    </row>
    <row r="59" spans="1:14">
      <c r="A59" s="105" t="s">
        <v>325</v>
      </c>
      <c r="B59" s="169" t="str">
        <f>VLOOKUP(A59,[68]TRANSPORTE!A5:D94,3,FALSE)</f>
        <v>Transporte de material de demolición</v>
      </c>
      <c r="C59" s="217"/>
      <c r="D59" s="217"/>
      <c r="E59" s="217"/>
      <c r="F59" s="217"/>
      <c r="G59" s="217"/>
      <c r="H59" s="221" t="str">
        <f>VLOOKUP(A59,[68]TRANSPORTE!A6:D120,2,FALSE)</f>
        <v>m3k</v>
      </c>
      <c r="I59" s="281">
        <v>1</v>
      </c>
      <c r="J59" s="289">
        <v>1</v>
      </c>
      <c r="K59" s="281">
        <f>I59*J59</f>
        <v>1</v>
      </c>
      <c r="L59" s="730">
        <v>900</v>
      </c>
      <c r="M59" s="731"/>
      <c r="N59" s="290">
        <f>K59*L59</f>
        <v>900</v>
      </c>
    </row>
    <row r="60" spans="1:14">
      <c r="B60" s="169"/>
      <c r="C60" s="170"/>
      <c r="D60" s="170"/>
      <c r="E60" s="170"/>
      <c r="F60" s="170"/>
      <c r="G60" s="170"/>
      <c r="H60" s="291"/>
      <c r="I60" s="281"/>
      <c r="J60" s="281"/>
      <c r="K60" s="281"/>
      <c r="L60" s="292"/>
      <c r="M60" s="293"/>
      <c r="N60" s="294"/>
    </row>
    <row r="61" spans="1:14">
      <c r="B61" s="169"/>
      <c r="C61" s="170"/>
      <c r="D61" s="170"/>
      <c r="E61" s="170"/>
      <c r="F61" s="170"/>
      <c r="G61" s="170"/>
      <c r="H61" s="291"/>
      <c r="I61" s="281"/>
      <c r="J61" s="281"/>
      <c r="K61" s="281"/>
      <c r="L61" s="292"/>
      <c r="M61" s="293"/>
      <c r="N61" s="294"/>
    </row>
    <row r="62" spans="1:14">
      <c r="B62" s="169"/>
      <c r="C62" s="170"/>
      <c r="D62" s="170"/>
      <c r="E62" s="170"/>
      <c r="F62" s="170"/>
      <c r="G62" s="170"/>
      <c r="H62" s="291"/>
      <c r="I62" s="281"/>
      <c r="J62" s="281"/>
      <c r="K62" s="281"/>
      <c r="L62" s="292"/>
      <c r="M62" s="293"/>
      <c r="N62" s="294"/>
    </row>
    <row r="63" spans="1:14">
      <c r="B63" s="169"/>
      <c r="C63" s="170"/>
      <c r="D63" s="170"/>
      <c r="E63" s="170"/>
      <c r="F63" s="170"/>
      <c r="G63" s="170"/>
      <c r="H63" s="291"/>
      <c r="I63" s="281"/>
      <c r="J63" s="281"/>
      <c r="K63" s="281"/>
      <c r="L63" s="292"/>
      <c r="M63" s="293"/>
      <c r="N63" s="294"/>
    </row>
    <row r="64" spans="1:14" ht="15.75" thickBot="1">
      <c r="B64" s="219"/>
      <c r="C64" s="220"/>
      <c r="D64" s="220"/>
      <c r="E64" s="220"/>
      <c r="F64" s="220"/>
      <c r="G64" s="220"/>
      <c r="H64" s="171"/>
      <c r="I64" s="192"/>
      <c r="J64" s="192"/>
      <c r="K64" s="192"/>
      <c r="L64" s="732"/>
      <c r="M64" s="733"/>
      <c r="N64" s="162"/>
    </row>
    <row r="65" spans="1:15" ht="15.75" thickBot="1">
      <c r="B65" s="688" t="s">
        <v>186</v>
      </c>
      <c r="C65" s="689"/>
      <c r="D65" s="689"/>
      <c r="E65" s="689"/>
      <c r="F65" s="689"/>
      <c r="G65" s="689"/>
      <c r="H65" s="689"/>
      <c r="I65" s="689"/>
      <c r="J65" s="689"/>
      <c r="K65" s="689"/>
      <c r="L65" s="689"/>
      <c r="M65" s="690"/>
      <c r="N65" s="172">
        <f>N59+N60+N61+N62+N63</f>
        <v>900</v>
      </c>
    </row>
    <row r="66" spans="1:15">
      <c r="B66" s="163"/>
      <c r="C66" s="151"/>
      <c r="D66" s="151"/>
      <c r="E66" s="151"/>
      <c r="F66" s="151"/>
      <c r="G66" s="151"/>
      <c r="H66" s="151"/>
      <c r="I66" s="151"/>
      <c r="J66" s="151"/>
      <c r="K66" s="151"/>
      <c r="L66" s="151"/>
      <c r="M66" s="151"/>
      <c r="N66" s="152"/>
    </row>
    <row r="67" spans="1:15">
      <c r="B67" s="153" t="s">
        <v>9</v>
      </c>
      <c r="C67" s="154"/>
      <c r="D67" s="154"/>
      <c r="E67" s="154"/>
      <c r="F67" s="154"/>
      <c r="G67" s="154"/>
      <c r="H67" s="154"/>
      <c r="I67" s="154"/>
      <c r="J67" s="154"/>
      <c r="K67" s="154"/>
      <c r="L67" s="154"/>
      <c r="M67" s="154"/>
      <c r="N67" s="155"/>
    </row>
    <row r="68" spans="1:15" ht="15.75" thickBot="1">
      <c r="B68" s="164"/>
      <c r="C68" s="139"/>
      <c r="D68" s="139"/>
      <c r="E68" s="139"/>
      <c r="F68" s="139"/>
      <c r="G68" s="139"/>
      <c r="H68" s="139"/>
      <c r="I68" s="139"/>
      <c r="J68" s="139"/>
      <c r="K68" s="139"/>
      <c r="L68" s="139"/>
      <c r="M68" s="139"/>
      <c r="N68" s="141"/>
    </row>
    <row r="69" spans="1:15" ht="25.5">
      <c r="B69" s="719" t="s">
        <v>194</v>
      </c>
      <c r="C69" s="720"/>
      <c r="D69" s="720"/>
      <c r="E69" s="720"/>
      <c r="F69" s="720"/>
      <c r="G69" s="720"/>
      <c r="H69" s="720"/>
      <c r="I69" s="165" t="s">
        <v>195</v>
      </c>
      <c r="J69" s="167" t="s">
        <v>196</v>
      </c>
      <c r="K69" s="166" t="s">
        <v>197</v>
      </c>
      <c r="L69" s="721" t="s">
        <v>183</v>
      </c>
      <c r="M69" s="722"/>
      <c r="N69" s="173" t="s">
        <v>184</v>
      </c>
    </row>
    <row r="70" spans="1:15">
      <c r="A70" s="105" t="s">
        <v>198</v>
      </c>
      <c r="B70" s="174" t="str">
        <f>VLOOKUP(A70,'[68]MANO DE OBRA'!A8:D68,3,FALSE)</f>
        <v>Obrero (3)</v>
      </c>
      <c r="C70" s="170"/>
      <c r="D70" s="170"/>
      <c r="E70" s="170"/>
      <c r="F70" s="170"/>
      <c r="G70" s="170"/>
      <c r="H70" s="170"/>
      <c r="I70" s="295">
        <f>K70/J70*100</f>
        <v>81000</v>
      </c>
      <c r="J70" s="296">
        <v>185</v>
      </c>
      <c r="K70" s="297">
        <v>149850</v>
      </c>
      <c r="L70" s="175"/>
      <c r="M70" s="298">
        <v>20</v>
      </c>
      <c r="N70" s="299">
        <f>K70/M70</f>
        <v>7492.5</v>
      </c>
      <c r="O70" s="176"/>
    </row>
    <row r="71" spans="1:15">
      <c r="A71" s="105" t="s">
        <v>199</v>
      </c>
      <c r="B71" s="174" t="str">
        <f>VLOOKUP(A71,'[68]MANO DE OBRA'!A8:D69,3,FALSE)</f>
        <v>Oficial</v>
      </c>
      <c r="C71" s="170"/>
      <c r="D71" s="170"/>
      <c r="E71" s="170"/>
      <c r="F71" s="170"/>
      <c r="G71" s="170"/>
      <c r="H71" s="170"/>
      <c r="I71" s="295">
        <f>K71/J71*100</f>
        <v>51800</v>
      </c>
      <c r="J71" s="296">
        <v>185</v>
      </c>
      <c r="K71" s="297">
        <v>95830</v>
      </c>
      <c r="L71" s="175"/>
      <c r="M71" s="300">
        <v>20</v>
      </c>
      <c r="N71" s="299">
        <f>K71/M71</f>
        <v>4791.5</v>
      </c>
    </row>
    <row r="72" spans="1:15">
      <c r="B72" s="174"/>
      <c r="C72" s="170"/>
      <c r="D72" s="170"/>
      <c r="E72" s="170"/>
      <c r="F72" s="170"/>
      <c r="G72" s="170"/>
      <c r="H72" s="170"/>
      <c r="I72" s="281"/>
      <c r="J72" s="301"/>
      <c r="K72" s="302"/>
      <c r="L72" s="175"/>
      <c r="M72" s="303"/>
      <c r="N72" s="299"/>
    </row>
    <row r="73" spans="1:15">
      <c r="B73" s="174"/>
      <c r="C73" s="170"/>
      <c r="D73" s="170"/>
      <c r="E73" s="170"/>
      <c r="F73" s="170"/>
      <c r="G73" s="170"/>
      <c r="H73" s="170"/>
      <c r="I73" s="281"/>
      <c r="J73" s="301"/>
      <c r="K73" s="302"/>
      <c r="L73" s="218"/>
      <c r="M73" s="303"/>
      <c r="N73" s="299"/>
    </row>
    <row r="74" spans="1:15">
      <c r="B74" s="174"/>
      <c r="C74" s="170"/>
      <c r="D74" s="170"/>
      <c r="E74" s="170"/>
      <c r="F74" s="170"/>
      <c r="G74" s="170"/>
      <c r="H74" s="170"/>
      <c r="I74" s="281"/>
      <c r="J74" s="301"/>
      <c r="K74" s="302"/>
      <c r="L74" s="218"/>
      <c r="M74" s="303"/>
      <c r="N74" s="299"/>
    </row>
    <row r="75" spans="1:15" ht="15.75" thickBot="1">
      <c r="B75" s="723"/>
      <c r="C75" s="724"/>
      <c r="D75" s="724"/>
      <c r="E75" s="724"/>
      <c r="F75" s="724"/>
      <c r="G75" s="724"/>
      <c r="H75" s="724"/>
      <c r="I75" s="192"/>
      <c r="J75" s="192"/>
      <c r="K75" s="192"/>
      <c r="L75" s="725"/>
      <c r="M75" s="725"/>
      <c r="N75" s="162"/>
    </row>
    <row r="76" spans="1:15" ht="15.75" thickBot="1">
      <c r="B76" s="688" t="s">
        <v>186</v>
      </c>
      <c r="C76" s="689"/>
      <c r="D76" s="689"/>
      <c r="E76" s="689"/>
      <c r="F76" s="689"/>
      <c r="G76" s="689"/>
      <c r="H76" s="689"/>
      <c r="I76" s="689"/>
      <c r="J76" s="689"/>
      <c r="K76" s="689"/>
      <c r="L76" s="689"/>
      <c r="M76" s="690"/>
      <c r="N76" s="304">
        <f>N70+N71+N72+N73+N74</f>
        <v>12284</v>
      </c>
    </row>
    <row r="77" spans="1:15" ht="15.75" thickBot="1">
      <c r="B77" s="163"/>
      <c r="C77" s="151"/>
      <c r="D77" s="151"/>
      <c r="E77" s="151"/>
      <c r="F77" s="151"/>
      <c r="G77" s="151"/>
      <c r="H77" s="151"/>
      <c r="I77" s="151"/>
      <c r="J77" s="151"/>
      <c r="K77" s="151"/>
      <c r="L77" s="151"/>
      <c r="M77" s="151"/>
      <c r="N77" s="152"/>
    </row>
    <row r="78" spans="1:15" ht="15.75" thickBot="1">
      <c r="B78" s="700" t="s">
        <v>200</v>
      </c>
      <c r="C78" s="701"/>
      <c r="D78" s="701"/>
      <c r="E78" s="701"/>
      <c r="F78" s="701"/>
      <c r="G78" s="701"/>
      <c r="H78" s="701"/>
      <c r="I78" s="701"/>
      <c r="J78" s="701"/>
      <c r="K78" s="701"/>
      <c r="L78" s="701"/>
      <c r="M78" s="702"/>
      <c r="N78" s="177">
        <f>N43+N54+N65+N76</f>
        <v>133788.37458291234</v>
      </c>
    </row>
    <row r="79" spans="1:15">
      <c r="B79" s="163"/>
      <c r="C79" s="151"/>
      <c r="D79" s="151"/>
      <c r="E79" s="151"/>
      <c r="F79" s="151"/>
      <c r="G79" s="151"/>
      <c r="H79" s="151"/>
      <c r="I79" s="151"/>
      <c r="J79" s="151"/>
      <c r="K79" s="151"/>
      <c r="L79" s="151"/>
      <c r="M79" s="151"/>
      <c r="N79" s="152"/>
    </row>
    <row r="80" spans="1:15">
      <c r="B80" s="153" t="s">
        <v>10</v>
      </c>
      <c r="C80" s="154"/>
      <c r="D80" s="154"/>
      <c r="E80" s="154"/>
      <c r="F80" s="154"/>
      <c r="G80" s="154"/>
      <c r="H80" s="154"/>
      <c r="I80" s="154"/>
      <c r="J80" s="154"/>
      <c r="K80" s="154"/>
      <c r="L80" s="154"/>
      <c r="M80" s="154"/>
      <c r="N80" s="155"/>
    </row>
    <row r="81" spans="1:14" ht="15.75" thickBot="1">
      <c r="B81" s="164"/>
      <c r="C81" s="139"/>
      <c r="D81" s="139"/>
      <c r="E81" s="139"/>
      <c r="F81" s="139"/>
      <c r="G81" s="139"/>
      <c r="H81" s="139"/>
      <c r="I81" s="139"/>
      <c r="J81" s="139"/>
      <c r="K81" s="139"/>
      <c r="L81" s="139"/>
      <c r="M81" s="139"/>
      <c r="N81" s="141"/>
    </row>
    <row r="82" spans="1:14">
      <c r="B82" s="703" t="s">
        <v>6</v>
      </c>
      <c r="C82" s="704"/>
      <c r="D82" s="704"/>
      <c r="E82" s="704"/>
      <c r="F82" s="704"/>
      <c r="G82" s="704"/>
      <c r="H82" s="704"/>
      <c r="I82" s="215"/>
      <c r="J82" s="305"/>
      <c r="K82" s="306" t="s">
        <v>11</v>
      </c>
      <c r="L82" s="705" t="s">
        <v>12</v>
      </c>
      <c r="M82" s="706"/>
      <c r="N82" s="307"/>
    </row>
    <row r="83" spans="1:14">
      <c r="B83" s="707" t="s">
        <v>3</v>
      </c>
      <c r="C83" s="708"/>
      <c r="D83" s="708"/>
      <c r="E83" s="708"/>
      <c r="F83" s="708"/>
      <c r="G83" s="708"/>
      <c r="H83" s="708"/>
      <c r="I83" s="56"/>
      <c r="J83" s="178"/>
      <c r="K83" s="308">
        <v>0.20499999999999999</v>
      </c>
      <c r="L83" s="709">
        <f>N78*K83</f>
        <v>27426.616789497028</v>
      </c>
      <c r="M83" s="710"/>
      <c r="N83" s="57"/>
    </row>
    <row r="84" spans="1:14">
      <c r="B84" s="179" t="s">
        <v>13</v>
      </c>
      <c r="C84" s="180"/>
      <c r="D84" s="180"/>
      <c r="E84" s="180"/>
      <c r="F84" s="180"/>
      <c r="G84" s="180"/>
      <c r="H84" s="180"/>
      <c r="I84" s="56"/>
      <c r="J84" s="178"/>
      <c r="K84" s="308">
        <v>0.05</v>
      </c>
      <c r="L84" s="709">
        <f>N78*K84</f>
        <v>6689.4187291456174</v>
      </c>
      <c r="M84" s="710"/>
      <c r="N84" s="57"/>
    </row>
    <row r="85" spans="1:14" ht="15.75" thickBot="1">
      <c r="B85" s="181" t="s">
        <v>4</v>
      </c>
      <c r="C85" s="182"/>
      <c r="D85" s="182"/>
      <c r="E85" s="182"/>
      <c r="F85" s="182"/>
      <c r="G85" s="182"/>
      <c r="H85" s="182"/>
      <c r="I85" s="58"/>
      <c r="J85" s="183"/>
      <c r="K85" s="309">
        <v>0.05</v>
      </c>
      <c r="L85" s="711">
        <f>N78*K85</f>
        <v>6689.4187291456174</v>
      </c>
      <c r="M85" s="712"/>
      <c r="N85" s="57"/>
    </row>
    <row r="86" spans="1:14" ht="15.75" thickBot="1">
      <c r="B86" s="700" t="s">
        <v>186</v>
      </c>
      <c r="C86" s="701"/>
      <c r="D86" s="701"/>
      <c r="E86" s="701"/>
      <c r="F86" s="701"/>
      <c r="G86" s="701"/>
      <c r="H86" s="701"/>
      <c r="I86" s="701"/>
      <c r="J86" s="701"/>
      <c r="K86" s="701"/>
      <c r="L86" s="701"/>
      <c r="M86" s="702"/>
      <c r="N86" s="59">
        <f>L83+L84+L85</f>
        <v>40805.454247788264</v>
      </c>
    </row>
    <row r="87" spans="1:14" ht="15.75" thickBot="1">
      <c r="B87" s="163"/>
      <c r="C87" s="151"/>
      <c r="D87" s="151"/>
      <c r="E87" s="151"/>
      <c r="F87" s="151"/>
      <c r="G87" s="151"/>
      <c r="H87" s="151"/>
      <c r="I87" s="151"/>
      <c r="J87" s="151"/>
      <c r="K87" s="151"/>
      <c r="L87" s="151"/>
      <c r="M87" s="151"/>
      <c r="N87" s="152"/>
    </row>
    <row r="88" spans="1:14" ht="15.75" thickBot="1">
      <c r="A88" s="105" t="s">
        <v>201</v>
      </c>
      <c r="B88" s="700" t="s">
        <v>202</v>
      </c>
      <c r="C88" s="701"/>
      <c r="D88" s="701"/>
      <c r="E88" s="701"/>
      <c r="F88" s="701"/>
      <c r="G88" s="701"/>
      <c r="H88" s="701"/>
      <c r="I88" s="701"/>
      <c r="J88" s="701"/>
      <c r="K88" s="701"/>
      <c r="L88" s="701"/>
      <c r="M88" s="702"/>
      <c r="N88" s="310">
        <f>N78+N86</f>
        <v>174593.8288307006</v>
      </c>
    </row>
    <row r="89" spans="1:14">
      <c r="B89" s="109"/>
      <c r="C89" s="110"/>
      <c r="D89" s="110"/>
      <c r="E89" s="110"/>
      <c r="F89" s="110"/>
      <c r="G89" s="110"/>
      <c r="H89" s="110"/>
      <c r="I89" s="110"/>
      <c r="J89" s="110"/>
      <c r="K89" s="110"/>
      <c r="L89" s="110"/>
      <c r="M89" s="110"/>
      <c r="N89" s="112"/>
    </row>
    <row r="90" spans="1:14">
      <c r="B90" s="113"/>
      <c r="C90" s="111"/>
      <c r="D90" s="111"/>
      <c r="E90" s="111"/>
      <c r="F90" s="111"/>
      <c r="G90" s="111"/>
      <c r="H90" s="111"/>
      <c r="I90" s="111"/>
      <c r="J90" s="111"/>
      <c r="K90" s="111"/>
      <c r="L90" s="111"/>
      <c r="M90" s="111"/>
      <c r="N90" s="114"/>
    </row>
    <row r="91" spans="1:14">
      <c r="B91" s="113"/>
      <c r="C91" s="111"/>
      <c r="D91" s="111"/>
      <c r="E91" s="111"/>
      <c r="F91" s="111"/>
      <c r="G91" s="111"/>
      <c r="H91" s="111"/>
      <c r="I91" s="111"/>
      <c r="J91" s="111"/>
      <c r="K91" s="111"/>
      <c r="L91" s="111"/>
      <c r="M91" s="111"/>
      <c r="N91" s="114"/>
    </row>
    <row r="92" spans="1:14">
      <c r="B92" s="113"/>
      <c r="C92" s="111"/>
      <c r="D92" s="111"/>
      <c r="E92" s="111"/>
      <c r="F92" s="111"/>
      <c r="G92" s="111"/>
      <c r="H92" s="111"/>
      <c r="I92" s="111"/>
      <c r="J92" s="111"/>
      <c r="K92" s="111"/>
      <c r="L92" s="111"/>
      <c r="M92" s="111"/>
      <c r="N92" s="114"/>
    </row>
    <row r="93" spans="1:14">
      <c r="B93" s="113"/>
      <c r="C93" s="111"/>
      <c r="D93" s="111"/>
      <c r="E93" s="184" t="s">
        <v>203</v>
      </c>
      <c r="F93" s="184"/>
      <c r="G93" s="184"/>
      <c r="H93" s="184"/>
      <c r="I93" s="184"/>
      <c r="J93" s="184"/>
      <c r="K93" s="111"/>
      <c r="L93" s="111"/>
      <c r="M93" s="111"/>
      <c r="N93" s="114"/>
    </row>
    <row r="94" spans="1:14">
      <c r="B94" s="113"/>
      <c r="C94" s="111"/>
      <c r="D94" s="111"/>
      <c r="E94" s="111" t="s">
        <v>204</v>
      </c>
      <c r="F94" s="111"/>
      <c r="G94" s="111"/>
      <c r="H94" s="111"/>
      <c r="I94" s="111"/>
      <c r="J94" s="111"/>
      <c r="K94" s="111"/>
      <c r="L94" s="111"/>
      <c r="M94" s="111"/>
      <c r="N94" s="114"/>
    </row>
    <row r="95" spans="1:14">
      <c r="B95" s="113"/>
      <c r="C95" s="111"/>
      <c r="D95" s="111"/>
      <c r="E95" s="111" t="s">
        <v>205</v>
      </c>
      <c r="F95" s="111"/>
      <c r="G95" s="111"/>
      <c r="H95" s="111"/>
      <c r="I95" s="111"/>
      <c r="J95" s="111"/>
      <c r="K95" s="111"/>
      <c r="L95" s="111"/>
      <c r="M95" s="111"/>
      <c r="N95" s="114"/>
    </row>
    <row r="96" spans="1:14">
      <c r="B96" s="113"/>
      <c r="C96" s="111"/>
      <c r="D96" s="111"/>
      <c r="E96" s="111" t="s">
        <v>206</v>
      </c>
      <c r="F96" s="111"/>
      <c r="G96" s="111"/>
      <c r="H96" s="111"/>
      <c r="I96" s="111"/>
      <c r="J96" s="111"/>
      <c r="K96" s="111"/>
      <c r="L96" s="111"/>
      <c r="M96" s="111"/>
      <c r="N96" s="114"/>
    </row>
    <row r="97" spans="2:14" ht="15.75" thickBot="1">
      <c r="B97" s="113"/>
      <c r="C97" s="111"/>
      <c r="D97" s="111"/>
      <c r="E97" s="111"/>
      <c r="F97" s="111" t="s">
        <v>158</v>
      </c>
      <c r="G97" s="111"/>
      <c r="H97" s="111"/>
      <c r="I97" s="111"/>
      <c r="J97" s="111"/>
      <c r="K97" s="111"/>
      <c r="L97" s="111"/>
      <c r="M97" s="111"/>
      <c r="N97" s="114"/>
    </row>
    <row r="98" spans="2:14">
      <c r="B98" s="311" t="s">
        <v>326</v>
      </c>
      <c r="C98" s="312"/>
      <c r="D98" s="312"/>
      <c r="E98" s="312"/>
      <c r="F98" s="312"/>
      <c r="G98" s="312"/>
      <c r="H98" s="312"/>
      <c r="I98" s="312"/>
      <c r="J98" s="312"/>
      <c r="K98" s="312"/>
      <c r="L98" s="312"/>
      <c r="M98" s="312"/>
      <c r="N98" s="313"/>
    </row>
    <row r="99" spans="2:14">
      <c r="B99" s="314"/>
      <c r="C99" s="315"/>
      <c r="D99" s="315"/>
      <c r="E99" s="315"/>
      <c r="F99" s="315"/>
      <c r="G99" s="315"/>
      <c r="H99" s="315"/>
      <c r="I99" s="315"/>
      <c r="J99" s="315"/>
      <c r="K99" s="315"/>
      <c r="L99" s="315"/>
      <c r="M99" s="315"/>
      <c r="N99" s="316"/>
    </row>
    <row r="100" spans="2:14">
      <c r="B100" s="314"/>
      <c r="C100" s="315"/>
      <c r="D100" s="315"/>
      <c r="E100" s="315"/>
      <c r="F100" s="315"/>
      <c r="G100" s="315"/>
      <c r="H100" s="315"/>
      <c r="I100" s="315"/>
      <c r="J100" s="315"/>
      <c r="K100" s="315"/>
      <c r="L100" s="315"/>
      <c r="M100" s="315"/>
      <c r="N100" s="316"/>
    </row>
    <row r="101" spans="2:14">
      <c r="B101" s="314"/>
      <c r="C101" s="315"/>
      <c r="D101" s="315"/>
      <c r="E101" s="315"/>
      <c r="F101" s="315"/>
      <c r="G101" s="315"/>
      <c r="H101" s="315"/>
      <c r="I101" s="315"/>
      <c r="J101" s="315"/>
      <c r="K101" s="315"/>
      <c r="L101" s="315"/>
      <c r="M101" s="315"/>
      <c r="N101" s="316"/>
    </row>
    <row r="102" spans="2:14" ht="15.75" thickBot="1">
      <c r="B102" s="317"/>
      <c r="C102" s="318"/>
      <c r="D102" s="318"/>
      <c r="E102" s="318"/>
      <c r="F102" s="318"/>
      <c r="G102" s="318"/>
      <c r="H102" s="318"/>
      <c r="I102" s="318"/>
      <c r="J102" s="318"/>
      <c r="K102" s="318"/>
      <c r="L102" s="318"/>
      <c r="M102" s="318"/>
      <c r="N102" s="319"/>
    </row>
    <row r="103" spans="2:14">
      <c r="B103" s="320"/>
      <c r="C103" s="321"/>
      <c r="D103" s="321"/>
      <c r="E103" s="321"/>
      <c r="F103" s="321"/>
      <c r="G103" s="321"/>
      <c r="H103" s="321"/>
      <c r="I103" s="321"/>
      <c r="J103" s="321"/>
      <c r="K103" s="321"/>
      <c r="L103" s="321"/>
      <c r="M103" s="321"/>
      <c r="N103" s="322"/>
    </row>
    <row r="104" spans="2:14">
      <c r="B104" s="323" t="s">
        <v>327</v>
      </c>
      <c r="C104" s="126"/>
      <c r="D104" s="126"/>
      <c r="E104" s="126"/>
      <c r="F104" s="126"/>
      <c r="G104" s="126"/>
      <c r="H104" s="126"/>
      <c r="I104" s="126"/>
      <c r="J104" s="126"/>
      <c r="K104" s="126"/>
      <c r="L104" s="126"/>
      <c r="M104" s="126"/>
      <c r="N104" s="127"/>
    </row>
    <row r="105" spans="2:14" ht="15" customHeight="1">
      <c r="B105" s="713" t="s">
        <v>328</v>
      </c>
      <c r="C105" s="714"/>
      <c r="D105" s="714"/>
      <c r="E105" s="714"/>
      <c r="F105" s="714"/>
      <c r="G105" s="714"/>
      <c r="H105" s="714"/>
      <c r="I105" s="714"/>
      <c r="J105" s="714"/>
      <c r="K105" s="714"/>
      <c r="L105" s="714"/>
      <c r="M105" s="714"/>
      <c r="N105" s="715"/>
    </row>
    <row r="106" spans="2:14" ht="15" customHeight="1">
      <c r="B106" s="713"/>
      <c r="C106" s="714"/>
      <c r="D106" s="714"/>
      <c r="E106" s="714"/>
      <c r="F106" s="714"/>
      <c r="G106" s="714"/>
      <c r="H106" s="714"/>
      <c r="I106" s="714"/>
      <c r="J106" s="714"/>
      <c r="K106" s="714"/>
      <c r="L106" s="714"/>
      <c r="M106" s="714"/>
      <c r="N106" s="715"/>
    </row>
    <row r="107" spans="2:14" ht="28.5" customHeight="1">
      <c r="B107" s="716" t="s">
        <v>329</v>
      </c>
      <c r="C107" s="717"/>
      <c r="D107" s="717"/>
      <c r="E107" s="717"/>
      <c r="F107" s="717"/>
      <c r="G107" s="717"/>
      <c r="H107" s="717"/>
      <c r="I107" s="717"/>
      <c r="J107" s="717"/>
      <c r="K107" s="717"/>
      <c r="L107" s="717"/>
      <c r="M107" s="717"/>
      <c r="N107" s="718"/>
    </row>
    <row r="108" spans="2:14">
      <c r="B108" s="716"/>
      <c r="C108" s="717"/>
      <c r="D108" s="717"/>
      <c r="E108" s="717"/>
      <c r="F108" s="717"/>
      <c r="G108" s="717"/>
      <c r="H108" s="717"/>
      <c r="I108" s="717"/>
      <c r="J108" s="717"/>
      <c r="K108" s="717"/>
      <c r="L108" s="717"/>
      <c r="M108" s="717"/>
      <c r="N108" s="718"/>
    </row>
    <row r="109" spans="2:14">
      <c r="B109" s="324"/>
      <c r="C109" s="325"/>
      <c r="D109" s="325"/>
      <c r="E109" s="325"/>
      <c r="F109" s="325"/>
      <c r="G109" s="325"/>
      <c r="H109" s="325"/>
      <c r="I109" s="325"/>
      <c r="J109" s="325"/>
      <c r="K109" s="325"/>
      <c r="L109" s="325"/>
      <c r="M109" s="325"/>
      <c r="N109" s="326"/>
    </row>
    <row r="110" spans="2:14">
      <c r="B110" s="324"/>
      <c r="C110" s="325"/>
      <c r="D110" s="325"/>
      <c r="E110" s="325"/>
      <c r="F110" s="325"/>
      <c r="G110" s="325"/>
      <c r="H110" s="325"/>
      <c r="I110" s="325"/>
      <c r="J110" s="325"/>
      <c r="K110" s="325"/>
      <c r="L110" s="325"/>
      <c r="M110" s="325"/>
      <c r="N110" s="326"/>
    </row>
    <row r="111" spans="2:14">
      <c r="B111" s="324"/>
      <c r="C111" s="325"/>
      <c r="D111" s="325"/>
      <c r="E111" s="325"/>
      <c r="F111" s="325"/>
      <c r="G111" s="325"/>
      <c r="H111" s="325"/>
      <c r="I111" s="325"/>
      <c r="J111" s="325"/>
      <c r="K111" s="325"/>
      <c r="L111" s="325"/>
      <c r="M111" s="325"/>
      <c r="N111" s="326"/>
    </row>
    <row r="112" spans="2:14">
      <c r="B112" s="323"/>
      <c r="C112" s="126"/>
      <c r="D112" s="126"/>
      <c r="E112" s="126"/>
      <c r="F112" s="126"/>
      <c r="G112" s="126"/>
      <c r="H112" s="126"/>
      <c r="I112" s="126"/>
      <c r="J112" s="126"/>
      <c r="K112" s="126"/>
      <c r="L112" s="126"/>
      <c r="M112" s="126"/>
      <c r="N112" s="127"/>
    </row>
    <row r="113" spans="2:14">
      <c r="B113" s="113"/>
      <c r="C113" s="111"/>
      <c r="D113" s="111"/>
      <c r="E113" s="111" t="s">
        <v>203</v>
      </c>
      <c r="F113" s="184"/>
      <c r="G113" s="184"/>
      <c r="H113" s="111"/>
      <c r="I113" s="111"/>
      <c r="J113" s="111"/>
      <c r="K113" s="111"/>
      <c r="L113" s="111"/>
      <c r="M113" s="111"/>
      <c r="N113" s="114"/>
    </row>
    <row r="114" spans="2:14">
      <c r="B114" s="113"/>
      <c r="C114" s="111"/>
      <c r="D114" s="111"/>
      <c r="E114" s="185" t="s">
        <v>204</v>
      </c>
      <c r="F114" s="111"/>
      <c r="G114" s="111"/>
      <c r="H114" s="185"/>
      <c r="I114" s="185"/>
      <c r="J114" s="185"/>
      <c r="K114" s="111"/>
      <c r="L114" s="111"/>
      <c r="M114" s="111"/>
      <c r="N114" s="114"/>
    </row>
    <row r="115" spans="2:14">
      <c r="B115" s="113"/>
      <c r="C115" s="111"/>
      <c r="D115" s="111"/>
      <c r="E115" s="186" t="s">
        <v>207</v>
      </c>
      <c r="F115" s="111"/>
      <c r="G115" s="111"/>
      <c r="H115" s="186"/>
      <c r="I115" s="186"/>
      <c r="J115" s="186"/>
      <c r="K115" s="111"/>
      <c r="L115" s="111"/>
      <c r="M115" s="111"/>
      <c r="N115" s="114"/>
    </row>
    <row r="116" spans="2:14">
      <c r="B116" s="187"/>
      <c r="C116" s="126"/>
      <c r="D116" s="126"/>
      <c r="E116" s="111" t="s">
        <v>206</v>
      </c>
      <c r="F116" s="111"/>
      <c r="G116" s="111"/>
      <c r="H116" s="111"/>
      <c r="I116" s="111"/>
      <c r="J116" s="111"/>
      <c r="K116" s="126"/>
      <c r="L116" s="126"/>
      <c r="M116" s="126"/>
      <c r="N116" s="127"/>
    </row>
    <row r="117" spans="2:14">
      <c r="B117" s="187"/>
      <c r="C117" s="126"/>
      <c r="D117" s="126"/>
      <c r="E117" s="126"/>
      <c r="F117" s="111"/>
      <c r="G117" s="111"/>
      <c r="H117" s="111"/>
      <c r="I117" s="111"/>
      <c r="J117" s="111"/>
      <c r="K117" s="126"/>
      <c r="L117" s="126"/>
      <c r="M117" s="126"/>
      <c r="N117" s="127"/>
    </row>
    <row r="118" spans="2:14">
      <c r="B118" s="187" t="s">
        <v>330</v>
      </c>
      <c r="C118" s="186"/>
      <c r="D118" s="186"/>
      <c r="E118" s="111"/>
      <c r="F118" s="111"/>
      <c r="G118" s="111"/>
      <c r="H118" s="111"/>
      <c r="I118" s="111"/>
      <c r="J118" s="696"/>
      <c r="K118" s="696"/>
      <c r="L118" s="696"/>
      <c r="M118" s="696"/>
      <c r="N118" s="697"/>
    </row>
    <row r="119" spans="2:14" ht="15.75" thickBot="1">
      <c r="B119" s="327" t="s">
        <v>331</v>
      </c>
      <c r="C119" s="328"/>
      <c r="D119" s="328"/>
      <c r="E119" s="188"/>
      <c r="F119" s="188"/>
      <c r="G119" s="188"/>
      <c r="H119" s="188"/>
      <c r="I119" s="188"/>
      <c r="J119" s="698"/>
      <c r="K119" s="698"/>
      <c r="L119" s="698"/>
      <c r="M119" s="698"/>
      <c r="N119" s="699"/>
    </row>
  </sheetData>
  <mergeCells count="67">
    <mergeCell ref="L35:M35"/>
    <mergeCell ref="B10:E10"/>
    <mergeCell ref="I10:J10"/>
    <mergeCell ref="B1:B6"/>
    <mergeCell ref="C1:J1"/>
    <mergeCell ref="K1:K2"/>
    <mergeCell ref="C5:J5"/>
    <mergeCell ref="K5:K6"/>
    <mergeCell ref="L1:N2"/>
    <mergeCell ref="C2:J2"/>
    <mergeCell ref="C3:J3"/>
    <mergeCell ref="K3:K4"/>
    <mergeCell ref="L3:N4"/>
    <mergeCell ref="C4:J4"/>
    <mergeCell ref="D15:M16"/>
    <mergeCell ref="B43:M43"/>
    <mergeCell ref="L5:L6"/>
    <mergeCell ref="M5:M6"/>
    <mergeCell ref="N5:N6"/>
    <mergeCell ref="C6:J6"/>
    <mergeCell ref="B36:H36"/>
    <mergeCell ref="D11:E11"/>
    <mergeCell ref="L12:N12"/>
    <mergeCell ref="F25:H25"/>
    <mergeCell ref="B27:N27"/>
    <mergeCell ref="C29:I29"/>
    <mergeCell ref="L29:M29"/>
    <mergeCell ref="C30:I30"/>
    <mergeCell ref="L30:M30"/>
    <mergeCell ref="B35:H35"/>
    <mergeCell ref="I35:J35"/>
    <mergeCell ref="B40:H40"/>
    <mergeCell ref="B41:D41"/>
    <mergeCell ref="B42:H42"/>
    <mergeCell ref="I42:J42"/>
    <mergeCell ref="L42:M42"/>
    <mergeCell ref="B37:H37"/>
    <mergeCell ref="B38:H38"/>
    <mergeCell ref="B39:H39"/>
    <mergeCell ref="I39:J39"/>
    <mergeCell ref="L39:M39"/>
    <mergeCell ref="L69:M69"/>
    <mergeCell ref="B75:H75"/>
    <mergeCell ref="L75:M75"/>
    <mergeCell ref="B47:I47"/>
    <mergeCell ref="L47:M47"/>
    <mergeCell ref="B54:M54"/>
    <mergeCell ref="L58:M58"/>
    <mergeCell ref="L59:M59"/>
    <mergeCell ref="L64:M64"/>
    <mergeCell ref="B65:M65"/>
    <mergeCell ref="B76:M76"/>
    <mergeCell ref="B53:I53"/>
    <mergeCell ref="L53:M53"/>
    <mergeCell ref="J118:N119"/>
    <mergeCell ref="B78:M78"/>
    <mergeCell ref="B82:H82"/>
    <mergeCell ref="L82:M82"/>
    <mergeCell ref="B83:H83"/>
    <mergeCell ref="L83:M83"/>
    <mergeCell ref="L84:M84"/>
    <mergeCell ref="L85:M85"/>
    <mergeCell ref="B86:M86"/>
    <mergeCell ref="B88:M88"/>
    <mergeCell ref="B105:N106"/>
    <mergeCell ref="B107:N108"/>
    <mergeCell ref="B69:H6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315596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3155969" r:id="rId4"/>
      </mc:Fallback>
    </mc:AlternateContent>
  </oleObjec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B050"/>
  </sheetPr>
  <dimension ref="A1:O123"/>
  <sheetViews>
    <sheetView zoomScale="78" zoomScaleNormal="78" workbookViewId="0">
      <selection activeCell="D15" sqref="D15:M16"/>
    </sheetView>
  </sheetViews>
  <sheetFormatPr baseColWidth="10" defaultRowHeight="15"/>
  <cols>
    <col min="1" max="1" width="10.28515625" style="105" bestFit="1" customWidth="1"/>
    <col min="2" max="2" width="17" style="105" customWidth="1"/>
    <col min="3" max="5" width="11.42578125" style="105"/>
    <col min="6" max="6" width="14.42578125" style="105" customWidth="1"/>
    <col min="7" max="8" width="11.42578125" style="105"/>
    <col min="9" max="9" width="12.5703125" style="105" bestFit="1" customWidth="1"/>
    <col min="10" max="10" width="15.5703125" style="105" customWidth="1"/>
    <col min="11" max="11" width="17.5703125" style="105" bestFit="1" customWidth="1"/>
    <col min="12" max="13" width="11.42578125" style="105"/>
    <col min="14" max="14" width="17.42578125" style="105" customWidth="1"/>
    <col min="15" max="15" width="12" style="105" bestFit="1" customWidth="1"/>
    <col min="16" max="16384" width="11.42578125" style="105"/>
  </cols>
  <sheetData>
    <row r="1" spans="2:14">
      <c r="B1" s="813"/>
      <c r="C1" s="816"/>
      <c r="D1" s="817"/>
      <c r="E1" s="817"/>
      <c r="F1" s="817"/>
      <c r="G1" s="817"/>
      <c r="H1" s="817"/>
      <c r="I1" s="817"/>
      <c r="J1" s="818"/>
      <c r="K1" s="819" t="s">
        <v>27</v>
      </c>
      <c r="L1" s="826" t="s">
        <v>303</v>
      </c>
      <c r="M1" s="827"/>
      <c r="N1" s="828"/>
    </row>
    <row r="2" spans="2:14">
      <c r="B2" s="814"/>
      <c r="C2" s="821" t="s">
        <v>1</v>
      </c>
      <c r="D2" s="822"/>
      <c r="E2" s="822"/>
      <c r="F2" s="822"/>
      <c r="G2" s="822"/>
      <c r="H2" s="822"/>
      <c r="I2" s="822"/>
      <c r="J2" s="823"/>
      <c r="K2" s="820"/>
      <c r="L2" s="829"/>
      <c r="M2" s="830"/>
      <c r="N2" s="831"/>
    </row>
    <row r="3" spans="2:14">
      <c r="B3" s="814"/>
      <c r="C3" s="821" t="s">
        <v>304</v>
      </c>
      <c r="D3" s="822"/>
      <c r="E3" s="822"/>
      <c r="F3" s="822"/>
      <c r="G3" s="822"/>
      <c r="H3" s="822"/>
      <c r="I3" s="822"/>
      <c r="J3" s="823"/>
      <c r="K3" s="824" t="s">
        <v>171</v>
      </c>
      <c r="L3" s="833">
        <v>1</v>
      </c>
      <c r="M3" s="834"/>
      <c r="N3" s="835"/>
    </row>
    <row r="4" spans="2:14">
      <c r="B4" s="814"/>
      <c r="C4" s="821" t="s">
        <v>305</v>
      </c>
      <c r="D4" s="822"/>
      <c r="E4" s="822"/>
      <c r="F4" s="822"/>
      <c r="G4" s="822"/>
      <c r="H4" s="822"/>
      <c r="I4" s="822"/>
      <c r="J4" s="823"/>
      <c r="K4" s="832"/>
      <c r="L4" s="836"/>
      <c r="M4" s="837"/>
      <c r="N4" s="838"/>
    </row>
    <row r="5" spans="2:14">
      <c r="B5" s="814"/>
      <c r="C5" s="821" t="s">
        <v>306</v>
      </c>
      <c r="D5" s="822"/>
      <c r="E5" s="822"/>
      <c r="F5" s="822"/>
      <c r="G5" s="822"/>
      <c r="H5" s="822"/>
      <c r="I5" s="822"/>
      <c r="J5" s="823"/>
      <c r="K5" s="824" t="s">
        <v>172</v>
      </c>
      <c r="L5" s="803"/>
      <c r="M5" s="803" t="s">
        <v>173</v>
      </c>
      <c r="N5" s="805"/>
    </row>
    <row r="6" spans="2:14" ht="15.75" thickBot="1">
      <c r="B6" s="815"/>
      <c r="C6" s="807"/>
      <c r="D6" s="808"/>
      <c r="E6" s="808"/>
      <c r="F6" s="808"/>
      <c r="G6" s="808"/>
      <c r="H6" s="808"/>
      <c r="I6" s="808"/>
      <c r="J6" s="809"/>
      <c r="K6" s="825"/>
      <c r="L6" s="804"/>
      <c r="M6" s="804"/>
      <c r="N6" s="806"/>
    </row>
    <row r="7" spans="2:14" ht="15.75" thickBot="1">
      <c r="B7" s="329"/>
      <c r="C7" s="330"/>
      <c r="D7" s="330"/>
      <c r="E7" s="330"/>
      <c r="F7" s="330"/>
      <c r="G7" s="330"/>
      <c r="H7" s="330"/>
      <c r="I7" s="330"/>
      <c r="J7" s="330"/>
      <c r="K7" s="330"/>
      <c r="L7" s="331"/>
      <c r="M7" s="331"/>
      <c r="N7" s="332"/>
    </row>
    <row r="8" spans="2:14" ht="18.75" customHeight="1">
      <c r="B8" s="333"/>
      <c r="C8" s="334"/>
      <c r="D8" s="334"/>
      <c r="E8" s="334"/>
      <c r="F8" s="334"/>
      <c r="G8" s="334"/>
      <c r="H8" s="335"/>
      <c r="I8" s="334"/>
      <c r="J8" s="334"/>
      <c r="K8" s="336" t="s">
        <v>174</v>
      </c>
      <c r="L8" s="337"/>
      <c r="M8" s="337"/>
      <c r="N8" s="338"/>
    </row>
    <row r="9" spans="2:14">
      <c r="B9" s="339"/>
      <c r="C9" s="340"/>
      <c r="D9" s="340"/>
      <c r="E9" s="340"/>
      <c r="F9" s="340"/>
      <c r="G9" s="340"/>
      <c r="H9" s="341"/>
      <c r="I9" s="340"/>
      <c r="J9" s="340"/>
      <c r="K9" s="342"/>
      <c r="L9" s="343" t="s">
        <v>307</v>
      </c>
      <c r="M9" s="343" t="s">
        <v>308</v>
      </c>
      <c r="N9" s="344" t="s">
        <v>309</v>
      </c>
    </row>
    <row r="10" spans="2:14" ht="36">
      <c r="B10" s="810" t="s">
        <v>310</v>
      </c>
      <c r="C10" s="811"/>
      <c r="D10" s="811"/>
      <c r="E10" s="811"/>
      <c r="F10" s="345" t="s">
        <v>311</v>
      </c>
      <c r="G10" s="340"/>
      <c r="H10" s="346"/>
      <c r="I10" s="812" t="s">
        <v>312</v>
      </c>
      <c r="J10" s="812"/>
      <c r="K10" s="347" t="s">
        <v>311</v>
      </c>
      <c r="L10" s="343"/>
      <c r="M10" s="343"/>
      <c r="N10" s="344"/>
    </row>
    <row r="11" spans="2:14">
      <c r="B11" s="242" t="s">
        <v>175</v>
      </c>
      <c r="C11" s="243"/>
      <c r="D11" s="754"/>
      <c r="E11" s="754"/>
      <c r="F11" s="244"/>
      <c r="G11" s="245"/>
      <c r="H11" s="243"/>
      <c r="I11" s="240"/>
      <c r="J11" s="246" t="s">
        <v>176</v>
      </c>
      <c r="K11" s="247"/>
      <c r="L11" s="244"/>
      <c r="M11" s="244"/>
      <c r="N11" s="248"/>
    </row>
    <row r="12" spans="2:14" ht="15.75" thickBot="1">
      <c r="B12" s="249"/>
      <c r="C12" s="250"/>
      <c r="D12" s="251"/>
      <c r="E12" s="251"/>
      <c r="F12" s="251"/>
      <c r="G12" s="251"/>
      <c r="H12" s="250"/>
      <c r="I12" s="251"/>
      <c r="J12" s="250"/>
      <c r="K12" s="251"/>
      <c r="L12" s="755"/>
      <c r="M12" s="755"/>
      <c r="N12" s="756"/>
    </row>
    <row r="13" spans="2:14">
      <c r="B13" s="109"/>
      <c r="C13" s="110"/>
      <c r="D13" s="110"/>
      <c r="E13" s="110"/>
      <c r="F13" s="110"/>
      <c r="G13" s="110"/>
      <c r="H13" s="110"/>
      <c r="I13" s="110"/>
      <c r="J13" s="110"/>
      <c r="K13" s="110"/>
      <c r="L13" s="110"/>
      <c r="M13" s="110"/>
      <c r="N13" s="112"/>
    </row>
    <row r="14" spans="2:14">
      <c r="B14" s="115" t="s">
        <v>177</v>
      </c>
      <c r="C14" s="116"/>
      <c r="D14" s="118" t="s">
        <v>173</v>
      </c>
      <c r="E14" s="117"/>
      <c r="F14" s="111"/>
      <c r="G14" s="111"/>
      <c r="H14" s="119"/>
      <c r="I14" s="119"/>
      <c r="J14" s="119"/>
      <c r="K14" s="119"/>
      <c r="L14" s="119"/>
      <c r="M14" s="119"/>
      <c r="N14" s="114"/>
    </row>
    <row r="15" spans="2:14" ht="19.5" customHeight="1">
      <c r="B15" s="120" t="s">
        <v>313</v>
      </c>
      <c r="C15" s="121"/>
      <c r="D15" s="801" t="s">
        <v>352</v>
      </c>
      <c r="E15" s="801"/>
      <c r="F15" s="801"/>
      <c r="G15" s="801"/>
      <c r="H15" s="801"/>
      <c r="I15" s="801"/>
      <c r="J15" s="801"/>
      <c r="K15" s="801"/>
      <c r="L15" s="801"/>
      <c r="M15" s="801"/>
      <c r="N15" s="114"/>
    </row>
    <row r="16" spans="2:14">
      <c r="B16" s="120"/>
      <c r="C16" s="253"/>
      <c r="D16" s="802"/>
      <c r="E16" s="802"/>
      <c r="F16" s="802"/>
      <c r="G16" s="802"/>
      <c r="H16" s="802"/>
      <c r="I16" s="802"/>
      <c r="J16" s="802"/>
      <c r="K16" s="802"/>
      <c r="L16" s="802"/>
      <c r="M16" s="802"/>
      <c r="N16" s="114"/>
    </row>
    <row r="17" spans="1:14">
      <c r="B17" s="120"/>
      <c r="C17" s="121"/>
      <c r="D17" s="122"/>
      <c r="E17" s="122"/>
      <c r="F17" s="122"/>
      <c r="G17" s="122"/>
      <c r="H17" s="122"/>
      <c r="I17" s="122"/>
      <c r="J17" s="122"/>
      <c r="K17" s="122"/>
      <c r="L17" s="122"/>
      <c r="M17" s="122"/>
      <c r="N17" s="123"/>
    </row>
    <row r="18" spans="1:14">
      <c r="B18" s="120" t="s">
        <v>314</v>
      </c>
      <c r="C18" s="253"/>
      <c r="D18" s="252"/>
      <c r="E18" s="252"/>
      <c r="F18" s="252"/>
      <c r="G18" s="252"/>
      <c r="H18" s="252"/>
      <c r="I18" s="184"/>
      <c r="J18" s="118" t="s">
        <v>315</v>
      </c>
      <c r="K18" s="252"/>
      <c r="L18" s="252"/>
      <c r="M18" s="252"/>
      <c r="N18" s="254"/>
    </row>
    <row r="19" spans="1:14">
      <c r="B19" s="120"/>
      <c r="C19" s="121"/>
      <c r="D19" s="122"/>
      <c r="E19" s="122"/>
      <c r="F19" s="122"/>
      <c r="G19" s="122"/>
      <c r="H19" s="122"/>
      <c r="I19" s="122"/>
      <c r="J19" s="122"/>
      <c r="K19" s="122"/>
      <c r="L19" s="122"/>
      <c r="M19" s="122"/>
      <c r="N19" s="123"/>
    </row>
    <row r="20" spans="1:14">
      <c r="B20" s="120" t="s">
        <v>316</v>
      </c>
      <c r="C20" s="253"/>
      <c r="D20" s="124"/>
      <c r="E20" s="124"/>
      <c r="F20" s="124"/>
      <c r="G20" s="124"/>
      <c r="H20" s="124"/>
      <c r="I20" s="124"/>
      <c r="J20" s="124"/>
      <c r="K20" s="124"/>
      <c r="L20" s="124"/>
      <c r="M20" s="124"/>
      <c r="N20" s="125"/>
    </row>
    <row r="21" spans="1:14">
      <c r="B21" s="120"/>
      <c r="C21" s="121"/>
      <c r="D21" s="126"/>
      <c r="E21" s="126"/>
      <c r="F21" s="126"/>
      <c r="G21" s="126"/>
      <c r="H21" s="126"/>
      <c r="I21" s="126"/>
      <c r="J21" s="126"/>
      <c r="K21" s="126"/>
      <c r="L21" s="126"/>
      <c r="M21" s="126"/>
      <c r="N21" s="127"/>
    </row>
    <row r="22" spans="1:14">
      <c r="B22" s="120" t="s">
        <v>317</v>
      </c>
      <c r="C22" s="253"/>
      <c r="D22" s="124"/>
      <c r="E22" s="124"/>
      <c r="F22" s="124"/>
      <c r="G22" s="124"/>
      <c r="H22" s="124"/>
      <c r="I22" s="124"/>
      <c r="J22" s="124"/>
      <c r="K22" s="255" t="s">
        <v>318</v>
      </c>
      <c r="L22" s="256"/>
      <c r="M22" s="255" t="s">
        <v>173</v>
      </c>
      <c r="N22" s="257"/>
    </row>
    <row r="23" spans="1:14">
      <c r="B23" s="120"/>
      <c r="C23" s="121"/>
      <c r="D23" s="126"/>
      <c r="E23" s="126"/>
      <c r="F23" s="126"/>
      <c r="G23" s="126"/>
      <c r="H23" s="126"/>
      <c r="I23" s="126"/>
      <c r="J23" s="126"/>
      <c r="K23" s="126"/>
      <c r="L23" s="126"/>
      <c r="M23" s="126"/>
      <c r="N23" s="127"/>
    </row>
    <row r="24" spans="1:14">
      <c r="B24" s="120" t="s">
        <v>319</v>
      </c>
      <c r="C24" s="121"/>
      <c r="D24" s="126"/>
      <c r="E24" s="126"/>
      <c r="F24" s="258"/>
      <c r="G24" s="259"/>
      <c r="H24" s="184"/>
      <c r="I24" s="124"/>
      <c r="J24" s="124"/>
      <c r="K24" s="111"/>
      <c r="L24" s="126"/>
      <c r="M24" s="126"/>
      <c r="N24" s="127"/>
    </row>
    <row r="25" spans="1:14">
      <c r="B25" s="260"/>
      <c r="C25" s="261"/>
      <c r="D25" s="262"/>
      <c r="E25" s="262"/>
      <c r="F25" s="757" t="s">
        <v>320</v>
      </c>
      <c r="G25" s="758"/>
      <c r="H25" s="758"/>
      <c r="I25" s="262" t="s">
        <v>308</v>
      </c>
      <c r="J25" s="262" t="s">
        <v>309</v>
      </c>
      <c r="K25" s="263"/>
      <c r="L25" s="262"/>
      <c r="M25" s="262"/>
      <c r="N25" s="264"/>
    </row>
    <row r="26" spans="1:14">
      <c r="B26" s="113"/>
      <c r="C26" s="119"/>
      <c r="D26" s="119"/>
      <c r="E26" s="119"/>
      <c r="F26" s="119"/>
      <c r="G26" s="119"/>
      <c r="H26" s="119"/>
      <c r="I26" s="119"/>
      <c r="J26" s="119"/>
      <c r="K26" s="119"/>
      <c r="L26" s="119"/>
      <c r="M26" s="119"/>
      <c r="N26" s="114"/>
    </row>
    <row r="27" spans="1:14">
      <c r="B27" s="759" t="s">
        <v>178</v>
      </c>
      <c r="C27" s="760"/>
      <c r="D27" s="760"/>
      <c r="E27" s="760"/>
      <c r="F27" s="760"/>
      <c r="G27" s="760"/>
      <c r="H27" s="760"/>
      <c r="I27" s="760"/>
      <c r="J27" s="760"/>
      <c r="K27" s="760"/>
      <c r="L27" s="760"/>
      <c r="M27" s="760"/>
      <c r="N27" s="761"/>
    </row>
    <row r="28" spans="1:14" ht="15.75" thickBot="1">
      <c r="B28" s="163"/>
      <c r="C28" s="151"/>
      <c r="D28" s="151"/>
      <c r="E28" s="151"/>
      <c r="F28" s="151"/>
      <c r="G28" s="151"/>
      <c r="H28" s="151"/>
      <c r="I28" s="151"/>
      <c r="J28" s="151"/>
      <c r="K28" s="151"/>
      <c r="L28" s="151"/>
      <c r="M28" s="151"/>
      <c r="N28" s="152"/>
    </row>
    <row r="29" spans="1:14" ht="26.25" thickBot="1">
      <c r="B29" s="128" t="s">
        <v>179</v>
      </c>
      <c r="C29" s="762" t="s">
        <v>102</v>
      </c>
      <c r="D29" s="763"/>
      <c r="E29" s="763"/>
      <c r="F29" s="763"/>
      <c r="G29" s="763"/>
      <c r="H29" s="763"/>
      <c r="I29" s="763"/>
      <c r="J29" s="129"/>
      <c r="K29" s="265" t="s">
        <v>321</v>
      </c>
      <c r="L29" s="764" t="s">
        <v>180</v>
      </c>
      <c r="M29" s="765"/>
      <c r="N29" s="128" t="s">
        <v>16</v>
      </c>
    </row>
    <row r="30" spans="1:14" ht="15.75" hidden="1" thickBot="1">
      <c r="B30" s="128" t="s">
        <v>179</v>
      </c>
      <c r="C30" s="762" t="s">
        <v>102</v>
      </c>
      <c r="D30" s="763"/>
      <c r="E30" s="763"/>
      <c r="F30" s="763"/>
      <c r="G30" s="763"/>
      <c r="H30" s="763"/>
      <c r="I30" s="763"/>
      <c r="J30" s="129"/>
      <c r="K30" s="266"/>
      <c r="L30" s="764" t="s">
        <v>180</v>
      </c>
      <c r="M30" s="765"/>
      <c r="N30" s="128" t="s">
        <v>16</v>
      </c>
    </row>
    <row r="31" spans="1:14" ht="15.75" thickBot="1">
      <c r="A31" s="105" t="s">
        <v>7</v>
      </c>
      <c r="B31" s="130" t="s">
        <v>300</v>
      </c>
      <c r="C31" s="406" t="s">
        <v>346</v>
      </c>
      <c r="D31" s="54"/>
      <c r="E31" s="54"/>
      <c r="F31" s="54"/>
      <c r="G31" s="54"/>
      <c r="H31" s="54"/>
      <c r="I31" s="54"/>
      <c r="J31" s="55"/>
      <c r="K31" s="267"/>
      <c r="L31" s="268" t="s">
        <v>0</v>
      </c>
      <c r="M31" s="131"/>
      <c r="N31" s="132"/>
    </row>
    <row r="32" spans="1:14" ht="5.25" customHeight="1">
      <c r="B32" s="133"/>
      <c r="C32" s="134"/>
      <c r="D32" s="134"/>
      <c r="E32" s="134"/>
      <c r="F32" s="134"/>
      <c r="G32" s="134"/>
      <c r="H32" s="134"/>
      <c r="I32" s="134"/>
      <c r="J32" s="134"/>
      <c r="K32" s="134"/>
      <c r="L32" s="134"/>
      <c r="M32" s="134"/>
      <c r="N32" s="135"/>
    </row>
    <row r="33" spans="1:14">
      <c r="B33" s="136" t="s">
        <v>5</v>
      </c>
      <c r="C33" s="137"/>
      <c r="D33" s="137"/>
      <c r="E33" s="137"/>
      <c r="F33" s="137"/>
      <c r="G33" s="137"/>
      <c r="H33" s="137"/>
      <c r="I33" s="137"/>
      <c r="J33" s="137"/>
      <c r="K33" s="137"/>
      <c r="L33" s="137"/>
      <c r="M33" s="137"/>
      <c r="N33" s="138"/>
    </row>
    <row r="34" spans="1:14" ht="15.75" thickBot="1">
      <c r="B34" s="269"/>
      <c r="C34" s="139"/>
      <c r="D34" s="139"/>
      <c r="E34" s="139"/>
      <c r="F34" s="139"/>
      <c r="G34" s="139"/>
      <c r="H34" s="139"/>
      <c r="I34" s="140"/>
      <c r="J34" s="140"/>
      <c r="K34" s="139"/>
      <c r="L34" s="139"/>
      <c r="M34" s="139"/>
      <c r="N34" s="141"/>
    </row>
    <row r="35" spans="1:14">
      <c r="B35" s="766" t="s">
        <v>102</v>
      </c>
      <c r="C35" s="767"/>
      <c r="D35" s="767"/>
      <c r="E35" s="767"/>
      <c r="F35" s="767"/>
      <c r="G35" s="767"/>
      <c r="H35" s="768"/>
      <c r="I35" s="769" t="s">
        <v>181</v>
      </c>
      <c r="J35" s="770"/>
      <c r="K35" s="142" t="s">
        <v>182</v>
      </c>
      <c r="L35" s="771" t="s">
        <v>183</v>
      </c>
      <c r="M35" s="768"/>
      <c r="N35" s="143" t="s">
        <v>184</v>
      </c>
    </row>
    <row r="36" spans="1:14">
      <c r="A36" s="189" t="s">
        <v>347</v>
      </c>
      <c r="B36" s="734" t="str">
        <f>VLOOKUP(A36,[68]EQUIPOS!A6:D154,3,FALSE)</f>
        <v>Compactador manual de rodillo</v>
      </c>
      <c r="C36" s="735"/>
      <c r="D36" s="735"/>
      <c r="E36" s="735"/>
      <c r="F36" s="735"/>
      <c r="G36" s="735"/>
      <c r="H36" s="736"/>
      <c r="I36" s="270"/>
      <c r="J36" s="271"/>
      <c r="K36" s="272">
        <f>VLOOKUP(A36,[68]EQUIPOS!A6:D163,4,FALSE)</f>
        <v>22060.352773556002</v>
      </c>
      <c r="L36" s="273"/>
      <c r="M36" s="274">
        <v>2</v>
      </c>
      <c r="N36" s="275">
        <f>K36/M36</f>
        <v>11030.176386778001</v>
      </c>
    </row>
    <row r="37" spans="1:14">
      <c r="A37" s="189" t="s">
        <v>323</v>
      </c>
      <c r="B37" s="734" t="str">
        <f>VLOOKUP(A37,[68]EQUIPOS!A7:D154,3,FALSE)</f>
        <v>Compresor 120 HP, con martillo.</v>
      </c>
      <c r="C37" s="735"/>
      <c r="D37" s="735"/>
      <c r="E37" s="735"/>
      <c r="F37" s="735"/>
      <c r="G37" s="735"/>
      <c r="H37" s="736"/>
      <c r="I37" s="270"/>
      <c r="J37" s="271"/>
      <c r="K37" s="272">
        <f>VLOOKUP(A37,[68]EQUIPOS!A7:D164,4,FALSE)</f>
        <v>97000</v>
      </c>
      <c r="L37" s="273"/>
      <c r="M37" s="274">
        <v>4</v>
      </c>
      <c r="N37" s="275">
        <f>K37/M37</f>
        <v>24250</v>
      </c>
    </row>
    <row r="38" spans="1:14">
      <c r="A38" s="105" t="s">
        <v>348</v>
      </c>
      <c r="B38" s="734" t="str">
        <f>VLOOKUP(A38,[68]EQUIPOS!A8:D154,3,FALSE)</f>
        <v>Cortadora de pavimento, Máxima profundidad de corte: 160 mm. Capacidad de disco: desde 12´´ hasta 18´´ de diámetro. Peso operacional: 135 kg, 13.5 hp de potencia</v>
      </c>
      <c r="C38" s="735"/>
      <c r="D38" s="735"/>
      <c r="E38" s="735"/>
      <c r="F38" s="735"/>
      <c r="G38" s="735"/>
      <c r="H38" s="736"/>
      <c r="I38" s="270"/>
      <c r="J38" s="271"/>
      <c r="K38" s="272">
        <f>VLOOKUP(A38,[68]EQUIPOS!A8:D165,4,FALSE)</f>
        <v>20160.37399054561</v>
      </c>
      <c r="L38" s="273"/>
      <c r="M38" s="274">
        <v>10</v>
      </c>
      <c r="N38" s="275">
        <f>K38/M38</f>
        <v>2016.0373990545609</v>
      </c>
    </row>
    <row r="39" spans="1:14">
      <c r="A39" s="105" t="s">
        <v>349</v>
      </c>
      <c r="B39" s="734" t="str">
        <f>VLOOKUP(A39,[68]EQUIPOS!A9:D154,3,FALSE)</f>
        <v>Retrocargador, pala de 1,1 m3 de capacidad, profundidad de excavación de 4.400 mm y una altura de 5.680 mm</v>
      </c>
      <c r="C39" s="735"/>
      <c r="D39" s="735"/>
      <c r="E39" s="735"/>
      <c r="F39" s="735"/>
      <c r="G39" s="735"/>
      <c r="H39" s="736"/>
      <c r="I39" s="270"/>
      <c r="J39" s="271"/>
      <c r="K39" s="272">
        <f>VLOOKUP(A39,[68]EQUIPOS!A9:D166,4,FALSE)</f>
        <v>112000</v>
      </c>
      <c r="L39" s="273"/>
      <c r="M39" s="274">
        <v>10</v>
      </c>
      <c r="N39" s="275">
        <f>K39/M39</f>
        <v>11200</v>
      </c>
    </row>
    <row r="40" spans="1:14">
      <c r="A40" s="105" t="s">
        <v>350</v>
      </c>
      <c r="B40" s="734" t="str">
        <f>VLOOKUP(A40,[68]EQUIPOS!A10:D154,3,FALSE)</f>
        <v xml:space="preserve">Buldozer, Potencia al volante de 140 HP, motor de 2200 RPM, longitud de hoja 4,80m. </v>
      </c>
      <c r="C40" s="735"/>
      <c r="D40" s="735"/>
      <c r="E40" s="735"/>
      <c r="F40" s="735"/>
      <c r="G40" s="735"/>
      <c r="H40" s="736"/>
      <c r="I40" s="270"/>
      <c r="J40" s="271"/>
      <c r="K40" s="272">
        <f>VLOOKUP(A40,[68]EQUIPOS!A10:D167,4,FALSE)</f>
        <v>190000</v>
      </c>
      <c r="L40" s="273"/>
      <c r="M40" s="274">
        <v>100</v>
      </c>
      <c r="N40" s="275">
        <f>K40/M40</f>
        <v>1900</v>
      </c>
    </row>
    <row r="41" spans="1:14">
      <c r="B41" s="734"/>
      <c r="C41" s="735"/>
      <c r="D41" s="735"/>
      <c r="E41" s="735"/>
      <c r="F41" s="735"/>
      <c r="G41" s="735"/>
      <c r="H41" s="736"/>
      <c r="I41" s="270"/>
      <c r="J41" s="271"/>
      <c r="K41" s="272"/>
      <c r="L41" s="273"/>
      <c r="M41" s="274"/>
      <c r="N41" s="275"/>
    </row>
    <row r="42" spans="1:14">
      <c r="B42" s="734"/>
      <c r="C42" s="735"/>
      <c r="D42" s="735"/>
      <c r="E42" s="735"/>
      <c r="F42" s="735"/>
      <c r="G42" s="735"/>
      <c r="H42" s="736"/>
      <c r="I42" s="270"/>
      <c r="J42" s="271"/>
      <c r="K42" s="272"/>
      <c r="L42" s="273"/>
      <c r="M42" s="274"/>
      <c r="N42" s="275"/>
    </row>
    <row r="43" spans="1:14">
      <c r="B43" s="734"/>
      <c r="C43" s="735"/>
      <c r="D43" s="735"/>
      <c r="E43" s="735"/>
      <c r="F43" s="735"/>
      <c r="G43" s="735"/>
      <c r="H43" s="736"/>
      <c r="I43" s="270"/>
      <c r="J43" s="271"/>
      <c r="K43" s="272"/>
      <c r="L43" s="273"/>
      <c r="M43" s="274"/>
      <c r="N43" s="275"/>
    </row>
    <row r="44" spans="1:14">
      <c r="B44" s="734"/>
      <c r="C44" s="735"/>
      <c r="D44" s="735"/>
      <c r="E44" s="735"/>
      <c r="F44" s="735"/>
      <c r="G44" s="735"/>
      <c r="H44" s="736"/>
      <c r="I44" s="737"/>
      <c r="J44" s="693"/>
      <c r="K44" s="272"/>
      <c r="L44" s="738"/>
      <c r="M44" s="739"/>
      <c r="N44" s="275"/>
    </row>
    <row r="45" spans="1:14">
      <c r="B45" s="734"/>
      <c r="C45" s="735"/>
      <c r="D45" s="735"/>
      <c r="E45" s="740"/>
      <c r="F45" s="735"/>
      <c r="G45" s="735"/>
      <c r="H45" s="736"/>
      <c r="I45" s="144"/>
      <c r="J45" s="145"/>
      <c r="K45" s="276"/>
      <c r="L45" s="278"/>
      <c r="M45" s="279"/>
      <c r="N45" s="280"/>
    </row>
    <row r="46" spans="1:14">
      <c r="B46" s="741" t="s">
        <v>185</v>
      </c>
      <c r="C46" s="742"/>
      <c r="D46" s="742"/>
      <c r="E46" s="146"/>
      <c r="F46" s="147"/>
      <c r="G46" s="147"/>
      <c r="H46" s="148"/>
      <c r="I46" s="144"/>
      <c r="J46" s="145"/>
      <c r="K46" s="281"/>
      <c r="L46" s="278"/>
      <c r="M46" s="357">
        <v>0.1</v>
      </c>
      <c r="N46" s="282">
        <f>N80*M46</f>
        <v>1220.8909270833335</v>
      </c>
    </row>
    <row r="47" spans="1:14" ht="15.75" thickBot="1">
      <c r="B47" s="734"/>
      <c r="C47" s="735"/>
      <c r="D47" s="735"/>
      <c r="E47" s="735"/>
      <c r="F47" s="735"/>
      <c r="G47" s="735"/>
      <c r="H47" s="736"/>
      <c r="I47" s="743"/>
      <c r="J47" s="744"/>
      <c r="K47" s="149"/>
      <c r="L47" s="745"/>
      <c r="M47" s="746"/>
      <c r="N47" s="150"/>
    </row>
    <row r="48" spans="1:14" ht="15.75" thickBot="1">
      <c r="B48" s="700" t="s">
        <v>186</v>
      </c>
      <c r="C48" s="701"/>
      <c r="D48" s="701"/>
      <c r="E48" s="701"/>
      <c r="F48" s="701"/>
      <c r="G48" s="701"/>
      <c r="H48" s="701"/>
      <c r="I48" s="701"/>
      <c r="J48" s="701"/>
      <c r="K48" s="701"/>
      <c r="L48" s="701"/>
      <c r="M48" s="702"/>
      <c r="N48" s="358">
        <f>SUM(N36:N47)</f>
        <v>51617.104712915898</v>
      </c>
    </row>
    <row r="49" spans="1:14">
      <c r="B49" s="283"/>
      <c r="C49" s="151"/>
      <c r="D49" s="151"/>
      <c r="E49" s="151"/>
      <c r="F49" s="151"/>
      <c r="G49" s="151"/>
      <c r="H49" s="151"/>
      <c r="I49" s="151"/>
      <c r="J49" s="151"/>
      <c r="K49" s="151"/>
      <c r="L49" s="151"/>
      <c r="M49" s="151"/>
      <c r="N49" s="152"/>
    </row>
    <row r="50" spans="1:14">
      <c r="B50" s="153" t="s">
        <v>187</v>
      </c>
      <c r="C50" s="154"/>
      <c r="D50" s="154"/>
      <c r="E50" s="154"/>
      <c r="F50" s="154"/>
      <c r="G50" s="154"/>
      <c r="H50" s="154"/>
      <c r="I50" s="154"/>
      <c r="J50" s="154"/>
      <c r="K50" s="154"/>
      <c r="L50" s="154"/>
      <c r="M50" s="154"/>
      <c r="N50" s="155"/>
    </row>
    <row r="51" spans="1:14" ht="15.75" thickBot="1">
      <c r="B51" s="156"/>
      <c r="C51" s="140"/>
      <c r="D51" s="140"/>
      <c r="E51" s="140"/>
      <c r="F51" s="140"/>
      <c r="G51" s="140"/>
      <c r="H51" s="140"/>
      <c r="I51" s="140"/>
      <c r="J51" s="139"/>
      <c r="K51" s="139"/>
      <c r="L51" s="139"/>
      <c r="M51" s="139"/>
      <c r="N51" s="141"/>
    </row>
    <row r="52" spans="1:14">
      <c r="B52" s="703" t="s">
        <v>102</v>
      </c>
      <c r="C52" s="704"/>
      <c r="D52" s="704"/>
      <c r="E52" s="704"/>
      <c r="F52" s="704"/>
      <c r="G52" s="704"/>
      <c r="H52" s="704"/>
      <c r="I52" s="726"/>
      <c r="J52" s="216" t="s">
        <v>180</v>
      </c>
      <c r="K52" s="157" t="s">
        <v>16</v>
      </c>
      <c r="L52" s="727" t="s">
        <v>188</v>
      </c>
      <c r="M52" s="726"/>
      <c r="N52" s="158" t="s">
        <v>184</v>
      </c>
    </row>
    <row r="53" spans="1:14">
      <c r="A53" s="105" t="s">
        <v>332</v>
      </c>
      <c r="B53" s="159" t="str">
        <f>VLOOKUP(A53,[68]MATERIALES!A5:D373,3,FALSE)</f>
        <v xml:space="preserve">Derechos de explotación y/o disposición de materiales
</v>
      </c>
      <c r="C53" s="284"/>
      <c r="D53" s="284"/>
      <c r="E53" s="284"/>
      <c r="F53" s="284"/>
      <c r="G53" s="284"/>
      <c r="H53" s="284"/>
      <c r="I53" s="271"/>
      <c r="J53" s="256" t="str">
        <f>VLOOKUP(A53,[68]MATERIALES!A7:D645,2,FALSE)</f>
        <v>m3</v>
      </c>
      <c r="K53" s="285">
        <v>1</v>
      </c>
      <c r="L53" s="270"/>
      <c r="M53" s="359">
        <f>VLOOKUP(A53,[68]MATERIALES!A5:D396,4,FALSE)</f>
        <v>3978.4032536654804</v>
      </c>
      <c r="N53" s="275">
        <f>K53*M53</f>
        <v>3978.4032536654804</v>
      </c>
    </row>
    <row r="54" spans="1:14">
      <c r="A54" s="190"/>
      <c r="B54" s="159"/>
      <c r="C54" s="284"/>
      <c r="D54" s="284"/>
      <c r="E54" s="284"/>
      <c r="F54" s="284"/>
      <c r="G54" s="284"/>
      <c r="H54" s="284"/>
      <c r="I54" s="271"/>
      <c r="J54" s="256"/>
      <c r="K54" s="285"/>
      <c r="L54" s="270"/>
      <c r="M54" s="359"/>
      <c r="N54" s="275"/>
    </row>
    <row r="55" spans="1:14">
      <c r="B55" s="159"/>
      <c r="C55" s="284"/>
      <c r="D55" s="284"/>
      <c r="E55" s="284"/>
      <c r="F55" s="284"/>
      <c r="G55" s="284"/>
      <c r="H55" s="284"/>
      <c r="I55" s="271"/>
      <c r="J55" s="256"/>
      <c r="K55" s="285"/>
      <c r="L55" s="270"/>
      <c r="M55" s="286"/>
      <c r="N55" s="287"/>
    </row>
    <row r="56" spans="1:14">
      <c r="B56" s="159"/>
      <c r="C56" s="284"/>
      <c r="D56" s="284"/>
      <c r="E56" s="284"/>
      <c r="F56" s="284"/>
      <c r="G56" s="284"/>
      <c r="H56" s="284"/>
      <c r="I56" s="271"/>
      <c r="J56" s="256"/>
      <c r="K56" s="285"/>
      <c r="L56" s="270"/>
      <c r="M56" s="286"/>
      <c r="N56" s="287"/>
    </row>
    <row r="57" spans="1:14" ht="15.75" thickBot="1">
      <c r="B57" s="691"/>
      <c r="C57" s="692"/>
      <c r="D57" s="692"/>
      <c r="E57" s="692"/>
      <c r="F57" s="692"/>
      <c r="G57" s="692"/>
      <c r="H57" s="692"/>
      <c r="I57" s="693"/>
      <c r="J57" s="160"/>
      <c r="K57" s="161"/>
      <c r="L57" s="694"/>
      <c r="M57" s="695"/>
      <c r="N57" s="162"/>
    </row>
    <row r="58" spans="1:14" ht="15.75" thickBot="1">
      <c r="B58" s="700" t="s">
        <v>186</v>
      </c>
      <c r="C58" s="701"/>
      <c r="D58" s="701"/>
      <c r="E58" s="701"/>
      <c r="F58" s="701"/>
      <c r="G58" s="701"/>
      <c r="H58" s="701"/>
      <c r="I58" s="701"/>
      <c r="J58" s="701"/>
      <c r="K58" s="701"/>
      <c r="L58" s="701"/>
      <c r="M58" s="702"/>
      <c r="N58" s="358">
        <f>SUM(N53:N57)</f>
        <v>3978.4032536654804</v>
      </c>
    </row>
    <row r="59" spans="1:14">
      <c r="B59" s="163"/>
      <c r="C59" s="151"/>
      <c r="D59" s="151"/>
      <c r="E59" s="151"/>
      <c r="F59" s="151"/>
      <c r="G59" s="151"/>
      <c r="H59" s="151"/>
      <c r="I59" s="151"/>
      <c r="J59" s="151"/>
      <c r="K59" s="151"/>
      <c r="L59" s="151"/>
      <c r="M59" s="151"/>
      <c r="N59" s="152"/>
    </row>
    <row r="60" spans="1:14">
      <c r="B60" s="153" t="s">
        <v>8</v>
      </c>
      <c r="C60" s="154"/>
      <c r="D60" s="154"/>
      <c r="E60" s="154"/>
      <c r="F60" s="154"/>
      <c r="G60" s="154"/>
      <c r="H60" s="154"/>
      <c r="I60" s="154"/>
      <c r="J60" s="154"/>
      <c r="K60" s="154"/>
      <c r="L60" s="154"/>
      <c r="M60" s="154"/>
      <c r="N60" s="155"/>
    </row>
    <row r="61" spans="1:14" ht="15.75" thickBot="1">
      <c r="B61" s="164"/>
      <c r="C61" s="139"/>
      <c r="D61" s="139"/>
      <c r="E61" s="139"/>
      <c r="F61" s="139"/>
      <c r="G61" s="139"/>
      <c r="H61" s="139"/>
      <c r="I61" s="139"/>
      <c r="J61" s="139"/>
      <c r="K61" s="139"/>
      <c r="L61" s="139"/>
      <c r="M61" s="139"/>
      <c r="N61" s="141"/>
    </row>
    <row r="62" spans="1:14" ht="25.5">
      <c r="B62" s="214" t="s">
        <v>189</v>
      </c>
      <c r="C62" s="215"/>
      <c r="D62" s="215"/>
      <c r="E62" s="215"/>
      <c r="F62" s="215"/>
      <c r="G62" s="215"/>
      <c r="H62" s="165" t="s">
        <v>180</v>
      </c>
      <c r="I62" s="166" t="s">
        <v>190</v>
      </c>
      <c r="J62" s="167" t="s">
        <v>191</v>
      </c>
      <c r="K62" s="165" t="s">
        <v>192</v>
      </c>
      <c r="L62" s="728" t="s">
        <v>193</v>
      </c>
      <c r="M62" s="729"/>
      <c r="N62" s="168" t="s">
        <v>184</v>
      </c>
    </row>
    <row r="63" spans="1:14">
      <c r="A63" s="105" t="s">
        <v>333</v>
      </c>
      <c r="B63" s="169" t="str">
        <f>VLOOKUP(A63,[68]TRANSPORTE!A5:D117,3,FALSE)</f>
        <v>Transporte de material de excavación</v>
      </c>
      <c r="C63" s="217"/>
      <c r="D63" s="217"/>
      <c r="E63" s="217"/>
      <c r="F63" s="217"/>
      <c r="G63" s="217"/>
      <c r="H63" s="221" t="s">
        <v>208</v>
      </c>
      <c r="I63" s="281">
        <v>1.3</v>
      </c>
      <c r="J63" s="289">
        <v>1</v>
      </c>
      <c r="K63" s="281">
        <f>I63*J63</f>
        <v>1.3</v>
      </c>
      <c r="L63" s="730">
        <v>1150</v>
      </c>
      <c r="M63" s="731"/>
      <c r="N63" s="290">
        <f>K63*L63</f>
        <v>1495</v>
      </c>
    </row>
    <row r="64" spans="1:14">
      <c r="B64" s="169"/>
      <c r="C64" s="170"/>
      <c r="D64" s="170"/>
      <c r="E64" s="170"/>
      <c r="F64" s="170"/>
      <c r="G64" s="170"/>
      <c r="H64" s="221"/>
      <c r="I64" s="281"/>
      <c r="J64" s="289"/>
      <c r="K64" s="281"/>
      <c r="L64" s="730"/>
      <c r="M64" s="731"/>
      <c r="N64" s="290"/>
    </row>
    <row r="65" spans="1:15">
      <c r="B65" s="169"/>
      <c r="C65" s="170"/>
      <c r="D65" s="170"/>
      <c r="E65" s="170"/>
      <c r="F65" s="170"/>
      <c r="G65" s="170"/>
      <c r="H65" s="291"/>
      <c r="I65" s="281"/>
      <c r="J65" s="281"/>
      <c r="K65" s="281"/>
      <c r="L65" s="292"/>
      <c r="M65" s="293"/>
      <c r="N65" s="294"/>
    </row>
    <row r="66" spans="1:15">
      <c r="B66" s="169"/>
      <c r="C66" s="170"/>
      <c r="D66" s="170"/>
      <c r="E66" s="170"/>
      <c r="F66" s="170"/>
      <c r="G66" s="170"/>
      <c r="H66" s="291"/>
      <c r="I66" s="281"/>
      <c r="J66" s="281"/>
      <c r="K66" s="281"/>
      <c r="L66" s="292"/>
      <c r="M66" s="293"/>
      <c r="N66" s="294"/>
    </row>
    <row r="67" spans="1:15">
      <c r="B67" s="169"/>
      <c r="C67" s="170"/>
      <c r="D67" s="170"/>
      <c r="E67" s="170"/>
      <c r="F67" s="170"/>
      <c r="G67" s="170"/>
      <c r="H67" s="291"/>
      <c r="I67" s="281"/>
      <c r="J67" s="281"/>
      <c r="K67" s="281"/>
      <c r="L67" s="292"/>
      <c r="M67" s="293"/>
      <c r="N67" s="294"/>
    </row>
    <row r="68" spans="1:15" ht="15.75" thickBot="1">
      <c r="B68" s="219"/>
      <c r="C68" s="220"/>
      <c r="D68" s="220"/>
      <c r="E68" s="220"/>
      <c r="F68" s="220"/>
      <c r="G68" s="220"/>
      <c r="H68" s="171"/>
      <c r="I68" s="192"/>
      <c r="J68" s="192"/>
      <c r="K68" s="192"/>
      <c r="L68" s="732"/>
      <c r="M68" s="733"/>
      <c r="N68" s="97"/>
    </row>
    <row r="69" spans="1:15" ht="15.75" thickBot="1">
      <c r="B69" s="688" t="s">
        <v>186</v>
      </c>
      <c r="C69" s="689"/>
      <c r="D69" s="689"/>
      <c r="E69" s="689"/>
      <c r="F69" s="689"/>
      <c r="G69" s="689"/>
      <c r="H69" s="689"/>
      <c r="I69" s="689"/>
      <c r="J69" s="689"/>
      <c r="K69" s="689"/>
      <c r="L69" s="689"/>
      <c r="M69" s="690"/>
      <c r="N69" s="172">
        <f>N63+N64+N65+N66+N67</f>
        <v>1495</v>
      </c>
    </row>
    <row r="70" spans="1:15">
      <c r="B70" s="163"/>
      <c r="C70" s="151"/>
      <c r="D70" s="151"/>
      <c r="E70" s="151"/>
      <c r="F70" s="151"/>
      <c r="G70" s="151"/>
      <c r="H70" s="151"/>
      <c r="I70" s="151"/>
      <c r="J70" s="151"/>
      <c r="K70" s="151"/>
      <c r="L70" s="151"/>
      <c r="M70" s="151"/>
      <c r="N70" s="152"/>
    </row>
    <row r="71" spans="1:15">
      <c r="B71" s="153" t="s">
        <v>9</v>
      </c>
      <c r="C71" s="154"/>
      <c r="D71" s="154"/>
      <c r="E71" s="154"/>
      <c r="F71" s="154"/>
      <c r="G71" s="154"/>
      <c r="H71" s="154"/>
      <c r="I71" s="154"/>
      <c r="J71" s="154"/>
      <c r="K71" s="154"/>
      <c r="L71" s="154"/>
      <c r="M71" s="154"/>
      <c r="N71" s="155"/>
    </row>
    <row r="72" spans="1:15" ht="15.75" thickBot="1">
      <c r="B72" s="164"/>
      <c r="C72" s="139"/>
      <c r="D72" s="139"/>
      <c r="E72" s="139"/>
      <c r="F72" s="139"/>
      <c r="G72" s="139"/>
      <c r="H72" s="139"/>
      <c r="I72" s="139"/>
      <c r="J72" s="139"/>
      <c r="K72" s="139"/>
      <c r="L72" s="139"/>
      <c r="M72" s="139"/>
      <c r="N72" s="141"/>
    </row>
    <row r="73" spans="1:15" ht="25.5">
      <c r="B73" s="719" t="s">
        <v>194</v>
      </c>
      <c r="C73" s="720"/>
      <c r="D73" s="720"/>
      <c r="E73" s="720"/>
      <c r="F73" s="720"/>
      <c r="G73" s="720"/>
      <c r="H73" s="720"/>
      <c r="I73" s="165" t="s">
        <v>195</v>
      </c>
      <c r="J73" s="167" t="s">
        <v>196</v>
      </c>
      <c r="K73" s="166" t="s">
        <v>197</v>
      </c>
      <c r="L73" s="721" t="s">
        <v>183</v>
      </c>
      <c r="M73" s="722"/>
      <c r="N73" s="173" t="s">
        <v>184</v>
      </c>
    </row>
    <row r="74" spans="1:15">
      <c r="A74" s="105" t="s">
        <v>209</v>
      </c>
      <c r="B74" s="174" t="str">
        <f>VLOOKUP(A74,'[68]MANO DE OBRA'!A8:D68,3,FALSE)</f>
        <v>Obrero (6)</v>
      </c>
      <c r="C74" s="170"/>
      <c r="D74" s="170"/>
      <c r="E74" s="170"/>
      <c r="F74" s="170"/>
      <c r="G74" s="170"/>
      <c r="H74" s="170"/>
      <c r="I74" s="295">
        <f>K74/J74*100</f>
        <v>162000</v>
      </c>
      <c r="J74" s="296">
        <v>185</v>
      </c>
      <c r="K74" s="297">
        <v>299700</v>
      </c>
      <c r="L74" s="175"/>
      <c r="M74" s="298">
        <v>32</v>
      </c>
      <c r="N74" s="369">
        <f>K74/M74</f>
        <v>9365.625</v>
      </c>
      <c r="O74" s="176"/>
    </row>
    <row r="75" spans="1:15">
      <c r="A75" s="105" t="s">
        <v>199</v>
      </c>
      <c r="B75" s="174" t="str">
        <f>VLOOKUP(A75,'[68]MANO DE OBRA'!A8:D69,3,FALSE)</f>
        <v>Oficial</v>
      </c>
      <c r="C75" s="170"/>
      <c r="D75" s="170"/>
      <c r="E75" s="170"/>
      <c r="F75" s="170"/>
      <c r="G75" s="170"/>
      <c r="H75" s="170"/>
      <c r="I75" s="295">
        <f>K75/J75*100</f>
        <v>49181.133333333331</v>
      </c>
      <c r="J75" s="296">
        <v>185</v>
      </c>
      <c r="K75" s="297">
        <f>VLOOKUP(A75,'[68]MANO DE OBRA'!A8:D100,4,FALSE)</f>
        <v>90985.096666666665</v>
      </c>
      <c r="L75" s="175"/>
      <c r="M75" s="300">
        <v>32</v>
      </c>
      <c r="N75" s="369">
        <f>K75/M75</f>
        <v>2843.2842708333333</v>
      </c>
    </row>
    <row r="76" spans="1:15">
      <c r="B76" s="174"/>
      <c r="C76" s="170"/>
      <c r="D76" s="170"/>
      <c r="E76" s="170"/>
      <c r="F76" s="170"/>
      <c r="G76" s="170"/>
      <c r="H76" s="170"/>
      <c r="I76" s="295"/>
      <c r="J76" s="296"/>
      <c r="K76" s="297"/>
      <c r="L76" s="175"/>
      <c r="M76" s="303"/>
      <c r="N76" s="369"/>
    </row>
    <row r="77" spans="1:15">
      <c r="B77" s="174"/>
      <c r="C77" s="170"/>
      <c r="D77" s="170"/>
      <c r="E77" s="170"/>
      <c r="F77" s="170"/>
      <c r="G77" s="170"/>
      <c r="H77" s="170"/>
      <c r="I77" s="281"/>
      <c r="J77" s="301"/>
      <c r="K77" s="302"/>
      <c r="L77" s="218"/>
      <c r="M77" s="303"/>
      <c r="N77" s="299"/>
    </row>
    <row r="78" spans="1:15">
      <c r="B78" s="174"/>
      <c r="C78" s="170"/>
      <c r="D78" s="170"/>
      <c r="E78" s="170"/>
      <c r="F78" s="170"/>
      <c r="G78" s="170"/>
      <c r="H78" s="170"/>
      <c r="I78" s="281"/>
      <c r="J78" s="301"/>
      <c r="K78" s="302"/>
      <c r="L78" s="218"/>
      <c r="M78" s="303"/>
      <c r="N78" s="299"/>
    </row>
    <row r="79" spans="1:15" ht="15.75" thickBot="1">
      <c r="B79" s="723"/>
      <c r="C79" s="724"/>
      <c r="D79" s="724"/>
      <c r="E79" s="724"/>
      <c r="F79" s="724"/>
      <c r="G79" s="724"/>
      <c r="H79" s="724"/>
      <c r="I79" s="192"/>
      <c r="J79" s="192"/>
      <c r="K79" s="192"/>
      <c r="L79" s="725"/>
      <c r="M79" s="725"/>
      <c r="N79" s="97"/>
    </row>
    <row r="80" spans="1:15" ht="15.75" thickBot="1">
      <c r="B80" s="688" t="s">
        <v>186</v>
      </c>
      <c r="C80" s="689"/>
      <c r="D80" s="689"/>
      <c r="E80" s="689"/>
      <c r="F80" s="689"/>
      <c r="G80" s="689"/>
      <c r="H80" s="689"/>
      <c r="I80" s="689"/>
      <c r="J80" s="689"/>
      <c r="K80" s="689"/>
      <c r="L80" s="689"/>
      <c r="M80" s="690"/>
      <c r="N80" s="400">
        <f>SUM(N74:N79)</f>
        <v>12208.909270833334</v>
      </c>
    </row>
    <row r="81" spans="1:14" ht="15.75" thickBot="1">
      <c r="B81" s="163"/>
      <c r="C81" s="151"/>
      <c r="D81" s="151"/>
      <c r="E81" s="151"/>
      <c r="F81" s="151"/>
      <c r="G81" s="151"/>
      <c r="H81" s="151"/>
      <c r="I81" s="151"/>
      <c r="J81" s="151"/>
      <c r="K81" s="151"/>
      <c r="L81" s="151"/>
      <c r="M81" s="151"/>
      <c r="N81" s="152"/>
    </row>
    <row r="82" spans="1:14" ht="15.75" thickBot="1">
      <c r="B82" s="700" t="s">
        <v>200</v>
      </c>
      <c r="C82" s="701"/>
      <c r="D82" s="701"/>
      <c r="E82" s="701"/>
      <c r="F82" s="701"/>
      <c r="G82" s="701"/>
      <c r="H82" s="701"/>
      <c r="I82" s="701"/>
      <c r="J82" s="701"/>
      <c r="K82" s="701"/>
      <c r="L82" s="701"/>
      <c r="M82" s="702"/>
      <c r="N82" s="177">
        <f>N48+N58+N69+N80</f>
        <v>69299.417237414717</v>
      </c>
    </row>
    <row r="83" spans="1:14">
      <c r="B83" s="163"/>
      <c r="C83" s="151"/>
      <c r="D83" s="151"/>
      <c r="E83" s="151"/>
      <c r="F83" s="151"/>
      <c r="G83" s="151"/>
      <c r="H83" s="151"/>
      <c r="I83" s="151"/>
      <c r="J83" s="151"/>
      <c r="K83" s="151"/>
      <c r="L83" s="151"/>
      <c r="M83" s="151"/>
      <c r="N83" s="152"/>
    </row>
    <row r="84" spans="1:14">
      <c r="B84" s="153" t="s">
        <v>10</v>
      </c>
      <c r="C84" s="154"/>
      <c r="D84" s="154"/>
      <c r="E84" s="154"/>
      <c r="F84" s="154"/>
      <c r="G84" s="154"/>
      <c r="H84" s="154"/>
      <c r="I84" s="154"/>
      <c r="J84" s="154"/>
      <c r="K84" s="154"/>
      <c r="L84" s="154"/>
      <c r="M84" s="154"/>
      <c r="N84" s="155"/>
    </row>
    <row r="85" spans="1:14" ht="15.75" thickBot="1">
      <c r="B85" s="164"/>
      <c r="C85" s="139"/>
      <c r="D85" s="139"/>
      <c r="E85" s="139"/>
      <c r="F85" s="139"/>
      <c r="G85" s="139"/>
      <c r="H85" s="139"/>
      <c r="I85" s="139"/>
      <c r="J85" s="139"/>
      <c r="K85" s="139"/>
      <c r="L85" s="139"/>
      <c r="M85" s="139"/>
      <c r="N85" s="141"/>
    </row>
    <row r="86" spans="1:14">
      <c r="B86" s="703" t="s">
        <v>6</v>
      </c>
      <c r="C86" s="704"/>
      <c r="D86" s="704"/>
      <c r="E86" s="704"/>
      <c r="F86" s="704"/>
      <c r="G86" s="704"/>
      <c r="H86" s="704"/>
      <c r="I86" s="215"/>
      <c r="J86" s="305"/>
      <c r="K86" s="306" t="s">
        <v>11</v>
      </c>
      <c r="L86" s="705" t="s">
        <v>12</v>
      </c>
      <c r="M86" s="706"/>
      <c r="N86" s="307"/>
    </row>
    <row r="87" spans="1:14">
      <c r="B87" s="707" t="s">
        <v>3</v>
      </c>
      <c r="C87" s="708"/>
      <c r="D87" s="708"/>
      <c r="E87" s="708"/>
      <c r="F87" s="708"/>
      <c r="G87" s="708"/>
      <c r="H87" s="708"/>
      <c r="I87" s="56"/>
      <c r="J87" s="178"/>
      <c r="K87" s="308">
        <v>0.20499999999999999</v>
      </c>
      <c r="L87" s="709">
        <f>N82*K87</f>
        <v>14206.380533670015</v>
      </c>
      <c r="M87" s="710"/>
      <c r="N87" s="57"/>
    </row>
    <row r="88" spans="1:14">
      <c r="B88" s="179" t="s">
        <v>13</v>
      </c>
      <c r="C88" s="180"/>
      <c r="D88" s="180"/>
      <c r="E88" s="180"/>
      <c r="F88" s="180"/>
      <c r="G88" s="180"/>
      <c r="H88" s="180"/>
      <c r="I88" s="56"/>
      <c r="J88" s="178"/>
      <c r="K88" s="308">
        <v>0.05</v>
      </c>
      <c r="L88" s="709">
        <f>N82*K88</f>
        <v>3464.9708618707359</v>
      </c>
      <c r="M88" s="710"/>
      <c r="N88" s="57"/>
    </row>
    <row r="89" spans="1:14" ht="15.75" thickBot="1">
      <c r="B89" s="181" t="s">
        <v>4</v>
      </c>
      <c r="C89" s="182"/>
      <c r="D89" s="182"/>
      <c r="E89" s="182"/>
      <c r="F89" s="182"/>
      <c r="G89" s="182"/>
      <c r="H89" s="182"/>
      <c r="I89" s="58"/>
      <c r="J89" s="183"/>
      <c r="K89" s="309">
        <v>0.05</v>
      </c>
      <c r="L89" s="711">
        <f>N82*K89</f>
        <v>3464.9708618707359</v>
      </c>
      <c r="M89" s="712"/>
      <c r="N89" s="57"/>
    </row>
    <row r="90" spans="1:14" ht="15.75" thickBot="1">
      <c r="B90" s="700" t="s">
        <v>186</v>
      </c>
      <c r="C90" s="701"/>
      <c r="D90" s="701"/>
      <c r="E90" s="701"/>
      <c r="F90" s="701"/>
      <c r="G90" s="701"/>
      <c r="H90" s="701"/>
      <c r="I90" s="701"/>
      <c r="J90" s="701"/>
      <c r="K90" s="701"/>
      <c r="L90" s="701"/>
      <c r="M90" s="702"/>
      <c r="N90" s="59">
        <f>L87+L88+L89</f>
        <v>21136.322257411488</v>
      </c>
    </row>
    <row r="91" spans="1:14" ht="15.75" thickBot="1">
      <c r="B91" s="163"/>
      <c r="C91" s="151"/>
      <c r="D91" s="151"/>
      <c r="E91" s="151"/>
      <c r="F91" s="151"/>
      <c r="G91" s="151"/>
      <c r="H91" s="151"/>
      <c r="I91" s="151"/>
      <c r="J91" s="151"/>
      <c r="K91" s="151"/>
      <c r="L91" s="151"/>
      <c r="M91" s="151"/>
      <c r="N91" s="152"/>
    </row>
    <row r="92" spans="1:14" ht="15.75" thickBot="1">
      <c r="A92" s="105" t="s">
        <v>201</v>
      </c>
      <c r="B92" s="700" t="s">
        <v>202</v>
      </c>
      <c r="C92" s="701"/>
      <c r="D92" s="701"/>
      <c r="E92" s="701"/>
      <c r="F92" s="701"/>
      <c r="G92" s="701"/>
      <c r="H92" s="701"/>
      <c r="I92" s="701"/>
      <c r="J92" s="701"/>
      <c r="K92" s="701"/>
      <c r="L92" s="701"/>
      <c r="M92" s="702"/>
      <c r="N92" s="310">
        <f>N82+N90</f>
        <v>90435.739494826208</v>
      </c>
    </row>
    <row r="93" spans="1:14">
      <c r="B93" s="109"/>
      <c r="C93" s="110"/>
      <c r="D93" s="110"/>
      <c r="E93" s="110"/>
      <c r="F93" s="110"/>
      <c r="G93" s="110"/>
      <c r="H93" s="110"/>
      <c r="I93" s="110"/>
      <c r="J93" s="110"/>
      <c r="K93" s="110"/>
      <c r="L93" s="110"/>
      <c r="M93" s="110"/>
      <c r="N93" s="112"/>
    </row>
    <row r="94" spans="1:14">
      <c r="B94" s="113"/>
      <c r="C94" s="111"/>
      <c r="D94" s="111"/>
      <c r="E94" s="111"/>
      <c r="F94" s="111"/>
      <c r="G94" s="111"/>
      <c r="H94" s="111"/>
      <c r="I94" s="111"/>
      <c r="J94" s="111"/>
      <c r="K94" s="111"/>
      <c r="L94" s="111"/>
      <c r="M94" s="111"/>
      <c r="N94" s="114"/>
    </row>
    <row r="95" spans="1:14">
      <c r="B95" s="113"/>
      <c r="C95" s="111"/>
      <c r="D95" s="111"/>
      <c r="E95" s="111"/>
      <c r="F95" s="111"/>
      <c r="G95" s="111"/>
      <c r="H95" s="111"/>
      <c r="I95" s="111"/>
      <c r="J95" s="111"/>
      <c r="K95" s="111"/>
      <c r="L95" s="111"/>
      <c r="M95" s="111"/>
      <c r="N95" s="114"/>
    </row>
    <row r="96" spans="1:14">
      <c r="B96" s="113"/>
      <c r="C96" s="111"/>
      <c r="D96" s="111"/>
      <c r="E96" s="111"/>
      <c r="F96" s="111"/>
      <c r="G96" s="111"/>
      <c r="H96" s="111"/>
      <c r="I96" s="111"/>
      <c r="J96" s="111"/>
      <c r="K96" s="111"/>
      <c r="L96" s="111"/>
      <c r="M96" s="111"/>
      <c r="N96" s="114"/>
    </row>
    <row r="97" spans="2:14">
      <c r="B97" s="113"/>
      <c r="C97" s="111"/>
      <c r="D97" s="111"/>
      <c r="E97" s="184" t="s">
        <v>203</v>
      </c>
      <c r="F97" s="184"/>
      <c r="G97" s="184"/>
      <c r="H97" s="184"/>
      <c r="I97" s="184"/>
      <c r="J97" s="184"/>
      <c r="K97" s="111"/>
      <c r="L97" s="111"/>
      <c r="M97" s="111"/>
      <c r="N97" s="114"/>
    </row>
    <row r="98" spans="2:14">
      <c r="B98" s="113"/>
      <c r="C98" s="111"/>
      <c r="D98" s="111"/>
      <c r="E98" s="111" t="s">
        <v>204</v>
      </c>
      <c r="F98" s="111"/>
      <c r="G98" s="111"/>
      <c r="H98" s="111"/>
      <c r="I98" s="111"/>
      <c r="J98" s="111"/>
      <c r="K98" s="111"/>
      <c r="L98" s="111"/>
      <c r="M98" s="111"/>
      <c r="N98" s="114"/>
    </row>
    <row r="99" spans="2:14">
      <c r="B99" s="113"/>
      <c r="C99" s="111"/>
      <c r="D99" s="111"/>
      <c r="E99" s="111" t="s">
        <v>205</v>
      </c>
      <c r="F99" s="111"/>
      <c r="G99" s="111"/>
      <c r="H99" s="111"/>
      <c r="I99" s="111"/>
      <c r="J99" s="111"/>
      <c r="K99" s="111"/>
      <c r="L99" s="111"/>
      <c r="M99" s="111"/>
      <c r="N99" s="114"/>
    </row>
    <row r="100" spans="2:14">
      <c r="B100" s="113"/>
      <c r="C100" s="111"/>
      <c r="D100" s="111"/>
      <c r="E100" s="111" t="s">
        <v>206</v>
      </c>
      <c r="F100" s="111"/>
      <c r="G100" s="111"/>
      <c r="H100" s="111"/>
      <c r="I100" s="111"/>
      <c r="J100" s="111"/>
      <c r="K100" s="111"/>
      <c r="L100" s="111"/>
      <c r="M100" s="111"/>
      <c r="N100" s="114"/>
    </row>
    <row r="101" spans="2:14" ht="15.75" thickBot="1">
      <c r="B101" s="113"/>
      <c r="C101" s="111"/>
      <c r="D101" s="111"/>
      <c r="E101" s="111"/>
      <c r="F101" s="111" t="s">
        <v>158</v>
      </c>
      <c r="G101" s="111"/>
      <c r="H101" s="111"/>
      <c r="I101" s="111"/>
      <c r="J101" s="111"/>
      <c r="K101" s="111"/>
      <c r="L101" s="111"/>
      <c r="M101" s="111"/>
      <c r="N101" s="114"/>
    </row>
    <row r="102" spans="2:14">
      <c r="B102" s="311" t="s">
        <v>326</v>
      </c>
      <c r="C102" s="312"/>
      <c r="D102" s="312"/>
      <c r="E102" s="312"/>
      <c r="F102" s="312"/>
      <c r="G102" s="312"/>
      <c r="H102" s="312"/>
      <c r="I102" s="312"/>
      <c r="J102" s="312"/>
      <c r="K102" s="312"/>
      <c r="L102" s="312"/>
      <c r="M102" s="312"/>
      <c r="N102" s="313"/>
    </row>
    <row r="103" spans="2:14">
      <c r="B103" s="314"/>
      <c r="C103" s="315"/>
      <c r="D103" s="315"/>
      <c r="E103" s="315"/>
      <c r="F103" s="315"/>
      <c r="G103" s="315"/>
      <c r="H103" s="315"/>
      <c r="I103" s="315"/>
      <c r="J103" s="315"/>
      <c r="K103" s="315"/>
      <c r="L103" s="315"/>
      <c r="M103" s="315"/>
      <c r="N103" s="316"/>
    </row>
    <row r="104" spans="2:14">
      <c r="B104" s="314"/>
      <c r="C104" s="315"/>
      <c r="D104" s="315"/>
      <c r="E104" s="315"/>
      <c r="F104" s="315"/>
      <c r="G104" s="315"/>
      <c r="H104" s="315"/>
      <c r="I104" s="315"/>
      <c r="J104" s="315"/>
      <c r="K104" s="315"/>
      <c r="L104" s="315"/>
      <c r="M104" s="315"/>
      <c r="N104" s="316"/>
    </row>
    <row r="105" spans="2:14">
      <c r="B105" s="314"/>
      <c r="C105" s="315"/>
      <c r="D105" s="315"/>
      <c r="E105" s="315"/>
      <c r="F105" s="315"/>
      <c r="G105" s="315"/>
      <c r="H105" s="315"/>
      <c r="I105" s="315"/>
      <c r="J105" s="315"/>
      <c r="K105" s="315"/>
      <c r="L105" s="315"/>
      <c r="M105" s="315"/>
      <c r="N105" s="316"/>
    </row>
    <row r="106" spans="2:14" ht="15.75" thickBot="1">
      <c r="B106" s="317"/>
      <c r="C106" s="318"/>
      <c r="D106" s="318"/>
      <c r="E106" s="318"/>
      <c r="F106" s="318"/>
      <c r="G106" s="318"/>
      <c r="H106" s="318"/>
      <c r="I106" s="318"/>
      <c r="J106" s="318"/>
      <c r="K106" s="318"/>
      <c r="L106" s="318"/>
      <c r="M106" s="318"/>
      <c r="N106" s="319"/>
    </row>
    <row r="107" spans="2:14">
      <c r="B107" s="320"/>
      <c r="C107" s="321"/>
      <c r="D107" s="321"/>
      <c r="E107" s="321"/>
      <c r="F107" s="321"/>
      <c r="G107" s="321"/>
      <c r="H107" s="321"/>
      <c r="I107" s="321"/>
      <c r="J107" s="321"/>
      <c r="K107" s="321"/>
      <c r="L107" s="321"/>
      <c r="M107" s="321"/>
      <c r="N107" s="322"/>
    </row>
    <row r="108" spans="2:14">
      <c r="B108" s="323" t="s">
        <v>327</v>
      </c>
      <c r="C108" s="126"/>
      <c r="D108" s="126"/>
      <c r="E108" s="126"/>
      <c r="F108" s="126"/>
      <c r="G108" s="126"/>
      <c r="H108" s="126"/>
      <c r="I108" s="126"/>
      <c r="J108" s="126"/>
      <c r="K108" s="126"/>
      <c r="L108" s="126"/>
      <c r="M108" s="126"/>
      <c r="N108" s="127"/>
    </row>
    <row r="109" spans="2:14" ht="15" customHeight="1">
      <c r="B109" s="713" t="s">
        <v>328</v>
      </c>
      <c r="C109" s="714"/>
      <c r="D109" s="714"/>
      <c r="E109" s="714"/>
      <c r="F109" s="714"/>
      <c r="G109" s="714"/>
      <c r="H109" s="714"/>
      <c r="I109" s="714"/>
      <c r="J109" s="714"/>
      <c r="K109" s="714"/>
      <c r="L109" s="714"/>
      <c r="M109" s="714"/>
      <c r="N109" s="715"/>
    </row>
    <row r="110" spans="2:14" ht="15" customHeight="1">
      <c r="B110" s="713"/>
      <c r="C110" s="714"/>
      <c r="D110" s="714"/>
      <c r="E110" s="714"/>
      <c r="F110" s="714"/>
      <c r="G110" s="714"/>
      <c r="H110" s="714"/>
      <c r="I110" s="714"/>
      <c r="J110" s="714"/>
      <c r="K110" s="714"/>
      <c r="L110" s="714"/>
      <c r="M110" s="714"/>
      <c r="N110" s="715"/>
    </row>
    <row r="111" spans="2:14" ht="30" customHeight="1">
      <c r="B111" s="716" t="s">
        <v>329</v>
      </c>
      <c r="C111" s="717"/>
      <c r="D111" s="717"/>
      <c r="E111" s="717"/>
      <c r="F111" s="717"/>
      <c r="G111" s="717"/>
      <c r="H111" s="717"/>
      <c r="I111" s="717"/>
      <c r="J111" s="717"/>
      <c r="K111" s="717"/>
      <c r="L111" s="717"/>
      <c r="M111" s="717"/>
      <c r="N111" s="718"/>
    </row>
    <row r="112" spans="2:14">
      <c r="B112" s="716"/>
      <c r="C112" s="717"/>
      <c r="D112" s="717"/>
      <c r="E112" s="717"/>
      <c r="F112" s="717"/>
      <c r="G112" s="717"/>
      <c r="H112" s="717"/>
      <c r="I112" s="717"/>
      <c r="J112" s="717"/>
      <c r="K112" s="717"/>
      <c r="L112" s="717"/>
      <c r="M112" s="717"/>
      <c r="N112" s="718"/>
    </row>
    <row r="113" spans="2:14">
      <c r="B113" s="324"/>
      <c r="C113" s="325"/>
      <c r="D113" s="325"/>
      <c r="E113" s="325"/>
      <c r="F113" s="325"/>
      <c r="G113" s="325"/>
      <c r="H113" s="325"/>
      <c r="I113" s="325"/>
      <c r="J113" s="325"/>
      <c r="K113" s="325"/>
      <c r="L113" s="325"/>
      <c r="M113" s="325"/>
      <c r="N113" s="326"/>
    </row>
    <row r="114" spans="2:14">
      <c r="B114" s="324"/>
      <c r="C114" s="325"/>
      <c r="D114" s="325"/>
      <c r="E114" s="325"/>
      <c r="F114" s="325"/>
      <c r="G114" s="325"/>
      <c r="H114" s="325"/>
      <c r="I114" s="325"/>
      <c r="J114" s="325"/>
      <c r="K114" s="325"/>
      <c r="L114" s="325"/>
      <c r="M114" s="325"/>
      <c r="N114" s="326"/>
    </row>
    <row r="115" spans="2:14">
      <c r="B115" s="324"/>
      <c r="C115" s="325"/>
      <c r="D115" s="325"/>
      <c r="E115" s="325"/>
      <c r="F115" s="325"/>
      <c r="G115" s="325"/>
      <c r="H115" s="325"/>
      <c r="I115" s="325"/>
      <c r="J115" s="325"/>
      <c r="K115" s="325"/>
      <c r="L115" s="325"/>
      <c r="M115" s="325"/>
      <c r="N115" s="326"/>
    </row>
    <row r="116" spans="2:14">
      <c r="B116" s="323"/>
      <c r="C116" s="126"/>
      <c r="D116" s="126"/>
      <c r="E116" s="126"/>
      <c r="F116" s="126"/>
      <c r="G116" s="126"/>
      <c r="H116" s="126"/>
      <c r="I116" s="126"/>
      <c r="J116" s="126"/>
      <c r="K116" s="126"/>
      <c r="L116" s="126"/>
      <c r="M116" s="126"/>
      <c r="N116" s="127"/>
    </row>
    <row r="117" spans="2:14">
      <c r="B117" s="113"/>
      <c r="C117" s="111"/>
      <c r="D117" s="111"/>
      <c r="E117" s="111" t="s">
        <v>203</v>
      </c>
      <c r="F117" s="184"/>
      <c r="G117" s="184"/>
      <c r="H117" s="111"/>
      <c r="I117" s="111"/>
      <c r="J117" s="111"/>
      <c r="K117" s="111"/>
      <c r="L117" s="111"/>
      <c r="M117" s="111"/>
      <c r="N117" s="114"/>
    </row>
    <row r="118" spans="2:14">
      <c r="B118" s="113"/>
      <c r="C118" s="111"/>
      <c r="D118" s="111"/>
      <c r="E118" s="185" t="s">
        <v>204</v>
      </c>
      <c r="F118" s="111"/>
      <c r="G118" s="111"/>
      <c r="H118" s="185"/>
      <c r="I118" s="185"/>
      <c r="J118" s="185"/>
      <c r="K118" s="111"/>
      <c r="L118" s="111"/>
      <c r="M118" s="111"/>
      <c r="N118" s="114"/>
    </row>
    <row r="119" spans="2:14">
      <c r="B119" s="113"/>
      <c r="C119" s="111"/>
      <c r="D119" s="111"/>
      <c r="E119" s="186" t="s">
        <v>207</v>
      </c>
      <c r="F119" s="111"/>
      <c r="G119" s="111"/>
      <c r="H119" s="186"/>
      <c r="I119" s="186"/>
      <c r="J119" s="186"/>
      <c r="K119" s="111"/>
      <c r="L119" s="111"/>
      <c r="M119" s="111"/>
      <c r="N119" s="114"/>
    </row>
    <row r="120" spans="2:14">
      <c r="B120" s="187"/>
      <c r="C120" s="126"/>
      <c r="D120" s="126"/>
      <c r="E120" s="111" t="s">
        <v>206</v>
      </c>
      <c r="F120" s="111"/>
      <c r="G120" s="111"/>
      <c r="H120" s="111"/>
      <c r="I120" s="111"/>
      <c r="J120" s="111"/>
      <c r="K120" s="126"/>
      <c r="L120" s="126"/>
      <c r="M120" s="126"/>
      <c r="N120" s="127"/>
    </row>
    <row r="121" spans="2:14">
      <c r="B121" s="187"/>
      <c r="C121" s="126"/>
      <c r="D121" s="126"/>
      <c r="E121" s="126"/>
      <c r="F121" s="111"/>
      <c r="G121" s="111"/>
      <c r="H121" s="111"/>
      <c r="I121" s="111"/>
      <c r="J121" s="111"/>
      <c r="K121" s="126"/>
      <c r="L121" s="126"/>
      <c r="M121" s="126"/>
      <c r="N121" s="127"/>
    </row>
    <row r="122" spans="2:14">
      <c r="B122" s="187" t="s">
        <v>330</v>
      </c>
      <c r="C122" s="186"/>
      <c r="D122" s="186"/>
      <c r="E122" s="111"/>
      <c r="F122" s="111"/>
      <c r="G122" s="111"/>
      <c r="H122" s="111"/>
      <c r="I122" s="111"/>
      <c r="J122" s="696"/>
      <c r="K122" s="696"/>
      <c r="L122" s="696"/>
      <c r="M122" s="696"/>
      <c r="N122" s="697"/>
    </row>
    <row r="123" spans="2:14" ht="15.75" thickBot="1">
      <c r="B123" s="327" t="s">
        <v>331</v>
      </c>
      <c r="C123" s="328"/>
      <c r="D123" s="328"/>
      <c r="E123" s="188"/>
      <c r="F123" s="188"/>
      <c r="G123" s="188"/>
      <c r="H123" s="188"/>
      <c r="I123" s="188"/>
      <c r="J123" s="698"/>
      <c r="K123" s="698"/>
      <c r="L123" s="698"/>
      <c r="M123" s="698"/>
      <c r="N123" s="699"/>
    </row>
  </sheetData>
  <mergeCells count="73">
    <mergeCell ref="L1:N2"/>
    <mergeCell ref="C2:J2"/>
    <mergeCell ref="C3:J3"/>
    <mergeCell ref="K3:K4"/>
    <mergeCell ref="L3:N4"/>
    <mergeCell ref="C4:J4"/>
    <mergeCell ref="B10:E10"/>
    <mergeCell ref="I10:J10"/>
    <mergeCell ref="B1:B6"/>
    <mergeCell ref="C1:J1"/>
    <mergeCell ref="K1:K2"/>
    <mergeCell ref="C5:J5"/>
    <mergeCell ref="K5:K6"/>
    <mergeCell ref="L5:L6"/>
    <mergeCell ref="M5:M6"/>
    <mergeCell ref="N5:N6"/>
    <mergeCell ref="C6:J6"/>
    <mergeCell ref="B36:H36"/>
    <mergeCell ref="D11:E11"/>
    <mergeCell ref="L12:N12"/>
    <mergeCell ref="F25:H25"/>
    <mergeCell ref="B27:N27"/>
    <mergeCell ref="C29:I29"/>
    <mergeCell ref="L29:M29"/>
    <mergeCell ref="C30:I30"/>
    <mergeCell ref="L30:M30"/>
    <mergeCell ref="B35:H35"/>
    <mergeCell ref="I35:J35"/>
    <mergeCell ref="L35:M35"/>
    <mergeCell ref="B58:M58"/>
    <mergeCell ref="L62:M62"/>
    <mergeCell ref="L63:M63"/>
    <mergeCell ref="B46:D46"/>
    <mergeCell ref="B37:H37"/>
    <mergeCell ref="B38:H38"/>
    <mergeCell ref="B39:H39"/>
    <mergeCell ref="B40:H40"/>
    <mergeCell ref="B41:H41"/>
    <mergeCell ref="B42:H42"/>
    <mergeCell ref="B43:H43"/>
    <mergeCell ref="B44:H44"/>
    <mergeCell ref="B73:H73"/>
    <mergeCell ref="L73:M73"/>
    <mergeCell ref="B79:H79"/>
    <mergeCell ref="L79:M79"/>
    <mergeCell ref="I44:J44"/>
    <mergeCell ref="L44:M44"/>
    <mergeCell ref="B45:H45"/>
    <mergeCell ref="L64:M64"/>
    <mergeCell ref="B47:H47"/>
    <mergeCell ref="I47:J47"/>
    <mergeCell ref="L47:M47"/>
    <mergeCell ref="B48:M48"/>
    <mergeCell ref="B52:I52"/>
    <mergeCell ref="L52:M52"/>
    <mergeCell ref="B57:I57"/>
    <mergeCell ref="L57:M57"/>
    <mergeCell ref="D15:M16"/>
    <mergeCell ref="J122:N123"/>
    <mergeCell ref="L88:M88"/>
    <mergeCell ref="L89:M89"/>
    <mergeCell ref="B90:M90"/>
    <mergeCell ref="B92:M92"/>
    <mergeCell ref="B109:N110"/>
    <mergeCell ref="B111:N112"/>
    <mergeCell ref="B80:M80"/>
    <mergeCell ref="B82:M82"/>
    <mergeCell ref="B86:H86"/>
    <mergeCell ref="L86:M86"/>
    <mergeCell ref="B87:H87"/>
    <mergeCell ref="L87:M87"/>
    <mergeCell ref="L68:M68"/>
    <mergeCell ref="B69:M6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316313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3163137" r:id="rId4"/>
      </mc:Fallback>
    </mc:AlternateContent>
  </oleObjec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B050"/>
  </sheetPr>
  <dimension ref="A1:O116"/>
  <sheetViews>
    <sheetView zoomScale="78" zoomScaleNormal="78" workbookViewId="0">
      <selection activeCell="D15" sqref="D15:M16"/>
    </sheetView>
  </sheetViews>
  <sheetFormatPr baseColWidth="10" defaultRowHeight="15"/>
  <cols>
    <col min="1" max="1" width="10" style="105" bestFit="1" customWidth="1"/>
    <col min="2" max="2" width="17" style="105" customWidth="1"/>
    <col min="3" max="5" width="11.42578125" style="105"/>
    <col min="6" max="6" width="14.42578125" style="105" customWidth="1"/>
    <col min="7" max="8" width="11.42578125" style="105"/>
    <col min="9" max="9" width="12.5703125" style="105" bestFit="1" customWidth="1"/>
    <col min="10" max="10" width="15.5703125" style="105" customWidth="1"/>
    <col min="11" max="11" width="17.5703125" style="105" bestFit="1" customWidth="1"/>
    <col min="12" max="13" width="11.42578125" style="105"/>
    <col min="14" max="14" width="17.42578125" style="105" customWidth="1"/>
    <col min="15" max="15" width="12" style="105" bestFit="1" customWidth="1"/>
    <col min="16" max="16384" width="11.42578125" style="105"/>
  </cols>
  <sheetData>
    <row r="1" spans="2:14">
      <c r="B1" s="813"/>
      <c r="C1" s="816"/>
      <c r="D1" s="817"/>
      <c r="E1" s="817"/>
      <c r="F1" s="817"/>
      <c r="G1" s="817"/>
      <c r="H1" s="817"/>
      <c r="I1" s="817"/>
      <c r="J1" s="818"/>
      <c r="K1" s="819" t="s">
        <v>27</v>
      </c>
      <c r="L1" s="826" t="s">
        <v>303</v>
      </c>
      <c r="M1" s="827"/>
      <c r="N1" s="828"/>
    </row>
    <row r="2" spans="2:14">
      <c r="B2" s="814"/>
      <c r="C2" s="821" t="s">
        <v>1</v>
      </c>
      <c r="D2" s="822"/>
      <c r="E2" s="822"/>
      <c r="F2" s="822"/>
      <c r="G2" s="822"/>
      <c r="H2" s="822"/>
      <c r="I2" s="822"/>
      <c r="J2" s="823"/>
      <c r="K2" s="820"/>
      <c r="L2" s="829"/>
      <c r="M2" s="830"/>
      <c r="N2" s="831"/>
    </row>
    <row r="3" spans="2:14">
      <c r="B3" s="814"/>
      <c r="C3" s="821" t="s">
        <v>304</v>
      </c>
      <c r="D3" s="822"/>
      <c r="E3" s="822"/>
      <c r="F3" s="822"/>
      <c r="G3" s="822"/>
      <c r="H3" s="822"/>
      <c r="I3" s="822"/>
      <c r="J3" s="823"/>
      <c r="K3" s="824" t="s">
        <v>171</v>
      </c>
      <c r="L3" s="833">
        <v>1</v>
      </c>
      <c r="M3" s="834"/>
      <c r="N3" s="835"/>
    </row>
    <row r="4" spans="2:14">
      <c r="B4" s="814"/>
      <c r="C4" s="821" t="s">
        <v>305</v>
      </c>
      <c r="D4" s="822"/>
      <c r="E4" s="822"/>
      <c r="F4" s="822"/>
      <c r="G4" s="822"/>
      <c r="H4" s="822"/>
      <c r="I4" s="822"/>
      <c r="J4" s="823"/>
      <c r="K4" s="832"/>
      <c r="L4" s="836"/>
      <c r="M4" s="837"/>
      <c r="N4" s="838"/>
    </row>
    <row r="5" spans="2:14">
      <c r="B5" s="814"/>
      <c r="C5" s="821" t="s">
        <v>306</v>
      </c>
      <c r="D5" s="822"/>
      <c r="E5" s="822"/>
      <c r="F5" s="822"/>
      <c r="G5" s="822"/>
      <c r="H5" s="822"/>
      <c r="I5" s="822"/>
      <c r="J5" s="823"/>
      <c r="K5" s="824" t="s">
        <v>172</v>
      </c>
      <c r="L5" s="803"/>
      <c r="M5" s="803" t="s">
        <v>173</v>
      </c>
      <c r="N5" s="805"/>
    </row>
    <row r="6" spans="2:14" ht="15.75" thickBot="1">
      <c r="B6" s="815"/>
      <c r="C6" s="807"/>
      <c r="D6" s="808"/>
      <c r="E6" s="808"/>
      <c r="F6" s="808"/>
      <c r="G6" s="808"/>
      <c r="H6" s="808"/>
      <c r="I6" s="808"/>
      <c r="J6" s="809"/>
      <c r="K6" s="825"/>
      <c r="L6" s="804"/>
      <c r="M6" s="804"/>
      <c r="N6" s="806"/>
    </row>
    <row r="7" spans="2:14" ht="15.75" thickBot="1">
      <c r="B7" s="329"/>
      <c r="C7" s="330"/>
      <c r="D7" s="330"/>
      <c r="E7" s="330"/>
      <c r="F7" s="330"/>
      <c r="G7" s="330"/>
      <c r="H7" s="330"/>
      <c r="I7" s="330"/>
      <c r="J7" s="330"/>
      <c r="K7" s="330"/>
      <c r="L7" s="331"/>
      <c r="M7" s="331"/>
      <c r="N7" s="332"/>
    </row>
    <row r="8" spans="2:14" ht="18.75" customHeight="1">
      <c r="B8" s="333"/>
      <c r="C8" s="334"/>
      <c r="D8" s="334"/>
      <c r="E8" s="334"/>
      <c r="F8" s="334"/>
      <c r="G8" s="334"/>
      <c r="H8" s="335"/>
      <c r="I8" s="334"/>
      <c r="J8" s="334"/>
      <c r="K8" s="336" t="s">
        <v>174</v>
      </c>
      <c r="L8" s="337"/>
      <c r="M8" s="337"/>
      <c r="N8" s="338"/>
    </row>
    <row r="9" spans="2:14">
      <c r="B9" s="339"/>
      <c r="C9" s="340"/>
      <c r="D9" s="340"/>
      <c r="E9" s="340"/>
      <c r="F9" s="340"/>
      <c r="G9" s="340"/>
      <c r="H9" s="341"/>
      <c r="I9" s="340"/>
      <c r="J9" s="340"/>
      <c r="K9" s="342"/>
      <c r="L9" s="343" t="s">
        <v>307</v>
      </c>
      <c r="M9" s="343" t="s">
        <v>308</v>
      </c>
      <c r="N9" s="344" t="s">
        <v>309</v>
      </c>
    </row>
    <row r="10" spans="2:14" ht="36">
      <c r="B10" s="810" t="s">
        <v>310</v>
      </c>
      <c r="C10" s="811"/>
      <c r="D10" s="811"/>
      <c r="E10" s="811"/>
      <c r="F10" s="345" t="s">
        <v>311</v>
      </c>
      <c r="G10" s="340"/>
      <c r="H10" s="346"/>
      <c r="I10" s="812" t="s">
        <v>312</v>
      </c>
      <c r="J10" s="812"/>
      <c r="K10" s="347" t="s">
        <v>311</v>
      </c>
      <c r="L10" s="343"/>
      <c r="M10" s="343"/>
      <c r="N10" s="344"/>
    </row>
    <row r="11" spans="2:14">
      <c r="B11" s="242" t="s">
        <v>175</v>
      </c>
      <c r="C11" s="243"/>
      <c r="D11" s="754"/>
      <c r="E11" s="754"/>
      <c r="F11" s="244"/>
      <c r="G11" s="245"/>
      <c r="H11" s="243"/>
      <c r="I11" s="240"/>
      <c r="J11" s="246" t="s">
        <v>176</v>
      </c>
      <c r="K11" s="247"/>
      <c r="L11" s="244"/>
      <c r="M11" s="244"/>
      <c r="N11" s="248"/>
    </row>
    <row r="12" spans="2:14" ht="15.75" thickBot="1">
      <c r="B12" s="249"/>
      <c r="C12" s="250"/>
      <c r="D12" s="251"/>
      <c r="E12" s="251"/>
      <c r="F12" s="251"/>
      <c r="G12" s="251"/>
      <c r="H12" s="250"/>
      <c r="I12" s="251"/>
      <c r="J12" s="250"/>
      <c r="K12" s="251"/>
      <c r="L12" s="755"/>
      <c r="M12" s="755"/>
      <c r="N12" s="756"/>
    </row>
    <row r="13" spans="2:14">
      <c r="B13" s="109"/>
      <c r="C13" s="110"/>
      <c r="D13" s="110"/>
      <c r="E13" s="110"/>
      <c r="F13" s="110"/>
      <c r="G13" s="110"/>
      <c r="H13" s="110"/>
      <c r="I13" s="110"/>
      <c r="J13" s="110"/>
      <c r="K13" s="110"/>
      <c r="L13" s="110"/>
      <c r="M13" s="110"/>
      <c r="N13" s="112"/>
    </row>
    <row r="14" spans="2:14">
      <c r="B14" s="115" t="s">
        <v>177</v>
      </c>
      <c r="C14" s="116"/>
      <c r="D14" s="118" t="s">
        <v>173</v>
      </c>
      <c r="E14" s="117"/>
      <c r="F14" s="111"/>
      <c r="G14" s="111"/>
      <c r="H14" s="119"/>
      <c r="I14" s="119"/>
      <c r="J14" s="119"/>
      <c r="K14" s="119"/>
      <c r="L14" s="119"/>
      <c r="M14" s="119"/>
      <c r="N14" s="114"/>
    </row>
    <row r="15" spans="2:14" ht="19.5" customHeight="1">
      <c r="B15" s="120" t="s">
        <v>313</v>
      </c>
      <c r="C15" s="121"/>
      <c r="D15" s="801" t="s">
        <v>352</v>
      </c>
      <c r="E15" s="801"/>
      <c r="F15" s="801"/>
      <c r="G15" s="801"/>
      <c r="H15" s="801"/>
      <c r="I15" s="801"/>
      <c r="J15" s="801"/>
      <c r="K15" s="801"/>
      <c r="L15" s="801"/>
      <c r="M15" s="801"/>
      <c r="N15" s="114"/>
    </row>
    <row r="16" spans="2:14">
      <c r="B16" s="120"/>
      <c r="C16" s="253"/>
      <c r="D16" s="802"/>
      <c r="E16" s="802"/>
      <c r="F16" s="802"/>
      <c r="G16" s="802"/>
      <c r="H16" s="802"/>
      <c r="I16" s="802"/>
      <c r="J16" s="802"/>
      <c r="K16" s="802"/>
      <c r="L16" s="802"/>
      <c r="M16" s="802"/>
      <c r="N16" s="114"/>
    </row>
    <row r="17" spans="1:14">
      <c r="B17" s="120"/>
      <c r="C17" s="121"/>
      <c r="D17" s="122"/>
      <c r="E17" s="122"/>
      <c r="F17" s="122"/>
      <c r="G17" s="122"/>
      <c r="H17" s="122"/>
      <c r="I17" s="122"/>
      <c r="J17" s="122"/>
      <c r="K17" s="122"/>
      <c r="L17" s="122"/>
      <c r="M17" s="122"/>
      <c r="N17" s="123"/>
    </row>
    <row r="18" spans="1:14">
      <c r="B18" s="120" t="s">
        <v>314</v>
      </c>
      <c r="C18" s="253"/>
      <c r="D18" s="252"/>
      <c r="E18" s="252"/>
      <c r="F18" s="252"/>
      <c r="G18" s="252"/>
      <c r="H18" s="252"/>
      <c r="I18" s="184"/>
      <c r="J18" s="118" t="s">
        <v>315</v>
      </c>
      <c r="K18" s="252"/>
      <c r="L18" s="252"/>
      <c r="M18" s="252"/>
      <c r="N18" s="254"/>
    </row>
    <row r="19" spans="1:14">
      <c r="B19" s="120"/>
      <c r="C19" s="121"/>
      <c r="D19" s="122"/>
      <c r="E19" s="122"/>
      <c r="F19" s="122"/>
      <c r="G19" s="122"/>
      <c r="H19" s="122"/>
      <c r="I19" s="122"/>
      <c r="J19" s="122"/>
      <c r="K19" s="122"/>
      <c r="L19" s="122"/>
      <c r="M19" s="122"/>
      <c r="N19" s="123"/>
    </row>
    <row r="20" spans="1:14">
      <c r="B20" s="120" t="s">
        <v>316</v>
      </c>
      <c r="C20" s="253"/>
      <c r="D20" s="124"/>
      <c r="E20" s="124"/>
      <c r="F20" s="124"/>
      <c r="G20" s="124"/>
      <c r="H20" s="124"/>
      <c r="I20" s="124"/>
      <c r="J20" s="124"/>
      <c r="K20" s="124"/>
      <c r="L20" s="124"/>
      <c r="M20" s="124"/>
      <c r="N20" s="125"/>
    </row>
    <row r="21" spans="1:14">
      <c r="B21" s="120"/>
      <c r="C21" s="121"/>
      <c r="D21" s="126"/>
      <c r="E21" s="126"/>
      <c r="F21" s="126"/>
      <c r="G21" s="126"/>
      <c r="H21" s="126"/>
      <c r="I21" s="126"/>
      <c r="J21" s="126"/>
      <c r="K21" s="126"/>
      <c r="L21" s="126"/>
      <c r="M21" s="126"/>
      <c r="N21" s="127"/>
    </row>
    <row r="22" spans="1:14">
      <c r="B22" s="120" t="s">
        <v>317</v>
      </c>
      <c r="C22" s="253"/>
      <c r="D22" s="124"/>
      <c r="E22" s="124"/>
      <c r="F22" s="124"/>
      <c r="G22" s="124"/>
      <c r="H22" s="124"/>
      <c r="I22" s="124"/>
      <c r="J22" s="124"/>
      <c r="K22" s="255" t="s">
        <v>318</v>
      </c>
      <c r="L22" s="256"/>
      <c r="M22" s="255" t="s">
        <v>173</v>
      </c>
      <c r="N22" s="257"/>
    </row>
    <row r="23" spans="1:14">
      <c r="B23" s="120"/>
      <c r="C23" s="121"/>
      <c r="D23" s="126"/>
      <c r="E23" s="126"/>
      <c r="F23" s="126"/>
      <c r="G23" s="126"/>
      <c r="H23" s="126"/>
      <c r="I23" s="126"/>
      <c r="J23" s="126"/>
      <c r="K23" s="126"/>
      <c r="L23" s="126"/>
      <c r="M23" s="126"/>
      <c r="N23" s="127"/>
    </row>
    <row r="24" spans="1:14">
      <c r="B24" s="120" t="s">
        <v>319</v>
      </c>
      <c r="C24" s="121"/>
      <c r="D24" s="126"/>
      <c r="E24" s="126"/>
      <c r="F24" s="258"/>
      <c r="G24" s="259"/>
      <c r="H24" s="184"/>
      <c r="I24" s="124"/>
      <c r="J24" s="124"/>
      <c r="K24" s="111"/>
      <c r="L24" s="126"/>
      <c r="M24" s="126"/>
      <c r="N24" s="127"/>
    </row>
    <row r="25" spans="1:14">
      <c r="B25" s="260"/>
      <c r="C25" s="261"/>
      <c r="D25" s="262"/>
      <c r="E25" s="262"/>
      <c r="F25" s="757" t="s">
        <v>320</v>
      </c>
      <c r="G25" s="758"/>
      <c r="H25" s="758"/>
      <c r="I25" s="262" t="s">
        <v>308</v>
      </c>
      <c r="J25" s="262" t="s">
        <v>309</v>
      </c>
      <c r="K25" s="263"/>
      <c r="L25" s="262"/>
      <c r="M25" s="262"/>
      <c r="N25" s="264"/>
    </row>
    <row r="26" spans="1:14">
      <c r="B26" s="113"/>
      <c r="C26" s="119"/>
      <c r="D26" s="119"/>
      <c r="E26" s="119"/>
      <c r="F26" s="119"/>
      <c r="G26" s="119"/>
      <c r="H26" s="119"/>
      <c r="I26" s="119"/>
      <c r="J26" s="119"/>
      <c r="K26" s="119"/>
      <c r="L26" s="119"/>
      <c r="M26" s="119"/>
      <c r="N26" s="114"/>
    </row>
    <row r="27" spans="1:14">
      <c r="B27" s="759" t="s">
        <v>178</v>
      </c>
      <c r="C27" s="760"/>
      <c r="D27" s="760"/>
      <c r="E27" s="760"/>
      <c r="F27" s="760"/>
      <c r="G27" s="760"/>
      <c r="H27" s="760"/>
      <c r="I27" s="760"/>
      <c r="J27" s="760"/>
      <c r="K27" s="760"/>
      <c r="L27" s="760"/>
      <c r="M27" s="760"/>
      <c r="N27" s="761"/>
    </row>
    <row r="28" spans="1:14" ht="15.75" thickBot="1">
      <c r="B28" s="163"/>
      <c r="C28" s="151"/>
      <c r="D28" s="151"/>
      <c r="E28" s="151"/>
      <c r="F28" s="151"/>
      <c r="G28" s="151"/>
      <c r="H28" s="151"/>
      <c r="I28" s="151"/>
      <c r="J28" s="151"/>
      <c r="K28" s="151"/>
      <c r="L28" s="151"/>
      <c r="M28" s="151"/>
      <c r="N28" s="152"/>
    </row>
    <row r="29" spans="1:14" ht="26.25" thickBot="1">
      <c r="B29" s="128" t="s">
        <v>179</v>
      </c>
      <c r="C29" s="762" t="s">
        <v>102</v>
      </c>
      <c r="D29" s="763"/>
      <c r="E29" s="763"/>
      <c r="F29" s="763"/>
      <c r="G29" s="763"/>
      <c r="H29" s="763"/>
      <c r="I29" s="763"/>
      <c r="J29" s="129"/>
      <c r="K29" s="265" t="s">
        <v>321</v>
      </c>
      <c r="L29" s="764" t="s">
        <v>180</v>
      </c>
      <c r="M29" s="765"/>
      <c r="N29" s="128" t="s">
        <v>16</v>
      </c>
    </row>
    <row r="30" spans="1:14" ht="17.25" hidden="1" customHeight="1" thickBot="1">
      <c r="B30" s="128" t="s">
        <v>179</v>
      </c>
      <c r="C30" s="762" t="s">
        <v>102</v>
      </c>
      <c r="D30" s="763"/>
      <c r="E30" s="763"/>
      <c r="F30" s="763"/>
      <c r="G30" s="763"/>
      <c r="H30" s="763"/>
      <c r="I30" s="763"/>
      <c r="J30" s="129"/>
      <c r="K30" s="266"/>
      <c r="L30" s="764" t="s">
        <v>180</v>
      </c>
      <c r="M30" s="765"/>
      <c r="N30" s="128" t="s">
        <v>16</v>
      </c>
    </row>
    <row r="31" spans="1:14" ht="15.75" thickBot="1">
      <c r="A31" s="105" t="s">
        <v>7</v>
      </c>
      <c r="B31" s="130" t="s">
        <v>233</v>
      </c>
      <c r="C31" s="53" t="s">
        <v>263</v>
      </c>
      <c r="D31" s="54"/>
      <c r="E31" s="54"/>
      <c r="F31" s="54"/>
      <c r="G31" s="54"/>
      <c r="H31" s="54"/>
      <c r="I31" s="54"/>
      <c r="J31" s="54"/>
      <c r="K31" s="348"/>
      <c r="L31" s="268" t="s">
        <v>0</v>
      </c>
      <c r="M31" s="131"/>
      <c r="N31" s="132"/>
    </row>
    <row r="32" spans="1:14" ht="6" customHeight="1">
      <c r="B32" s="133"/>
      <c r="C32" s="134"/>
      <c r="D32" s="134"/>
      <c r="E32" s="134"/>
      <c r="F32" s="134"/>
      <c r="G32" s="134"/>
      <c r="H32" s="134"/>
      <c r="I32" s="134"/>
      <c r="J32" s="134"/>
      <c r="K32" s="134"/>
      <c r="L32" s="134"/>
      <c r="M32" s="134"/>
      <c r="N32" s="135"/>
    </row>
    <row r="33" spans="1:14">
      <c r="B33" s="136" t="s">
        <v>5</v>
      </c>
      <c r="C33" s="137"/>
      <c r="D33" s="137"/>
      <c r="E33" s="137"/>
      <c r="F33" s="137"/>
      <c r="G33" s="137"/>
      <c r="H33" s="137"/>
      <c r="I33" s="137"/>
      <c r="J33" s="137"/>
      <c r="K33" s="137"/>
      <c r="L33" s="137"/>
      <c r="M33" s="137"/>
      <c r="N33" s="138"/>
    </row>
    <row r="34" spans="1:14" ht="15.75" thickBot="1">
      <c r="B34" s="269"/>
      <c r="C34" s="139"/>
      <c r="D34" s="139"/>
      <c r="E34" s="139"/>
      <c r="F34" s="139"/>
      <c r="G34" s="139"/>
      <c r="H34" s="139"/>
      <c r="I34" s="140"/>
      <c r="J34" s="140"/>
      <c r="K34" s="139"/>
      <c r="L34" s="139"/>
      <c r="M34" s="139"/>
      <c r="N34" s="141"/>
    </row>
    <row r="35" spans="1:14">
      <c r="B35" s="766" t="s">
        <v>102</v>
      </c>
      <c r="C35" s="767"/>
      <c r="D35" s="767"/>
      <c r="E35" s="767"/>
      <c r="F35" s="767"/>
      <c r="G35" s="767"/>
      <c r="H35" s="768"/>
      <c r="I35" s="769" t="s">
        <v>181</v>
      </c>
      <c r="J35" s="770"/>
      <c r="K35" s="142" t="s">
        <v>182</v>
      </c>
      <c r="L35" s="771" t="s">
        <v>183</v>
      </c>
      <c r="M35" s="768"/>
      <c r="N35" s="143" t="s">
        <v>184</v>
      </c>
    </row>
    <row r="36" spans="1:14">
      <c r="A36" s="189" t="s">
        <v>323</v>
      </c>
      <c r="B36" s="734" t="str">
        <f>VLOOKUP(A36,[68]EQUIPOS!A6:D154,3,FALSE)</f>
        <v>Compresor 120 HP, con martillo.</v>
      </c>
      <c r="C36" s="735"/>
      <c r="D36" s="735"/>
      <c r="E36" s="735"/>
      <c r="F36" s="735"/>
      <c r="G36" s="735"/>
      <c r="H36" s="736"/>
      <c r="I36" s="270"/>
      <c r="J36" s="271"/>
      <c r="K36" s="272">
        <f>VLOOKUP(A36,[68]EQUIPOS!A6:D163,4,FALSE)</f>
        <v>97000</v>
      </c>
      <c r="L36" s="273"/>
      <c r="M36" s="274">
        <v>35</v>
      </c>
      <c r="N36" s="275">
        <f>K36/M36</f>
        <v>2771.4285714285716</v>
      </c>
    </row>
    <row r="37" spans="1:14">
      <c r="A37" s="189" t="s">
        <v>322</v>
      </c>
      <c r="B37" s="734" t="str">
        <f>VLOOKUP(A37,[68]EQUIPOS!A7:D154,3,FALSE)</f>
        <v>Retroexcavadora sobre oruga, potencia 138 HP, balde de 1,5 m3.</v>
      </c>
      <c r="C37" s="735"/>
      <c r="D37" s="735"/>
      <c r="E37" s="735"/>
      <c r="F37" s="735"/>
      <c r="G37" s="735"/>
      <c r="H37" s="736"/>
      <c r="I37" s="349"/>
      <c r="J37" s="350"/>
      <c r="K37" s="272">
        <f>VLOOKUP(A37,[68]EQUIPOS!A7:D164,4,FALSE)</f>
        <v>195000</v>
      </c>
      <c r="L37" s="351"/>
      <c r="M37" s="352">
        <v>35</v>
      </c>
      <c r="N37" s="275">
        <f>K37/M37</f>
        <v>5571.4285714285716</v>
      </c>
    </row>
    <row r="38" spans="1:14">
      <c r="A38" s="189"/>
      <c r="B38" s="209"/>
      <c r="C38" s="210"/>
      <c r="D38" s="210"/>
      <c r="E38" s="212"/>
      <c r="F38" s="210"/>
      <c r="G38" s="210"/>
      <c r="H38" s="211"/>
      <c r="I38" s="353"/>
      <c r="J38" s="354"/>
      <c r="K38" s="272"/>
      <c r="L38" s="355"/>
      <c r="M38" s="356"/>
      <c r="N38" s="275"/>
    </row>
    <row r="39" spans="1:14">
      <c r="B39" s="734"/>
      <c r="C39" s="735"/>
      <c r="D39" s="735"/>
      <c r="E39" s="740"/>
      <c r="F39" s="735"/>
      <c r="G39" s="735"/>
      <c r="H39" s="736"/>
      <c r="I39" s="144"/>
      <c r="J39" s="145"/>
      <c r="K39" s="276"/>
      <c r="L39" s="278"/>
      <c r="M39" s="279"/>
      <c r="N39" s="280"/>
    </row>
    <row r="40" spans="1:14">
      <c r="B40" s="741" t="s">
        <v>185</v>
      </c>
      <c r="C40" s="742"/>
      <c r="D40" s="742"/>
      <c r="E40" s="146"/>
      <c r="F40" s="147"/>
      <c r="G40" s="147"/>
      <c r="H40" s="148"/>
      <c r="I40" s="144"/>
      <c r="J40" s="145"/>
      <c r="K40" s="281"/>
      <c r="L40" s="278"/>
      <c r="M40" s="357">
        <v>0.01</v>
      </c>
      <c r="N40" s="282">
        <f>N73*M40</f>
        <v>6.6719677380952387</v>
      </c>
    </row>
    <row r="41" spans="1:14" ht="15.75" thickBot="1">
      <c r="B41" s="734"/>
      <c r="C41" s="735"/>
      <c r="D41" s="735"/>
      <c r="E41" s="735"/>
      <c r="F41" s="735"/>
      <c r="G41" s="735"/>
      <c r="H41" s="736"/>
      <c r="I41" s="743"/>
      <c r="J41" s="744"/>
      <c r="K41" s="149"/>
      <c r="L41" s="745"/>
      <c r="M41" s="746"/>
      <c r="N41" s="150"/>
    </row>
    <row r="42" spans="1:14" ht="15.75" thickBot="1">
      <c r="B42" s="700" t="s">
        <v>186</v>
      </c>
      <c r="C42" s="701"/>
      <c r="D42" s="701"/>
      <c r="E42" s="701"/>
      <c r="F42" s="701"/>
      <c r="G42" s="701"/>
      <c r="H42" s="701"/>
      <c r="I42" s="701"/>
      <c r="J42" s="701"/>
      <c r="K42" s="701"/>
      <c r="L42" s="701"/>
      <c r="M42" s="702"/>
      <c r="N42" s="358">
        <f>SUM(N36:N41)</f>
        <v>8349.5291105952383</v>
      </c>
    </row>
    <row r="43" spans="1:14">
      <c r="B43" s="283"/>
      <c r="C43" s="151"/>
      <c r="D43" s="151"/>
      <c r="E43" s="151"/>
      <c r="F43" s="151"/>
      <c r="G43" s="151"/>
      <c r="H43" s="151"/>
      <c r="I43" s="151"/>
      <c r="J43" s="151"/>
      <c r="K43" s="151"/>
      <c r="L43" s="151"/>
      <c r="M43" s="151"/>
      <c r="N43" s="152"/>
    </row>
    <row r="44" spans="1:14">
      <c r="B44" s="153" t="s">
        <v>187</v>
      </c>
      <c r="C44" s="154"/>
      <c r="D44" s="154"/>
      <c r="E44" s="154"/>
      <c r="F44" s="154"/>
      <c r="G44" s="154"/>
      <c r="H44" s="154"/>
      <c r="I44" s="154"/>
      <c r="J44" s="154"/>
      <c r="K44" s="154"/>
      <c r="L44" s="154"/>
      <c r="M44" s="154"/>
      <c r="N44" s="155"/>
    </row>
    <row r="45" spans="1:14" ht="15.75" thickBot="1">
      <c r="B45" s="156"/>
      <c r="C45" s="140"/>
      <c r="D45" s="140"/>
      <c r="E45" s="140"/>
      <c r="F45" s="140"/>
      <c r="G45" s="140"/>
      <c r="H45" s="140"/>
      <c r="I45" s="140"/>
      <c r="J45" s="139"/>
      <c r="K45" s="139"/>
      <c r="L45" s="139"/>
      <c r="M45" s="139"/>
      <c r="N45" s="141"/>
    </row>
    <row r="46" spans="1:14">
      <c r="B46" s="703" t="s">
        <v>102</v>
      </c>
      <c r="C46" s="704"/>
      <c r="D46" s="704"/>
      <c r="E46" s="704"/>
      <c r="F46" s="704"/>
      <c r="G46" s="704"/>
      <c r="H46" s="704"/>
      <c r="I46" s="726"/>
      <c r="J46" s="216" t="s">
        <v>180</v>
      </c>
      <c r="K46" s="157" t="s">
        <v>16</v>
      </c>
      <c r="L46" s="727" t="s">
        <v>188</v>
      </c>
      <c r="M46" s="726"/>
      <c r="N46" s="158" t="s">
        <v>184</v>
      </c>
    </row>
    <row r="47" spans="1:14">
      <c r="A47" s="190" t="s">
        <v>332</v>
      </c>
      <c r="B47" s="159" t="str">
        <f>VLOOKUP(A47,[68]MATERIALES!A5:D373,3,FALSE)</f>
        <v xml:space="preserve">Derechos de explotación y/o disposición de materiales
</v>
      </c>
      <c r="C47" s="284"/>
      <c r="D47" s="284"/>
      <c r="E47" s="284"/>
      <c r="F47" s="284"/>
      <c r="G47" s="284"/>
      <c r="H47" s="284"/>
      <c r="I47" s="271"/>
      <c r="J47" s="256" t="str">
        <f>VLOOKUP(A47,[68]MATERIALES!A3:D639,2,FALSE)</f>
        <v>m3</v>
      </c>
      <c r="K47" s="285">
        <v>1.3</v>
      </c>
      <c r="L47" s="270"/>
      <c r="M47" s="359">
        <f>VLOOKUP(A47,[68]MATERIALES!A5:D396,4,FALSE)</f>
        <v>3978.4032536654804</v>
      </c>
      <c r="N47" s="275">
        <f>K47*M47</f>
        <v>5171.9242297651244</v>
      </c>
    </row>
    <row r="48" spans="1:14">
      <c r="A48" s="190"/>
      <c r="B48" s="209"/>
      <c r="C48" s="360"/>
      <c r="D48" s="360"/>
      <c r="E48" s="360"/>
      <c r="F48" s="360"/>
      <c r="G48" s="360"/>
      <c r="H48" s="360"/>
      <c r="I48" s="350"/>
      <c r="J48" s="221"/>
      <c r="K48" s="361"/>
      <c r="L48" s="349"/>
      <c r="M48" s="362"/>
      <c r="N48" s="363"/>
    </row>
    <row r="49" spans="1:14">
      <c r="A49" s="190"/>
      <c r="B49" s="60"/>
      <c r="C49" s="255"/>
      <c r="D49" s="255"/>
      <c r="E49" s="255"/>
      <c r="F49" s="255"/>
      <c r="G49" s="255"/>
      <c r="H49" s="255"/>
      <c r="I49" s="350"/>
      <c r="J49" s="364"/>
      <c r="K49" s="365"/>
      <c r="L49" s="353"/>
      <c r="M49" s="366"/>
      <c r="N49" s="367"/>
    </row>
    <row r="50" spans="1:14" ht="15.75" thickBot="1">
      <c r="B50" s="219"/>
      <c r="C50" s="220"/>
      <c r="D50" s="220"/>
      <c r="E50" s="220"/>
      <c r="F50" s="220"/>
      <c r="G50" s="220"/>
      <c r="H50" s="220"/>
      <c r="I50" s="220"/>
      <c r="J50" s="192"/>
      <c r="K50" s="192"/>
      <c r="L50" s="193"/>
      <c r="M50" s="213"/>
      <c r="N50" s="97"/>
    </row>
    <row r="51" spans="1:14" ht="15.75" thickBot="1">
      <c r="B51" s="700" t="s">
        <v>186</v>
      </c>
      <c r="C51" s="701"/>
      <c r="D51" s="701"/>
      <c r="E51" s="701"/>
      <c r="F51" s="701"/>
      <c r="G51" s="701"/>
      <c r="H51" s="701"/>
      <c r="I51" s="701"/>
      <c r="J51" s="701"/>
      <c r="K51" s="701"/>
      <c r="L51" s="701"/>
      <c r="M51" s="702"/>
      <c r="N51" s="358">
        <f>SUM(N47:N50)</f>
        <v>5171.9242297651244</v>
      </c>
    </row>
    <row r="52" spans="1:14">
      <c r="B52" s="163"/>
      <c r="C52" s="151"/>
      <c r="D52" s="151"/>
      <c r="E52" s="151"/>
      <c r="F52" s="151"/>
      <c r="G52" s="151"/>
      <c r="H52" s="151"/>
      <c r="I52" s="151"/>
      <c r="J52" s="151"/>
      <c r="K52" s="151"/>
      <c r="L52" s="151"/>
      <c r="M52" s="151"/>
      <c r="N52" s="152"/>
    </row>
    <row r="53" spans="1:14">
      <c r="B53" s="153" t="s">
        <v>8</v>
      </c>
      <c r="C53" s="154"/>
      <c r="D53" s="154"/>
      <c r="E53" s="154"/>
      <c r="F53" s="154"/>
      <c r="G53" s="154"/>
      <c r="H53" s="154"/>
      <c r="I53" s="154"/>
      <c r="J53" s="154"/>
      <c r="K53" s="154"/>
      <c r="L53" s="154"/>
      <c r="M53" s="154"/>
      <c r="N53" s="155"/>
    </row>
    <row r="54" spans="1:14" ht="15.75" thickBot="1">
      <c r="B54" s="164"/>
      <c r="C54" s="139"/>
      <c r="D54" s="139"/>
      <c r="E54" s="139"/>
      <c r="F54" s="139"/>
      <c r="G54" s="139"/>
      <c r="H54" s="139"/>
      <c r="I54" s="139"/>
      <c r="J54" s="139"/>
      <c r="K54" s="139"/>
      <c r="L54" s="139"/>
      <c r="M54" s="139"/>
      <c r="N54" s="141"/>
    </row>
    <row r="55" spans="1:14" ht="25.5">
      <c r="B55" s="214" t="s">
        <v>189</v>
      </c>
      <c r="C55" s="215"/>
      <c r="D55" s="215"/>
      <c r="E55" s="215"/>
      <c r="F55" s="215"/>
      <c r="G55" s="215"/>
      <c r="H55" s="165" t="s">
        <v>180</v>
      </c>
      <c r="I55" s="166" t="s">
        <v>190</v>
      </c>
      <c r="J55" s="167" t="s">
        <v>191</v>
      </c>
      <c r="K55" s="165" t="s">
        <v>192</v>
      </c>
      <c r="L55" s="728" t="s">
        <v>193</v>
      </c>
      <c r="M55" s="729"/>
      <c r="N55" s="168" t="s">
        <v>184</v>
      </c>
    </row>
    <row r="56" spans="1:14">
      <c r="A56" s="105" t="s">
        <v>333</v>
      </c>
      <c r="B56" s="169" t="str">
        <f>VLOOKUP(A56,[68]TRANSPORTE!A5:D117,3,FALSE)</f>
        <v>Transporte de material de excavación</v>
      </c>
      <c r="C56" s="217"/>
      <c r="D56" s="217"/>
      <c r="E56" s="217"/>
      <c r="F56" s="217"/>
      <c r="G56" s="217"/>
      <c r="H56" s="221" t="s">
        <v>208</v>
      </c>
      <c r="I56" s="281">
        <v>1.3</v>
      </c>
      <c r="J56" s="289">
        <v>10</v>
      </c>
      <c r="K56" s="281">
        <f>I56*J56</f>
        <v>13</v>
      </c>
      <c r="L56" s="730">
        <v>1150</v>
      </c>
      <c r="M56" s="731"/>
      <c r="N56" s="290">
        <f>K56*L56</f>
        <v>14950</v>
      </c>
    </row>
    <row r="57" spans="1:14">
      <c r="B57" s="169"/>
      <c r="C57" s="170"/>
      <c r="D57" s="170"/>
      <c r="E57" s="170"/>
      <c r="F57" s="170"/>
      <c r="G57" s="170"/>
      <c r="H57" s="221"/>
      <c r="I57" s="281"/>
      <c r="J57" s="289"/>
      <c r="K57" s="281"/>
      <c r="L57" s="730"/>
      <c r="M57" s="731"/>
      <c r="N57" s="290"/>
    </row>
    <row r="58" spans="1:14">
      <c r="B58" s="169"/>
      <c r="C58" s="170"/>
      <c r="D58" s="170"/>
      <c r="E58" s="170"/>
      <c r="F58" s="170"/>
      <c r="G58" s="170"/>
      <c r="H58" s="221"/>
      <c r="I58" s="281"/>
      <c r="J58" s="289"/>
      <c r="K58" s="281"/>
      <c r="L58" s="730"/>
      <c r="M58" s="731"/>
      <c r="N58" s="290"/>
    </row>
    <row r="59" spans="1:14">
      <c r="B59" s="169"/>
      <c r="C59" s="170"/>
      <c r="D59" s="170"/>
      <c r="E59" s="170"/>
      <c r="F59" s="170"/>
      <c r="G59" s="170"/>
      <c r="H59" s="221"/>
      <c r="I59" s="281"/>
      <c r="J59" s="289"/>
      <c r="K59" s="281"/>
      <c r="L59" s="730"/>
      <c r="M59" s="731"/>
      <c r="N59" s="290"/>
    </row>
    <row r="60" spans="1:14">
      <c r="B60" s="169"/>
      <c r="C60" s="170"/>
      <c r="D60" s="170"/>
      <c r="E60" s="170"/>
      <c r="F60" s="170"/>
      <c r="G60" s="170"/>
      <c r="H60" s="291"/>
      <c r="I60" s="281"/>
      <c r="J60" s="281"/>
      <c r="K60" s="281"/>
      <c r="L60" s="292"/>
      <c r="M60" s="293"/>
      <c r="N60" s="294"/>
    </row>
    <row r="61" spans="1:14" ht="15.75" thickBot="1">
      <c r="B61" s="219"/>
      <c r="C61" s="220"/>
      <c r="D61" s="220"/>
      <c r="E61" s="220"/>
      <c r="F61" s="220"/>
      <c r="G61" s="220"/>
      <c r="H61" s="171"/>
      <c r="I61" s="192"/>
      <c r="J61" s="192"/>
      <c r="K61" s="192"/>
      <c r="L61" s="732"/>
      <c r="M61" s="733"/>
      <c r="N61" s="97"/>
    </row>
    <row r="62" spans="1:14" ht="15.75" thickBot="1">
      <c r="B62" s="688" t="s">
        <v>186</v>
      </c>
      <c r="C62" s="689"/>
      <c r="D62" s="689"/>
      <c r="E62" s="689"/>
      <c r="F62" s="689"/>
      <c r="G62" s="689"/>
      <c r="H62" s="689"/>
      <c r="I62" s="689"/>
      <c r="J62" s="689"/>
      <c r="K62" s="689"/>
      <c r="L62" s="689"/>
      <c r="M62" s="690"/>
      <c r="N62" s="172">
        <f>N56+N57+N58+N59+N60</f>
        <v>14950</v>
      </c>
    </row>
    <row r="63" spans="1:14">
      <c r="B63" s="163"/>
      <c r="C63" s="151"/>
      <c r="D63" s="151"/>
      <c r="E63" s="151"/>
      <c r="F63" s="151"/>
      <c r="G63" s="151"/>
      <c r="H63" s="151"/>
      <c r="I63" s="151"/>
      <c r="J63" s="151"/>
      <c r="K63" s="151"/>
      <c r="L63" s="151"/>
      <c r="M63" s="151"/>
      <c r="N63" s="152"/>
    </row>
    <row r="64" spans="1:14">
      <c r="B64" s="153" t="s">
        <v>9</v>
      </c>
      <c r="C64" s="154"/>
      <c r="D64" s="154"/>
      <c r="E64" s="154"/>
      <c r="F64" s="154"/>
      <c r="G64" s="154"/>
      <c r="H64" s="154"/>
      <c r="I64" s="154"/>
      <c r="J64" s="154"/>
      <c r="K64" s="154"/>
      <c r="L64" s="154"/>
      <c r="M64" s="154"/>
      <c r="N64" s="155"/>
    </row>
    <row r="65" spans="1:15" ht="15.75" thickBot="1">
      <c r="B65" s="164"/>
      <c r="C65" s="139"/>
      <c r="D65" s="139"/>
      <c r="E65" s="139"/>
      <c r="F65" s="139"/>
      <c r="G65" s="139"/>
      <c r="H65" s="139"/>
      <c r="I65" s="139"/>
      <c r="J65" s="139"/>
      <c r="K65" s="139"/>
      <c r="L65" s="139"/>
      <c r="M65" s="139"/>
      <c r="N65" s="141"/>
    </row>
    <row r="66" spans="1:15" ht="25.5">
      <c r="B66" s="719" t="s">
        <v>194</v>
      </c>
      <c r="C66" s="720"/>
      <c r="D66" s="720"/>
      <c r="E66" s="720"/>
      <c r="F66" s="720"/>
      <c r="G66" s="720"/>
      <c r="H66" s="720"/>
      <c r="I66" s="165" t="s">
        <v>195</v>
      </c>
      <c r="J66" s="167" t="s">
        <v>196</v>
      </c>
      <c r="K66" s="166" t="s">
        <v>197</v>
      </c>
      <c r="L66" s="721" t="s">
        <v>183</v>
      </c>
      <c r="M66" s="722"/>
      <c r="N66" s="173" t="s">
        <v>184</v>
      </c>
    </row>
    <row r="67" spans="1:15">
      <c r="A67" s="194" t="s">
        <v>334</v>
      </c>
      <c r="B67" s="174" t="str">
        <f>VLOOKUP(A67,'[68]MANO DE OBRA'!A8:D68,3,FALSE)</f>
        <v>Obrero (2)</v>
      </c>
      <c r="C67" s="170"/>
      <c r="D67" s="170"/>
      <c r="E67" s="170"/>
      <c r="F67" s="170"/>
      <c r="G67" s="170"/>
      <c r="H67" s="170"/>
      <c r="I67" s="295">
        <f>K67/J67*100</f>
        <v>49181.133333333331</v>
      </c>
      <c r="J67" s="296">
        <v>185</v>
      </c>
      <c r="K67" s="297">
        <f>VLOOKUP(A67,'[68]MANO DE OBRA'!A8:D99,4,FALSE)</f>
        <v>90985.096666666665</v>
      </c>
      <c r="L67" s="175"/>
      <c r="M67" s="368">
        <v>280</v>
      </c>
      <c r="N67" s="369">
        <f>K67/M67</f>
        <v>324.94677380952379</v>
      </c>
      <c r="O67" s="176"/>
    </row>
    <row r="68" spans="1:15">
      <c r="A68" s="194" t="s">
        <v>199</v>
      </c>
      <c r="B68" s="174" t="str">
        <f>VLOOKUP(A68,'[68]MANO DE OBRA'!A8:D69,3,FALSE)</f>
        <v>Oficial</v>
      </c>
      <c r="C68" s="170"/>
      <c r="D68" s="170"/>
      <c r="E68" s="170"/>
      <c r="F68" s="170"/>
      <c r="G68" s="170"/>
      <c r="H68" s="170"/>
      <c r="I68" s="295">
        <f>K68/J68*100</f>
        <v>51800</v>
      </c>
      <c r="J68" s="296">
        <v>185</v>
      </c>
      <c r="K68" s="297">
        <v>95830</v>
      </c>
      <c r="L68" s="175"/>
      <c r="M68" s="370">
        <v>280</v>
      </c>
      <c r="N68" s="369">
        <f>K68/M68</f>
        <v>342.25</v>
      </c>
    </row>
    <row r="69" spans="1:15">
      <c r="B69" s="174"/>
      <c r="C69" s="170"/>
      <c r="D69" s="170"/>
      <c r="E69" s="170"/>
      <c r="F69" s="170"/>
      <c r="G69" s="170"/>
      <c r="H69" s="170"/>
      <c r="I69" s="281"/>
      <c r="J69" s="301"/>
      <c r="K69" s="302"/>
      <c r="L69" s="175"/>
      <c r="M69" s="303"/>
      <c r="N69" s="299"/>
    </row>
    <row r="70" spans="1:15">
      <c r="B70" s="174"/>
      <c r="C70" s="170"/>
      <c r="D70" s="170"/>
      <c r="E70" s="170"/>
      <c r="F70" s="170"/>
      <c r="G70" s="170"/>
      <c r="H70" s="170"/>
      <c r="I70" s="281"/>
      <c r="J70" s="301"/>
      <c r="K70" s="302"/>
      <c r="L70" s="218"/>
      <c r="M70" s="303"/>
      <c r="N70" s="299"/>
    </row>
    <row r="71" spans="1:15">
      <c r="B71" s="174"/>
      <c r="C71" s="170"/>
      <c r="D71" s="170"/>
      <c r="E71" s="170"/>
      <c r="F71" s="170"/>
      <c r="G71" s="170"/>
      <c r="H71" s="170"/>
      <c r="I71" s="281"/>
      <c r="J71" s="301"/>
      <c r="K71" s="302"/>
      <c r="L71" s="218"/>
      <c r="M71" s="303"/>
      <c r="N71" s="299"/>
    </row>
    <row r="72" spans="1:15" ht="15.75" thickBot="1">
      <c r="B72" s="723"/>
      <c r="C72" s="724"/>
      <c r="D72" s="724"/>
      <c r="E72" s="724"/>
      <c r="F72" s="724"/>
      <c r="G72" s="724"/>
      <c r="H72" s="724"/>
      <c r="I72" s="192"/>
      <c r="J72" s="192"/>
      <c r="K72" s="192"/>
      <c r="L72" s="725"/>
      <c r="M72" s="725"/>
      <c r="N72" s="162"/>
    </row>
    <row r="73" spans="1:15" ht="15.75" thickBot="1">
      <c r="B73" s="688" t="s">
        <v>186</v>
      </c>
      <c r="C73" s="689"/>
      <c r="D73" s="689"/>
      <c r="E73" s="689"/>
      <c r="F73" s="689"/>
      <c r="G73" s="689"/>
      <c r="H73" s="689"/>
      <c r="I73" s="689"/>
      <c r="J73" s="689"/>
      <c r="K73" s="689"/>
      <c r="L73" s="689"/>
      <c r="M73" s="690"/>
      <c r="N73" s="304">
        <f>SUM(N67:N72)</f>
        <v>667.19677380952385</v>
      </c>
    </row>
    <row r="74" spans="1:15" ht="15.75" thickBot="1">
      <c r="B74" s="163"/>
      <c r="C74" s="151"/>
      <c r="D74" s="151"/>
      <c r="E74" s="151"/>
      <c r="F74" s="151"/>
      <c r="G74" s="151"/>
      <c r="H74" s="151"/>
      <c r="I74" s="151"/>
      <c r="J74" s="151"/>
      <c r="K74" s="151"/>
      <c r="L74" s="151"/>
      <c r="M74" s="151"/>
      <c r="N74" s="152"/>
    </row>
    <row r="75" spans="1:15" ht="15.75" thickBot="1">
      <c r="B75" s="700" t="s">
        <v>200</v>
      </c>
      <c r="C75" s="701"/>
      <c r="D75" s="701"/>
      <c r="E75" s="701"/>
      <c r="F75" s="701"/>
      <c r="G75" s="701"/>
      <c r="H75" s="701"/>
      <c r="I75" s="701"/>
      <c r="J75" s="701"/>
      <c r="K75" s="701"/>
      <c r="L75" s="701"/>
      <c r="M75" s="702"/>
      <c r="N75" s="177">
        <f>N42+N51+N62+N73</f>
        <v>29138.650114169886</v>
      </c>
    </row>
    <row r="76" spans="1:15">
      <c r="B76" s="163"/>
      <c r="C76" s="151"/>
      <c r="D76" s="151"/>
      <c r="E76" s="151"/>
      <c r="F76" s="151"/>
      <c r="G76" s="151"/>
      <c r="H76" s="151"/>
      <c r="I76" s="151"/>
      <c r="J76" s="151"/>
      <c r="K76" s="151"/>
      <c r="L76" s="151"/>
      <c r="M76" s="151"/>
      <c r="N76" s="152"/>
    </row>
    <row r="77" spans="1:15">
      <c r="B77" s="153" t="s">
        <v>10</v>
      </c>
      <c r="C77" s="154"/>
      <c r="D77" s="154"/>
      <c r="E77" s="154"/>
      <c r="F77" s="154"/>
      <c r="G77" s="154"/>
      <c r="H77" s="154"/>
      <c r="I77" s="154"/>
      <c r="J77" s="154"/>
      <c r="K77" s="154"/>
      <c r="L77" s="154"/>
      <c r="M77" s="154"/>
      <c r="N77" s="155"/>
    </row>
    <row r="78" spans="1:15" ht="15.75" thickBot="1">
      <c r="B78" s="164"/>
      <c r="C78" s="139"/>
      <c r="D78" s="139"/>
      <c r="E78" s="139"/>
      <c r="F78" s="139"/>
      <c r="G78" s="139"/>
      <c r="H78" s="139"/>
      <c r="I78" s="139"/>
      <c r="J78" s="139"/>
      <c r="K78" s="139"/>
      <c r="L78" s="139"/>
      <c r="M78" s="139"/>
      <c r="N78" s="141"/>
    </row>
    <row r="79" spans="1:15">
      <c r="B79" s="703" t="s">
        <v>6</v>
      </c>
      <c r="C79" s="704"/>
      <c r="D79" s="704"/>
      <c r="E79" s="704"/>
      <c r="F79" s="704"/>
      <c r="G79" s="704"/>
      <c r="H79" s="704"/>
      <c r="I79" s="215"/>
      <c r="J79" s="305"/>
      <c r="K79" s="306" t="s">
        <v>11</v>
      </c>
      <c r="L79" s="705" t="s">
        <v>12</v>
      </c>
      <c r="M79" s="706"/>
      <c r="N79" s="307"/>
    </row>
    <row r="80" spans="1:15">
      <c r="B80" s="707" t="s">
        <v>3</v>
      </c>
      <c r="C80" s="708"/>
      <c r="D80" s="708"/>
      <c r="E80" s="708"/>
      <c r="F80" s="708"/>
      <c r="G80" s="708"/>
      <c r="H80" s="708"/>
      <c r="I80" s="56"/>
      <c r="J80" s="178"/>
      <c r="K80" s="308">
        <v>0.20499999999999999</v>
      </c>
      <c r="L80" s="709">
        <f>N75*K80</f>
        <v>5973.4232734048264</v>
      </c>
      <c r="M80" s="710"/>
      <c r="N80" s="57"/>
    </row>
    <row r="81" spans="1:14">
      <c r="B81" s="179" t="s">
        <v>13</v>
      </c>
      <c r="C81" s="180"/>
      <c r="D81" s="180"/>
      <c r="E81" s="180"/>
      <c r="F81" s="180"/>
      <c r="G81" s="180"/>
      <c r="H81" s="180"/>
      <c r="I81" s="56"/>
      <c r="J81" s="178"/>
      <c r="K81" s="308">
        <v>0.05</v>
      </c>
      <c r="L81" s="709">
        <f>N75*K81</f>
        <v>1456.9325057084943</v>
      </c>
      <c r="M81" s="710"/>
      <c r="N81" s="57"/>
    </row>
    <row r="82" spans="1:14" ht="15.75" thickBot="1">
      <c r="B82" s="181" t="s">
        <v>4</v>
      </c>
      <c r="C82" s="182"/>
      <c r="D82" s="182"/>
      <c r="E82" s="182"/>
      <c r="F82" s="182"/>
      <c r="G82" s="182"/>
      <c r="H82" s="182"/>
      <c r="I82" s="58"/>
      <c r="J82" s="183"/>
      <c r="K82" s="309">
        <v>0.05</v>
      </c>
      <c r="L82" s="711">
        <f>N75*K82</f>
        <v>1456.9325057084943</v>
      </c>
      <c r="M82" s="712"/>
      <c r="N82" s="57"/>
    </row>
    <row r="83" spans="1:14" ht="15.75" thickBot="1">
      <c r="B83" s="700" t="s">
        <v>186</v>
      </c>
      <c r="C83" s="701"/>
      <c r="D83" s="701"/>
      <c r="E83" s="701"/>
      <c r="F83" s="701"/>
      <c r="G83" s="701"/>
      <c r="H83" s="701"/>
      <c r="I83" s="701"/>
      <c r="J83" s="701"/>
      <c r="K83" s="701"/>
      <c r="L83" s="701"/>
      <c r="M83" s="702"/>
      <c r="N83" s="59">
        <f>L80+L81+L82</f>
        <v>8887.2882848218142</v>
      </c>
    </row>
    <row r="84" spans="1:14" ht="15.75" thickBot="1">
      <c r="B84" s="163"/>
      <c r="C84" s="151"/>
      <c r="D84" s="151"/>
      <c r="E84" s="151"/>
      <c r="F84" s="151"/>
      <c r="G84" s="151"/>
      <c r="H84" s="151"/>
      <c r="I84" s="151"/>
      <c r="J84" s="151"/>
      <c r="K84" s="151"/>
      <c r="L84" s="151"/>
      <c r="M84" s="151"/>
      <c r="N84" s="152"/>
    </row>
    <row r="85" spans="1:14" ht="15.75" thickBot="1">
      <c r="A85" s="105" t="s">
        <v>201</v>
      </c>
      <c r="B85" s="700" t="s">
        <v>202</v>
      </c>
      <c r="C85" s="701"/>
      <c r="D85" s="701"/>
      <c r="E85" s="701"/>
      <c r="F85" s="701"/>
      <c r="G85" s="701"/>
      <c r="H85" s="701"/>
      <c r="I85" s="701"/>
      <c r="J85" s="701"/>
      <c r="K85" s="701"/>
      <c r="L85" s="701"/>
      <c r="M85" s="702"/>
      <c r="N85" s="310">
        <f>N75+N83</f>
        <v>38025.938398991697</v>
      </c>
    </row>
    <row r="86" spans="1:14">
      <c r="B86" s="371"/>
      <c r="C86" s="372"/>
      <c r="D86" s="372"/>
      <c r="E86" s="372"/>
      <c r="F86" s="372"/>
      <c r="G86" s="372"/>
      <c r="H86" s="372"/>
      <c r="I86" s="372"/>
      <c r="J86" s="372"/>
      <c r="K86" s="372"/>
      <c r="L86" s="372"/>
      <c r="M86" s="372"/>
      <c r="N86" s="373"/>
    </row>
    <row r="87" spans="1:14">
      <c r="B87" s="374"/>
      <c r="C87" s="375"/>
      <c r="D87" s="375"/>
      <c r="E87" s="375"/>
      <c r="F87" s="375"/>
      <c r="G87" s="375"/>
      <c r="H87" s="375"/>
      <c r="I87" s="375"/>
      <c r="J87" s="375"/>
      <c r="K87" s="375"/>
      <c r="L87" s="375"/>
      <c r="M87" s="375"/>
      <c r="N87" s="376"/>
    </row>
    <row r="88" spans="1:14">
      <c r="B88" s="374"/>
      <c r="C88" s="375"/>
      <c r="D88" s="375"/>
      <c r="E88" s="375"/>
      <c r="F88" s="375"/>
      <c r="G88" s="375"/>
      <c r="H88" s="375"/>
      <c r="I88" s="375"/>
      <c r="J88" s="375"/>
      <c r="K88" s="375"/>
      <c r="L88" s="375"/>
      <c r="M88" s="375"/>
      <c r="N88" s="376"/>
    </row>
    <row r="89" spans="1:14">
      <c r="B89" s="374"/>
      <c r="C89" s="375"/>
      <c r="D89" s="375"/>
      <c r="E89" s="375"/>
      <c r="F89" s="375"/>
      <c r="G89" s="375"/>
      <c r="H89" s="375"/>
      <c r="I89" s="375"/>
      <c r="J89" s="375"/>
      <c r="K89" s="375"/>
      <c r="L89" s="375"/>
      <c r="M89" s="375"/>
      <c r="N89" s="376"/>
    </row>
    <row r="90" spans="1:14">
      <c r="B90" s="374"/>
      <c r="C90" s="375"/>
      <c r="D90" s="375"/>
      <c r="E90" s="377" t="s">
        <v>203</v>
      </c>
      <c r="F90" s="377"/>
      <c r="G90" s="377"/>
      <c r="H90" s="377"/>
      <c r="I90" s="377"/>
      <c r="J90" s="377"/>
      <c r="K90" s="375"/>
      <c r="L90" s="375"/>
      <c r="M90" s="375"/>
      <c r="N90" s="376"/>
    </row>
    <row r="91" spans="1:14">
      <c r="B91" s="374"/>
      <c r="C91" s="375"/>
      <c r="D91" s="375"/>
      <c r="E91" s="375" t="s">
        <v>204</v>
      </c>
      <c r="F91" s="375"/>
      <c r="G91" s="375"/>
      <c r="H91" s="375"/>
      <c r="I91" s="375"/>
      <c r="J91" s="375"/>
      <c r="K91" s="375"/>
      <c r="L91" s="375"/>
      <c r="M91" s="375"/>
      <c r="N91" s="376"/>
    </row>
    <row r="92" spans="1:14">
      <c r="B92" s="374"/>
      <c r="C92" s="375"/>
      <c r="D92" s="375"/>
      <c r="E92" s="375" t="s">
        <v>205</v>
      </c>
      <c r="F92" s="375"/>
      <c r="G92" s="375"/>
      <c r="H92" s="375"/>
      <c r="I92" s="375"/>
      <c r="J92" s="375"/>
      <c r="K92" s="375"/>
      <c r="L92" s="375"/>
      <c r="M92" s="375"/>
      <c r="N92" s="376"/>
    </row>
    <row r="93" spans="1:14">
      <c r="B93" s="374"/>
      <c r="C93" s="375"/>
      <c r="D93" s="375"/>
      <c r="E93" s="375" t="s">
        <v>206</v>
      </c>
      <c r="F93" s="375"/>
      <c r="G93" s="375"/>
      <c r="H93" s="375"/>
      <c r="I93" s="375"/>
      <c r="J93" s="375"/>
      <c r="K93" s="375"/>
      <c r="L93" s="375"/>
      <c r="M93" s="375"/>
      <c r="N93" s="376"/>
    </row>
    <row r="94" spans="1:14" ht="15.75" thickBot="1">
      <c r="B94" s="374"/>
      <c r="C94" s="375"/>
      <c r="D94" s="375"/>
      <c r="E94" s="375"/>
      <c r="F94" s="375" t="s">
        <v>158</v>
      </c>
      <c r="G94" s="375"/>
      <c r="H94" s="375"/>
      <c r="I94" s="375"/>
      <c r="J94" s="375"/>
      <c r="K94" s="375"/>
      <c r="L94" s="375"/>
      <c r="M94" s="375"/>
      <c r="N94" s="376"/>
    </row>
    <row r="95" spans="1:14">
      <c r="B95" s="311" t="s">
        <v>326</v>
      </c>
      <c r="C95" s="312"/>
      <c r="D95" s="312"/>
      <c r="E95" s="312"/>
      <c r="F95" s="312"/>
      <c r="G95" s="312"/>
      <c r="H95" s="312"/>
      <c r="I95" s="312"/>
      <c r="J95" s="312"/>
      <c r="K95" s="312"/>
      <c r="L95" s="312"/>
      <c r="M95" s="312"/>
      <c r="N95" s="313"/>
    </row>
    <row r="96" spans="1:14">
      <c r="B96" s="378"/>
      <c r="C96" s="379"/>
      <c r="D96" s="379"/>
      <c r="E96" s="379"/>
      <c r="F96" s="379"/>
      <c r="G96" s="379"/>
      <c r="H96" s="379"/>
      <c r="I96" s="379"/>
      <c r="J96" s="379"/>
      <c r="K96" s="379"/>
      <c r="L96" s="379"/>
      <c r="M96" s="379"/>
      <c r="N96" s="380"/>
    </row>
    <row r="97" spans="2:14">
      <c r="B97" s="378"/>
      <c r="C97" s="379"/>
      <c r="D97" s="379"/>
      <c r="E97" s="379"/>
      <c r="F97" s="379"/>
      <c r="G97" s="379"/>
      <c r="H97" s="379"/>
      <c r="I97" s="379"/>
      <c r="J97" s="379"/>
      <c r="K97" s="379"/>
      <c r="L97" s="379"/>
      <c r="M97" s="379"/>
      <c r="N97" s="380"/>
    </row>
    <row r="98" spans="2:14">
      <c r="B98" s="378"/>
      <c r="C98" s="379"/>
      <c r="D98" s="379"/>
      <c r="E98" s="379"/>
      <c r="F98" s="379"/>
      <c r="G98" s="379"/>
      <c r="H98" s="379"/>
      <c r="I98" s="379"/>
      <c r="J98" s="379"/>
      <c r="K98" s="379"/>
      <c r="L98" s="379"/>
      <c r="M98" s="379"/>
      <c r="N98" s="380"/>
    </row>
    <row r="99" spans="2:14" ht="15.75" thickBot="1">
      <c r="B99" s="381"/>
      <c r="C99" s="382"/>
      <c r="D99" s="382"/>
      <c r="E99" s="382"/>
      <c r="F99" s="382"/>
      <c r="G99" s="382"/>
      <c r="H99" s="382"/>
      <c r="I99" s="382"/>
      <c r="J99" s="382"/>
      <c r="K99" s="382"/>
      <c r="L99" s="382"/>
      <c r="M99" s="382"/>
      <c r="N99" s="383"/>
    </row>
    <row r="100" spans="2:14">
      <c r="B100" s="384"/>
      <c r="C100" s="385"/>
      <c r="D100" s="385"/>
      <c r="E100" s="385"/>
      <c r="F100" s="385"/>
      <c r="G100" s="385"/>
      <c r="H100" s="385"/>
      <c r="I100" s="385"/>
      <c r="J100" s="385"/>
      <c r="K100" s="385"/>
      <c r="L100" s="385"/>
      <c r="M100" s="385"/>
      <c r="N100" s="386"/>
    </row>
    <row r="101" spans="2:14">
      <c r="B101" s="387" t="s">
        <v>327</v>
      </c>
      <c r="C101" s="388"/>
      <c r="D101" s="388"/>
      <c r="E101" s="388"/>
      <c r="F101" s="388"/>
      <c r="G101" s="388"/>
      <c r="H101" s="388"/>
      <c r="I101" s="388"/>
      <c r="J101" s="388"/>
      <c r="K101" s="388"/>
      <c r="L101" s="388"/>
      <c r="M101" s="388"/>
      <c r="N101" s="389"/>
    </row>
    <row r="102" spans="2:14" ht="15" customHeight="1">
      <c r="B102" s="839" t="s">
        <v>328</v>
      </c>
      <c r="C102" s="840"/>
      <c r="D102" s="840"/>
      <c r="E102" s="840"/>
      <c r="F102" s="840"/>
      <c r="G102" s="840"/>
      <c r="H102" s="840"/>
      <c r="I102" s="840"/>
      <c r="J102" s="840"/>
      <c r="K102" s="840"/>
      <c r="L102" s="840"/>
      <c r="M102" s="840"/>
      <c r="N102" s="841"/>
    </row>
    <row r="103" spans="2:14" ht="15" customHeight="1">
      <c r="B103" s="839"/>
      <c r="C103" s="840"/>
      <c r="D103" s="840"/>
      <c r="E103" s="840"/>
      <c r="F103" s="840"/>
      <c r="G103" s="840"/>
      <c r="H103" s="840"/>
      <c r="I103" s="840"/>
      <c r="J103" s="840"/>
      <c r="K103" s="840"/>
      <c r="L103" s="840"/>
      <c r="M103" s="840"/>
      <c r="N103" s="841"/>
    </row>
    <row r="104" spans="2:14" ht="30" customHeight="1">
      <c r="B104" s="842" t="s">
        <v>329</v>
      </c>
      <c r="C104" s="843"/>
      <c r="D104" s="843"/>
      <c r="E104" s="843"/>
      <c r="F104" s="843"/>
      <c r="G104" s="843"/>
      <c r="H104" s="843"/>
      <c r="I104" s="843"/>
      <c r="J104" s="843"/>
      <c r="K104" s="843"/>
      <c r="L104" s="843"/>
      <c r="M104" s="843"/>
      <c r="N104" s="844"/>
    </row>
    <row r="105" spans="2:14">
      <c r="B105" s="842"/>
      <c r="C105" s="843"/>
      <c r="D105" s="843"/>
      <c r="E105" s="843"/>
      <c r="F105" s="843"/>
      <c r="G105" s="843"/>
      <c r="H105" s="843"/>
      <c r="I105" s="843"/>
      <c r="J105" s="843"/>
      <c r="K105" s="843"/>
      <c r="L105" s="843"/>
      <c r="M105" s="843"/>
      <c r="N105" s="844"/>
    </row>
    <row r="106" spans="2:14">
      <c r="B106" s="390"/>
      <c r="C106" s="391"/>
      <c r="D106" s="391"/>
      <c r="E106" s="391"/>
      <c r="F106" s="391"/>
      <c r="G106" s="391"/>
      <c r="H106" s="391"/>
      <c r="I106" s="391"/>
      <c r="J106" s="391"/>
      <c r="K106" s="391"/>
      <c r="L106" s="391"/>
      <c r="M106" s="391"/>
      <c r="N106" s="392"/>
    </row>
    <row r="107" spans="2:14">
      <c r="B107" s="390"/>
      <c r="C107" s="391"/>
      <c r="D107" s="391"/>
      <c r="E107" s="391"/>
      <c r="F107" s="391"/>
      <c r="G107" s="391"/>
      <c r="H107" s="391"/>
      <c r="I107" s="391"/>
      <c r="J107" s="391"/>
      <c r="K107" s="391"/>
      <c r="L107" s="391"/>
      <c r="M107" s="391"/>
      <c r="N107" s="392"/>
    </row>
    <row r="108" spans="2:14">
      <c r="B108" s="390"/>
      <c r="C108" s="391"/>
      <c r="D108" s="391"/>
      <c r="E108" s="391"/>
      <c r="F108" s="391"/>
      <c r="G108" s="391"/>
      <c r="H108" s="391"/>
      <c r="I108" s="391"/>
      <c r="J108" s="391"/>
      <c r="K108" s="391"/>
      <c r="L108" s="391"/>
      <c r="M108" s="391"/>
      <c r="N108" s="392"/>
    </row>
    <row r="109" spans="2:14">
      <c r="B109" s="387"/>
      <c r="C109" s="388"/>
      <c r="D109" s="388"/>
      <c r="E109" s="388"/>
      <c r="F109" s="388"/>
      <c r="G109" s="388"/>
      <c r="H109" s="388"/>
      <c r="I109" s="388"/>
      <c r="J109" s="388"/>
      <c r="K109" s="388"/>
      <c r="L109" s="388"/>
      <c r="M109" s="388"/>
      <c r="N109" s="389"/>
    </row>
    <row r="110" spans="2:14">
      <c r="B110" s="374"/>
      <c r="C110" s="375"/>
      <c r="D110" s="375"/>
      <c r="E110" s="375" t="s">
        <v>203</v>
      </c>
      <c r="F110" s="377"/>
      <c r="G110" s="377"/>
      <c r="H110" s="375"/>
      <c r="I110" s="375"/>
      <c r="J110" s="375"/>
      <c r="K110" s="375"/>
      <c r="L110" s="375"/>
      <c r="M110" s="375"/>
      <c r="N110" s="376"/>
    </row>
    <row r="111" spans="2:14">
      <c r="B111" s="374"/>
      <c r="C111" s="375"/>
      <c r="D111" s="375"/>
      <c r="E111" s="393" t="s">
        <v>204</v>
      </c>
      <c r="F111" s="375"/>
      <c r="G111" s="375"/>
      <c r="H111" s="393"/>
      <c r="I111" s="393"/>
      <c r="J111" s="393"/>
      <c r="K111" s="375"/>
      <c r="L111" s="375"/>
      <c r="M111" s="375"/>
      <c r="N111" s="376"/>
    </row>
    <row r="112" spans="2:14">
      <c r="B112" s="374"/>
      <c r="C112" s="375"/>
      <c r="D112" s="375"/>
      <c r="E112" s="394" t="s">
        <v>207</v>
      </c>
      <c r="F112" s="375"/>
      <c r="G112" s="375"/>
      <c r="H112" s="394"/>
      <c r="I112" s="394"/>
      <c r="J112" s="394"/>
      <c r="K112" s="375"/>
      <c r="L112" s="375"/>
      <c r="M112" s="375"/>
      <c r="N112" s="376"/>
    </row>
    <row r="113" spans="2:14">
      <c r="B113" s="395"/>
      <c r="C113" s="388"/>
      <c r="D113" s="388"/>
      <c r="E113" s="375" t="s">
        <v>206</v>
      </c>
      <c r="F113" s="375"/>
      <c r="G113" s="375"/>
      <c r="H113" s="375"/>
      <c r="I113" s="375"/>
      <c r="J113" s="375"/>
      <c r="K113" s="388"/>
      <c r="L113" s="388"/>
      <c r="M113" s="388"/>
      <c r="N113" s="389"/>
    </row>
    <row r="114" spans="2:14">
      <c r="B114" s="395"/>
      <c r="C114" s="388"/>
      <c r="D114" s="388"/>
      <c r="E114" s="388"/>
      <c r="F114" s="375"/>
      <c r="G114" s="375"/>
      <c r="H114" s="375"/>
      <c r="I114" s="375"/>
      <c r="J114" s="375"/>
      <c r="K114" s="388"/>
      <c r="L114" s="388"/>
      <c r="M114" s="388"/>
      <c r="N114" s="389"/>
    </row>
    <row r="115" spans="2:14">
      <c r="B115" s="395" t="s">
        <v>330</v>
      </c>
      <c r="C115" s="394"/>
      <c r="D115" s="394"/>
      <c r="E115" s="375"/>
      <c r="F115" s="375"/>
      <c r="G115" s="375"/>
      <c r="H115" s="375"/>
      <c r="I115" s="375"/>
      <c r="J115" s="845"/>
      <c r="K115" s="845"/>
      <c r="L115" s="845"/>
      <c r="M115" s="845"/>
      <c r="N115" s="846"/>
    </row>
    <row r="116" spans="2:14" ht="15.75" thickBot="1">
      <c r="B116" s="396" t="s">
        <v>331</v>
      </c>
      <c r="C116" s="397"/>
      <c r="D116" s="397"/>
      <c r="E116" s="398"/>
      <c r="F116" s="398"/>
      <c r="G116" s="398"/>
      <c r="H116" s="398"/>
      <c r="I116" s="398"/>
      <c r="J116" s="847"/>
      <c r="K116" s="847"/>
      <c r="L116" s="847"/>
      <c r="M116" s="847"/>
      <c r="N116" s="848"/>
    </row>
  </sheetData>
  <mergeCells count="64">
    <mergeCell ref="D11:E11"/>
    <mergeCell ref="B10:E10"/>
    <mergeCell ref="I10:J10"/>
    <mergeCell ref="B1:B6"/>
    <mergeCell ref="C1:J1"/>
    <mergeCell ref="C4:J4"/>
    <mergeCell ref="C6:J6"/>
    <mergeCell ref="K1:K2"/>
    <mergeCell ref="C5:J5"/>
    <mergeCell ref="K5:K6"/>
    <mergeCell ref="L1:N2"/>
    <mergeCell ref="C2:J2"/>
    <mergeCell ref="C3:J3"/>
    <mergeCell ref="K3:K4"/>
    <mergeCell ref="L3:N4"/>
    <mergeCell ref="L5:L6"/>
    <mergeCell ref="M5:M6"/>
    <mergeCell ref="N5:N6"/>
    <mergeCell ref="L12:N12"/>
    <mergeCell ref="F25:H25"/>
    <mergeCell ref="B27:N27"/>
    <mergeCell ref="C29:I29"/>
    <mergeCell ref="L29:M29"/>
    <mergeCell ref="D15:M16"/>
    <mergeCell ref="L41:M41"/>
    <mergeCell ref="C30:I30"/>
    <mergeCell ref="L30:M30"/>
    <mergeCell ref="B35:H35"/>
    <mergeCell ref="I35:J35"/>
    <mergeCell ref="L35:M35"/>
    <mergeCell ref="B36:H36"/>
    <mergeCell ref="B37:H37"/>
    <mergeCell ref="B39:H39"/>
    <mergeCell ref="B40:D40"/>
    <mergeCell ref="B41:H41"/>
    <mergeCell ref="I41:J41"/>
    <mergeCell ref="B66:H66"/>
    <mergeCell ref="L66:M66"/>
    <mergeCell ref="B42:M42"/>
    <mergeCell ref="B46:I46"/>
    <mergeCell ref="L46:M46"/>
    <mergeCell ref="B51:M51"/>
    <mergeCell ref="L55:M55"/>
    <mergeCell ref="L56:M56"/>
    <mergeCell ref="L57:M57"/>
    <mergeCell ref="L58:M58"/>
    <mergeCell ref="L59:M59"/>
    <mergeCell ref="L61:M61"/>
    <mergeCell ref="B62:M62"/>
    <mergeCell ref="B72:H72"/>
    <mergeCell ref="L72:M72"/>
    <mergeCell ref="B73:M73"/>
    <mergeCell ref="B75:M75"/>
    <mergeCell ref="B79:H79"/>
    <mergeCell ref="L79:M79"/>
    <mergeCell ref="B102:N103"/>
    <mergeCell ref="B104:N105"/>
    <mergeCell ref="J115:N116"/>
    <mergeCell ref="B80:H80"/>
    <mergeCell ref="L80:M80"/>
    <mergeCell ref="L81:M81"/>
    <mergeCell ref="L82:M82"/>
    <mergeCell ref="B83:M83"/>
    <mergeCell ref="B85:M85"/>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315699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3156993" r:id="rId4"/>
      </mc:Fallback>
    </mc:AlternateContent>
  </oleObjec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B050"/>
  </sheetPr>
  <dimension ref="A1:O120"/>
  <sheetViews>
    <sheetView topLeftCell="A25" zoomScale="77" zoomScaleNormal="77" workbookViewId="0">
      <selection activeCell="I22" sqref="I22"/>
    </sheetView>
  </sheetViews>
  <sheetFormatPr baseColWidth="10" defaultRowHeight="15"/>
  <cols>
    <col min="1" max="1" width="10.140625" style="105" bestFit="1" customWidth="1"/>
    <col min="2" max="2" width="16.28515625" style="105" customWidth="1"/>
    <col min="3" max="5" width="11.42578125" style="105"/>
    <col min="6" max="6" width="14.42578125" style="105" customWidth="1"/>
    <col min="7" max="8" width="11.42578125" style="105"/>
    <col min="9" max="9" width="12.140625" style="105" customWidth="1"/>
    <col min="10" max="10" width="15.5703125" style="105" customWidth="1"/>
    <col min="11" max="11" width="19.5703125" style="105" customWidth="1"/>
    <col min="12" max="12" width="11.42578125" style="105"/>
    <col min="13" max="13" width="13.42578125" style="105" customWidth="1"/>
    <col min="14" max="14" width="17.42578125" style="105" customWidth="1"/>
    <col min="15" max="15" width="12" style="105" bestFit="1" customWidth="1"/>
    <col min="16" max="16384" width="11.42578125" style="105"/>
  </cols>
  <sheetData>
    <row r="1" spans="2:14" ht="25.5" customHeight="1">
      <c r="B1" s="813"/>
      <c r="C1" s="816"/>
      <c r="D1" s="817"/>
      <c r="E1" s="817"/>
      <c r="F1" s="817"/>
      <c r="G1" s="817"/>
      <c r="H1" s="817"/>
      <c r="I1" s="817"/>
      <c r="J1" s="818"/>
      <c r="K1" s="819" t="s">
        <v>27</v>
      </c>
      <c r="L1" s="826" t="s">
        <v>303</v>
      </c>
      <c r="M1" s="827"/>
      <c r="N1" s="828"/>
    </row>
    <row r="2" spans="2:14">
      <c r="B2" s="814"/>
      <c r="C2" s="821" t="s">
        <v>1</v>
      </c>
      <c r="D2" s="822"/>
      <c r="E2" s="822"/>
      <c r="F2" s="822"/>
      <c r="G2" s="822"/>
      <c r="H2" s="822"/>
      <c r="I2" s="822"/>
      <c r="J2" s="823"/>
      <c r="K2" s="820"/>
      <c r="L2" s="829"/>
      <c r="M2" s="830"/>
      <c r="N2" s="831"/>
    </row>
    <row r="3" spans="2:14">
      <c r="B3" s="814"/>
      <c r="C3" s="821" t="s">
        <v>304</v>
      </c>
      <c r="D3" s="822"/>
      <c r="E3" s="822"/>
      <c r="F3" s="822"/>
      <c r="G3" s="822"/>
      <c r="H3" s="822"/>
      <c r="I3" s="822"/>
      <c r="J3" s="823"/>
      <c r="K3" s="824" t="s">
        <v>171</v>
      </c>
      <c r="L3" s="833">
        <v>1</v>
      </c>
      <c r="M3" s="834"/>
      <c r="N3" s="835"/>
    </row>
    <row r="4" spans="2:14">
      <c r="B4" s="814"/>
      <c r="C4" s="821" t="s">
        <v>305</v>
      </c>
      <c r="D4" s="822"/>
      <c r="E4" s="822"/>
      <c r="F4" s="822"/>
      <c r="G4" s="822"/>
      <c r="H4" s="822"/>
      <c r="I4" s="822"/>
      <c r="J4" s="823"/>
      <c r="K4" s="832"/>
      <c r="L4" s="836"/>
      <c r="M4" s="837"/>
      <c r="N4" s="838"/>
    </row>
    <row r="5" spans="2:14">
      <c r="B5" s="814"/>
      <c r="C5" s="821" t="s">
        <v>306</v>
      </c>
      <c r="D5" s="822"/>
      <c r="E5" s="822"/>
      <c r="F5" s="822"/>
      <c r="G5" s="822"/>
      <c r="H5" s="822"/>
      <c r="I5" s="822"/>
      <c r="J5" s="823"/>
      <c r="K5" s="824" t="s">
        <v>172</v>
      </c>
      <c r="L5" s="803"/>
      <c r="M5" s="803" t="s">
        <v>173</v>
      </c>
      <c r="N5" s="805"/>
    </row>
    <row r="6" spans="2:14" ht="15.75" thickBot="1">
      <c r="B6" s="815"/>
      <c r="C6" s="807"/>
      <c r="D6" s="808"/>
      <c r="E6" s="808"/>
      <c r="F6" s="808"/>
      <c r="G6" s="808"/>
      <c r="H6" s="808"/>
      <c r="I6" s="808"/>
      <c r="J6" s="809"/>
      <c r="K6" s="825"/>
      <c r="L6" s="804"/>
      <c r="M6" s="804"/>
      <c r="N6" s="806"/>
    </row>
    <row r="7" spans="2:14" ht="15.75" thickBot="1">
      <c r="B7" s="329"/>
      <c r="C7" s="330"/>
      <c r="D7" s="330"/>
      <c r="E7" s="330"/>
      <c r="F7" s="330"/>
      <c r="G7" s="330"/>
      <c r="H7" s="330"/>
      <c r="I7" s="330"/>
      <c r="J7" s="330"/>
      <c r="K7" s="330"/>
      <c r="L7" s="331"/>
      <c r="M7" s="331"/>
      <c r="N7" s="332"/>
    </row>
    <row r="8" spans="2:14" ht="18.75" customHeight="1">
      <c r="B8" s="333"/>
      <c r="C8" s="334"/>
      <c r="D8" s="334"/>
      <c r="E8" s="334"/>
      <c r="F8" s="334"/>
      <c r="G8" s="334"/>
      <c r="H8" s="335"/>
      <c r="I8" s="334"/>
      <c r="J8" s="334"/>
      <c r="K8" s="336" t="s">
        <v>174</v>
      </c>
      <c r="L8" s="337"/>
      <c r="M8" s="337"/>
      <c r="N8" s="338"/>
    </row>
    <row r="9" spans="2:14">
      <c r="B9" s="339"/>
      <c r="C9" s="340"/>
      <c r="D9" s="340"/>
      <c r="E9" s="340"/>
      <c r="F9" s="340"/>
      <c r="G9" s="340"/>
      <c r="H9" s="341"/>
      <c r="I9" s="340"/>
      <c r="J9" s="340"/>
      <c r="K9" s="342"/>
      <c r="L9" s="343" t="s">
        <v>307</v>
      </c>
      <c r="M9" s="343" t="s">
        <v>308</v>
      </c>
      <c r="N9" s="344" t="s">
        <v>309</v>
      </c>
    </row>
    <row r="10" spans="2:14" ht="36">
      <c r="B10" s="810" t="s">
        <v>310</v>
      </c>
      <c r="C10" s="811"/>
      <c r="D10" s="811"/>
      <c r="E10" s="811"/>
      <c r="F10" s="345" t="s">
        <v>311</v>
      </c>
      <c r="G10" s="340"/>
      <c r="H10" s="346"/>
      <c r="I10" s="812" t="s">
        <v>312</v>
      </c>
      <c r="J10" s="812"/>
      <c r="K10" s="347" t="s">
        <v>311</v>
      </c>
      <c r="L10" s="343"/>
      <c r="M10" s="343"/>
      <c r="N10" s="344"/>
    </row>
    <row r="11" spans="2:14">
      <c r="B11" s="242" t="s">
        <v>175</v>
      </c>
      <c r="C11" s="243"/>
      <c r="D11" s="754"/>
      <c r="E11" s="754"/>
      <c r="F11" s="244"/>
      <c r="G11" s="245"/>
      <c r="H11" s="243"/>
      <c r="I11" s="240"/>
      <c r="J11" s="246" t="s">
        <v>176</v>
      </c>
      <c r="K11" s="247"/>
      <c r="L11" s="244"/>
      <c r="M11" s="244"/>
      <c r="N11" s="248"/>
    </row>
    <row r="12" spans="2:14" ht="15.75" thickBot="1">
      <c r="B12" s="249"/>
      <c r="C12" s="250"/>
      <c r="D12" s="251"/>
      <c r="E12" s="251"/>
      <c r="F12" s="251"/>
      <c r="G12" s="251"/>
      <c r="H12" s="250"/>
      <c r="I12" s="251"/>
      <c r="J12" s="250"/>
      <c r="K12" s="251"/>
      <c r="L12" s="755"/>
      <c r="M12" s="755"/>
      <c r="N12" s="756"/>
    </row>
    <row r="13" spans="2:14">
      <c r="B13" s="109"/>
      <c r="C13" s="110"/>
      <c r="D13" s="110"/>
      <c r="E13" s="110"/>
      <c r="F13" s="110"/>
      <c r="G13" s="110"/>
      <c r="H13" s="110"/>
      <c r="I13" s="110"/>
      <c r="J13" s="110"/>
      <c r="K13" s="110"/>
      <c r="L13" s="110"/>
      <c r="M13" s="110"/>
      <c r="N13" s="112"/>
    </row>
    <row r="14" spans="2:14">
      <c r="B14" s="115" t="s">
        <v>177</v>
      </c>
      <c r="C14" s="116"/>
      <c r="D14" s="118" t="s">
        <v>173</v>
      </c>
      <c r="E14" s="117"/>
      <c r="F14" s="111"/>
      <c r="G14" s="111"/>
      <c r="H14" s="119"/>
      <c r="I14" s="119"/>
      <c r="J14" s="119"/>
      <c r="K14" s="119"/>
      <c r="L14" s="119"/>
      <c r="M14" s="119"/>
      <c r="N14" s="114"/>
    </row>
    <row r="15" spans="2:14" ht="19.5" customHeight="1">
      <c r="B15" s="120" t="s">
        <v>313</v>
      </c>
      <c r="C15" s="121"/>
      <c r="D15" s="801" t="s">
        <v>352</v>
      </c>
      <c r="E15" s="801"/>
      <c r="F15" s="801"/>
      <c r="G15" s="801"/>
      <c r="H15" s="801"/>
      <c r="I15" s="801"/>
      <c r="J15" s="801"/>
      <c r="K15" s="801"/>
      <c r="L15" s="801"/>
      <c r="M15" s="801"/>
      <c r="N15" s="114"/>
    </row>
    <row r="16" spans="2:14">
      <c r="B16" s="120"/>
      <c r="C16" s="253"/>
      <c r="D16" s="802"/>
      <c r="E16" s="802"/>
      <c r="F16" s="802"/>
      <c r="G16" s="802"/>
      <c r="H16" s="802"/>
      <c r="I16" s="802"/>
      <c r="J16" s="802"/>
      <c r="K16" s="802"/>
      <c r="L16" s="802"/>
      <c r="M16" s="802"/>
      <c r="N16" s="114"/>
    </row>
    <row r="17" spans="1:14">
      <c r="B17" s="120"/>
      <c r="C17" s="121"/>
      <c r="D17" s="122"/>
      <c r="E17" s="122"/>
      <c r="F17" s="122"/>
      <c r="G17" s="122"/>
      <c r="H17" s="122"/>
      <c r="I17" s="122"/>
      <c r="J17" s="122"/>
      <c r="K17" s="122"/>
      <c r="L17" s="122"/>
      <c r="M17" s="122"/>
      <c r="N17" s="123"/>
    </row>
    <row r="18" spans="1:14">
      <c r="B18" s="120" t="s">
        <v>314</v>
      </c>
      <c r="C18" s="253"/>
      <c r="D18" s="252"/>
      <c r="E18" s="252"/>
      <c r="F18" s="252"/>
      <c r="G18" s="252"/>
      <c r="H18" s="252"/>
      <c r="I18" s="184"/>
      <c r="J18" s="118" t="s">
        <v>315</v>
      </c>
      <c r="K18" s="252"/>
      <c r="L18" s="252"/>
      <c r="M18" s="252"/>
      <c r="N18" s="254"/>
    </row>
    <row r="19" spans="1:14">
      <c r="B19" s="120"/>
      <c r="C19" s="121"/>
      <c r="D19" s="122"/>
      <c r="E19" s="122"/>
      <c r="F19" s="122"/>
      <c r="G19" s="122"/>
      <c r="H19" s="122"/>
      <c r="I19" s="122"/>
      <c r="J19" s="122"/>
      <c r="K19" s="122"/>
      <c r="L19" s="122"/>
      <c r="M19" s="122"/>
      <c r="N19" s="123"/>
    </row>
    <row r="20" spans="1:14">
      <c r="B20" s="120" t="s">
        <v>316</v>
      </c>
      <c r="C20" s="253"/>
      <c r="D20" s="124"/>
      <c r="E20" s="124"/>
      <c r="F20" s="124"/>
      <c r="G20" s="124"/>
      <c r="H20" s="124"/>
      <c r="I20" s="124"/>
      <c r="J20" s="124"/>
      <c r="K20" s="124"/>
      <c r="L20" s="124"/>
      <c r="M20" s="124"/>
      <c r="N20" s="125"/>
    </row>
    <row r="21" spans="1:14">
      <c r="B21" s="120"/>
      <c r="C21" s="121"/>
      <c r="D21" s="126"/>
      <c r="E21" s="126"/>
      <c r="F21" s="126"/>
      <c r="G21" s="126"/>
      <c r="H21" s="126"/>
      <c r="I21" s="126"/>
      <c r="J21" s="126"/>
      <c r="K21" s="126"/>
      <c r="L21" s="126"/>
      <c r="M21" s="126"/>
      <c r="N21" s="127"/>
    </row>
    <row r="22" spans="1:14">
      <c r="B22" s="120" t="s">
        <v>317</v>
      </c>
      <c r="C22" s="253"/>
      <c r="D22" s="124"/>
      <c r="E22" s="124"/>
      <c r="F22" s="124"/>
      <c r="G22" s="124"/>
      <c r="H22" s="124"/>
      <c r="I22" s="124"/>
      <c r="J22" s="124"/>
      <c r="K22" s="255" t="s">
        <v>318</v>
      </c>
      <c r="L22" s="256"/>
      <c r="M22" s="255" t="s">
        <v>173</v>
      </c>
      <c r="N22" s="257"/>
    </row>
    <row r="23" spans="1:14">
      <c r="B23" s="120"/>
      <c r="C23" s="121"/>
      <c r="D23" s="126"/>
      <c r="E23" s="126"/>
      <c r="F23" s="126"/>
      <c r="G23" s="126"/>
      <c r="H23" s="126"/>
      <c r="I23" s="126"/>
      <c r="J23" s="126"/>
      <c r="K23" s="126"/>
      <c r="L23" s="126"/>
      <c r="M23" s="126"/>
      <c r="N23" s="127"/>
    </row>
    <row r="24" spans="1:14">
      <c r="B24" s="120" t="s">
        <v>319</v>
      </c>
      <c r="C24" s="121"/>
      <c r="D24" s="126"/>
      <c r="E24" s="126"/>
      <c r="F24" s="258"/>
      <c r="G24" s="259"/>
      <c r="H24" s="184"/>
      <c r="I24" s="124"/>
      <c r="J24" s="124"/>
      <c r="K24" s="111"/>
      <c r="L24" s="126"/>
      <c r="M24" s="126"/>
      <c r="N24" s="127"/>
    </row>
    <row r="25" spans="1:14">
      <c r="B25" s="260"/>
      <c r="C25" s="261"/>
      <c r="D25" s="262"/>
      <c r="E25" s="262"/>
      <c r="F25" s="757" t="s">
        <v>320</v>
      </c>
      <c r="G25" s="758"/>
      <c r="H25" s="758"/>
      <c r="I25" s="262" t="s">
        <v>308</v>
      </c>
      <c r="J25" s="262" t="s">
        <v>309</v>
      </c>
      <c r="K25" s="263"/>
      <c r="L25" s="262"/>
      <c r="M25" s="262"/>
      <c r="N25" s="264"/>
    </row>
    <row r="26" spans="1:14">
      <c r="B26" s="113"/>
      <c r="C26" s="119"/>
      <c r="D26" s="119"/>
      <c r="E26" s="119"/>
      <c r="F26" s="119"/>
      <c r="G26" s="119"/>
      <c r="H26" s="119"/>
      <c r="I26" s="119"/>
      <c r="J26" s="119"/>
      <c r="K26" s="119"/>
      <c r="L26" s="119"/>
      <c r="M26" s="119"/>
      <c r="N26" s="114"/>
    </row>
    <row r="27" spans="1:14">
      <c r="B27" s="759" t="s">
        <v>178</v>
      </c>
      <c r="C27" s="760"/>
      <c r="D27" s="760"/>
      <c r="E27" s="760"/>
      <c r="F27" s="760"/>
      <c r="G27" s="760"/>
      <c r="H27" s="760"/>
      <c r="I27" s="760"/>
      <c r="J27" s="760"/>
      <c r="K27" s="760"/>
      <c r="L27" s="760"/>
      <c r="M27" s="760"/>
      <c r="N27" s="761"/>
    </row>
    <row r="28" spans="1:14" ht="15.75" thickBot="1">
      <c r="B28" s="163"/>
      <c r="C28" s="151"/>
      <c r="D28" s="151"/>
      <c r="E28" s="151"/>
      <c r="F28" s="151"/>
      <c r="G28" s="151"/>
      <c r="H28" s="151"/>
      <c r="I28" s="151"/>
      <c r="J28" s="151"/>
      <c r="K28" s="151"/>
      <c r="L28" s="151"/>
      <c r="M28" s="151"/>
      <c r="N28" s="152"/>
    </row>
    <row r="29" spans="1:14" ht="30.75" customHeight="1" thickBot="1">
      <c r="B29" s="128" t="s">
        <v>179</v>
      </c>
      <c r="C29" s="762" t="s">
        <v>102</v>
      </c>
      <c r="D29" s="763"/>
      <c r="E29" s="763"/>
      <c r="F29" s="763"/>
      <c r="G29" s="763"/>
      <c r="H29" s="763"/>
      <c r="I29" s="763"/>
      <c r="J29" s="129"/>
      <c r="K29" s="265" t="s">
        <v>321</v>
      </c>
      <c r="L29" s="764" t="s">
        <v>180</v>
      </c>
      <c r="M29" s="765"/>
      <c r="N29" s="128" t="s">
        <v>16</v>
      </c>
    </row>
    <row r="30" spans="1:14" ht="17.25" hidden="1" customHeight="1">
      <c r="B30" s="128" t="s">
        <v>179</v>
      </c>
      <c r="C30" s="762" t="s">
        <v>102</v>
      </c>
      <c r="D30" s="763"/>
      <c r="E30" s="763"/>
      <c r="F30" s="763"/>
      <c r="G30" s="763"/>
      <c r="H30" s="763"/>
      <c r="I30" s="763"/>
      <c r="J30" s="129"/>
      <c r="K30" s="266"/>
      <c r="L30" s="764" t="s">
        <v>180</v>
      </c>
      <c r="M30" s="765"/>
      <c r="N30" s="128" t="s">
        <v>16</v>
      </c>
    </row>
    <row r="31" spans="1:14" ht="15.75" customHeight="1" thickBot="1">
      <c r="A31" s="105" t="s">
        <v>7</v>
      </c>
      <c r="B31" s="130" t="s">
        <v>266</v>
      </c>
      <c r="C31" s="53" t="s">
        <v>285</v>
      </c>
      <c r="D31" s="54"/>
      <c r="E31" s="54"/>
      <c r="F31" s="54"/>
      <c r="G31" s="54"/>
      <c r="H31" s="54"/>
      <c r="I31" s="54"/>
      <c r="J31" s="54"/>
      <c r="K31" s="348"/>
      <c r="L31" s="268" t="s">
        <v>0</v>
      </c>
      <c r="M31" s="131"/>
      <c r="N31" s="132"/>
    </row>
    <row r="32" spans="1:14" ht="6" customHeight="1">
      <c r="B32" s="133"/>
      <c r="C32" s="134"/>
      <c r="D32" s="134"/>
      <c r="E32" s="134"/>
      <c r="F32" s="134"/>
      <c r="G32" s="134"/>
      <c r="H32" s="134"/>
      <c r="I32" s="134"/>
      <c r="J32" s="134"/>
      <c r="K32" s="134"/>
      <c r="L32" s="134"/>
      <c r="M32" s="134"/>
      <c r="N32" s="135"/>
    </row>
    <row r="33" spans="1:14">
      <c r="B33" s="136" t="s">
        <v>5</v>
      </c>
      <c r="C33" s="137"/>
      <c r="D33" s="137"/>
      <c r="E33" s="137"/>
      <c r="F33" s="137"/>
      <c r="G33" s="137"/>
      <c r="H33" s="137"/>
      <c r="I33" s="137"/>
      <c r="J33" s="137"/>
      <c r="K33" s="137"/>
      <c r="L33" s="137"/>
      <c r="M33" s="137"/>
      <c r="N33" s="138"/>
    </row>
    <row r="34" spans="1:14" ht="15.75" thickBot="1">
      <c r="B34" s="269"/>
      <c r="C34" s="139"/>
      <c r="D34" s="139"/>
      <c r="E34" s="139"/>
      <c r="F34" s="139"/>
      <c r="G34" s="139"/>
      <c r="H34" s="139"/>
      <c r="I34" s="140"/>
      <c r="J34" s="140"/>
      <c r="K34" s="139"/>
      <c r="L34" s="139"/>
      <c r="M34" s="139"/>
      <c r="N34" s="141"/>
    </row>
    <row r="35" spans="1:14">
      <c r="B35" s="766" t="s">
        <v>102</v>
      </c>
      <c r="C35" s="767"/>
      <c r="D35" s="767"/>
      <c r="E35" s="767"/>
      <c r="F35" s="767"/>
      <c r="G35" s="767"/>
      <c r="H35" s="768"/>
      <c r="I35" s="769" t="s">
        <v>181</v>
      </c>
      <c r="J35" s="770"/>
      <c r="K35" s="142" t="s">
        <v>182</v>
      </c>
      <c r="L35" s="771" t="s">
        <v>183</v>
      </c>
      <c r="M35" s="768"/>
      <c r="N35" s="143" t="s">
        <v>184</v>
      </c>
    </row>
    <row r="36" spans="1:14">
      <c r="A36" s="189" t="s">
        <v>286</v>
      </c>
      <c r="B36" s="734" t="str">
        <f>VLOOKUP(A36,[68]EQUIPOS!A6:D154,3,FALSE)</f>
        <v>Compactador manual (SALTARIN) Peso de operación (Kg.) 52, Fuerza de impacto por golpe (KN) 12.</v>
      </c>
      <c r="C36" s="735"/>
      <c r="D36" s="735"/>
      <c r="E36" s="735"/>
      <c r="F36" s="735"/>
      <c r="G36" s="735"/>
      <c r="H36" s="736"/>
      <c r="I36" s="270"/>
      <c r="J36" s="271"/>
      <c r="K36" s="272">
        <f>VLOOKUP(A36,[68]EQUIPOS!A6:D163,4,FALSE)</f>
        <v>12500</v>
      </c>
      <c r="L36" s="273"/>
      <c r="M36" s="352">
        <v>2.5</v>
      </c>
      <c r="N36" s="275">
        <f>K36/M36</f>
        <v>5000</v>
      </c>
    </row>
    <row r="37" spans="1:14">
      <c r="A37" s="189"/>
      <c r="B37" s="734"/>
      <c r="C37" s="735"/>
      <c r="D37" s="735"/>
      <c r="E37" s="735"/>
      <c r="F37" s="735"/>
      <c r="G37" s="735"/>
      <c r="H37" s="736"/>
      <c r="I37" s="349"/>
      <c r="J37" s="350"/>
      <c r="K37" s="272"/>
      <c r="L37" s="351"/>
      <c r="M37" s="352"/>
      <c r="N37" s="275"/>
    </row>
    <row r="38" spans="1:14">
      <c r="A38" s="189"/>
      <c r="B38" s="734"/>
      <c r="C38" s="735"/>
      <c r="D38" s="735"/>
      <c r="E38" s="735"/>
      <c r="F38" s="735"/>
      <c r="G38" s="735"/>
      <c r="H38" s="736"/>
      <c r="I38" s="353"/>
      <c r="J38" s="354"/>
      <c r="K38" s="272"/>
      <c r="L38" s="355"/>
      <c r="M38" s="356"/>
      <c r="N38" s="275"/>
    </row>
    <row r="39" spans="1:14">
      <c r="B39" s="734"/>
      <c r="C39" s="735"/>
      <c r="D39" s="735"/>
      <c r="E39" s="735"/>
      <c r="F39" s="735"/>
      <c r="G39" s="735"/>
      <c r="H39" s="736"/>
      <c r="I39" s="144"/>
      <c r="J39" s="145"/>
      <c r="K39" s="272"/>
      <c r="L39" s="278"/>
      <c r="M39" s="352"/>
      <c r="N39" s="275"/>
    </row>
    <row r="40" spans="1:14">
      <c r="B40" s="209"/>
      <c r="C40" s="210"/>
      <c r="D40" s="210"/>
      <c r="E40" s="210"/>
      <c r="F40" s="212"/>
      <c r="G40" s="212"/>
      <c r="H40" s="191"/>
      <c r="I40" s="144"/>
      <c r="J40" s="145"/>
      <c r="K40" s="272"/>
      <c r="L40" s="278"/>
      <c r="M40" s="279"/>
      <c r="N40" s="363"/>
    </row>
    <row r="41" spans="1:14">
      <c r="B41" s="741" t="s">
        <v>185</v>
      </c>
      <c r="C41" s="742"/>
      <c r="D41" s="742"/>
      <c r="E41" s="146"/>
      <c r="F41" s="147"/>
      <c r="G41" s="147"/>
      <c r="H41" s="148"/>
      <c r="I41" s="144"/>
      <c r="J41" s="145"/>
      <c r="K41" s="281"/>
      <c r="L41" s="278"/>
      <c r="M41" s="357">
        <v>0.05</v>
      </c>
      <c r="N41" s="282">
        <f>N77*M41</f>
        <v>374.625</v>
      </c>
    </row>
    <row r="42" spans="1:14" ht="15.75" thickBot="1">
      <c r="B42" s="734"/>
      <c r="C42" s="735"/>
      <c r="D42" s="735"/>
      <c r="E42" s="735"/>
      <c r="F42" s="735"/>
      <c r="G42" s="735"/>
      <c r="H42" s="736"/>
      <c r="I42" s="743"/>
      <c r="J42" s="744"/>
      <c r="K42" s="149"/>
      <c r="L42" s="745"/>
      <c r="M42" s="746"/>
      <c r="N42" s="150"/>
    </row>
    <row r="43" spans="1:14" ht="15.75" thickBot="1">
      <c r="B43" s="700" t="s">
        <v>186</v>
      </c>
      <c r="C43" s="701"/>
      <c r="D43" s="701"/>
      <c r="E43" s="701"/>
      <c r="F43" s="701"/>
      <c r="G43" s="701"/>
      <c r="H43" s="701"/>
      <c r="I43" s="701"/>
      <c r="J43" s="701"/>
      <c r="K43" s="701"/>
      <c r="L43" s="701"/>
      <c r="M43" s="702"/>
      <c r="N43" s="358">
        <f>SUM(N36:N42)</f>
        <v>5374.625</v>
      </c>
    </row>
    <row r="44" spans="1:14">
      <c r="B44" s="283"/>
      <c r="C44" s="151"/>
      <c r="D44" s="151"/>
      <c r="E44" s="151"/>
      <c r="F44" s="151"/>
      <c r="G44" s="151"/>
      <c r="H44" s="151"/>
      <c r="I44" s="151"/>
      <c r="J44" s="151"/>
      <c r="K44" s="151"/>
      <c r="L44" s="151"/>
      <c r="M44" s="151"/>
      <c r="N44" s="152"/>
    </row>
    <row r="45" spans="1:14">
      <c r="B45" s="153" t="s">
        <v>187</v>
      </c>
      <c r="C45" s="154"/>
      <c r="D45" s="154"/>
      <c r="E45" s="154"/>
      <c r="F45" s="154"/>
      <c r="G45" s="154"/>
      <c r="H45" s="154"/>
      <c r="I45" s="154"/>
      <c r="J45" s="154"/>
      <c r="K45" s="154"/>
      <c r="L45" s="154"/>
      <c r="M45" s="154"/>
      <c r="N45" s="155"/>
    </row>
    <row r="46" spans="1:14" ht="15.75" thickBot="1">
      <c r="B46" s="156"/>
      <c r="C46" s="140"/>
      <c r="D46" s="140"/>
      <c r="E46" s="140"/>
      <c r="F46" s="140"/>
      <c r="G46" s="140"/>
      <c r="H46" s="140"/>
      <c r="I46" s="140"/>
      <c r="J46" s="139"/>
      <c r="K46" s="139"/>
      <c r="L46" s="139"/>
      <c r="M46" s="139"/>
      <c r="N46" s="141"/>
    </row>
    <row r="47" spans="1:14">
      <c r="B47" s="703" t="s">
        <v>102</v>
      </c>
      <c r="C47" s="704"/>
      <c r="D47" s="704"/>
      <c r="E47" s="704"/>
      <c r="F47" s="704"/>
      <c r="G47" s="704"/>
      <c r="H47" s="704"/>
      <c r="I47" s="726"/>
      <c r="J47" s="216" t="s">
        <v>180</v>
      </c>
      <c r="K47" s="157" t="s">
        <v>16</v>
      </c>
      <c r="L47" s="727" t="s">
        <v>188</v>
      </c>
      <c r="M47" s="726"/>
      <c r="N47" s="158" t="s">
        <v>184</v>
      </c>
    </row>
    <row r="48" spans="1:14">
      <c r="A48" s="190" t="s">
        <v>259</v>
      </c>
      <c r="B48" s="159" t="str">
        <f>VLOOKUP(A48,[68]MATERIALES!A5:D373,3,FALSE)</f>
        <v xml:space="preserve">Material seleccionado para Relleno
</v>
      </c>
      <c r="C48" s="284"/>
      <c r="D48" s="284"/>
      <c r="E48" s="284"/>
      <c r="F48" s="284"/>
      <c r="G48" s="284"/>
      <c r="H48" s="284"/>
      <c r="I48" s="271"/>
      <c r="J48" s="256" t="str">
        <f>VLOOKUP(A48,[68]MATERIALES!A4:D640,2,FALSE)</f>
        <v>m3</v>
      </c>
      <c r="K48" s="285">
        <v>1.3</v>
      </c>
      <c r="L48" s="270"/>
      <c r="M48" s="359">
        <f>VLOOKUP(A48,[68]MATERIALES!A5:D396,4,FALSE)</f>
        <v>19730.559987553799</v>
      </c>
      <c r="N48" s="275">
        <f>K48*M48</f>
        <v>25649.727983819939</v>
      </c>
    </row>
    <row r="49" spans="1:14">
      <c r="A49" s="190" t="s">
        <v>258</v>
      </c>
      <c r="B49" s="159" t="str">
        <f>VLOOKUP(A49,[68]MATERIALES!A6:D373,3,FALSE)</f>
        <v>Agua</v>
      </c>
      <c r="C49" s="360"/>
      <c r="D49" s="360"/>
      <c r="E49" s="360"/>
      <c r="F49" s="360"/>
      <c r="G49" s="360"/>
      <c r="H49" s="360"/>
      <c r="I49" s="360"/>
      <c r="J49" s="221" t="str">
        <f>VLOOKUP(A49,[68]MATERIALES!A5:D641,2,FALSE)</f>
        <v>lt</v>
      </c>
      <c r="K49" s="361">
        <v>30</v>
      </c>
      <c r="L49" s="349"/>
      <c r="M49" s="359">
        <f>VLOOKUP(A49,[68]MATERIALES!A6:D397,4,FALSE)</f>
        <v>35.656490152579906</v>
      </c>
      <c r="N49" s="275">
        <f>K49*M49</f>
        <v>1069.6947045773973</v>
      </c>
    </row>
    <row r="50" spans="1:14">
      <c r="A50" s="190"/>
      <c r="B50" s="159"/>
      <c r="C50" s="360"/>
      <c r="D50" s="360"/>
      <c r="E50" s="360"/>
      <c r="F50" s="360"/>
      <c r="G50" s="360"/>
      <c r="H50" s="360"/>
      <c r="I50" s="360"/>
      <c r="J50" s="221"/>
      <c r="K50" s="361"/>
      <c r="L50" s="349"/>
      <c r="M50" s="359"/>
      <c r="N50" s="275"/>
    </row>
    <row r="51" spans="1:14">
      <c r="A51" s="190"/>
      <c r="B51" s="159"/>
      <c r="C51" s="360"/>
      <c r="D51" s="360"/>
      <c r="E51" s="360"/>
      <c r="F51" s="360"/>
      <c r="G51" s="360"/>
      <c r="H51" s="360"/>
      <c r="I51" s="360"/>
      <c r="J51" s="221"/>
      <c r="K51" s="361"/>
      <c r="L51" s="349"/>
      <c r="M51" s="359"/>
      <c r="N51" s="275"/>
    </row>
    <row r="52" spans="1:14">
      <c r="A52" s="190"/>
      <c r="B52" s="159"/>
      <c r="C52" s="360"/>
      <c r="D52" s="360"/>
      <c r="E52" s="360"/>
      <c r="F52" s="360"/>
      <c r="G52" s="360"/>
      <c r="H52" s="360"/>
      <c r="I52" s="360"/>
      <c r="J52" s="221"/>
      <c r="K52" s="361"/>
      <c r="L52" s="349"/>
      <c r="M52" s="359"/>
      <c r="N52" s="275"/>
    </row>
    <row r="53" spans="1:14">
      <c r="A53" s="190"/>
      <c r="B53" s="159"/>
      <c r="C53" s="360"/>
      <c r="D53" s="360"/>
      <c r="E53" s="360"/>
      <c r="F53" s="360"/>
      <c r="G53" s="360"/>
      <c r="H53" s="360"/>
      <c r="I53" s="360"/>
      <c r="J53" s="221"/>
      <c r="K53" s="361"/>
      <c r="L53" s="349"/>
      <c r="M53" s="359"/>
      <c r="N53" s="275"/>
    </row>
    <row r="54" spans="1:14" ht="15.75" thickBot="1">
      <c r="B54" s="159"/>
      <c r="C54" s="220"/>
      <c r="D54" s="220"/>
      <c r="E54" s="220"/>
      <c r="F54" s="220"/>
      <c r="G54" s="220"/>
      <c r="H54" s="220"/>
      <c r="I54" s="220"/>
      <c r="J54" s="223"/>
      <c r="K54" s="192"/>
      <c r="L54" s="193"/>
      <c r="M54" s="359"/>
      <c r="N54" s="275"/>
    </row>
    <row r="55" spans="1:14" ht="15.75" thickBot="1">
      <c r="B55" s="700" t="s">
        <v>186</v>
      </c>
      <c r="C55" s="701"/>
      <c r="D55" s="701"/>
      <c r="E55" s="701"/>
      <c r="F55" s="701"/>
      <c r="G55" s="701"/>
      <c r="H55" s="701"/>
      <c r="I55" s="701"/>
      <c r="J55" s="701"/>
      <c r="K55" s="701"/>
      <c r="L55" s="701"/>
      <c r="M55" s="702"/>
      <c r="N55" s="358">
        <f>SUM(N48:N54)</f>
        <v>26719.422688397335</v>
      </c>
    </row>
    <row r="56" spans="1:14">
      <c r="B56" s="163"/>
      <c r="C56" s="151"/>
      <c r="D56" s="151"/>
      <c r="E56" s="151"/>
      <c r="F56" s="151"/>
      <c r="G56" s="151"/>
      <c r="H56" s="151"/>
      <c r="I56" s="151"/>
      <c r="J56" s="151"/>
      <c r="K56" s="151"/>
      <c r="L56" s="151"/>
      <c r="M56" s="151"/>
      <c r="N56" s="152"/>
    </row>
    <row r="57" spans="1:14">
      <c r="B57" s="153" t="s">
        <v>8</v>
      </c>
      <c r="C57" s="154"/>
      <c r="D57" s="154"/>
      <c r="E57" s="154"/>
      <c r="F57" s="154"/>
      <c r="G57" s="154"/>
      <c r="H57" s="154"/>
      <c r="I57" s="154"/>
      <c r="J57" s="154"/>
      <c r="K57" s="154"/>
      <c r="L57" s="154"/>
      <c r="M57" s="154"/>
      <c r="N57" s="155"/>
    </row>
    <row r="58" spans="1:14" ht="15.75" thickBot="1">
      <c r="B58" s="164"/>
      <c r="C58" s="139"/>
      <c r="D58" s="139"/>
      <c r="E58" s="139"/>
      <c r="F58" s="139"/>
      <c r="G58" s="139"/>
      <c r="H58" s="139"/>
      <c r="I58" s="139"/>
      <c r="J58" s="139"/>
      <c r="K58" s="139"/>
      <c r="L58" s="139"/>
      <c r="M58" s="139"/>
      <c r="N58" s="141"/>
    </row>
    <row r="59" spans="1:14" ht="25.5">
      <c r="B59" s="214" t="s">
        <v>189</v>
      </c>
      <c r="C59" s="215"/>
      <c r="D59" s="215"/>
      <c r="E59" s="215"/>
      <c r="F59" s="215"/>
      <c r="G59" s="215"/>
      <c r="H59" s="165" t="s">
        <v>180</v>
      </c>
      <c r="I59" s="166" t="s">
        <v>190</v>
      </c>
      <c r="J59" s="167" t="s">
        <v>191</v>
      </c>
      <c r="K59" s="165" t="s">
        <v>192</v>
      </c>
      <c r="L59" s="728" t="s">
        <v>193</v>
      </c>
      <c r="M59" s="729"/>
      <c r="N59" s="168" t="s">
        <v>184</v>
      </c>
    </row>
    <row r="60" spans="1:14">
      <c r="A60" s="105" t="s">
        <v>262</v>
      </c>
      <c r="B60" s="169" t="str">
        <f>VLOOKUP(A60,[68]TRANSPORTE!A5:D117,3,FALSE)</f>
        <v>Transporte de material seleccionado para relleno</v>
      </c>
      <c r="C60" s="217"/>
      <c r="D60" s="217"/>
      <c r="E60" s="217"/>
      <c r="F60" s="217"/>
      <c r="G60" s="217"/>
      <c r="H60" s="221" t="s">
        <v>208</v>
      </c>
      <c r="I60" s="281">
        <v>1.3</v>
      </c>
      <c r="J60" s="289">
        <v>10</v>
      </c>
      <c r="K60" s="281">
        <f>I60*J60</f>
        <v>13</v>
      </c>
      <c r="L60" s="730">
        <v>1150</v>
      </c>
      <c r="M60" s="731"/>
      <c r="N60" s="290">
        <f>K60*L60</f>
        <v>14950</v>
      </c>
    </row>
    <row r="61" spans="1:14">
      <c r="B61" s="169"/>
      <c r="C61" s="170"/>
      <c r="D61" s="170"/>
      <c r="E61" s="170"/>
      <c r="F61" s="170"/>
      <c r="G61" s="170"/>
      <c r="H61" s="221"/>
      <c r="I61" s="281"/>
      <c r="J61" s="289"/>
      <c r="K61" s="281"/>
      <c r="L61" s="730"/>
      <c r="M61" s="731"/>
      <c r="N61" s="290"/>
    </row>
    <row r="62" spans="1:14">
      <c r="B62" s="169"/>
      <c r="C62" s="170"/>
      <c r="D62" s="170"/>
      <c r="E62" s="170"/>
      <c r="F62" s="170"/>
      <c r="G62" s="170"/>
      <c r="H62" s="221"/>
      <c r="I62" s="281"/>
      <c r="J62" s="289"/>
      <c r="K62" s="281"/>
      <c r="L62" s="730"/>
      <c r="M62" s="731"/>
      <c r="N62" s="290"/>
    </row>
    <row r="63" spans="1:14">
      <c r="B63" s="169"/>
      <c r="C63" s="170"/>
      <c r="D63" s="170"/>
      <c r="E63" s="170"/>
      <c r="F63" s="170"/>
      <c r="G63" s="170"/>
      <c r="H63" s="221"/>
      <c r="I63" s="281"/>
      <c r="J63" s="289"/>
      <c r="K63" s="281"/>
      <c r="L63" s="730"/>
      <c r="M63" s="731"/>
      <c r="N63" s="290"/>
    </row>
    <row r="64" spans="1:14">
      <c r="B64" s="169"/>
      <c r="C64" s="170"/>
      <c r="D64" s="170"/>
      <c r="E64" s="170"/>
      <c r="F64" s="170"/>
      <c r="G64" s="170"/>
      <c r="H64" s="291"/>
      <c r="I64" s="281"/>
      <c r="J64" s="281"/>
      <c r="K64" s="281"/>
      <c r="L64" s="292"/>
      <c r="M64" s="293"/>
      <c r="N64" s="294"/>
    </row>
    <row r="65" spans="1:15" ht="15.75" thickBot="1">
      <c r="B65" s="219"/>
      <c r="C65" s="220"/>
      <c r="D65" s="220"/>
      <c r="E65" s="220"/>
      <c r="F65" s="220"/>
      <c r="G65" s="220"/>
      <c r="H65" s="171"/>
      <c r="I65" s="192"/>
      <c r="J65" s="192"/>
      <c r="K65" s="192"/>
      <c r="L65" s="732"/>
      <c r="M65" s="733"/>
      <c r="N65" s="97"/>
    </row>
    <row r="66" spans="1:15" ht="15.75" thickBot="1">
      <c r="B66" s="688" t="s">
        <v>186</v>
      </c>
      <c r="C66" s="689"/>
      <c r="D66" s="689"/>
      <c r="E66" s="689"/>
      <c r="F66" s="689"/>
      <c r="G66" s="689"/>
      <c r="H66" s="689"/>
      <c r="I66" s="689"/>
      <c r="J66" s="689"/>
      <c r="K66" s="689"/>
      <c r="L66" s="689"/>
      <c r="M66" s="690"/>
      <c r="N66" s="172">
        <f>N60+N61+N62+N63+N64</f>
        <v>14950</v>
      </c>
    </row>
    <row r="67" spans="1:15">
      <c r="B67" s="163"/>
      <c r="C67" s="151"/>
      <c r="D67" s="151"/>
      <c r="E67" s="151"/>
      <c r="F67" s="151"/>
      <c r="G67" s="151"/>
      <c r="H67" s="151"/>
      <c r="I67" s="151"/>
      <c r="J67" s="151"/>
      <c r="K67" s="151"/>
      <c r="L67" s="151"/>
      <c r="M67" s="151"/>
      <c r="N67" s="152"/>
    </row>
    <row r="68" spans="1:15">
      <c r="B68" s="153" t="s">
        <v>9</v>
      </c>
      <c r="C68" s="154"/>
      <c r="D68" s="154"/>
      <c r="E68" s="154"/>
      <c r="F68" s="154"/>
      <c r="G68" s="154"/>
      <c r="H68" s="154"/>
      <c r="I68" s="154"/>
      <c r="J68" s="154"/>
      <c r="K68" s="154"/>
      <c r="L68" s="154"/>
      <c r="M68" s="154"/>
      <c r="N68" s="155"/>
    </row>
    <row r="69" spans="1:15" ht="15.75" thickBot="1">
      <c r="B69" s="164"/>
      <c r="C69" s="139"/>
      <c r="D69" s="139"/>
      <c r="E69" s="139"/>
      <c r="F69" s="139"/>
      <c r="G69" s="139"/>
      <c r="H69" s="139"/>
      <c r="I69" s="139"/>
      <c r="J69" s="139"/>
      <c r="K69" s="139"/>
      <c r="L69" s="139"/>
      <c r="M69" s="139"/>
      <c r="N69" s="141"/>
    </row>
    <row r="70" spans="1:15" ht="25.5">
      <c r="B70" s="719" t="s">
        <v>194</v>
      </c>
      <c r="C70" s="720"/>
      <c r="D70" s="720"/>
      <c r="E70" s="720"/>
      <c r="F70" s="720"/>
      <c r="G70" s="720"/>
      <c r="H70" s="720"/>
      <c r="I70" s="165" t="s">
        <v>195</v>
      </c>
      <c r="J70" s="167" t="s">
        <v>196</v>
      </c>
      <c r="K70" s="166" t="s">
        <v>197</v>
      </c>
      <c r="L70" s="721" t="s">
        <v>183</v>
      </c>
      <c r="M70" s="722"/>
      <c r="N70" s="173" t="s">
        <v>184</v>
      </c>
    </row>
    <row r="71" spans="1:15">
      <c r="A71" s="194" t="s">
        <v>198</v>
      </c>
      <c r="B71" s="174" t="str">
        <f>VLOOKUP(A71,'[68]MANO DE OBRA'!A8:D68,3,FALSE)</f>
        <v>Obrero (3)</v>
      </c>
      <c r="C71" s="170"/>
      <c r="D71" s="170"/>
      <c r="E71" s="170"/>
      <c r="F71" s="170"/>
      <c r="G71" s="170"/>
      <c r="H71" s="170"/>
      <c r="I71" s="295">
        <f>K71/J71*100</f>
        <v>81000</v>
      </c>
      <c r="J71" s="296">
        <v>185</v>
      </c>
      <c r="K71" s="297">
        <v>149850</v>
      </c>
      <c r="L71" s="175"/>
      <c r="M71" s="399">
        <v>20</v>
      </c>
      <c r="N71" s="369">
        <f>K71/M71</f>
        <v>7492.5</v>
      </c>
      <c r="O71" s="176"/>
    </row>
    <row r="72" spans="1:15">
      <c r="A72" s="194"/>
      <c r="B72" s="174"/>
      <c r="C72" s="170"/>
      <c r="D72" s="170"/>
      <c r="E72" s="170"/>
      <c r="F72" s="170"/>
      <c r="G72" s="170"/>
      <c r="H72" s="170"/>
      <c r="I72" s="295"/>
      <c r="J72" s="296"/>
      <c r="K72" s="297"/>
      <c r="L72" s="175"/>
      <c r="M72" s="370"/>
      <c r="N72" s="369"/>
    </row>
    <row r="73" spans="1:15">
      <c r="B73" s="174"/>
      <c r="C73" s="170"/>
      <c r="D73" s="170"/>
      <c r="E73" s="170"/>
      <c r="F73" s="170"/>
      <c r="G73" s="170"/>
      <c r="H73" s="170"/>
      <c r="I73" s="281"/>
      <c r="J73" s="301"/>
      <c r="K73" s="302"/>
      <c r="L73" s="175"/>
      <c r="M73" s="303"/>
      <c r="N73" s="299"/>
    </row>
    <row r="74" spans="1:15">
      <c r="B74" s="174"/>
      <c r="C74" s="170"/>
      <c r="D74" s="170"/>
      <c r="E74" s="170"/>
      <c r="F74" s="170"/>
      <c r="G74" s="170"/>
      <c r="H74" s="170"/>
      <c r="I74" s="281"/>
      <c r="J74" s="301"/>
      <c r="K74" s="302"/>
      <c r="L74" s="218"/>
      <c r="M74" s="303"/>
      <c r="N74" s="299"/>
    </row>
    <row r="75" spans="1:15">
      <c r="B75" s="174"/>
      <c r="C75" s="170"/>
      <c r="D75" s="170"/>
      <c r="E75" s="170"/>
      <c r="F75" s="170"/>
      <c r="G75" s="170"/>
      <c r="H75" s="170"/>
      <c r="I75" s="281"/>
      <c r="J75" s="301"/>
      <c r="K75" s="302"/>
      <c r="L75" s="218"/>
      <c r="M75" s="303"/>
      <c r="N75" s="299"/>
    </row>
    <row r="76" spans="1:15" ht="15.75" thickBot="1">
      <c r="B76" s="723"/>
      <c r="C76" s="724"/>
      <c r="D76" s="724"/>
      <c r="E76" s="724"/>
      <c r="F76" s="724"/>
      <c r="G76" s="724"/>
      <c r="H76" s="724"/>
      <c r="I76" s="192"/>
      <c r="J76" s="192"/>
      <c r="K76" s="192"/>
      <c r="L76" s="725"/>
      <c r="M76" s="725"/>
      <c r="N76" s="162"/>
    </row>
    <row r="77" spans="1:15" ht="15.75" thickBot="1">
      <c r="B77" s="688" t="s">
        <v>186</v>
      </c>
      <c r="C77" s="689"/>
      <c r="D77" s="689"/>
      <c r="E77" s="689"/>
      <c r="F77" s="689"/>
      <c r="G77" s="689"/>
      <c r="H77" s="689"/>
      <c r="I77" s="689"/>
      <c r="J77" s="689"/>
      <c r="K77" s="689"/>
      <c r="L77" s="689"/>
      <c r="M77" s="690"/>
      <c r="N77" s="304">
        <f>SUM(N71:N76)</f>
        <v>7492.5</v>
      </c>
    </row>
    <row r="78" spans="1:15" ht="15.75" thickBot="1">
      <c r="B78" s="163"/>
      <c r="C78" s="151"/>
      <c r="D78" s="151"/>
      <c r="E78" s="151"/>
      <c r="F78" s="151"/>
      <c r="G78" s="151"/>
      <c r="H78" s="151"/>
      <c r="I78" s="151"/>
      <c r="J78" s="151"/>
      <c r="K78" s="151"/>
      <c r="L78" s="151"/>
      <c r="M78" s="151"/>
      <c r="N78" s="152"/>
    </row>
    <row r="79" spans="1:15" ht="15.75" thickBot="1">
      <c r="B79" s="700" t="s">
        <v>200</v>
      </c>
      <c r="C79" s="701"/>
      <c r="D79" s="701"/>
      <c r="E79" s="701"/>
      <c r="F79" s="701"/>
      <c r="G79" s="701"/>
      <c r="H79" s="701"/>
      <c r="I79" s="701"/>
      <c r="J79" s="701"/>
      <c r="K79" s="701"/>
      <c r="L79" s="701"/>
      <c r="M79" s="702"/>
      <c r="N79" s="177">
        <f>N43+N55+N66+N77</f>
        <v>54536.547688397332</v>
      </c>
    </row>
    <row r="80" spans="1:15">
      <c r="B80" s="163"/>
      <c r="C80" s="151"/>
      <c r="D80" s="151"/>
      <c r="E80" s="151"/>
      <c r="F80" s="151"/>
      <c r="G80" s="151"/>
      <c r="H80" s="151"/>
      <c r="I80" s="151"/>
      <c r="J80" s="151"/>
      <c r="K80" s="151"/>
      <c r="L80" s="151"/>
      <c r="M80" s="151"/>
      <c r="N80" s="152"/>
    </row>
    <row r="81" spans="1:14">
      <c r="B81" s="153" t="s">
        <v>10</v>
      </c>
      <c r="C81" s="154"/>
      <c r="D81" s="154"/>
      <c r="E81" s="154"/>
      <c r="F81" s="154"/>
      <c r="G81" s="154"/>
      <c r="H81" s="154"/>
      <c r="I81" s="154"/>
      <c r="J81" s="154"/>
      <c r="K81" s="154"/>
      <c r="L81" s="154"/>
      <c r="M81" s="154"/>
      <c r="N81" s="155"/>
    </row>
    <row r="82" spans="1:14" ht="15.75" thickBot="1">
      <c r="B82" s="164"/>
      <c r="C82" s="139"/>
      <c r="D82" s="139"/>
      <c r="E82" s="139"/>
      <c r="F82" s="139"/>
      <c r="G82" s="139"/>
      <c r="H82" s="139"/>
      <c r="I82" s="139"/>
      <c r="J82" s="139"/>
      <c r="K82" s="139"/>
      <c r="L82" s="139"/>
      <c r="M82" s="139"/>
      <c r="N82" s="141"/>
    </row>
    <row r="83" spans="1:14">
      <c r="B83" s="703" t="s">
        <v>6</v>
      </c>
      <c r="C83" s="704"/>
      <c r="D83" s="704"/>
      <c r="E83" s="704"/>
      <c r="F83" s="704"/>
      <c r="G83" s="704"/>
      <c r="H83" s="704"/>
      <c r="I83" s="215"/>
      <c r="J83" s="305"/>
      <c r="K83" s="306" t="s">
        <v>11</v>
      </c>
      <c r="L83" s="705" t="s">
        <v>12</v>
      </c>
      <c r="M83" s="706"/>
      <c r="N83" s="307"/>
    </row>
    <row r="84" spans="1:14">
      <c r="B84" s="707" t="s">
        <v>3</v>
      </c>
      <c r="C84" s="708"/>
      <c r="D84" s="708"/>
      <c r="E84" s="708"/>
      <c r="F84" s="708"/>
      <c r="G84" s="708"/>
      <c r="H84" s="708"/>
      <c r="I84" s="56"/>
      <c r="J84" s="178"/>
      <c r="K84" s="308">
        <v>0.20499999999999999</v>
      </c>
      <c r="L84" s="709">
        <f>N79*K84</f>
        <v>11179.992276121453</v>
      </c>
      <c r="M84" s="710"/>
      <c r="N84" s="57"/>
    </row>
    <row r="85" spans="1:14">
      <c r="B85" s="179" t="s">
        <v>13</v>
      </c>
      <c r="C85" s="180"/>
      <c r="D85" s="180"/>
      <c r="E85" s="180"/>
      <c r="F85" s="180"/>
      <c r="G85" s="180"/>
      <c r="H85" s="180"/>
      <c r="I85" s="56"/>
      <c r="J85" s="178"/>
      <c r="K85" s="308">
        <v>0.05</v>
      </c>
      <c r="L85" s="709">
        <f>N79*K85</f>
        <v>2726.8273844198666</v>
      </c>
      <c r="M85" s="710"/>
      <c r="N85" s="57"/>
    </row>
    <row r="86" spans="1:14" ht="15.75" thickBot="1">
      <c r="B86" s="181" t="s">
        <v>4</v>
      </c>
      <c r="C86" s="182"/>
      <c r="D86" s="182"/>
      <c r="E86" s="182"/>
      <c r="F86" s="182"/>
      <c r="G86" s="182"/>
      <c r="H86" s="182"/>
      <c r="I86" s="58"/>
      <c r="J86" s="183"/>
      <c r="K86" s="309">
        <v>0.05</v>
      </c>
      <c r="L86" s="711">
        <f>N79*K86</f>
        <v>2726.8273844198666</v>
      </c>
      <c r="M86" s="712"/>
      <c r="N86" s="57"/>
    </row>
    <row r="87" spans="1:14" ht="15.75" thickBot="1">
      <c r="B87" s="700" t="s">
        <v>186</v>
      </c>
      <c r="C87" s="701"/>
      <c r="D87" s="701"/>
      <c r="E87" s="701"/>
      <c r="F87" s="701"/>
      <c r="G87" s="701"/>
      <c r="H87" s="701"/>
      <c r="I87" s="701"/>
      <c r="J87" s="701"/>
      <c r="K87" s="701"/>
      <c r="L87" s="701"/>
      <c r="M87" s="702"/>
      <c r="N87" s="59">
        <f>L84+L85+L86</f>
        <v>16633.647044961188</v>
      </c>
    </row>
    <row r="88" spans="1:14" ht="15.75" thickBot="1">
      <c r="B88" s="163"/>
      <c r="C88" s="151"/>
      <c r="D88" s="151"/>
      <c r="E88" s="151"/>
      <c r="F88" s="151"/>
      <c r="G88" s="151"/>
      <c r="H88" s="151"/>
      <c r="I88" s="151"/>
      <c r="J88" s="151"/>
      <c r="K88" s="151"/>
      <c r="L88" s="151"/>
      <c r="M88" s="151"/>
      <c r="N88" s="152"/>
    </row>
    <row r="89" spans="1:14" ht="15.75" thickBot="1">
      <c r="A89" s="105" t="s">
        <v>201</v>
      </c>
      <c r="B89" s="700" t="s">
        <v>202</v>
      </c>
      <c r="C89" s="701"/>
      <c r="D89" s="701"/>
      <c r="E89" s="701"/>
      <c r="F89" s="701"/>
      <c r="G89" s="701"/>
      <c r="H89" s="701"/>
      <c r="I89" s="701"/>
      <c r="J89" s="701"/>
      <c r="K89" s="701"/>
      <c r="L89" s="701"/>
      <c r="M89" s="702"/>
      <c r="N89" s="310">
        <f>N79+N87</f>
        <v>71170.194733358512</v>
      </c>
    </row>
    <row r="90" spans="1:14">
      <c r="B90" s="371"/>
      <c r="C90" s="372"/>
      <c r="D90" s="372"/>
      <c r="E90" s="372"/>
      <c r="F90" s="372"/>
      <c r="G90" s="372"/>
      <c r="H90" s="372"/>
      <c r="I90" s="372"/>
      <c r="J90" s="372"/>
      <c r="K90" s="372"/>
      <c r="L90" s="372"/>
      <c r="M90" s="372"/>
      <c r="N90" s="373"/>
    </row>
    <row r="91" spans="1:14">
      <c r="B91" s="374"/>
      <c r="C91" s="375"/>
      <c r="D91" s="375"/>
      <c r="E91" s="375"/>
      <c r="F91" s="375"/>
      <c r="G91" s="375"/>
      <c r="H91" s="375"/>
      <c r="I91" s="375"/>
      <c r="J91" s="375"/>
      <c r="K91" s="375"/>
      <c r="L91" s="375"/>
      <c r="M91" s="375"/>
      <c r="N91" s="376"/>
    </row>
    <row r="92" spans="1:14">
      <c r="B92" s="374"/>
      <c r="C92" s="375"/>
      <c r="D92" s="375"/>
      <c r="E92" s="375"/>
      <c r="F92" s="375"/>
      <c r="G92" s="375"/>
      <c r="H92" s="375"/>
      <c r="I92" s="375"/>
      <c r="J92" s="375"/>
      <c r="K92" s="375"/>
      <c r="L92" s="375"/>
      <c r="M92" s="375"/>
      <c r="N92" s="376"/>
    </row>
    <row r="93" spans="1:14">
      <c r="B93" s="374"/>
      <c r="C93" s="375"/>
      <c r="D93" s="375"/>
      <c r="E93" s="375"/>
      <c r="F93" s="375"/>
      <c r="G93" s="375"/>
      <c r="H93" s="375"/>
      <c r="I93" s="375"/>
      <c r="J93" s="375"/>
      <c r="K93" s="375"/>
      <c r="L93" s="375"/>
      <c r="M93" s="375"/>
      <c r="N93" s="376"/>
    </row>
    <row r="94" spans="1:14">
      <c r="B94" s="374"/>
      <c r="C94" s="375"/>
      <c r="D94" s="375"/>
      <c r="E94" s="377" t="s">
        <v>203</v>
      </c>
      <c r="F94" s="377"/>
      <c r="G94" s="377"/>
      <c r="H94" s="377"/>
      <c r="I94" s="377"/>
      <c r="J94" s="377"/>
      <c r="K94" s="375"/>
      <c r="L94" s="375"/>
      <c r="M94" s="375"/>
      <c r="N94" s="376"/>
    </row>
    <row r="95" spans="1:14">
      <c r="B95" s="374"/>
      <c r="C95" s="375"/>
      <c r="D95" s="375"/>
      <c r="E95" s="375" t="s">
        <v>204</v>
      </c>
      <c r="F95" s="375"/>
      <c r="G95" s="375"/>
      <c r="H95" s="375"/>
      <c r="I95" s="375"/>
      <c r="J95" s="375"/>
      <c r="K95" s="375"/>
      <c r="L95" s="375"/>
      <c r="M95" s="375"/>
      <c r="N95" s="376"/>
    </row>
    <row r="96" spans="1:14">
      <c r="B96" s="374"/>
      <c r="C96" s="375"/>
      <c r="D96" s="375"/>
      <c r="E96" s="375" t="s">
        <v>205</v>
      </c>
      <c r="F96" s="375"/>
      <c r="G96" s="375"/>
      <c r="H96" s="375"/>
      <c r="I96" s="375"/>
      <c r="J96" s="375"/>
      <c r="K96" s="375"/>
      <c r="L96" s="375"/>
      <c r="M96" s="375"/>
      <c r="N96" s="376"/>
    </row>
    <row r="97" spans="2:14">
      <c r="B97" s="374"/>
      <c r="C97" s="375"/>
      <c r="D97" s="375"/>
      <c r="E97" s="375" t="s">
        <v>206</v>
      </c>
      <c r="F97" s="375"/>
      <c r="G97" s="375"/>
      <c r="H97" s="375"/>
      <c r="I97" s="375"/>
      <c r="J97" s="375"/>
      <c r="K97" s="375"/>
      <c r="L97" s="375"/>
      <c r="M97" s="375"/>
      <c r="N97" s="376"/>
    </row>
    <row r="98" spans="2:14" ht="15.75" thickBot="1">
      <c r="B98" s="374"/>
      <c r="C98" s="375"/>
      <c r="D98" s="375"/>
      <c r="E98" s="375"/>
      <c r="F98" s="375" t="s">
        <v>158</v>
      </c>
      <c r="G98" s="375"/>
      <c r="H98" s="375"/>
      <c r="I98" s="375"/>
      <c r="J98" s="375"/>
      <c r="K98" s="375"/>
      <c r="L98" s="375"/>
      <c r="M98" s="375"/>
      <c r="N98" s="376"/>
    </row>
    <row r="99" spans="2:14">
      <c r="B99" s="311" t="s">
        <v>326</v>
      </c>
      <c r="C99" s="312"/>
      <c r="D99" s="312"/>
      <c r="E99" s="312"/>
      <c r="F99" s="312"/>
      <c r="G99" s="312"/>
      <c r="H99" s="312"/>
      <c r="I99" s="312"/>
      <c r="J99" s="312"/>
      <c r="K99" s="312"/>
      <c r="L99" s="312"/>
      <c r="M99" s="312"/>
      <c r="N99" s="313"/>
    </row>
    <row r="100" spans="2:14">
      <c r="B100" s="378"/>
      <c r="C100" s="379"/>
      <c r="D100" s="379"/>
      <c r="E100" s="379"/>
      <c r="F100" s="379"/>
      <c r="G100" s="379"/>
      <c r="H100" s="379"/>
      <c r="I100" s="379"/>
      <c r="J100" s="379"/>
      <c r="K100" s="379"/>
      <c r="L100" s="379"/>
      <c r="M100" s="379"/>
      <c r="N100" s="380"/>
    </row>
    <row r="101" spans="2:14">
      <c r="B101" s="378"/>
      <c r="C101" s="379"/>
      <c r="D101" s="379"/>
      <c r="E101" s="379"/>
      <c r="F101" s="379"/>
      <c r="G101" s="379"/>
      <c r="H101" s="379"/>
      <c r="I101" s="379"/>
      <c r="J101" s="379"/>
      <c r="K101" s="379"/>
      <c r="L101" s="379"/>
      <c r="M101" s="379"/>
      <c r="N101" s="380"/>
    </row>
    <row r="102" spans="2:14">
      <c r="B102" s="378"/>
      <c r="C102" s="379"/>
      <c r="D102" s="379"/>
      <c r="E102" s="379"/>
      <c r="F102" s="379"/>
      <c r="G102" s="379"/>
      <c r="H102" s="379"/>
      <c r="I102" s="379"/>
      <c r="J102" s="379"/>
      <c r="K102" s="379"/>
      <c r="L102" s="379"/>
      <c r="M102" s="379"/>
      <c r="N102" s="380"/>
    </row>
    <row r="103" spans="2:14" ht="15.75" thickBot="1">
      <c r="B103" s="381"/>
      <c r="C103" s="382"/>
      <c r="D103" s="382"/>
      <c r="E103" s="382"/>
      <c r="F103" s="382"/>
      <c r="G103" s="382"/>
      <c r="H103" s="382"/>
      <c r="I103" s="382"/>
      <c r="J103" s="382"/>
      <c r="K103" s="382"/>
      <c r="L103" s="382"/>
      <c r="M103" s="382"/>
      <c r="N103" s="383"/>
    </row>
    <row r="104" spans="2:14">
      <c r="B104" s="384"/>
      <c r="C104" s="385"/>
      <c r="D104" s="385"/>
      <c r="E104" s="385"/>
      <c r="F104" s="385"/>
      <c r="G104" s="385"/>
      <c r="H104" s="385"/>
      <c r="I104" s="385"/>
      <c r="J104" s="385"/>
      <c r="K104" s="385"/>
      <c r="L104" s="385"/>
      <c r="M104" s="385"/>
      <c r="N104" s="386"/>
    </row>
    <row r="105" spans="2:14">
      <c r="B105" s="387" t="s">
        <v>327</v>
      </c>
      <c r="C105" s="388"/>
      <c r="D105" s="388"/>
      <c r="E105" s="388"/>
      <c r="F105" s="388"/>
      <c r="G105" s="388"/>
      <c r="H105" s="388"/>
      <c r="I105" s="388"/>
      <c r="J105" s="388"/>
      <c r="K105" s="388"/>
      <c r="L105" s="388"/>
      <c r="M105" s="388"/>
      <c r="N105" s="389"/>
    </row>
    <row r="106" spans="2:14" ht="15" customHeight="1">
      <c r="B106" s="839" t="s">
        <v>328</v>
      </c>
      <c r="C106" s="840"/>
      <c r="D106" s="840"/>
      <c r="E106" s="840"/>
      <c r="F106" s="840"/>
      <c r="G106" s="840"/>
      <c r="H106" s="840"/>
      <c r="I106" s="840"/>
      <c r="J106" s="840"/>
      <c r="K106" s="840"/>
      <c r="L106" s="840"/>
      <c r="M106" s="840"/>
      <c r="N106" s="841"/>
    </row>
    <row r="107" spans="2:14" ht="15" customHeight="1">
      <c r="B107" s="839"/>
      <c r="C107" s="840"/>
      <c r="D107" s="840"/>
      <c r="E107" s="840"/>
      <c r="F107" s="840"/>
      <c r="G107" s="840"/>
      <c r="H107" s="840"/>
      <c r="I107" s="840"/>
      <c r="J107" s="840"/>
      <c r="K107" s="840"/>
      <c r="L107" s="840"/>
      <c r="M107" s="840"/>
      <c r="N107" s="841"/>
    </row>
    <row r="108" spans="2:14" ht="30" customHeight="1">
      <c r="B108" s="842" t="s">
        <v>329</v>
      </c>
      <c r="C108" s="843"/>
      <c r="D108" s="843"/>
      <c r="E108" s="843"/>
      <c r="F108" s="843"/>
      <c r="G108" s="843"/>
      <c r="H108" s="843"/>
      <c r="I108" s="843"/>
      <c r="J108" s="843"/>
      <c r="K108" s="843"/>
      <c r="L108" s="843"/>
      <c r="M108" s="843"/>
      <c r="N108" s="844"/>
    </row>
    <row r="109" spans="2:14">
      <c r="B109" s="842"/>
      <c r="C109" s="843"/>
      <c r="D109" s="843"/>
      <c r="E109" s="843"/>
      <c r="F109" s="843"/>
      <c r="G109" s="843"/>
      <c r="H109" s="843"/>
      <c r="I109" s="843"/>
      <c r="J109" s="843"/>
      <c r="K109" s="843"/>
      <c r="L109" s="843"/>
      <c r="M109" s="843"/>
      <c r="N109" s="844"/>
    </row>
    <row r="110" spans="2:14">
      <c r="B110" s="390"/>
      <c r="C110" s="391"/>
      <c r="D110" s="391"/>
      <c r="E110" s="391"/>
      <c r="F110" s="391"/>
      <c r="G110" s="391"/>
      <c r="H110" s="391"/>
      <c r="I110" s="391"/>
      <c r="J110" s="391"/>
      <c r="K110" s="391"/>
      <c r="L110" s="391"/>
      <c r="M110" s="391"/>
      <c r="N110" s="392"/>
    </row>
    <row r="111" spans="2:14">
      <c r="B111" s="390"/>
      <c r="C111" s="391"/>
      <c r="D111" s="391"/>
      <c r="E111" s="391"/>
      <c r="F111" s="391"/>
      <c r="G111" s="391"/>
      <c r="H111" s="391"/>
      <c r="I111" s="391"/>
      <c r="J111" s="391"/>
      <c r="K111" s="391"/>
      <c r="L111" s="391"/>
      <c r="M111" s="391"/>
      <c r="N111" s="392"/>
    </row>
    <row r="112" spans="2:14">
      <c r="B112" s="390"/>
      <c r="C112" s="391"/>
      <c r="D112" s="391"/>
      <c r="E112" s="391"/>
      <c r="F112" s="391"/>
      <c r="G112" s="391"/>
      <c r="H112" s="391"/>
      <c r="I112" s="391"/>
      <c r="J112" s="391"/>
      <c r="K112" s="391"/>
      <c r="L112" s="391"/>
      <c r="M112" s="391"/>
      <c r="N112" s="392"/>
    </row>
    <row r="113" spans="2:14">
      <c r="B113" s="387"/>
      <c r="C113" s="388"/>
      <c r="D113" s="388"/>
      <c r="E113" s="388"/>
      <c r="F113" s="388"/>
      <c r="G113" s="388"/>
      <c r="H113" s="388"/>
      <c r="I113" s="388"/>
      <c r="J113" s="388"/>
      <c r="K113" s="388"/>
      <c r="L113" s="388"/>
      <c r="M113" s="388"/>
      <c r="N113" s="389"/>
    </row>
    <row r="114" spans="2:14">
      <c r="B114" s="374"/>
      <c r="C114" s="375"/>
      <c r="D114" s="375"/>
      <c r="E114" s="375" t="s">
        <v>203</v>
      </c>
      <c r="F114" s="377"/>
      <c r="G114" s="377"/>
      <c r="H114" s="375"/>
      <c r="I114" s="375"/>
      <c r="J114" s="375"/>
      <c r="K114" s="375"/>
      <c r="L114" s="375"/>
      <c r="M114" s="375"/>
      <c r="N114" s="376"/>
    </row>
    <row r="115" spans="2:14">
      <c r="B115" s="374"/>
      <c r="C115" s="375"/>
      <c r="D115" s="375"/>
      <c r="E115" s="393" t="s">
        <v>204</v>
      </c>
      <c r="F115" s="375"/>
      <c r="G115" s="375"/>
      <c r="H115" s="393"/>
      <c r="I115" s="393"/>
      <c r="J115" s="393"/>
      <c r="K115" s="375"/>
      <c r="L115" s="375"/>
      <c r="M115" s="375"/>
      <c r="N115" s="376"/>
    </row>
    <row r="116" spans="2:14">
      <c r="B116" s="374"/>
      <c r="C116" s="375"/>
      <c r="D116" s="375"/>
      <c r="E116" s="394" t="s">
        <v>207</v>
      </c>
      <c r="F116" s="375"/>
      <c r="G116" s="375"/>
      <c r="H116" s="394"/>
      <c r="I116" s="394"/>
      <c r="J116" s="394"/>
      <c r="K116" s="375"/>
      <c r="L116" s="375"/>
      <c r="M116" s="375"/>
      <c r="N116" s="376"/>
    </row>
    <row r="117" spans="2:14">
      <c r="B117" s="395"/>
      <c r="C117" s="388"/>
      <c r="D117" s="388"/>
      <c r="E117" s="375" t="s">
        <v>206</v>
      </c>
      <c r="F117" s="375"/>
      <c r="G117" s="375"/>
      <c r="H117" s="375"/>
      <c r="I117" s="375"/>
      <c r="J117" s="375"/>
      <c r="K117" s="388"/>
      <c r="L117" s="388"/>
      <c r="M117" s="388"/>
      <c r="N117" s="389"/>
    </row>
    <row r="118" spans="2:14">
      <c r="B118" s="395"/>
      <c r="C118" s="388"/>
      <c r="D118" s="388"/>
      <c r="E118" s="388"/>
      <c r="F118" s="375"/>
      <c r="G118" s="375"/>
      <c r="H118" s="375"/>
      <c r="I118" s="375"/>
      <c r="J118" s="375"/>
      <c r="K118" s="388"/>
      <c r="L118" s="388"/>
      <c r="M118" s="388"/>
      <c r="N118" s="389"/>
    </row>
    <row r="119" spans="2:14">
      <c r="B119" s="395" t="s">
        <v>330</v>
      </c>
      <c r="C119" s="394"/>
      <c r="D119" s="394"/>
      <c r="E119" s="375"/>
      <c r="F119" s="375"/>
      <c r="G119" s="375"/>
      <c r="H119" s="375"/>
      <c r="I119" s="375"/>
      <c r="J119" s="845"/>
      <c r="K119" s="845"/>
      <c r="L119" s="845"/>
      <c r="M119" s="845"/>
      <c r="N119" s="846"/>
    </row>
    <row r="120" spans="2:14" ht="15.75" thickBot="1">
      <c r="B120" s="396" t="s">
        <v>331</v>
      </c>
      <c r="C120" s="397"/>
      <c r="D120" s="397"/>
      <c r="E120" s="398"/>
      <c r="F120" s="398"/>
      <c r="G120" s="398"/>
      <c r="H120" s="398"/>
      <c r="I120" s="398"/>
      <c r="J120" s="847"/>
      <c r="K120" s="847"/>
      <c r="L120" s="847"/>
      <c r="M120" s="847"/>
      <c r="N120" s="848"/>
    </row>
  </sheetData>
  <mergeCells count="65">
    <mergeCell ref="L1:N2"/>
    <mergeCell ref="C2:J2"/>
    <mergeCell ref="C3:J3"/>
    <mergeCell ref="K3:K4"/>
    <mergeCell ref="L3:N4"/>
    <mergeCell ref="C4:J4"/>
    <mergeCell ref="B10:E10"/>
    <mergeCell ref="I10:J10"/>
    <mergeCell ref="B1:B6"/>
    <mergeCell ref="C1:J1"/>
    <mergeCell ref="K1:K2"/>
    <mergeCell ref="C5:J5"/>
    <mergeCell ref="K5:K6"/>
    <mergeCell ref="L5:L6"/>
    <mergeCell ref="M5:M6"/>
    <mergeCell ref="N5:N6"/>
    <mergeCell ref="C6:J6"/>
    <mergeCell ref="B36:H36"/>
    <mergeCell ref="D11:E11"/>
    <mergeCell ref="L12:N12"/>
    <mergeCell ref="F25:H25"/>
    <mergeCell ref="B27:N27"/>
    <mergeCell ref="C29:I29"/>
    <mergeCell ref="L29:M29"/>
    <mergeCell ref="C30:I30"/>
    <mergeCell ref="L30:M30"/>
    <mergeCell ref="B35:H35"/>
    <mergeCell ref="I35:J35"/>
    <mergeCell ref="L35:M35"/>
    <mergeCell ref="L63:M63"/>
    <mergeCell ref="L65:M65"/>
    <mergeCell ref="B37:H37"/>
    <mergeCell ref="B38:H38"/>
    <mergeCell ref="B39:H39"/>
    <mergeCell ref="B41:D41"/>
    <mergeCell ref="B42:H42"/>
    <mergeCell ref="J119:N120"/>
    <mergeCell ref="L86:M86"/>
    <mergeCell ref="B70:H70"/>
    <mergeCell ref="L70:M70"/>
    <mergeCell ref="B76:H76"/>
    <mergeCell ref="L76:M76"/>
    <mergeCell ref="B77:M77"/>
    <mergeCell ref="B79:M79"/>
    <mergeCell ref="B83:H83"/>
    <mergeCell ref="L83:M83"/>
    <mergeCell ref="B84:H84"/>
    <mergeCell ref="L84:M84"/>
    <mergeCell ref="L85:M85"/>
    <mergeCell ref="D15:M16"/>
    <mergeCell ref="B87:M87"/>
    <mergeCell ref="B89:M89"/>
    <mergeCell ref="B106:N107"/>
    <mergeCell ref="B108:N109"/>
    <mergeCell ref="B66:M66"/>
    <mergeCell ref="L42:M42"/>
    <mergeCell ref="B43:M43"/>
    <mergeCell ref="B47:I47"/>
    <mergeCell ref="L47:M47"/>
    <mergeCell ref="B55:M55"/>
    <mergeCell ref="L59:M59"/>
    <mergeCell ref="I42:J42"/>
    <mergeCell ref="L60:M60"/>
    <mergeCell ref="L61:M61"/>
    <mergeCell ref="L62:M62"/>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3158017"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3158017" r:id="rId4"/>
      </mc:Fallback>
    </mc:AlternateContent>
  </oleObjec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B050"/>
  </sheetPr>
  <dimension ref="A1:O120"/>
  <sheetViews>
    <sheetView zoomScale="75" zoomScaleNormal="75" workbookViewId="0">
      <selection activeCell="D15" sqref="D15:M16"/>
    </sheetView>
  </sheetViews>
  <sheetFormatPr baseColWidth="10" defaultRowHeight="15"/>
  <cols>
    <col min="1" max="1" width="10.42578125" style="105" bestFit="1" customWidth="1"/>
    <col min="2" max="2" width="16.7109375" style="105" customWidth="1"/>
    <col min="3" max="5" width="11.42578125" style="105"/>
    <col min="6" max="6" width="16.42578125" style="105" customWidth="1"/>
    <col min="7" max="8" width="11.42578125" style="105"/>
    <col min="9" max="9" width="14.42578125" style="105" customWidth="1"/>
    <col min="10" max="10" width="15.5703125" style="105" customWidth="1"/>
    <col min="11" max="11" width="18.5703125" style="105" customWidth="1"/>
    <col min="12" max="12" width="11.42578125" style="105"/>
    <col min="13" max="13" width="13.42578125" style="105" customWidth="1"/>
    <col min="14" max="14" width="17.42578125" style="105" customWidth="1"/>
    <col min="15" max="15" width="12" style="105" bestFit="1" customWidth="1"/>
    <col min="16" max="16384" width="11.42578125" style="105"/>
  </cols>
  <sheetData>
    <row r="1" spans="2:14" ht="24.75" customHeight="1">
      <c r="B1" s="813"/>
      <c r="C1" s="816"/>
      <c r="D1" s="817"/>
      <c r="E1" s="817"/>
      <c r="F1" s="817"/>
      <c r="G1" s="817"/>
      <c r="H1" s="817"/>
      <c r="I1" s="817"/>
      <c r="J1" s="818"/>
      <c r="K1" s="819" t="s">
        <v>27</v>
      </c>
      <c r="L1" s="826" t="s">
        <v>303</v>
      </c>
      <c r="M1" s="827"/>
      <c r="N1" s="828"/>
    </row>
    <row r="2" spans="2:14">
      <c r="B2" s="814"/>
      <c r="C2" s="821" t="s">
        <v>1</v>
      </c>
      <c r="D2" s="822"/>
      <c r="E2" s="822"/>
      <c r="F2" s="822"/>
      <c r="G2" s="822"/>
      <c r="H2" s="822"/>
      <c r="I2" s="822"/>
      <c r="J2" s="823"/>
      <c r="K2" s="820"/>
      <c r="L2" s="829"/>
      <c r="M2" s="830"/>
      <c r="N2" s="831"/>
    </row>
    <row r="3" spans="2:14">
      <c r="B3" s="814"/>
      <c r="C3" s="821" t="s">
        <v>304</v>
      </c>
      <c r="D3" s="822"/>
      <c r="E3" s="822"/>
      <c r="F3" s="822"/>
      <c r="G3" s="822"/>
      <c r="H3" s="822"/>
      <c r="I3" s="822"/>
      <c r="J3" s="823"/>
      <c r="K3" s="824" t="s">
        <v>171</v>
      </c>
      <c r="L3" s="833">
        <v>1</v>
      </c>
      <c r="M3" s="834"/>
      <c r="N3" s="835"/>
    </row>
    <row r="4" spans="2:14">
      <c r="B4" s="814"/>
      <c r="C4" s="821" t="s">
        <v>305</v>
      </c>
      <c r="D4" s="822"/>
      <c r="E4" s="822"/>
      <c r="F4" s="822"/>
      <c r="G4" s="822"/>
      <c r="H4" s="822"/>
      <c r="I4" s="822"/>
      <c r="J4" s="823"/>
      <c r="K4" s="832"/>
      <c r="L4" s="836"/>
      <c r="M4" s="837"/>
      <c r="N4" s="838"/>
    </row>
    <row r="5" spans="2:14">
      <c r="B5" s="814"/>
      <c r="C5" s="821" t="s">
        <v>306</v>
      </c>
      <c r="D5" s="822"/>
      <c r="E5" s="822"/>
      <c r="F5" s="822"/>
      <c r="G5" s="822"/>
      <c r="H5" s="822"/>
      <c r="I5" s="822"/>
      <c r="J5" s="823"/>
      <c r="K5" s="824" t="s">
        <v>172</v>
      </c>
      <c r="L5" s="803"/>
      <c r="M5" s="803" t="s">
        <v>173</v>
      </c>
      <c r="N5" s="805"/>
    </row>
    <row r="6" spans="2:14" ht="15.75" thickBot="1">
      <c r="B6" s="815"/>
      <c r="C6" s="807"/>
      <c r="D6" s="808"/>
      <c r="E6" s="808"/>
      <c r="F6" s="808"/>
      <c r="G6" s="808"/>
      <c r="H6" s="808"/>
      <c r="I6" s="808"/>
      <c r="J6" s="809"/>
      <c r="K6" s="825"/>
      <c r="L6" s="804"/>
      <c r="M6" s="804"/>
      <c r="N6" s="806"/>
    </row>
    <row r="7" spans="2:14" ht="15.75" thickBot="1">
      <c r="B7" s="329"/>
      <c r="C7" s="330"/>
      <c r="D7" s="330"/>
      <c r="E7" s="330"/>
      <c r="F7" s="330"/>
      <c r="G7" s="330"/>
      <c r="H7" s="330"/>
      <c r="I7" s="330"/>
      <c r="J7" s="330"/>
      <c r="K7" s="330"/>
      <c r="L7" s="331"/>
      <c r="M7" s="331"/>
      <c r="N7" s="332"/>
    </row>
    <row r="8" spans="2:14" ht="18" customHeight="1">
      <c r="B8" s="333"/>
      <c r="C8" s="334"/>
      <c r="D8" s="334"/>
      <c r="E8" s="334"/>
      <c r="F8" s="334"/>
      <c r="G8" s="334"/>
      <c r="H8" s="335"/>
      <c r="I8" s="334"/>
      <c r="J8" s="334"/>
      <c r="K8" s="336" t="s">
        <v>174</v>
      </c>
      <c r="L8" s="337"/>
      <c r="M8" s="337"/>
      <c r="N8" s="338"/>
    </row>
    <row r="9" spans="2:14">
      <c r="B9" s="339"/>
      <c r="C9" s="340"/>
      <c r="D9" s="340"/>
      <c r="E9" s="340"/>
      <c r="F9" s="340"/>
      <c r="G9" s="340"/>
      <c r="H9" s="341"/>
      <c r="I9" s="340"/>
      <c r="J9" s="340"/>
      <c r="K9" s="342"/>
      <c r="L9" s="343" t="s">
        <v>307</v>
      </c>
      <c r="M9" s="343" t="s">
        <v>308</v>
      </c>
      <c r="N9" s="344" t="s">
        <v>309</v>
      </c>
    </row>
    <row r="10" spans="2:14" ht="36">
      <c r="B10" s="810" t="s">
        <v>310</v>
      </c>
      <c r="C10" s="811"/>
      <c r="D10" s="811"/>
      <c r="E10" s="811"/>
      <c r="F10" s="345" t="s">
        <v>311</v>
      </c>
      <c r="G10" s="340"/>
      <c r="H10" s="346"/>
      <c r="I10" s="812" t="s">
        <v>312</v>
      </c>
      <c r="J10" s="812"/>
      <c r="K10" s="347" t="s">
        <v>311</v>
      </c>
      <c r="L10" s="343"/>
      <c r="M10" s="343"/>
      <c r="N10" s="344"/>
    </row>
    <row r="11" spans="2:14">
      <c r="B11" s="242" t="s">
        <v>175</v>
      </c>
      <c r="C11" s="243"/>
      <c r="D11" s="754"/>
      <c r="E11" s="754"/>
      <c r="F11" s="244"/>
      <c r="G11" s="245"/>
      <c r="H11" s="243"/>
      <c r="I11" s="240"/>
      <c r="J11" s="246" t="s">
        <v>176</v>
      </c>
      <c r="K11" s="247"/>
      <c r="L11" s="244"/>
      <c r="M11" s="244"/>
      <c r="N11" s="248"/>
    </row>
    <row r="12" spans="2:14" ht="15.75" thickBot="1">
      <c r="B12" s="249"/>
      <c r="C12" s="250"/>
      <c r="D12" s="251"/>
      <c r="E12" s="251"/>
      <c r="F12" s="251"/>
      <c r="G12" s="251"/>
      <c r="H12" s="250"/>
      <c r="I12" s="251"/>
      <c r="J12" s="250"/>
      <c r="K12" s="251"/>
      <c r="L12" s="755"/>
      <c r="M12" s="755"/>
      <c r="N12" s="756"/>
    </row>
    <row r="13" spans="2:14">
      <c r="B13" s="109"/>
      <c r="C13" s="110"/>
      <c r="D13" s="110"/>
      <c r="E13" s="110"/>
      <c r="F13" s="110"/>
      <c r="G13" s="110"/>
      <c r="H13" s="110"/>
      <c r="I13" s="110"/>
      <c r="J13" s="110"/>
      <c r="K13" s="110"/>
      <c r="L13" s="110"/>
      <c r="M13" s="110"/>
      <c r="N13" s="112"/>
    </row>
    <row r="14" spans="2:14">
      <c r="B14" s="115" t="s">
        <v>177</v>
      </c>
      <c r="C14" s="116"/>
      <c r="D14" s="118" t="s">
        <v>173</v>
      </c>
      <c r="E14" s="117"/>
      <c r="F14" s="111"/>
      <c r="G14" s="111"/>
      <c r="H14" s="119"/>
      <c r="I14" s="119"/>
      <c r="J14" s="119"/>
      <c r="K14" s="119"/>
      <c r="L14" s="119"/>
      <c r="M14" s="119"/>
      <c r="N14" s="114"/>
    </row>
    <row r="15" spans="2:14" ht="19.5" customHeight="1">
      <c r="B15" s="120" t="s">
        <v>313</v>
      </c>
      <c r="C15" s="121"/>
      <c r="D15" s="801" t="s">
        <v>352</v>
      </c>
      <c r="E15" s="801"/>
      <c r="F15" s="801"/>
      <c r="G15" s="801"/>
      <c r="H15" s="801"/>
      <c r="I15" s="801"/>
      <c r="J15" s="801"/>
      <c r="K15" s="801"/>
      <c r="L15" s="801"/>
      <c r="M15" s="801"/>
      <c r="N15" s="114"/>
    </row>
    <row r="16" spans="2:14">
      <c r="B16" s="120"/>
      <c r="C16" s="253"/>
      <c r="D16" s="802"/>
      <c r="E16" s="802"/>
      <c r="F16" s="802"/>
      <c r="G16" s="802"/>
      <c r="H16" s="802"/>
      <c r="I16" s="802"/>
      <c r="J16" s="802"/>
      <c r="K16" s="802"/>
      <c r="L16" s="802"/>
      <c r="M16" s="802"/>
      <c r="N16" s="114"/>
    </row>
    <row r="17" spans="1:14">
      <c r="B17" s="120"/>
      <c r="C17" s="121"/>
      <c r="D17" s="122"/>
      <c r="E17" s="122"/>
      <c r="F17" s="122"/>
      <c r="G17" s="122"/>
      <c r="H17" s="122"/>
      <c r="I17" s="122"/>
      <c r="J17" s="122"/>
      <c r="K17" s="122"/>
      <c r="L17" s="122"/>
      <c r="M17" s="122"/>
      <c r="N17" s="123"/>
    </row>
    <row r="18" spans="1:14">
      <c r="B18" s="120" t="s">
        <v>314</v>
      </c>
      <c r="C18" s="253"/>
      <c r="D18" s="252"/>
      <c r="E18" s="252"/>
      <c r="F18" s="252"/>
      <c r="G18" s="252"/>
      <c r="H18" s="252"/>
      <c r="I18" s="184"/>
      <c r="J18" s="118" t="s">
        <v>315</v>
      </c>
      <c r="K18" s="252"/>
      <c r="L18" s="252"/>
      <c r="M18" s="252"/>
      <c r="N18" s="254"/>
    </row>
    <row r="19" spans="1:14">
      <c r="B19" s="120"/>
      <c r="C19" s="121"/>
      <c r="D19" s="122"/>
      <c r="E19" s="122"/>
      <c r="F19" s="122"/>
      <c r="G19" s="122"/>
      <c r="H19" s="122"/>
      <c r="I19" s="122"/>
      <c r="J19" s="122"/>
      <c r="K19" s="122"/>
      <c r="L19" s="122"/>
      <c r="M19" s="122"/>
      <c r="N19" s="123"/>
    </row>
    <row r="20" spans="1:14">
      <c r="B20" s="120" t="s">
        <v>316</v>
      </c>
      <c r="C20" s="253"/>
      <c r="D20" s="124"/>
      <c r="E20" s="124"/>
      <c r="F20" s="124"/>
      <c r="G20" s="124"/>
      <c r="H20" s="124"/>
      <c r="I20" s="124"/>
      <c r="J20" s="124"/>
      <c r="K20" s="124"/>
      <c r="L20" s="124"/>
      <c r="M20" s="124"/>
      <c r="N20" s="125"/>
    </row>
    <row r="21" spans="1:14">
      <c r="B21" s="120"/>
      <c r="C21" s="121"/>
      <c r="D21" s="126"/>
      <c r="E21" s="126"/>
      <c r="F21" s="126"/>
      <c r="G21" s="126"/>
      <c r="H21" s="126"/>
      <c r="I21" s="126"/>
      <c r="J21" s="126"/>
      <c r="K21" s="126"/>
      <c r="L21" s="126"/>
      <c r="M21" s="126"/>
      <c r="N21" s="127"/>
    </row>
    <row r="22" spans="1:14">
      <c r="B22" s="120" t="s">
        <v>317</v>
      </c>
      <c r="C22" s="253"/>
      <c r="D22" s="124"/>
      <c r="E22" s="124"/>
      <c r="F22" s="124"/>
      <c r="G22" s="124"/>
      <c r="H22" s="124"/>
      <c r="I22" s="124"/>
      <c r="J22" s="124"/>
      <c r="K22" s="255" t="s">
        <v>318</v>
      </c>
      <c r="L22" s="256"/>
      <c r="M22" s="255" t="s">
        <v>173</v>
      </c>
      <c r="N22" s="257"/>
    </row>
    <row r="23" spans="1:14">
      <c r="B23" s="120"/>
      <c r="C23" s="121"/>
      <c r="D23" s="126"/>
      <c r="E23" s="126"/>
      <c r="F23" s="126"/>
      <c r="G23" s="126"/>
      <c r="H23" s="126"/>
      <c r="I23" s="126"/>
      <c r="J23" s="126"/>
      <c r="K23" s="126"/>
      <c r="L23" s="126"/>
      <c r="M23" s="126"/>
      <c r="N23" s="127"/>
    </row>
    <row r="24" spans="1:14">
      <c r="B24" s="120" t="s">
        <v>319</v>
      </c>
      <c r="C24" s="121"/>
      <c r="D24" s="126"/>
      <c r="E24" s="126"/>
      <c r="F24" s="258"/>
      <c r="G24" s="259"/>
      <c r="H24" s="184"/>
      <c r="I24" s="124"/>
      <c r="J24" s="124"/>
      <c r="K24" s="111"/>
      <c r="L24" s="126"/>
      <c r="M24" s="126"/>
      <c r="N24" s="127"/>
    </row>
    <row r="25" spans="1:14">
      <c r="B25" s="260"/>
      <c r="C25" s="261"/>
      <c r="D25" s="262"/>
      <c r="E25" s="262"/>
      <c r="F25" s="757" t="s">
        <v>320</v>
      </c>
      <c r="G25" s="758"/>
      <c r="H25" s="758"/>
      <c r="I25" s="262" t="s">
        <v>308</v>
      </c>
      <c r="J25" s="262" t="s">
        <v>309</v>
      </c>
      <c r="K25" s="263"/>
      <c r="L25" s="262"/>
      <c r="M25" s="262"/>
      <c r="N25" s="264"/>
    </row>
    <row r="26" spans="1:14">
      <c r="B26" s="113"/>
      <c r="C26" s="119"/>
      <c r="D26" s="119"/>
      <c r="E26" s="119"/>
      <c r="F26" s="119"/>
      <c r="G26" s="119"/>
      <c r="H26" s="119"/>
      <c r="I26" s="119"/>
      <c r="J26" s="119"/>
      <c r="K26" s="119"/>
      <c r="L26" s="119"/>
      <c r="M26" s="119"/>
      <c r="N26" s="114"/>
    </row>
    <row r="27" spans="1:14">
      <c r="B27" s="759" t="s">
        <v>178</v>
      </c>
      <c r="C27" s="760"/>
      <c r="D27" s="760"/>
      <c r="E27" s="760"/>
      <c r="F27" s="760"/>
      <c r="G27" s="760"/>
      <c r="H27" s="760"/>
      <c r="I27" s="760"/>
      <c r="J27" s="760"/>
      <c r="K27" s="760"/>
      <c r="L27" s="760"/>
      <c r="M27" s="760"/>
      <c r="N27" s="761"/>
    </row>
    <row r="28" spans="1:14" ht="15.75" thickBot="1">
      <c r="B28" s="163"/>
      <c r="C28" s="151"/>
      <c r="D28" s="151"/>
      <c r="E28" s="151"/>
      <c r="F28" s="151"/>
      <c r="G28" s="151"/>
      <c r="H28" s="151"/>
      <c r="I28" s="151"/>
      <c r="J28" s="151"/>
      <c r="K28" s="151"/>
      <c r="L28" s="151"/>
      <c r="M28" s="151"/>
      <c r="N28" s="152"/>
    </row>
    <row r="29" spans="1:14" ht="30" customHeight="1" thickBot="1">
      <c r="B29" s="128" t="s">
        <v>179</v>
      </c>
      <c r="C29" s="762" t="s">
        <v>102</v>
      </c>
      <c r="D29" s="763"/>
      <c r="E29" s="763"/>
      <c r="F29" s="763"/>
      <c r="G29" s="763"/>
      <c r="H29" s="763"/>
      <c r="I29" s="763"/>
      <c r="J29" s="129"/>
      <c r="K29" s="265" t="s">
        <v>321</v>
      </c>
      <c r="L29" s="764" t="s">
        <v>180</v>
      </c>
      <c r="M29" s="765"/>
      <c r="N29" s="128" t="s">
        <v>16</v>
      </c>
    </row>
    <row r="30" spans="1:14" ht="17.25" hidden="1" customHeight="1">
      <c r="B30" s="128" t="s">
        <v>179</v>
      </c>
      <c r="C30" s="762" t="s">
        <v>102</v>
      </c>
      <c r="D30" s="763"/>
      <c r="E30" s="763"/>
      <c r="F30" s="763"/>
      <c r="G30" s="763"/>
      <c r="H30" s="763"/>
      <c r="I30" s="763"/>
      <c r="J30" s="129"/>
      <c r="K30" s="266"/>
      <c r="L30" s="764" t="s">
        <v>180</v>
      </c>
      <c r="M30" s="765"/>
      <c r="N30" s="128" t="s">
        <v>16</v>
      </c>
    </row>
    <row r="31" spans="1:14" ht="15.75" customHeight="1" thickBot="1">
      <c r="A31" s="105" t="s">
        <v>7</v>
      </c>
      <c r="B31" s="130" t="s">
        <v>276</v>
      </c>
      <c r="C31" s="53" t="s">
        <v>277</v>
      </c>
      <c r="D31" s="54"/>
      <c r="E31" s="54"/>
      <c r="F31" s="54"/>
      <c r="G31" s="54"/>
      <c r="H31" s="54"/>
      <c r="I31" s="54"/>
      <c r="J31" s="54"/>
      <c r="K31" s="348"/>
      <c r="L31" s="268" t="s">
        <v>0</v>
      </c>
      <c r="M31" s="131"/>
      <c r="N31" s="132"/>
    </row>
    <row r="32" spans="1:14" ht="6" customHeight="1">
      <c r="B32" s="133"/>
      <c r="C32" s="134"/>
      <c r="D32" s="134"/>
      <c r="E32" s="134"/>
      <c r="F32" s="134"/>
      <c r="G32" s="134"/>
      <c r="H32" s="134"/>
      <c r="I32" s="134"/>
      <c r="J32" s="134"/>
      <c r="K32" s="134"/>
      <c r="L32" s="134"/>
      <c r="M32" s="134"/>
      <c r="N32" s="135"/>
    </row>
    <row r="33" spans="1:14">
      <c r="B33" s="136" t="s">
        <v>5</v>
      </c>
      <c r="C33" s="137"/>
      <c r="D33" s="137"/>
      <c r="E33" s="137"/>
      <c r="F33" s="137"/>
      <c r="G33" s="137"/>
      <c r="H33" s="137"/>
      <c r="I33" s="137"/>
      <c r="J33" s="137"/>
      <c r="K33" s="137"/>
      <c r="L33" s="137"/>
      <c r="M33" s="137"/>
      <c r="N33" s="138"/>
    </row>
    <row r="34" spans="1:14" ht="15.75" thickBot="1">
      <c r="B34" s="269"/>
      <c r="C34" s="139"/>
      <c r="D34" s="139"/>
      <c r="E34" s="139"/>
      <c r="F34" s="139"/>
      <c r="G34" s="139"/>
      <c r="H34" s="139"/>
      <c r="I34" s="140"/>
      <c r="J34" s="140"/>
      <c r="K34" s="139"/>
      <c r="L34" s="139"/>
      <c r="M34" s="139"/>
      <c r="N34" s="141"/>
    </row>
    <row r="35" spans="1:14">
      <c r="B35" s="766" t="s">
        <v>102</v>
      </c>
      <c r="C35" s="767"/>
      <c r="D35" s="767"/>
      <c r="E35" s="767"/>
      <c r="F35" s="767"/>
      <c r="G35" s="767"/>
      <c r="H35" s="768"/>
      <c r="I35" s="769" t="s">
        <v>181</v>
      </c>
      <c r="J35" s="770"/>
      <c r="K35" s="142" t="s">
        <v>182</v>
      </c>
      <c r="L35" s="771" t="s">
        <v>183</v>
      </c>
      <c r="M35" s="768"/>
      <c r="N35" s="143" t="s">
        <v>184</v>
      </c>
    </row>
    <row r="36" spans="1:14">
      <c r="A36" s="189" t="s">
        <v>278</v>
      </c>
      <c r="B36" s="734" t="str">
        <f>VLOOKUP(A36,[68]EQUIPOS!A6:D154,3,FALSE)</f>
        <v xml:space="preserve">Aspersor manual
</v>
      </c>
      <c r="C36" s="735"/>
      <c r="D36" s="735"/>
      <c r="E36" s="735"/>
      <c r="F36" s="735"/>
      <c r="G36" s="735"/>
      <c r="H36" s="736"/>
      <c r="I36" s="270"/>
      <c r="J36" s="271"/>
      <c r="K36" s="272">
        <f>VLOOKUP(A36,[68]EQUIPOS!A6:D163,4,FALSE)</f>
        <v>3100</v>
      </c>
      <c r="L36" s="273"/>
      <c r="M36" s="352">
        <v>2</v>
      </c>
      <c r="N36" s="275">
        <f>K36/M36</f>
        <v>1550</v>
      </c>
    </row>
    <row r="37" spans="1:14">
      <c r="A37" s="189" t="s">
        <v>279</v>
      </c>
      <c r="B37" s="734" t="str">
        <f>VLOOKUP(A37,[68]EQUIPOS!A7:D154,3,FALSE)</f>
        <v>Vibrador de concreto, Motor de 3 hp a 18.000 rpm Mangueras de 4 mt</v>
      </c>
      <c r="C37" s="735"/>
      <c r="D37" s="735"/>
      <c r="E37" s="735"/>
      <c r="F37" s="735"/>
      <c r="G37" s="735"/>
      <c r="H37" s="736"/>
      <c r="I37" s="349"/>
      <c r="J37" s="350"/>
      <c r="K37" s="272">
        <f>VLOOKUP(A37,[68]EQUIPOS!A7:D164,4,FALSE)</f>
        <v>7180</v>
      </c>
      <c r="L37" s="351"/>
      <c r="M37" s="352">
        <v>2</v>
      </c>
      <c r="N37" s="275">
        <f>K37/M37</f>
        <v>3590</v>
      </c>
    </row>
    <row r="38" spans="1:14">
      <c r="A38" s="189"/>
      <c r="B38" s="734"/>
      <c r="C38" s="735"/>
      <c r="D38" s="735"/>
      <c r="E38" s="735"/>
      <c r="F38" s="735"/>
      <c r="G38" s="735"/>
      <c r="H38" s="736"/>
      <c r="I38" s="353"/>
      <c r="J38" s="354"/>
      <c r="K38" s="272"/>
      <c r="L38" s="355"/>
      <c r="M38" s="356"/>
      <c r="N38" s="275"/>
    </row>
    <row r="39" spans="1:14">
      <c r="B39" s="734"/>
      <c r="C39" s="735"/>
      <c r="D39" s="735"/>
      <c r="E39" s="735"/>
      <c r="F39" s="735"/>
      <c r="G39" s="735"/>
      <c r="H39" s="736"/>
      <c r="I39" s="144"/>
      <c r="J39" s="145"/>
      <c r="K39" s="272"/>
      <c r="L39" s="278"/>
      <c r="M39" s="352"/>
      <c r="N39" s="275"/>
    </row>
    <row r="40" spans="1:14">
      <c r="B40" s="209"/>
      <c r="C40" s="210"/>
      <c r="D40" s="210"/>
      <c r="E40" s="210"/>
      <c r="F40" s="212"/>
      <c r="G40" s="212"/>
      <c r="H40" s="191"/>
      <c r="I40" s="144"/>
      <c r="J40" s="145"/>
      <c r="K40" s="272"/>
      <c r="L40" s="278"/>
      <c r="M40" s="279"/>
      <c r="N40" s="363"/>
    </row>
    <row r="41" spans="1:14">
      <c r="B41" s="741" t="s">
        <v>185</v>
      </c>
      <c r="C41" s="742"/>
      <c r="D41" s="742"/>
      <c r="E41" s="146"/>
      <c r="F41" s="147"/>
      <c r="G41" s="147"/>
      <c r="H41" s="148"/>
      <c r="I41" s="144"/>
      <c r="J41" s="145"/>
      <c r="K41" s="281"/>
      <c r="L41" s="278"/>
      <c r="M41" s="357">
        <v>0.05</v>
      </c>
      <c r="N41" s="282">
        <f>N77*M41</f>
        <v>1220.8909270833335</v>
      </c>
    </row>
    <row r="42" spans="1:14" ht="15.75" thickBot="1">
      <c r="B42" s="734"/>
      <c r="C42" s="735"/>
      <c r="D42" s="735"/>
      <c r="E42" s="735"/>
      <c r="F42" s="735"/>
      <c r="G42" s="735"/>
      <c r="H42" s="736"/>
      <c r="I42" s="743"/>
      <c r="J42" s="744"/>
      <c r="K42" s="149"/>
      <c r="L42" s="745"/>
      <c r="M42" s="746"/>
      <c r="N42" s="150"/>
    </row>
    <row r="43" spans="1:14" ht="15.75" thickBot="1">
      <c r="B43" s="700" t="s">
        <v>186</v>
      </c>
      <c r="C43" s="701"/>
      <c r="D43" s="701"/>
      <c r="E43" s="701"/>
      <c r="F43" s="701"/>
      <c r="G43" s="701"/>
      <c r="H43" s="701"/>
      <c r="I43" s="701"/>
      <c r="J43" s="701"/>
      <c r="K43" s="701"/>
      <c r="L43" s="701"/>
      <c r="M43" s="702"/>
      <c r="N43" s="358">
        <f>SUM(N36:N42)</f>
        <v>6360.8909270833337</v>
      </c>
    </row>
    <row r="44" spans="1:14">
      <c r="B44" s="283"/>
      <c r="C44" s="151"/>
      <c r="D44" s="151"/>
      <c r="E44" s="151"/>
      <c r="F44" s="151"/>
      <c r="G44" s="151"/>
      <c r="H44" s="151"/>
      <c r="I44" s="151"/>
      <c r="J44" s="151"/>
      <c r="K44" s="151"/>
      <c r="L44" s="151"/>
      <c r="M44" s="151"/>
      <c r="N44" s="152"/>
    </row>
    <row r="45" spans="1:14">
      <c r="B45" s="153" t="s">
        <v>187</v>
      </c>
      <c r="C45" s="154"/>
      <c r="D45" s="154"/>
      <c r="E45" s="154"/>
      <c r="F45" s="154"/>
      <c r="G45" s="154"/>
      <c r="H45" s="154"/>
      <c r="I45" s="154"/>
      <c r="J45" s="154"/>
      <c r="K45" s="154"/>
      <c r="L45" s="154"/>
      <c r="M45" s="154"/>
      <c r="N45" s="155"/>
    </row>
    <row r="46" spans="1:14" ht="15.75" thickBot="1">
      <c r="B46" s="156"/>
      <c r="C46" s="140"/>
      <c r="D46" s="140"/>
      <c r="E46" s="140"/>
      <c r="F46" s="140"/>
      <c r="G46" s="140"/>
      <c r="H46" s="140"/>
      <c r="I46" s="140"/>
      <c r="J46" s="139"/>
      <c r="K46" s="139"/>
      <c r="L46" s="139"/>
      <c r="M46" s="139"/>
      <c r="N46" s="141"/>
    </row>
    <row r="47" spans="1:14">
      <c r="B47" s="703" t="s">
        <v>102</v>
      </c>
      <c r="C47" s="704"/>
      <c r="D47" s="704"/>
      <c r="E47" s="704"/>
      <c r="F47" s="704"/>
      <c r="G47" s="704"/>
      <c r="H47" s="704"/>
      <c r="I47" s="726"/>
      <c r="J47" s="216" t="s">
        <v>180</v>
      </c>
      <c r="K47" s="157" t="s">
        <v>16</v>
      </c>
      <c r="L47" s="727" t="s">
        <v>188</v>
      </c>
      <c r="M47" s="726"/>
      <c r="N47" s="158" t="s">
        <v>184</v>
      </c>
    </row>
    <row r="48" spans="1:14">
      <c r="A48" s="190" t="s">
        <v>280</v>
      </c>
      <c r="B48" s="159" t="str">
        <f>VLOOKUP(A48,[68]MATERIALES!A5:D373,3,FALSE)</f>
        <v>Concreto Resistencia  21 (Mpa)</v>
      </c>
      <c r="C48" s="284"/>
      <c r="D48" s="284"/>
      <c r="E48" s="284"/>
      <c r="F48" s="284"/>
      <c r="G48" s="284"/>
      <c r="H48" s="284"/>
      <c r="I48" s="284"/>
      <c r="J48" s="221" t="str">
        <f>VLOOKUP(A48,[68]MATERIALES!A4:D640,2,FALSE)</f>
        <v>m3</v>
      </c>
      <c r="K48" s="285">
        <v>1</v>
      </c>
      <c r="L48" s="270"/>
      <c r="M48" s="359">
        <f>VLOOKUP(A48,[68]MATERIALES!A5:D396,4,FALSE)</f>
        <v>490000</v>
      </c>
      <c r="N48" s="275">
        <f>K48*M48</f>
        <v>490000</v>
      </c>
    </row>
    <row r="49" spans="1:14">
      <c r="A49" s="190" t="s">
        <v>281</v>
      </c>
      <c r="B49" s="159" t="str">
        <f>VLOOKUP(A49,[68]MATERIALES!A6:D373,3,FALSE)</f>
        <v>Antisol blanco (presentación 20 kg)</v>
      </c>
      <c r="C49" s="360"/>
      <c r="D49" s="360"/>
      <c r="E49" s="360"/>
      <c r="F49" s="360"/>
      <c r="G49" s="360"/>
      <c r="H49" s="360"/>
      <c r="I49" s="360"/>
      <c r="J49" s="222" t="str">
        <f>VLOOKUP(A49,[68]MATERIALES!A5:D641,2,FALSE)</f>
        <v>kg</v>
      </c>
      <c r="K49" s="361">
        <v>1</v>
      </c>
      <c r="L49" s="349"/>
      <c r="M49" s="359">
        <f>VLOOKUP(A49,[68]MATERIALES!A6:D397,4,FALSE)</f>
        <v>6231.5</v>
      </c>
      <c r="N49" s="275">
        <f>K49*M49</f>
        <v>6231.5</v>
      </c>
    </row>
    <row r="50" spans="1:14">
      <c r="A50" s="190" t="s">
        <v>260</v>
      </c>
      <c r="B50" s="159" t="str">
        <f>VLOOKUP(A50,[68]MATERIALES!A6:D373,3,FALSE)</f>
        <v xml:space="preserve">Formaleta (gaviones, juntas de bordillos, juntas de cunetas, muros, concretos clase D,E, F y G)
</v>
      </c>
      <c r="C50" s="360"/>
      <c r="D50" s="360"/>
      <c r="E50" s="360"/>
      <c r="F50" s="360"/>
      <c r="G50" s="360"/>
      <c r="H50" s="360"/>
      <c r="I50" s="360"/>
      <c r="J50" s="222" t="str">
        <f>VLOOKUP(A50,[68]MATERIALES!A6:D642,2,FALSE)</f>
        <v>m2</v>
      </c>
      <c r="K50" s="361">
        <v>4.5999999999999996</v>
      </c>
      <c r="L50" s="349"/>
      <c r="M50" s="359">
        <f>VLOOKUP(A50,[68]MATERIALES!A6:D398,4,FALSE)</f>
        <v>4267.015774259763</v>
      </c>
      <c r="N50" s="275">
        <f>K50*M50</f>
        <v>19628.272561594909</v>
      </c>
    </row>
    <row r="51" spans="1:14">
      <c r="A51" s="190"/>
      <c r="B51" s="159"/>
      <c r="C51" s="360"/>
      <c r="D51" s="360"/>
      <c r="E51" s="360"/>
      <c r="F51" s="360"/>
      <c r="G51" s="360"/>
      <c r="H51" s="360"/>
      <c r="I51" s="360"/>
      <c r="J51" s="221"/>
      <c r="K51" s="361"/>
      <c r="L51" s="349"/>
      <c r="M51" s="359"/>
      <c r="N51" s="275"/>
    </row>
    <row r="52" spans="1:14">
      <c r="A52" s="190"/>
      <c r="B52" s="159"/>
      <c r="C52" s="360"/>
      <c r="D52" s="360"/>
      <c r="E52" s="360"/>
      <c r="F52" s="360"/>
      <c r="G52" s="360"/>
      <c r="H52" s="360"/>
      <c r="I52" s="360"/>
      <c r="J52" s="221"/>
      <c r="K52" s="361"/>
      <c r="L52" s="349"/>
      <c r="M52" s="359"/>
      <c r="N52" s="275"/>
    </row>
    <row r="53" spans="1:14">
      <c r="A53" s="190"/>
      <c r="B53" s="159"/>
      <c r="C53" s="360"/>
      <c r="D53" s="360"/>
      <c r="E53" s="360"/>
      <c r="F53" s="360"/>
      <c r="G53" s="360"/>
      <c r="H53" s="360"/>
      <c r="I53" s="360"/>
      <c r="J53" s="221"/>
      <c r="K53" s="361"/>
      <c r="L53" s="349"/>
      <c r="M53" s="359"/>
      <c r="N53" s="275"/>
    </row>
    <row r="54" spans="1:14" ht="15.75" thickBot="1">
      <c r="B54" s="159"/>
      <c r="C54" s="220"/>
      <c r="D54" s="220"/>
      <c r="E54" s="220"/>
      <c r="F54" s="220"/>
      <c r="G54" s="220"/>
      <c r="H54" s="220"/>
      <c r="I54" s="220"/>
      <c r="J54" s="223"/>
      <c r="K54" s="192"/>
      <c r="L54" s="193"/>
      <c r="M54" s="359"/>
      <c r="N54" s="275"/>
    </row>
    <row r="55" spans="1:14" ht="15.75" thickBot="1">
      <c r="B55" s="700" t="s">
        <v>186</v>
      </c>
      <c r="C55" s="701"/>
      <c r="D55" s="701"/>
      <c r="E55" s="701"/>
      <c r="F55" s="701"/>
      <c r="G55" s="701"/>
      <c r="H55" s="701"/>
      <c r="I55" s="701"/>
      <c r="J55" s="701"/>
      <c r="K55" s="701"/>
      <c r="L55" s="701"/>
      <c r="M55" s="702"/>
      <c r="N55" s="358">
        <f>SUM(N48:N54)</f>
        <v>515859.7725615949</v>
      </c>
    </row>
    <row r="56" spans="1:14">
      <c r="B56" s="163"/>
      <c r="C56" s="151"/>
      <c r="D56" s="151"/>
      <c r="E56" s="151"/>
      <c r="F56" s="151"/>
      <c r="G56" s="151"/>
      <c r="H56" s="151"/>
      <c r="I56" s="151"/>
      <c r="J56" s="151"/>
      <c r="K56" s="151"/>
      <c r="L56" s="151"/>
      <c r="M56" s="151"/>
      <c r="N56" s="152"/>
    </row>
    <row r="57" spans="1:14">
      <c r="B57" s="153" t="s">
        <v>8</v>
      </c>
      <c r="C57" s="154"/>
      <c r="D57" s="154"/>
      <c r="E57" s="154"/>
      <c r="F57" s="154"/>
      <c r="G57" s="154"/>
      <c r="H57" s="154"/>
      <c r="I57" s="154"/>
      <c r="J57" s="154"/>
      <c r="K57" s="154"/>
      <c r="L57" s="154"/>
      <c r="M57" s="154"/>
      <c r="N57" s="155"/>
    </row>
    <row r="58" spans="1:14" ht="15.75" thickBot="1">
      <c r="B58" s="164"/>
      <c r="C58" s="139"/>
      <c r="D58" s="139"/>
      <c r="E58" s="139"/>
      <c r="F58" s="139"/>
      <c r="G58" s="139"/>
      <c r="H58" s="139"/>
      <c r="I58" s="139"/>
      <c r="J58" s="139"/>
      <c r="K58" s="139"/>
      <c r="L58" s="139"/>
      <c r="M58" s="139"/>
      <c r="N58" s="141"/>
    </row>
    <row r="59" spans="1:14" ht="25.5">
      <c r="B59" s="214" t="s">
        <v>189</v>
      </c>
      <c r="C59" s="215"/>
      <c r="D59" s="215"/>
      <c r="E59" s="215"/>
      <c r="F59" s="215"/>
      <c r="G59" s="215"/>
      <c r="H59" s="165" t="s">
        <v>180</v>
      </c>
      <c r="I59" s="166" t="s">
        <v>190</v>
      </c>
      <c r="J59" s="167" t="s">
        <v>191</v>
      </c>
      <c r="K59" s="165" t="s">
        <v>192</v>
      </c>
      <c r="L59" s="728" t="s">
        <v>193</v>
      </c>
      <c r="M59" s="729"/>
      <c r="N59" s="168" t="s">
        <v>184</v>
      </c>
    </row>
    <row r="60" spans="1:14">
      <c r="A60" s="105" t="s">
        <v>261</v>
      </c>
      <c r="B60" s="169" t="str">
        <f>VLOOKUP(A60,[68]TRANSPORTE!A2:D117,3,FALSE)</f>
        <v>Transporte de concreto</v>
      </c>
      <c r="C60" s="217"/>
      <c r="D60" s="217"/>
      <c r="E60" s="217"/>
      <c r="F60" s="217"/>
      <c r="G60" s="217"/>
      <c r="H60" s="221" t="s">
        <v>257</v>
      </c>
      <c r="I60" s="281">
        <v>1</v>
      </c>
      <c r="J60" s="289">
        <v>60</v>
      </c>
      <c r="K60" s="281">
        <f>I60*J60</f>
        <v>60</v>
      </c>
      <c r="L60" s="730">
        <v>1150</v>
      </c>
      <c r="M60" s="731"/>
      <c r="N60" s="290">
        <f>K60*L60</f>
        <v>69000</v>
      </c>
    </row>
    <row r="61" spans="1:14">
      <c r="B61" s="169"/>
      <c r="C61" s="170"/>
      <c r="D61" s="170"/>
      <c r="E61" s="170"/>
      <c r="F61" s="170"/>
      <c r="G61" s="170"/>
      <c r="H61" s="221"/>
      <c r="I61" s="281"/>
      <c r="J61" s="289"/>
      <c r="K61" s="281"/>
      <c r="L61" s="730"/>
      <c r="M61" s="731"/>
      <c r="N61" s="290"/>
    </row>
    <row r="62" spans="1:14">
      <c r="B62" s="169"/>
      <c r="C62" s="170"/>
      <c r="D62" s="170"/>
      <c r="E62" s="170"/>
      <c r="F62" s="170"/>
      <c r="G62" s="170"/>
      <c r="H62" s="221"/>
      <c r="I62" s="281"/>
      <c r="J62" s="289"/>
      <c r="K62" s="281"/>
      <c r="L62" s="730"/>
      <c r="M62" s="731"/>
      <c r="N62" s="290"/>
    </row>
    <row r="63" spans="1:14">
      <c r="B63" s="169"/>
      <c r="C63" s="170"/>
      <c r="D63" s="170"/>
      <c r="E63" s="170"/>
      <c r="F63" s="170"/>
      <c r="G63" s="170"/>
      <c r="H63" s="221"/>
      <c r="I63" s="281"/>
      <c r="J63" s="289"/>
      <c r="K63" s="281"/>
      <c r="L63" s="730"/>
      <c r="M63" s="731"/>
      <c r="N63" s="290"/>
    </row>
    <row r="64" spans="1:14">
      <c r="B64" s="169"/>
      <c r="C64" s="170"/>
      <c r="D64" s="170"/>
      <c r="E64" s="170"/>
      <c r="F64" s="170"/>
      <c r="G64" s="170"/>
      <c r="H64" s="291"/>
      <c r="I64" s="281"/>
      <c r="J64" s="281"/>
      <c r="K64" s="281"/>
      <c r="L64" s="292"/>
      <c r="M64" s="293"/>
      <c r="N64" s="294"/>
    </row>
    <row r="65" spans="1:15" ht="15.75" thickBot="1">
      <c r="B65" s="219"/>
      <c r="C65" s="220"/>
      <c r="D65" s="220"/>
      <c r="E65" s="220"/>
      <c r="F65" s="220"/>
      <c r="G65" s="220"/>
      <c r="H65" s="171"/>
      <c r="I65" s="192"/>
      <c r="J65" s="192"/>
      <c r="K65" s="192"/>
      <c r="L65" s="732"/>
      <c r="M65" s="733"/>
      <c r="N65" s="97"/>
    </row>
    <row r="66" spans="1:15" ht="15.75" thickBot="1">
      <c r="B66" s="688" t="s">
        <v>186</v>
      </c>
      <c r="C66" s="689"/>
      <c r="D66" s="689"/>
      <c r="E66" s="689"/>
      <c r="F66" s="689"/>
      <c r="G66" s="689"/>
      <c r="H66" s="689"/>
      <c r="I66" s="689"/>
      <c r="J66" s="689"/>
      <c r="K66" s="689"/>
      <c r="L66" s="689"/>
      <c r="M66" s="690"/>
      <c r="N66" s="172">
        <f>N60+N61+N62+N63+N64</f>
        <v>69000</v>
      </c>
    </row>
    <row r="67" spans="1:15">
      <c r="B67" s="163"/>
      <c r="C67" s="151"/>
      <c r="D67" s="151"/>
      <c r="E67" s="151"/>
      <c r="F67" s="151"/>
      <c r="G67" s="151"/>
      <c r="H67" s="151"/>
      <c r="I67" s="151"/>
      <c r="J67" s="151"/>
      <c r="K67" s="151"/>
      <c r="L67" s="151"/>
      <c r="M67" s="151"/>
      <c r="N67" s="152"/>
    </row>
    <row r="68" spans="1:15">
      <c r="B68" s="153" t="s">
        <v>9</v>
      </c>
      <c r="C68" s="154"/>
      <c r="D68" s="154"/>
      <c r="E68" s="154"/>
      <c r="F68" s="154"/>
      <c r="G68" s="154"/>
      <c r="H68" s="154"/>
      <c r="I68" s="154"/>
      <c r="J68" s="154"/>
      <c r="K68" s="154"/>
      <c r="L68" s="154"/>
      <c r="M68" s="154"/>
      <c r="N68" s="155"/>
    </row>
    <row r="69" spans="1:15" ht="15.75" thickBot="1">
      <c r="B69" s="164"/>
      <c r="C69" s="139"/>
      <c r="D69" s="139"/>
      <c r="E69" s="139"/>
      <c r="F69" s="139"/>
      <c r="G69" s="139"/>
      <c r="H69" s="139"/>
      <c r="I69" s="139"/>
      <c r="J69" s="139"/>
      <c r="K69" s="139"/>
      <c r="L69" s="139"/>
      <c r="M69" s="139"/>
      <c r="N69" s="141"/>
    </row>
    <row r="70" spans="1:15" ht="25.5">
      <c r="B70" s="719" t="s">
        <v>194</v>
      </c>
      <c r="C70" s="720"/>
      <c r="D70" s="720"/>
      <c r="E70" s="720"/>
      <c r="F70" s="720"/>
      <c r="G70" s="720"/>
      <c r="H70" s="720"/>
      <c r="I70" s="165" t="s">
        <v>195</v>
      </c>
      <c r="J70" s="167" t="s">
        <v>196</v>
      </c>
      <c r="K70" s="166" t="s">
        <v>197</v>
      </c>
      <c r="L70" s="721" t="s">
        <v>183</v>
      </c>
      <c r="M70" s="722"/>
      <c r="N70" s="173" t="s">
        <v>184</v>
      </c>
    </row>
    <row r="71" spans="1:15">
      <c r="A71" s="194" t="s">
        <v>209</v>
      </c>
      <c r="B71" s="174" t="str">
        <f>VLOOKUP(A71,'[68]MANO DE OBRA'!A8:D68,3,FALSE)</f>
        <v>Obrero (6)</v>
      </c>
      <c r="C71" s="170"/>
      <c r="D71" s="170"/>
      <c r="E71" s="170"/>
      <c r="F71" s="170"/>
      <c r="G71" s="170"/>
      <c r="H71" s="170"/>
      <c r="I71" s="295">
        <f>K71/J71*100</f>
        <v>162000</v>
      </c>
      <c r="J71" s="296">
        <v>185</v>
      </c>
      <c r="K71" s="297">
        <v>299700</v>
      </c>
      <c r="L71" s="175"/>
      <c r="M71" s="399">
        <v>16</v>
      </c>
      <c r="N71" s="369">
        <f>K71/M71</f>
        <v>18731.25</v>
      </c>
      <c r="O71" s="176"/>
    </row>
    <row r="72" spans="1:15">
      <c r="A72" s="194" t="s">
        <v>199</v>
      </c>
      <c r="B72" s="174" t="str">
        <f>VLOOKUP(A72,'[68]MANO DE OBRA'!A8:D69,3,FALSE)</f>
        <v>Oficial</v>
      </c>
      <c r="C72" s="170"/>
      <c r="D72" s="170"/>
      <c r="E72" s="170"/>
      <c r="F72" s="170"/>
      <c r="G72" s="170"/>
      <c r="H72" s="170"/>
      <c r="I72" s="295">
        <f>K72/J72*100</f>
        <v>49181.133333333331</v>
      </c>
      <c r="J72" s="296">
        <v>185</v>
      </c>
      <c r="K72" s="297">
        <v>90985.096666666665</v>
      </c>
      <c r="L72" s="175"/>
      <c r="M72" s="399">
        <v>16</v>
      </c>
      <c r="N72" s="369">
        <f>K72/M72</f>
        <v>5686.5685416666665</v>
      </c>
    </row>
    <row r="73" spans="1:15">
      <c r="B73" s="174"/>
      <c r="C73" s="170"/>
      <c r="D73" s="170"/>
      <c r="E73" s="170"/>
      <c r="F73" s="170"/>
      <c r="G73" s="170"/>
      <c r="H73" s="170"/>
      <c r="I73" s="295"/>
      <c r="J73" s="296"/>
      <c r="K73" s="297"/>
      <c r="L73" s="175"/>
      <c r="M73" s="370"/>
      <c r="N73" s="369"/>
    </row>
    <row r="74" spans="1:15">
      <c r="B74" s="174"/>
      <c r="C74" s="170"/>
      <c r="D74" s="170"/>
      <c r="E74" s="170"/>
      <c r="F74" s="170"/>
      <c r="G74" s="170"/>
      <c r="H74" s="170"/>
      <c r="I74" s="281"/>
      <c r="J74" s="301"/>
      <c r="K74" s="302"/>
      <c r="L74" s="218"/>
      <c r="M74" s="303"/>
      <c r="N74" s="299"/>
    </row>
    <row r="75" spans="1:15">
      <c r="B75" s="174"/>
      <c r="C75" s="170"/>
      <c r="D75" s="170"/>
      <c r="E75" s="170"/>
      <c r="F75" s="170"/>
      <c r="G75" s="170"/>
      <c r="H75" s="170"/>
      <c r="I75" s="281"/>
      <c r="J75" s="301"/>
      <c r="K75" s="302"/>
      <c r="L75" s="218"/>
      <c r="M75" s="303"/>
      <c r="N75" s="299"/>
    </row>
    <row r="76" spans="1:15" ht="15.75" thickBot="1">
      <c r="B76" s="723"/>
      <c r="C76" s="724"/>
      <c r="D76" s="724"/>
      <c r="E76" s="724"/>
      <c r="F76" s="724"/>
      <c r="G76" s="724"/>
      <c r="H76" s="724"/>
      <c r="I76" s="192"/>
      <c r="J76" s="192"/>
      <c r="K76" s="192"/>
      <c r="L76" s="725"/>
      <c r="M76" s="725"/>
      <c r="N76" s="97"/>
    </row>
    <row r="77" spans="1:15" ht="15.75" thickBot="1">
      <c r="B77" s="688" t="s">
        <v>186</v>
      </c>
      <c r="C77" s="689"/>
      <c r="D77" s="689"/>
      <c r="E77" s="689"/>
      <c r="F77" s="689"/>
      <c r="G77" s="689"/>
      <c r="H77" s="689"/>
      <c r="I77" s="689"/>
      <c r="J77" s="689"/>
      <c r="K77" s="689"/>
      <c r="L77" s="689"/>
      <c r="M77" s="690"/>
      <c r="N77" s="400">
        <f>SUM(N71:N76)</f>
        <v>24417.818541666667</v>
      </c>
    </row>
    <row r="78" spans="1:15" ht="15.75" thickBot="1">
      <c r="B78" s="163"/>
      <c r="C78" s="151"/>
      <c r="D78" s="151"/>
      <c r="E78" s="151"/>
      <c r="F78" s="151"/>
      <c r="G78" s="151"/>
      <c r="H78" s="151"/>
      <c r="I78" s="151"/>
      <c r="J78" s="151"/>
      <c r="K78" s="151"/>
      <c r="L78" s="151"/>
      <c r="M78" s="151"/>
      <c r="N78" s="152"/>
    </row>
    <row r="79" spans="1:15" ht="15.75" thickBot="1">
      <c r="B79" s="700" t="s">
        <v>200</v>
      </c>
      <c r="C79" s="701"/>
      <c r="D79" s="701"/>
      <c r="E79" s="701"/>
      <c r="F79" s="701"/>
      <c r="G79" s="701"/>
      <c r="H79" s="701"/>
      <c r="I79" s="701"/>
      <c r="J79" s="701"/>
      <c r="K79" s="701"/>
      <c r="L79" s="701"/>
      <c r="M79" s="702"/>
      <c r="N79" s="177">
        <f>N43+N55+N66+N77</f>
        <v>615638.48203034489</v>
      </c>
    </row>
    <row r="80" spans="1:15">
      <c r="B80" s="163"/>
      <c r="C80" s="151"/>
      <c r="D80" s="151"/>
      <c r="E80" s="151"/>
      <c r="F80" s="151"/>
      <c r="G80" s="151"/>
      <c r="H80" s="151"/>
      <c r="I80" s="151"/>
      <c r="J80" s="151"/>
      <c r="K80" s="151"/>
      <c r="L80" s="151"/>
      <c r="M80" s="151"/>
      <c r="N80" s="152"/>
    </row>
    <row r="81" spans="1:14">
      <c r="B81" s="153" t="s">
        <v>10</v>
      </c>
      <c r="C81" s="154"/>
      <c r="D81" s="154"/>
      <c r="E81" s="154"/>
      <c r="F81" s="154"/>
      <c r="G81" s="154"/>
      <c r="H81" s="154"/>
      <c r="I81" s="154"/>
      <c r="J81" s="154"/>
      <c r="K81" s="154"/>
      <c r="L81" s="154"/>
      <c r="M81" s="154"/>
      <c r="N81" s="155"/>
    </row>
    <row r="82" spans="1:14" ht="15.75" thickBot="1">
      <c r="B82" s="164"/>
      <c r="C82" s="139"/>
      <c r="D82" s="139"/>
      <c r="E82" s="139"/>
      <c r="F82" s="139"/>
      <c r="G82" s="139"/>
      <c r="H82" s="139"/>
      <c r="I82" s="139"/>
      <c r="J82" s="139"/>
      <c r="K82" s="139"/>
      <c r="L82" s="139"/>
      <c r="M82" s="139"/>
      <c r="N82" s="141"/>
    </row>
    <row r="83" spans="1:14">
      <c r="B83" s="703" t="s">
        <v>6</v>
      </c>
      <c r="C83" s="704"/>
      <c r="D83" s="704"/>
      <c r="E83" s="704"/>
      <c r="F83" s="704"/>
      <c r="G83" s="704"/>
      <c r="H83" s="704"/>
      <c r="I83" s="215"/>
      <c r="J83" s="305"/>
      <c r="K83" s="306" t="s">
        <v>11</v>
      </c>
      <c r="L83" s="705" t="s">
        <v>12</v>
      </c>
      <c r="M83" s="706"/>
      <c r="N83" s="307"/>
    </row>
    <row r="84" spans="1:14">
      <c r="B84" s="707" t="s">
        <v>3</v>
      </c>
      <c r="C84" s="708"/>
      <c r="D84" s="708"/>
      <c r="E84" s="708"/>
      <c r="F84" s="708"/>
      <c r="G84" s="708"/>
      <c r="H84" s="708"/>
      <c r="I84" s="56"/>
      <c r="J84" s="178"/>
      <c r="K84" s="308">
        <v>0.20499999999999999</v>
      </c>
      <c r="L84" s="709">
        <f>N79*K84</f>
        <v>126205.8888162207</v>
      </c>
      <c r="M84" s="710"/>
      <c r="N84" s="57"/>
    </row>
    <row r="85" spans="1:14">
      <c r="B85" s="179" t="s">
        <v>13</v>
      </c>
      <c r="C85" s="180"/>
      <c r="D85" s="180"/>
      <c r="E85" s="180"/>
      <c r="F85" s="180"/>
      <c r="G85" s="180"/>
      <c r="H85" s="180"/>
      <c r="I85" s="56"/>
      <c r="J85" s="178"/>
      <c r="K85" s="308">
        <v>0.05</v>
      </c>
      <c r="L85" s="709">
        <f>N79*K85</f>
        <v>30781.924101517245</v>
      </c>
      <c r="M85" s="710"/>
      <c r="N85" s="57"/>
    </row>
    <row r="86" spans="1:14" ht="15.75" thickBot="1">
      <c r="B86" s="181" t="s">
        <v>4</v>
      </c>
      <c r="C86" s="182"/>
      <c r="D86" s="182"/>
      <c r="E86" s="182"/>
      <c r="F86" s="182"/>
      <c r="G86" s="182"/>
      <c r="H86" s="182"/>
      <c r="I86" s="58"/>
      <c r="J86" s="183"/>
      <c r="K86" s="309">
        <v>0.05</v>
      </c>
      <c r="L86" s="711">
        <f>N79*K86</f>
        <v>30781.924101517245</v>
      </c>
      <c r="M86" s="712"/>
      <c r="N86" s="57"/>
    </row>
    <row r="87" spans="1:14" ht="15.75" thickBot="1">
      <c r="B87" s="700" t="s">
        <v>186</v>
      </c>
      <c r="C87" s="701"/>
      <c r="D87" s="701"/>
      <c r="E87" s="701"/>
      <c r="F87" s="701"/>
      <c r="G87" s="701"/>
      <c r="H87" s="701"/>
      <c r="I87" s="701"/>
      <c r="J87" s="701"/>
      <c r="K87" s="701"/>
      <c r="L87" s="701"/>
      <c r="M87" s="702"/>
      <c r="N87" s="59">
        <f>L84+L85+L86</f>
        <v>187769.73701925518</v>
      </c>
    </row>
    <row r="88" spans="1:14" ht="15.75" thickBot="1">
      <c r="B88" s="163"/>
      <c r="C88" s="151"/>
      <c r="D88" s="151"/>
      <c r="E88" s="151"/>
      <c r="F88" s="151"/>
      <c r="G88" s="151"/>
      <c r="H88" s="151"/>
      <c r="I88" s="151"/>
      <c r="J88" s="151"/>
      <c r="K88" s="151"/>
      <c r="L88" s="151"/>
      <c r="M88" s="151"/>
      <c r="N88" s="152"/>
    </row>
    <row r="89" spans="1:14" ht="15.75" thickBot="1">
      <c r="A89" s="105" t="s">
        <v>201</v>
      </c>
      <c r="B89" s="700" t="s">
        <v>202</v>
      </c>
      <c r="C89" s="701"/>
      <c r="D89" s="701"/>
      <c r="E89" s="701"/>
      <c r="F89" s="701"/>
      <c r="G89" s="701"/>
      <c r="H89" s="701"/>
      <c r="I89" s="701"/>
      <c r="J89" s="701"/>
      <c r="K89" s="701"/>
      <c r="L89" s="701"/>
      <c r="M89" s="702"/>
      <c r="N89" s="310">
        <f>N79+N87</f>
        <v>803408.21904960007</v>
      </c>
    </row>
    <row r="90" spans="1:14">
      <c r="B90" s="371"/>
      <c r="C90" s="372"/>
      <c r="D90" s="372"/>
      <c r="E90" s="372"/>
      <c r="F90" s="372"/>
      <c r="G90" s="372"/>
      <c r="H90" s="372"/>
      <c r="I90" s="372"/>
      <c r="J90" s="372"/>
      <c r="K90" s="372"/>
      <c r="L90" s="372"/>
      <c r="M90" s="372"/>
      <c r="N90" s="373"/>
    </row>
    <row r="91" spans="1:14">
      <c r="B91" s="374"/>
      <c r="C91" s="375"/>
      <c r="D91" s="375"/>
      <c r="E91" s="375"/>
      <c r="F91" s="375"/>
      <c r="G91" s="375"/>
      <c r="H91" s="375"/>
      <c r="I91" s="375"/>
      <c r="J91" s="375"/>
      <c r="K91" s="375"/>
      <c r="L91" s="375"/>
      <c r="M91" s="375"/>
      <c r="N91" s="376"/>
    </row>
    <row r="92" spans="1:14">
      <c r="B92" s="374"/>
      <c r="C92" s="375"/>
      <c r="D92" s="375"/>
      <c r="E92" s="375"/>
      <c r="F92" s="375"/>
      <c r="G92" s="375"/>
      <c r="H92" s="375"/>
      <c r="I92" s="375"/>
      <c r="J92" s="375"/>
      <c r="K92" s="375"/>
      <c r="L92" s="375"/>
      <c r="M92" s="375"/>
      <c r="N92" s="376"/>
    </row>
    <row r="93" spans="1:14">
      <c r="B93" s="374"/>
      <c r="C93" s="375"/>
      <c r="D93" s="375"/>
      <c r="E93" s="375"/>
      <c r="F93" s="375"/>
      <c r="G93" s="375"/>
      <c r="H93" s="375"/>
      <c r="I93" s="375"/>
      <c r="J93" s="375"/>
      <c r="K93" s="375"/>
      <c r="L93" s="375"/>
      <c r="M93" s="375"/>
      <c r="N93" s="376"/>
    </row>
    <row r="94" spans="1:14">
      <c r="B94" s="374"/>
      <c r="C94" s="375"/>
      <c r="D94" s="375"/>
      <c r="E94" s="377" t="s">
        <v>203</v>
      </c>
      <c r="F94" s="377"/>
      <c r="G94" s="377"/>
      <c r="H94" s="377"/>
      <c r="I94" s="377"/>
      <c r="J94" s="377"/>
      <c r="K94" s="375"/>
      <c r="L94" s="375"/>
      <c r="M94" s="375"/>
      <c r="N94" s="376"/>
    </row>
    <row r="95" spans="1:14">
      <c r="B95" s="374"/>
      <c r="C95" s="375"/>
      <c r="D95" s="375"/>
      <c r="E95" s="375" t="s">
        <v>204</v>
      </c>
      <c r="F95" s="375"/>
      <c r="G95" s="375"/>
      <c r="H95" s="375"/>
      <c r="I95" s="375"/>
      <c r="J95" s="375"/>
      <c r="K95" s="375"/>
      <c r="L95" s="375"/>
      <c r="M95" s="375"/>
      <c r="N95" s="376"/>
    </row>
    <row r="96" spans="1:14">
      <c r="B96" s="374"/>
      <c r="C96" s="375"/>
      <c r="D96" s="375"/>
      <c r="E96" s="375" t="s">
        <v>205</v>
      </c>
      <c r="F96" s="375"/>
      <c r="G96" s="375"/>
      <c r="H96" s="375"/>
      <c r="I96" s="375"/>
      <c r="J96" s="375"/>
      <c r="K96" s="375"/>
      <c r="L96" s="375"/>
      <c r="M96" s="375"/>
      <c r="N96" s="376"/>
    </row>
    <row r="97" spans="2:14">
      <c r="B97" s="374"/>
      <c r="C97" s="375"/>
      <c r="D97" s="375"/>
      <c r="E97" s="375" t="s">
        <v>206</v>
      </c>
      <c r="F97" s="375"/>
      <c r="G97" s="375"/>
      <c r="H97" s="375"/>
      <c r="I97" s="375"/>
      <c r="J97" s="375"/>
      <c r="K97" s="375"/>
      <c r="L97" s="375"/>
      <c r="M97" s="375"/>
      <c r="N97" s="376"/>
    </row>
    <row r="98" spans="2:14" ht="15.75" thickBot="1">
      <c r="B98" s="374"/>
      <c r="C98" s="375"/>
      <c r="D98" s="375"/>
      <c r="E98" s="375"/>
      <c r="F98" s="375" t="s">
        <v>158</v>
      </c>
      <c r="G98" s="375"/>
      <c r="H98" s="375"/>
      <c r="I98" s="375"/>
      <c r="J98" s="375"/>
      <c r="K98" s="375"/>
      <c r="L98" s="375"/>
      <c r="M98" s="375"/>
      <c r="N98" s="376"/>
    </row>
    <row r="99" spans="2:14">
      <c r="B99" s="311" t="s">
        <v>326</v>
      </c>
      <c r="C99" s="312"/>
      <c r="D99" s="312"/>
      <c r="E99" s="312"/>
      <c r="F99" s="312"/>
      <c r="G99" s="312"/>
      <c r="H99" s="312"/>
      <c r="I99" s="312"/>
      <c r="J99" s="312"/>
      <c r="K99" s="312"/>
      <c r="L99" s="312"/>
      <c r="M99" s="312"/>
      <c r="N99" s="313"/>
    </row>
    <row r="100" spans="2:14">
      <c r="B100" s="378"/>
      <c r="C100" s="379"/>
      <c r="D100" s="379"/>
      <c r="E100" s="379"/>
      <c r="F100" s="379"/>
      <c r="G100" s="379"/>
      <c r="H100" s="379"/>
      <c r="I100" s="379"/>
      <c r="J100" s="379"/>
      <c r="K100" s="379"/>
      <c r="L100" s="379"/>
      <c r="M100" s="379"/>
      <c r="N100" s="380"/>
    </row>
    <row r="101" spans="2:14">
      <c r="B101" s="378"/>
      <c r="C101" s="379"/>
      <c r="D101" s="379"/>
      <c r="E101" s="379"/>
      <c r="F101" s="379"/>
      <c r="G101" s="379"/>
      <c r="H101" s="379"/>
      <c r="I101" s="379"/>
      <c r="J101" s="379"/>
      <c r="K101" s="379"/>
      <c r="L101" s="379"/>
      <c r="M101" s="379"/>
      <c r="N101" s="380"/>
    </row>
    <row r="102" spans="2:14">
      <c r="B102" s="378"/>
      <c r="C102" s="379"/>
      <c r="D102" s="379"/>
      <c r="E102" s="379"/>
      <c r="F102" s="379"/>
      <c r="G102" s="379"/>
      <c r="H102" s="379"/>
      <c r="I102" s="379"/>
      <c r="J102" s="379"/>
      <c r="K102" s="379"/>
      <c r="L102" s="379"/>
      <c r="M102" s="379"/>
      <c r="N102" s="380"/>
    </row>
    <row r="103" spans="2:14" ht="15.75" thickBot="1">
      <c r="B103" s="381"/>
      <c r="C103" s="382"/>
      <c r="D103" s="382"/>
      <c r="E103" s="382"/>
      <c r="F103" s="382"/>
      <c r="G103" s="382"/>
      <c r="H103" s="382"/>
      <c r="I103" s="382"/>
      <c r="J103" s="382"/>
      <c r="K103" s="382"/>
      <c r="L103" s="382"/>
      <c r="M103" s="382"/>
      <c r="N103" s="383"/>
    </row>
    <row r="104" spans="2:14">
      <c r="B104" s="384"/>
      <c r="C104" s="385"/>
      <c r="D104" s="385"/>
      <c r="E104" s="385"/>
      <c r="F104" s="385"/>
      <c r="G104" s="385"/>
      <c r="H104" s="385"/>
      <c r="I104" s="385"/>
      <c r="J104" s="385"/>
      <c r="K104" s="385"/>
      <c r="L104" s="385"/>
      <c r="M104" s="385"/>
      <c r="N104" s="386"/>
    </row>
    <row r="105" spans="2:14">
      <c r="B105" s="387" t="s">
        <v>327</v>
      </c>
      <c r="C105" s="388"/>
      <c r="D105" s="388"/>
      <c r="E105" s="388"/>
      <c r="F105" s="388"/>
      <c r="G105" s="388"/>
      <c r="H105" s="388"/>
      <c r="I105" s="388"/>
      <c r="J105" s="388"/>
      <c r="K105" s="388"/>
      <c r="L105" s="388"/>
      <c r="M105" s="388"/>
      <c r="N105" s="389"/>
    </row>
    <row r="106" spans="2:14" ht="15" customHeight="1">
      <c r="B106" s="839" t="s">
        <v>328</v>
      </c>
      <c r="C106" s="840"/>
      <c r="D106" s="840"/>
      <c r="E106" s="840"/>
      <c r="F106" s="840"/>
      <c r="G106" s="840"/>
      <c r="H106" s="840"/>
      <c r="I106" s="840"/>
      <c r="J106" s="840"/>
      <c r="K106" s="840"/>
      <c r="L106" s="840"/>
      <c r="M106" s="840"/>
      <c r="N106" s="841"/>
    </row>
    <row r="107" spans="2:14" ht="15" customHeight="1">
      <c r="B107" s="839"/>
      <c r="C107" s="840"/>
      <c r="D107" s="840"/>
      <c r="E107" s="840"/>
      <c r="F107" s="840"/>
      <c r="G107" s="840"/>
      <c r="H107" s="840"/>
      <c r="I107" s="840"/>
      <c r="J107" s="840"/>
      <c r="K107" s="840"/>
      <c r="L107" s="840"/>
      <c r="M107" s="840"/>
      <c r="N107" s="841"/>
    </row>
    <row r="108" spans="2:14" ht="30" customHeight="1">
      <c r="B108" s="842" t="s">
        <v>329</v>
      </c>
      <c r="C108" s="843"/>
      <c r="D108" s="843"/>
      <c r="E108" s="843"/>
      <c r="F108" s="843"/>
      <c r="G108" s="843"/>
      <c r="H108" s="843"/>
      <c r="I108" s="843"/>
      <c r="J108" s="843"/>
      <c r="K108" s="843"/>
      <c r="L108" s="843"/>
      <c r="M108" s="843"/>
      <c r="N108" s="844"/>
    </row>
    <row r="109" spans="2:14">
      <c r="B109" s="842"/>
      <c r="C109" s="843"/>
      <c r="D109" s="843"/>
      <c r="E109" s="843"/>
      <c r="F109" s="843"/>
      <c r="G109" s="843"/>
      <c r="H109" s="843"/>
      <c r="I109" s="843"/>
      <c r="J109" s="843"/>
      <c r="K109" s="843"/>
      <c r="L109" s="843"/>
      <c r="M109" s="843"/>
      <c r="N109" s="844"/>
    </row>
    <row r="110" spans="2:14">
      <c r="B110" s="390"/>
      <c r="C110" s="391"/>
      <c r="D110" s="391"/>
      <c r="E110" s="391"/>
      <c r="F110" s="391"/>
      <c r="G110" s="391"/>
      <c r="H110" s="391"/>
      <c r="I110" s="391"/>
      <c r="J110" s="391"/>
      <c r="K110" s="391"/>
      <c r="L110" s="391"/>
      <c r="M110" s="391"/>
      <c r="N110" s="392"/>
    </row>
    <row r="111" spans="2:14">
      <c r="B111" s="390"/>
      <c r="C111" s="391"/>
      <c r="D111" s="391"/>
      <c r="E111" s="391"/>
      <c r="F111" s="391"/>
      <c r="G111" s="391"/>
      <c r="H111" s="391"/>
      <c r="I111" s="391"/>
      <c r="J111" s="391"/>
      <c r="K111" s="391"/>
      <c r="L111" s="391"/>
      <c r="M111" s="391"/>
      <c r="N111" s="392"/>
    </row>
    <row r="112" spans="2:14">
      <c r="B112" s="390"/>
      <c r="C112" s="391"/>
      <c r="D112" s="391"/>
      <c r="E112" s="391"/>
      <c r="F112" s="391"/>
      <c r="G112" s="391"/>
      <c r="H112" s="391"/>
      <c r="I112" s="391"/>
      <c r="J112" s="391"/>
      <c r="K112" s="391"/>
      <c r="L112" s="391"/>
      <c r="M112" s="391"/>
      <c r="N112" s="392"/>
    </row>
    <row r="113" spans="2:14">
      <c r="B113" s="387"/>
      <c r="C113" s="388"/>
      <c r="D113" s="388"/>
      <c r="E113" s="388"/>
      <c r="F113" s="388"/>
      <c r="G113" s="388"/>
      <c r="H113" s="388"/>
      <c r="I113" s="388"/>
      <c r="J113" s="388"/>
      <c r="K113" s="388"/>
      <c r="L113" s="388"/>
      <c r="M113" s="388"/>
      <c r="N113" s="389"/>
    </row>
    <row r="114" spans="2:14">
      <c r="B114" s="374"/>
      <c r="C114" s="375"/>
      <c r="D114" s="375"/>
      <c r="E114" s="375" t="s">
        <v>203</v>
      </c>
      <c r="F114" s="377"/>
      <c r="G114" s="377"/>
      <c r="H114" s="375"/>
      <c r="I114" s="375"/>
      <c r="J114" s="375"/>
      <c r="K114" s="375"/>
      <c r="L114" s="375"/>
      <c r="M114" s="375"/>
      <c r="N114" s="376"/>
    </row>
    <row r="115" spans="2:14">
      <c r="B115" s="374"/>
      <c r="C115" s="375"/>
      <c r="D115" s="375"/>
      <c r="E115" s="393" t="s">
        <v>204</v>
      </c>
      <c r="F115" s="375"/>
      <c r="G115" s="375"/>
      <c r="H115" s="393"/>
      <c r="I115" s="393"/>
      <c r="J115" s="393"/>
      <c r="K115" s="375"/>
      <c r="L115" s="375"/>
      <c r="M115" s="375"/>
      <c r="N115" s="376"/>
    </row>
    <row r="116" spans="2:14">
      <c r="B116" s="374"/>
      <c r="C116" s="375"/>
      <c r="D116" s="375"/>
      <c r="E116" s="394" t="s">
        <v>207</v>
      </c>
      <c r="F116" s="375"/>
      <c r="G116" s="375"/>
      <c r="H116" s="394"/>
      <c r="I116" s="394"/>
      <c r="J116" s="394"/>
      <c r="K116" s="375"/>
      <c r="L116" s="375"/>
      <c r="M116" s="375"/>
      <c r="N116" s="376"/>
    </row>
    <row r="117" spans="2:14">
      <c r="B117" s="395"/>
      <c r="C117" s="388"/>
      <c r="D117" s="388"/>
      <c r="E117" s="375" t="s">
        <v>206</v>
      </c>
      <c r="F117" s="375"/>
      <c r="G117" s="375"/>
      <c r="H117" s="375"/>
      <c r="I117" s="375"/>
      <c r="J117" s="375"/>
      <c r="K117" s="388"/>
      <c r="L117" s="388"/>
      <c r="M117" s="388"/>
      <c r="N117" s="389"/>
    </row>
    <row r="118" spans="2:14">
      <c r="B118" s="395"/>
      <c r="C118" s="388"/>
      <c r="D118" s="388"/>
      <c r="E118" s="388"/>
      <c r="F118" s="375"/>
      <c r="G118" s="375"/>
      <c r="H118" s="375"/>
      <c r="I118" s="375"/>
      <c r="J118" s="375"/>
      <c r="K118" s="388"/>
      <c r="L118" s="388"/>
      <c r="M118" s="388"/>
      <c r="N118" s="389"/>
    </row>
    <row r="119" spans="2:14">
      <c r="B119" s="395" t="s">
        <v>330</v>
      </c>
      <c r="C119" s="394"/>
      <c r="D119" s="394"/>
      <c r="E119" s="375"/>
      <c r="F119" s="375"/>
      <c r="G119" s="375"/>
      <c r="H119" s="375"/>
      <c r="I119" s="375"/>
      <c r="J119" s="845"/>
      <c r="K119" s="845"/>
      <c r="L119" s="845"/>
      <c r="M119" s="845"/>
      <c r="N119" s="846"/>
    </row>
    <row r="120" spans="2:14" ht="15.75" thickBot="1">
      <c r="B120" s="396" t="s">
        <v>331</v>
      </c>
      <c r="C120" s="397"/>
      <c r="D120" s="397"/>
      <c r="E120" s="398"/>
      <c r="F120" s="398"/>
      <c r="G120" s="398"/>
      <c r="H120" s="398"/>
      <c r="I120" s="398"/>
      <c r="J120" s="847"/>
      <c r="K120" s="847"/>
      <c r="L120" s="847"/>
      <c r="M120" s="847"/>
      <c r="N120" s="848"/>
    </row>
  </sheetData>
  <mergeCells count="65">
    <mergeCell ref="B76:H76"/>
    <mergeCell ref="L76:M76"/>
    <mergeCell ref="B77:M77"/>
    <mergeCell ref="B79:M79"/>
    <mergeCell ref="B83:H83"/>
    <mergeCell ref="L83:M83"/>
    <mergeCell ref="J119:N120"/>
    <mergeCell ref="B84:H84"/>
    <mergeCell ref="L84:M84"/>
    <mergeCell ref="L85:M85"/>
    <mergeCell ref="L86:M86"/>
    <mergeCell ref="B87:M87"/>
    <mergeCell ref="B89:M89"/>
    <mergeCell ref="B106:N107"/>
    <mergeCell ref="B108:N109"/>
    <mergeCell ref="L62:M62"/>
    <mergeCell ref="L63:M63"/>
    <mergeCell ref="L65:M65"/>
    <mergeCell ref="B66:M66"/>
    <mergeCell ref="B70:H70"/>
    <mergeCell ref="L70:M70"/>
    <mergeCell ref="B38:H38"/>
    <mergeCell ref="D11:E11"/>
    <mergeCell ref="C29:I29"/>
    <mergeCell ref="L5:L6"/>
    <mergeCell ref="L61:M61"/>
    <mergeCell ref="B39:H39"/>
    <mergeCell ref="B41:D41"/>
    <mergeCell ref="B42:H42"/>
    <mergeCell ref="I42:J42"/>
    <mergeCell ref="L42:M42"/>
    <mergeCell ref="B43:M43"/>
    <mergeCell ref="B47:I47"/>
    <mergeCell ref="L47:M47"/>
    <mergeCell ref="B55:M55"/>
    <mergeCell ref="L59:M59"/>
    <mergeCell ref="L60:M60"/>
    <mergeCell ref="B10:E10"/>
    <mergeCell ref="I10:J10"/>
    <mergeCell ref="L12:N12"/>
    <mergeCell ref="C30:I30"/>
    <mergeCell ref="L30:M30"/>
    <mergeCell ref="D15:M16"/>
    <mergeCell ref="B36:H36"/>
    <mergeCell ref="B37:H37"/>
    <mergeCell ref="F25:H25"/>
    <mergeCell ref="B27:N27"/>
    <mergeCell ref="L29:M29"/>
    <mergeCell ref="B35:H35"/>
    <mergeCell ref="I35:J35"/>
    <mergeCell ref="L35:M35"/>
    <mergeCell ref="K1:K2"/>
    <mergeCell ref="C5:J5"/>
    <mergeCell ref="B1:B6"/>
    <mergeCell ref="K5:K6"/>
    <mergeCell ref="L1:N2"/>
    <mergeCell ref="C2:J2"/>
    <mergeCell ref="C3:J3"/>
    <mergeCell ref="K3:K4"/>
    <mergeCell ref="L3:N4"/>
    <mergeCell ref="C4:J4"/>
    <mergeCell ref="C1:J1"/>
    <mergeCell ref="M5:M6"/>
    <mergeCell ref="N5:N6"/>
    <mergeCell ref="C6:J6"/>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3159041"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3159041" r:id="rId4"/>
      </mc:Fallback>
    </mc:AlternateContent>
  </oleObjec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B050"/>
  </sheetPr>
  <dimension ref="A1:O121"/>
  <sheetViews>
    <sheetView zoomScale="75" zoomScaleNormal="75" workbookViewId="0">
      <selection activeCell="D15" sqref="D15:M16"/>
    </sheetView>
  </sheetViews>
  <sheetFormatPr baseColWidth="10" defaultRowHeight="15"/>
  <cols>
    <col min="1" max="1" width="10.42578125" style="105" bestFit="1" customWidth="1"/>
    <col min="2" max="2" width="17" style="105" customWidth="1"/>
    <col min="3" max="5" width="11.42578125" style="105"/>
    <col min="6" max="6" width="14.42578125" style="105" customWidth="1"/>
    <col min="7" max="8" width="11.42578125" style="105"/>
    <col min="9" max="9" width="13.140625" style="105" bestFit="1" customWidth="1"/>
    <col min="10" max="10" width="15.5703125" style="105" customWidth="1"/>
    <col min="11" max="11" width="17.5703125" style="105" bestFit="1" customWidth="1"/>
    <col min="12" max="12" width="11.42578125" style="105"/>
    <col min="13" max="13" width="12" style="105" bestFit="1" customWidth="1"/>
    <col min="14" max="14" width="17.42578125" style="105" customWidth="1"/>
    <col min="15" max="15" width="12" style="105" bestFit="1" customWidth="1"/>
    <col min="16" max="16384" width="11.42578125" style="105"/>
  </cols>
  <sheetData>
    <row r="1" spans="2:14" ht="19.5" customHeight="1">
      <c r="B1" s="813"/>
      <c r="C1" s="816"/>
      <c r="D1" s="817"/>
      <c r="E1" s="817"/>
      <c r="F1" s="817"/>
      <c r="G1" s="817"/>
      <c r="H1" s="817"/>
      <c r="I1" s="817"/>
      <c r="J1" s="818"/>
      <c r="K1" s="819" t="s">
        <v>27</v>
      </c>
      <c r="L1" s="826" t="s">
        <v>303</v>
      </c>
      <c r="M1" s="827"/>
      <c r="N1" s="828"/>
    </row>
    <row r="2" spans="2:14" ht="22.5" customHeight="1">
      <c r="B2" s="814"/>
      <c r="C2" s="821" t="s">
        <v>1</v>
      </c>
      <c r="D2" s="822"/>
      <c r="E2" s="822"/>
      <c r="F2" s="822"/>
      <c r="G2" s="822"/>
      <c r="H2" s="822"/>
      <c r="I2" s="822"/>
      <c r="J2" s="823"/>
      <c r="K2" s="820"/>
      <c r="L2" s="829"/>
      <c r="M2" s="830"/>
      <c r="N2" s="831"/>
    </row>
    <row r="3" spans="2:14">
      <c r="B3" s="814"/>
      <c r="C3" s="821" t="s">
        <v>304</v>
      </c>
      <c r="D3" s="822"/>
      <c r="E3" s="822"/>
      <c r="F3" s="822"/>
      <c r="G3" s="822"/>
      <c r="H3" s="822"/>
      <c r="I3" s="822"/>
      <c r="J3" s="823"/>
      <c r="K3" s="824" t="s">
        <v>171</v>
      </c>
      <c r="L3" s="833">
        <v>1</v>
      </c>
      <c r="M3" s="834"/>
      <c r="N3" s="835"/>
    </row>
    <row r="4" spans="2:14">
      <c r="B4" s="814"/>
      <c r="C4" s="821" t="s">
        <v>305</v>
      </c>
      <c r="D4" s="822"/>
      <c r="E4" s="822"/>
      <c r="F4" s="822"/>
      <c r="G4" s="822"/>
      <c r="H4" s="822"/>
      <c r="I4" s="822"/>
      <c r="J4" s="823"/>
      <c r="K4" s="832"/>
      <c r="L4" s="836"/>
      <c r="M4" s="837"/>
      <c r="N4" s="838"/>
    </row>
    <row r="5" spans="2:14">
      <c r="B5" s="814"/>
      <c r="C5" s="821" t="s">
        <v>306</v>
      </c>
      <c r="D5" s="822"/>
      <c r="E5" s="822"/>
      <c r="F5" s="822"/>
      <c r="G5" s="822"/>
      <c r="H5" s="822"/>
      <c r="I5" s="822"/>
      <c r="J5" s="823"/>
      <c r="K5" s="824" t="s">
        <v>172</v>
      </c>
      <c r="L5" s="803"/>
      <c r="M5" s="803" t="s">
        <v>173</v>
      </c>
      <c r="N5" s="805"/>
    </row>
    <row r="6" spans="2:14" ht="15.75" thickBot="1">
      <c r="B6" s="815"/>
      <c r="C6" s="807"/>
      <c r="D6" s="808"/>
      <c r="E6" s="808"/>
      <c r="F6" s="808"/>
      <c r="G6" s="808"/>
      <c r="H6" s="808"/>
      <c r="I6" s="808"/>
      <c r="J6" s="809"/>
      <c r="K6" s="825"/>
      <c r="L6" s="804"/>
      <c r="M6" s="804"/>
      <c r="N6" s="806"/>
    </row>
    <row r="7" spans="2:14" ht="15.75" thickBot="1">
      <c r="B7" s="329"/>
      <c r="C7" s="330"/>
      <c r="D7" s="330"/>
      <c r="E7" s="330"/>
      <c r="F7" s="330"/>
      <c r="G7" s="330"/>
      <c r="H7" s="330"/>
      <c r="I7" s="330"/>
      <c r="J7" s="330"/>
      <c r="K7" s="330"/>
      <c r="L7" s="331"/>
      <c r="M7" s="331"/>
      <c r="N7" s="332"/>
    </row>
    <row r="8" spans="2:14" ht="18" customHeight="1">
      <c r="B8" s="333"/>
      <c r="C8" s="334"/>
      <c r="D8" s="334"/>
      <c r="E8" s="334"/>
      <c r="F8" s="334"/>
      <c r="G8" s="334"/>
      <c r="H8" s="335"/>
      <c r="I8" s="334"/>
      <c r="J8" s="334"/>
      <c r="K8" s="336" t="s">
        <v>174</v>
      </c>
      <c r="L8" s="337"/>
      <c r="M8" s="337"/>
      <c r="N8" s="338"/>
    </row>
    <row r="9" spans="2:14">
      <c r="B9" s="339"/>
      <c r="C9" s="340"/>
      <c r="D9" s="340"/>
      <c r="E9" s="340"/>
      <c r="F9" s="340"/>
      <c r="G9" s="340"/>
      <c r="H9" s="341"/>
      <c r="I9" s="340"/>
      <c r="J9" s="340"/>
      <c r="K9" s="342"/>
      <c r="L9" s="343" t="s">
        <v>307</v>
      </c>
      <c r="M9" s="343" t="s">
        <v>308</v>
      </c>
      <c r="N9" s="344" t="s">
        <v>309</v>
      </c>
    </row>
    <row r="10" spans="2:14" ht="36">
      <c r="B10" s="810" t="s">
        <v>310</v>
      </c>
      <c r="C10" s="811"/>
      <c r="D10" s="811"/>
      <c r="E10" s="811"/>
      <c r="F10" s="345" t="s">
        <v>311</v>
      </c>
      <c r="G10" s="340"/>
      <c r="H10" s="346"/>
      <c r="I10" s="812" t="s">
        <v>312</v>
      </c>
      <c r="J10" s="812"/>
      <c r="K10" s="347" t="s">
        <v>311</v>
      </c>
      <c r="L10" s="343"/>
      <c r="M10" s="343"/>
      <c r="N10" s="344"/>
    </row>
    <row r="11" spans="2:14">
      <c r="B11" s="242" t="s">
        <v>175</v>
      </c>
      <c r="C11" s="243"/>
      <c r="D11" s="754"/>
      <c r="E11" s="754"/>
      <c r="F11" s="244"/>
      <c r="G11" s="245"/>
      <c r="H11" s="243"/>
      <c r="I11" s="240"/>
      <c r="J11" s="246" t="s">
        <v>176</v>
      </c>
      <c r="K11" s="247"/>
      <c r="L11" s="244"/>
      <c r="M11" s="244"/>
      <c r="N11" s="248"/>
    </row>
    <row r="12" spans="2:14" ht="15.75" thickBot="1">
      <c r="B12" s="249"/>
      <c r="C12" s="250"/>
      <c r="D12" s="251"/>
      <c r="E12" s="251"/>
      <c r="F12" s="251"/>
      <c r="G12" s="251"/>
      <c r="H12" s="250"/>
      <c r="I12" s="251"/>
      <c r="J12" s="250"/>
      <c r="K12" s="251"/>
      <c r="L12" s="755"/>
      <c r="M12" s="755"/>
      <c r="N12" s="756"/>
    </row>
    <row r="13" spans="2:14">
      <c r="B13" s="109"/>
      <c r="C13" s="110"/>
      <c r="D13" s="110"/>
      <c r="E13" s="110"/>
      <c r="F13" s="110"/>
      <c r="G13" s="110"/>
      <c r="H13" s="110"/>
      <c r="I13" s="110"/>
      <c r="J13" s="110"/>
      <c r="K13" s="110"/>
      <c r="L13" s="110"/>
      <c r="M13" s="110"/>
      <c r="N13" s="112"/>
    </row>
    <row r="14" spans="2:14">
      <c r="B14" s="115" t="s">
        <v>177</v>
      </c>
      <c r="C14" s="116"/>
      <c r="D14" s="118" t="s">
        <v>173</v>
      </c>
      <c r="E14" s="117"/>
      <c r="F14" s="111"/>
      <c r="G14" s="111"/>
      <c r="H14" s="119"/>
      <c r="I14" s="119"/>
      <c r="J14" s="119"/>
      <c r="K14" s="119"/>
      <c r="L14" s="119"/>
      <c r="M14" s="119"/>
      <c r="N14" s="114"/>
    </row>
    <row r="15" spans="2:14" ht="19.5" customHeight="1">
      <c r="B15" s="120" t="s">
        <v>313</v>
      </c>
      <c r="C15" s="121"/>
      <c r="D15" s="801" t="s">
        <v>352</v>
      </c>
      <c r="E15" s="801"/>
      <c r="F15" s="801"/>
      <c r="G15" s="801"/>
      <c r="H15" s="801"/>
      <c r="I15" s="801"/>
      <c r="J15" s="801"/>
      <c r="K15" s="801"/>
      <c r="L15" s="801"/>
      <c r="M15" s="801"/>
      <c r="N15" s="114"/>
    </row>
    <row r="16" spans="2:14">
      <c r="B16" s="120"/>
      <c r="C16" s="253"/>
      <c r="D16" s="802"/>
      <c r="E16" s="802"/>
      <c r="F16" s="802"/>
      <c r="G16" s="802"/>
      <c r="H16" s="802"/>
      <c r="I16" s="802"/>
      <c r="J16" s="802"/>
      <c r="K16" s="802"/>
      <c r="L16" s="802"/>
      <c r="M16" s="802"/>
      <c r="N16" s="114"/>
    </row>
    <row r="17" spans="1:14">
      <c r="B17" s="120"/>
      <c r="C17" s="121"/>
      <c r="D17" s="122"/>
      <c r="E17" s="122"/>
      <c r="F17" s="122"/>
      <c r="G17" s="122"/>
      <c r="H17" s="122"/>
      <c r="I17" s="122"/>
      <c r="J17" s="122"/>
      <c r="K17" s="122"/>
      <c r="L17" s="122"/>
      <c r="M17" s="122"/>
      <c r="N17" s="123"/>
    </row>
    <row r="18" spans="1:14">
      <c r="B18" s="120" t="s">
        <v>314</v>
      </c>
      <c r="C18" s="253"/>
      <c r="D18" s="252"/>
      <c r="E18" s="252"/>
      <c r="F18" s="252"/>
      <c r="G18" s="252"/>
      <c r="H18" s="252"/>
      <c r="I18" s="184"/>
      <c r="J18" s="118" t="s">
        <v>315</v>
      </c>
      <c r="K18" s="252"/>
      <c r="L18" s="252"/>
      <c r="M18" s="252"/>
      <c r="N18" s="254"/>
    </row>
    <row r="19" spans="1:14">
      <c r="B19" s="120"/>
      <c r="C19" s="121"/>
      <c r="D19" s="122"/>
      <c r="E19" s="122"/>
      <c r="F19" s="122"/>
      <c r="G19" s="122"/>
      <c r="H19" s="122"/>
      <c r="I19" s="122"/>
      <c r="J19" s="122"/>
      <c r="K19" s="122"/>
      <c r="L19" s="122"/>
      <c r="M19" s="122"/>
      <c r="N19" s="123"/>
    </row>
    <row r="20" spans="1:14">
      <c r="B20" s="120" t="s">
        <v>316</v>
      </c>
      <c r="C20" s="253"/>
      <c r="D20" s="124"/>
      <c r="E20" s="124"/>
      <c r="F20" s="124"/>
      <c r="G20" s="124"/>
      <c r="H20" s="124"/>
      <c r="I20" s="124"/>
      <c r="J20" s="124"/>
      <c r="K20" s="124"/>
      <c r="L20" s="124"/>
      <c r="M20" s="124"/>
      <c r="N20" s="125"/>
    </row>
    <row r="21" spans="1:14">
      <c r="B21" s="120"/>
      <c r="C21" s="121"/>
      <c r="D21" s="126"/>
      <c r="E21" s="126"/>
      <c r="F21" s="126"/>
      <c r="G21" s="126"/>
      <c r="H21" s="126"/>
      <c r="I21" s="126"/>
      <c r="J21" s="126"/>
      <c r="K21" s="126"/>
      <c r="L21" s="126"/>
      <c r="M21" s="126"/>
      <c r="N21" s="127"/>
    </row>
    <row r="22" spans="1:14">
      <c r="B22" s="120" t="s">
        <v>317</v>
      </c>
      <c r="C22" s="253"/>
      <c r="D22" s="124"/>
      <c r="E22" s="124"/>
      <c r="F22" s="124"/>
      <c r="G22" s="124"/>
      <c r="H22" s="124"/>
      <c r="I22" s="124"/>
      <c r="J22" s="124"/>
      <c r="K22" s="255" t="s">
        <v>318</v>
      </c>
      <c r="L22" s="256"/>
      <c r="M22" s="255" t="s">
        <v>173</v>
      </c>
      <c r="N22" s="257"/>
    </row>
    <row r="23" spans="1:14">
      <c r="B23" s="120"/>
      <c r="C23" s="121"/>
      <c r="D23" s="126"/>
      <c r="E23" s="126"/>
      <c r="F23" s="126"/>
      <c r="G23" s="126"/>
      <c r="H23" s="126"/>
      <c r="I23" s="126"/>
      <c r="J23" s="126"/>
      <c r="K23" s="126"/>
      <c r="L23" s="126"/>
      <c r="M23" s="126"/>
      <c r="N23" s="127"/>
    </row>
    <row r="24" spans="1:14">
      <c r="B24" s="120" t="s">
        <v>319</v>
      </c>
      <c r="C24" s="121"/>
      <c r="D24" s="126"/>
      <c r="E24" s="126"/>
      <c r="F24" s="258"/>
      <c r="G24" s="259"/>
      <c r="H24" s="184"/>
      <c r="I24" s="124"/>
      <c r="J24" s="124"/>
      <c r="K24" s="111"/>
      <c r="L24" s="126"/>
      <c r="M24" s="126"/>
      <c r="N24" s="127"/>
    </row>
    <row r="25" spans="1:14">
      <c r="B25" s="260"/>
      <c r="C25" s="261"/>
      <c r="D25" s="262"/>
      <c r="E25" s="262"/>
      <c r="F25" s="757" t="s">
        <v>320</v>
      </c>
      <c r="G25" s="758"/>
      <c r="H25" s="758"/>
      <c r="I25" s="262" t="s">
        <v>308</v>
      </c>
      <c r="J25" s="262" t="s">
        <v>309</v>
      </c>
      <c r="K25" s="263"/>
      <c r="L25" s="262"/>
      <c r="M25" s="262"/>
      <c r="N25" s="264"/>
    </row>
    <row r="26" spans="1:14">
      <c r="B26" s="113"/>
      <c r="C26" s="119"/>
      <c r="D26" s="119"/>
      <c r="E26" s="119"/>
      <c r="F26" s="119"/>
      <c r="G26" s="119"/>
      <c r="H26" s="119"/>
      <c r="I26" s="119"/>
      <c r="J26" s="119"/>
      <c r="K26" s="119"/>
      <c r="L26" s="119"/>
      <c r="M26" s="119"/>
      <c r="N26" s="114"/>
    </row>
    <row r="27" spans="1:14">
      <c r="B27" s="759" t="s">
        <v>178</v>
      </c>
      <c r="C27" s="760"/>
      <c r="D27" s="760"/>
      <c r="E27" s="760"/>
      <c r="F27" s="760"/>
      <c r="G27" s="760"/>
      <c r="H27" s="760"/>
      <c r="I27" s="760"/>
      <c r="J27" s="760"/>
      <c r="K27" s="760"/>
      <c r="L27" s="760"/>
      <c r="M27" s="760"/>
      <c r="N27" s="761"/>
    </row>
    <row r="28" spans="1:14" ht="15.75" thickBot="1">
      <c r="B28" s="163"/>
      <c r="C28" s="151"/>
      <c r="D28" s="151"/>
      <c r="E28" s="151"/>
      <c r="F28" s="151"/>
      <c r="G28" s="151"/>
      <c r="H28" s="151"/>
      <c r="I28" s="151"/>
      <c r="J28" s="151"/>
      <c r="K28" s="151"/>
      <c r="L28" s="151"/>
      <c r="M28" s="151"/>
      <c r="N28" s="152"/>
    </row>
    <row r="29" spans="1:14" ht="26.25" thickBot="1">
      <c r="B29" s="128" t="s">
        <v>179</v>
      </c>
      <c r="C29" s="762" t="s">
        <v>102</v>
      </c>
      <c r="D29" s="763"/>
      <c r="E29" s="763"/>
      <c r="F29" s="763"/>
      <c r="G29" s="763"/>
      <c r="H29" s="763"/>
      <c r="I29" s="763"/>
      <c r="J29" s="129"/>
      <c r="K29" s="265" t="s">
        <v>321</v>
      </c>
      <c r="L29" s="764" t="s">
        <v>180</v>
      </c>
      <c r="M29" s="765"/>
      <c r="N29" s="128" t="s">
        <v>16</v>
      </c>
    </row>
    <row r="30" spans="1:14" ht="17.25" hidden="1" customHeight="1">
      <c r="B30" s="128" t="s">
        <v>179</v>
      </c>
      <c r="C30" s="762" t="s">
        <v>102</v>
      </c>
      <c r="D30" s="763"/>
      <c r="E30" s="763"/>
      <c r="F30" s="763"/>
      <c r="G30" s="763"/>
      <c r="H30" s="763"/>
      <c r="I30" s="763"/>
      <c r="J30" s="129"/>
      <c r="K30" s="266"/>
      <c r="L30" s="764" t="s">
        <v>180</v>
      </c>
      <c r="M30" s="765"/>
      <c r="N30" s="128" t="s">
        <v>16</v>
      </c>
    </row>
    <row r="31" spans="1:14" ht="15.75" customHeight="1" thickBot="1">
      <c r="A31" s="105" t="s">
        <v>7</v>
      </c>
      <c r="B31" s="130" t="s">
        <v>272</v>
      </c>
      <c r="C31" s="53" t="s">
        <v>287</v>
      </c>
      <c r="D31" s="54"/>
      <c r="E31" s="54"/>
      <c r="F31" s="54"/>
      <c r="G31" s="54"/>
      <c r="H31" s="54"/>
      <c r="I31" s="54"/>
      <c r="J31" s="54"/>
      <c r="K31" s="348"/>
      <c r="L31" s="268" t="s">
        <v>15</v>
      </c>
      <c r="M31" s="131"/>
      <c r="N31" s="132"/>
    </row>
    <row r="32" spans="1:14" ht="6" customHeight="1">
      <c r="B32" s="133"/>
      <c r="C32" s="134"/>
      <c r="D32" s="134"/>
      <c r="E32" s="134"/>
      <c r="F32" s="134"/>
      <c r="G32" s="134"/>
      <c r="H32" s="134"/>
      <c r="I32" s="134"/>
      <c r="J32" s="134"/>
      <c r="K32" s="134"/>
      <c r="L32" s="134"/>
      <c r="M32" s="134"/>
      <c r="N32" s="135"/>
    </row>
    <row r="33" spans="1:14">
      <c r="B33" s="136" t="s">
        <v>5</v>
      </c>
      <c r="C33" s="137"/>
      <c r="D33" s="137"/>
      <c r="E33" s="137"/>
      <c r="F33" s="137"/>
      <c r="G33" s="137"/>
      <c r="H33" s="137"/>
      <c r="I33" s="137"/>
      <c r="J33" s="137"/>
      <c r="K33" s="137"/>
      <c r="L33" s="137"/>
      <c r="M33" s="137"/>
      <c r="N33" s="138"/>
    </row>
    <row r="34" spans="1:14" ht="15.75" thickBot="1">
      <c r="B34" s="269"/>
      <c r="C34" s="139"/>
      <c r="D34" s="139"/>
      <c r="E34" s="139"/>
      <c r="F34" s="139"/>
      <c r="G34" s="139"/>
      <c r="H34" s="139"/>
      <c r="I34" s="140"/>
      <c r="J34" s="140"/>
      <c r="K34" s="139"/>
      <c r="L34" s="139"/>
      <c r="M34" s="139"/>
      <c r="N34" s="141"/>
    </row>
    <row r="35" spans="1:14">
      <c r="B35" s="766" t="s">
        <v>102</v>
      </c>
      <c r="C35" s="767"/>
      <c r="D35" s="767"/>
      <c r="E35" s="767"/>
      <c r="F35" s="767"/>
      <c r="G35" s="767"/>
      <c r="H35" s="768"/>
      <c r="I35" s="769" t="s">
        <v>181</v>
      </c>
      <c r="J35" s="770"/>
      <c r="K35" s="142" t="s">
        <v>182</v>
      </c>
      <c r="L35" s="771" t="s">
        <v>183</v>
      </c>
      <c r="M35" s="768"/>
      <c r="N35" s="143" t="s">
        <v>184</v>
      </c>
    </row>
    <row r="36" spans="1:14">
      <c r="A36" s="189" t="s">
        <v>288</v>
      </c>
      <c r="B36" s="734" t="str">
        <f>VLOOKUP(A36,[68]EQUIPOS!A6:D154,3,FALSE)</f>
        <v>Cizalla manual de 90 cm.</v>
      </c>
      <c r="C36" s="735"/>
      <c r="D36" s="735"/>
      <c r="E36" s="735"/>
      <c r="F36" s="735"/>
      <c r="G36" s="735"/>
      <c r="H36" s="736"/>
      <c r="I36" s="270"/>
      <c r="J36" s="271"/>
      <c r="K36" s="272">
        <f>VLOOKUP(A36,[68]EQUIPOS!A6:D163,4,FALSE)</f>
        <v>938.34796383443802</v>
      </c>
      <c r="L36" s="273"/>
      <c r="M36" s="352">
        <v>37.5</v>
      </c>
      <c r="N36" s="275">
        <f>K36/M36</f>
        <v>25.022612368918349</v>
      </c>
    </row>
    <row r="37" spans="1:14">
      <c r="A37" s="189"/>
      <c r="B37" s="734"/>
      <c r="C37" s="735"/>
      <c r="D37" s="735"/>
      <c r="E37" s="735"/>
      <c r="F37" s="735"/>
      <c r="G37" s="735"/>
      <c r="H37" s="736"/>
      <c r="I37" s="349"/>
      <c r="J37" s="350"/>
      <c r="K37" s="272"/>
      <c r="L37" s="351"/>
      <c r="M37" s="352"/>
      <c r="N37" s="275"/>
    </row>
    <row r="38" spans="1:14">
      <c r="A38" s="189"/>
      <c r="B38" s="734"/>
      <c r="C38" s="735"/>
      <c r="D38" s="735"/>
      <c r="E38" s="735"/>
      <c r="F38" s="735"/>
      <c r="G38" s="735"/>
      <c r="H38" s="736"/>
      <c r="I38" s="353"/>
      <c r="J38" s="354"/>
      <c r="K38" s="272"/>
      <c r="L38" s="355"/>
      <c r="M38" s="356"/>
      <c r="N38" s="275"/>
    </row>
    <row r="39" spans="1:14">
      <c r="B39" s="734"/>
      <c r="C39" s="735"/>
      <c r="D39" s="735"/>
      <c r="E39" s="735"/>
      <c r="F39" s="735"/>
      <c r="G39" s="735"/>
      <c r="H39" s="736"/>
      <c r="I39" s="144"/>
      <c r="J39" s="145"/>
      <c r="K39" s="272"/>
      <c r="L39" s="278"/>
      <c r="M39" s="352"/>
      <c r="N39" s="275"/>
    </row>
    <row r="40" spans="1:14">
      <c r="B40" s="209"/>
      <c r="C40" s="210"/>
      <c r="D40" s="210"/>
      <c r="E40" s="210"/>
      <c r="F40" s="212"/>
      <c r="G40" s="212"/>
      <c r="H40" s="191"/>
      <c r="I40" s="144"/>
      <c r="J40" s="145"/>
      <c r="K40" s="272"/>
      <c r="L40" s="278"/>
      <c r="M40" s="279"/>
      <c r="N40" s="363"/>
    </row>
    <row r="41" spans="1:14">
      <c r="B41" s="741" t="s">
        <v>185</v>
      </c>
      <c r="C41" s="742"/>
      <c r="D41" s="742"/>
      <c r="E41" s="146"/>
      <c r="F41" s="147"/>
      <c r="G41" s="147"/>
      <c r="H41" s="148"/>
      <c r="I41" s="144"/>
      <c r="J41" s="145"/>
      <c r="K41" s="281"/>
      <c r="L41" s="278"/>
      <c r="M41" s="357">
        <v>0.02</v>
      </c>
      <c r="N41" s="282">
        <f>N78*M41</f>
        <v>14.577999999999999</v>
      </c>
    </row>
    <row r="42" spans="1:14" ht="15.75" thickBot="1">
      <c r="B42" s="734"/>
      <c r="C42" s="735"/>
      <c r="D42" s="735"/>
      <c r="E42" s="735"/>
      <c r="F42" s="735"/>
      <c r="G42" s="735"/>
      <c r="H42" s="736"/>
      <c r="I42" s="743"/>
      <c r="J42" s="744"/>
      <c r="K42" s="149"/>
      <c r="L42" s="745"/>
      <c r="M42" s="746"/>
      <c r="N42" s="150"/>
    </row>
    <row r="43" spans="1:14" ht="15.75" thickBot="1">
      <c r="B43" s="700" t="s">
        <v>186</v>
      </c>
      <c r="C43" s="701"/>
      <c r="D43" s="701"/>
      <c r="E43" s="701"/>
      <c r="F43" s="701"/>
      <c r="G43" s="701"/>
      <c r="H43" s="701"/>
      <c r="I43" s="701"/>
      <c r="J43" s="701"/>
      <c r="K43" s="701"/>
      <c r="L43" s="701"/>
      <c r="M43" s="702"/>
      <c r="N43" s="358">
        <f>SUM(N36:N42)</f>
        <v>39.600612368918348</v>
      </c>
    </row>
    <row r="44" spans="1:14">
      <c r="B44" s="283"/>
      <c r="C44" s="151"/>
      <c r="D44" s="151"/>
      <c r="E44" s="151"/>
      <c r="F44" s="151"/>
      <c r="G44" s="151"/>
      <c r="H44" s="151"/>
      <c r="I44" s="151"/>
      <c r="J44" s="151"/>
      <c r="K44" s="151"/>
      <c r="L44" s="151"/>
      <c r="M44" s="151"/>
      <c r="N44" s="152"/>
    </row>
    <row r="45" spans="1:14">
      <c r="B45" s="153" t="s">
        <v>187</v>
      </c>
      <c r="C45" s="154"/>
      <c r="D45" s="154"/>
      <c r="E45" s="154"/>
      <c r="F45" s="154"/>
      <c r="G45" s="154"/>
      <c r="H45" s="154"/>
      <c r="I45" s="154"/>
      <c r="J45" s="154"/>
      <c r="K45" s="154"/>
      <c r="L45" s="154"/>
      <c r="M45" s="154"/>
      <c r="N45" s="155"/>
    </row>
    <row r="46" spans="1:14" ht="15.75" thickBot="1">
      <c r="B46" s="156"/>
      <c r="C46" s="140"/>
      <c r="D46" s="140"/>
      <c r="E46" s="140"/>
      <c r="F46" s="140"/>
      <c r="G46" s="140"/>
      <c r="H46" s="140"/>
      <c r="I46" s="140"/>
      <c r="J46" s="139"/>
      <c r="K46" s="139"/>
      <c r="L46" s="139"/>
      <c r="M46" s="139"/>
      <c r="N46" s="141"/>
    </row>
    <row r="47" spans="1:14">
      <c r="B47" s="703" t="s">
        <v>102</v>
      </c>
      <c r="C47" s="704"/>
      <c r="D47" s="704"/>
      <c r="E47" s="704"/>
      <c r="F47" s="704"/>
      <c r="G47" s="704"/>
      <c r="H47" s="704"/>
      <c r="I47" s="726"/>
      <c r="J47" s="216" t="s">
        <v>180</v>
      </c>
      <c r="K47" s="157" t="s">
        <v>16</v>
      </c>
      <c r="L47" s="727" t="s">
        <v>188</v>
      </c>
      <c r="M47" s="726"/>
      <c r="N47" s="158" t="s">
        <v>184</v>
      </c>
    </row>
    <row r="48" spans="1:14">
      <c r="A48" s="190" t="s">
        <v>289</v>
      </c>
      <c r="B48" s="159" t="str">
        <f>VLOOKUP(A48,[68]MATERIALES!A5:D373,3,FALSE)</f>
        <v>Acero PDR-60</v>
      </c>
      <c r="C48" s="284"/>
      <c r="D48" s="284"/>
      <c r="E48" s="284"/>
      <c r="F48" s="284"/>
      <c r="G48" s="284"/>
      <c r="H48" s="284"/>
      <c r="I48" s="271"/>
      <c r="J48" s="256" t="str">
        <f>VLOOKUP(A48,[68]MATERIALES!A4:D640,2,FALSE)</f>
        <v>kg</v>
      </c>
      <c r="K48" s="285">
        <v>1.05</v>
      </c>
      <c r="L48" s="270"/>
      <c r="M48" s="359">
        <f>VLOOKUP(A48,[68]MATERIALES!A5:D396,4,FALSE)</f>
        <v>3708</v>
      </c>
      <c r="N48" s="275">
        <f>K48*M48</f>
        <v>3893.4</v>
      </c>
    </row>
    <row r="49" spans="1:14">
      <c r="A49" s="190" t="s">
        <v>290</v>
      </c>
      <c r="B49" s="159" t="str">
        <f>VLOOKUP(A49,[68]MATERIALES!A6:D373,3,FALSE)</f>
        <v>Alambre Negro Para Amarre</v>
      </c>
      <c r="C49" s="360"/>
      <c r="D49" s="360"/>
      <c r="E49" s="360"/>
      <c r="F49" s="360"/>
      <c r="G49" s="360"/>
      <c r="H49" s="360"/>
      <c r="I49" s="360"/>
      <c r="J49" s="221" t="str">
        <f>VLOOKUP(A49,[68]MATERIALES!A5:D641,2,FALSE)</f>
        <v>kg</v>
      </c>
      <c r="K49" s="361">
        <v>0.03</v>
      </c>
      <c r="L49" s="349"/>
      <c r="M49" s="359">
        <f>VLOOKUP(A49,[68]MATERIALES!A6:D397,4,FALSE)</f>
        <v>4120</v>
      </c>
      <c r="N49" s="275">
        <f>K49*M49</f>
        <v>123.6</v>
      </c>
    </row>
    <row r="50" spans="1:14">
      <c r="A50" s="190"/>
      <c r="B50" s="159"/>
      <c r="C50" s="360"/>
      <c r="D50" s="360"/>
      <c r="E50" s="360"/>
      <c r="F50" s="360"/>
      <c r="G50" s="360"/>
      <c r="H50" s="360"/>
      <c r="I50" s="360"/>
      <c r="J50" s="221"/>
      <c r="K50" s="361"/>
      <c r="L50" s="349"/>
      <c r="M50" s="359"/>
      <c r="N50" s="275"/>
    </row>
    <row r="51" spans="1:14">
      <c r="A51" s="190"/>
      <c r="B51" s="159"/>
      <c r="C51" s="360"/>
      <c r="D51" s="360"/>
      <c r="E51" s="360"/>
      <c r="F51" s="360"/>
      <c r="G51" s="360"/>
      <c r="H51" s="360"/>
      <c r="I51" s="360"/>
      <c r="J51" s="221"/>
      <c r="K51" s="361"/>
      <c r="L51" s="349"/>
      <c r="M51" s="359"/>
      <c r="N51" s="275"/>
    </row>
    <row r="52" spans="1:14">
      <c r="A52" s="190"/>
      <c r="B52" s="159"/>
      <c r="C52" s="360"/>
      <c r="D52" s="360"/>
      <c r="E52" s="360"/>
      <c r="F52" s="360"/>
      <c r="G52" s="360"/>
      <c r="H52" s="360"/>
      <c r="I52" s="360"/>
      <c r="J52" s="221"/>
      <c r="K52" s="361"/>
      <c r="L52" s="349"/>
      <c r="M52" s="359"/>
      <c r="N52" s="275"/>
    </row>
    <row r="53" spans="1:14">
      <c r="A53" s="190"/>
      <c r="B53" s="159"/>
      <c r="C53" s="360"/>
      <c r="D53" s="360"/>
      <c r="E53" s="360"/>
      <c r="F53" s="360"/>
      <c r="G53" s="360"/>
      <c r="H53" s="360"/>
      <c r="I53" s="360"/>
      <c r="J53" s="221"/>
      <c r="K53" s="361"/>
      <c r="L53" s="349"/>
      <c r="M53" s="359"/>
      <c r="N53" s="275"/>
    </row>
    <row r="54" spans="1:14">
      <c r="A54" s="190"/>
      <c r="B54" s="159"/>
      <c r="C54" s="360"/>
      <c r="D54" s="360"/>
      <c r="E54" s="360"/>
      <c r="F54" s="360"/>
      <c r="G54" s="360"/>
      <c r="H54" s="360"/>
      <c r="I54" s="360"/>
      <c r="J54" s="221"/>
      <c r="K54" s="361"/>
      <c r="L54" s="349"/>
      <c r="M54" s="359"/>
      <c r="N54" s="275"/>
    </row>
    <row r="55" spans="1:14" ht="15.75" thickBot="1">
      <c r="B55" s="159"/>
      <c r="C55" s="220"/>
      <c r="D55" s="220"/>
      <c r="E55" s="220"/>
      <c r="F55" s="220"/>
      <c r="G55" s="220"/>
      <c r="H55" s="220"/>
      <c r="I55" s="220"/>
      <c r="J55" s="223"/>
      <c r="K55" s="192"/>
      <c r="L55" s="193"/>
      <c r="M55" s="359"/>
      <c r="N55" s="275"/>
    </row>
    <row r="56" spans="1:14" ht="15.75" thickBot="1">
      <c r="B56" s="700" t="s">
        <v>186</v>
      </c>
      <c r="C56" s="701"/>
      <c r="D56" s="701"/>
      <c r="E56" s="701"/>
      <c r="F56" s="701"/>
      <c r="G56" s="701"/>
      <c r="H56" s="701"/>
      <c r="I56" s="701"/>
      <c r="J56" s="701"/>
      <c r="K56" s="701"/>
      <c r="L56" s="701"/>
      <c r="M56" s="702"/>
      <c r="N56" s="358">
        <f>SUM(N48:N55)</f>
        <v>4017</v>
      </c>
    </row>
    <row r="57" spans="1:14">
      <c r="B57" s="163"/>
      <c r="C57" s="151"/>
      <c r="D57" s="151"/>
      <c r="E57" s="151"/>
      <c r="F57" s="151"/>
      <c r="G57" s="151"/>
      <c r="H57" s="151"/>
      <c r="I57" s="151"/>
      <c r="J57" s="151"/>
      <c r="K57" s="151"/>
      <c r="L57" s="151"/>
      <c r="M57" s="151"/>
      <c r="N57" s="152"/>
    </row>
    <row r="58" spans="1:14">
      <c r="B58" s="153" t="s">
        <v>8</v>
      </c>
      <c r="C58" s="154"/>
      <c r="D58" s="154"/>
      <c r="E58" s="154"/>
      <c r="F58" s="154"/>
      <c r="G58" s="154"/>
      <c r="H58" s="154"/>
      <c r="I58" s="154"/>
      <c r="J58" s="154"/>
      <c r="K58" s="154"/>
      <c r="L58" s="154"/>
      <c r="M58" s="154"/>
      <c r="N58" s="155"/>
    </row>
    <row r="59" spans="1:14" ht="15.75" thickBot="1">
      <c r="B59" s="164"/>
      <c r="C59" s="139"/>
      <c r="D59" s="139"/>
      <c r="E59" s="139"/>
      <c r="F59" s="139"/>
      <c r="G59" s="139"/>
      <c r="H59" s="139"/>
      <c r="I59" s="139"/>
      <c r="J59" s="139"/>
      <c r="K59" s="139"/>
      <c r="L59" s="139"/>
      <c r="M59" s="139"/>
      <c r="N59" s="141"/>
    </row>
    <row r="60" spans="1:14" ht="25.5">
      <c r="B60" s="214" t="s">
        <v>189</v>
      </c>
      <c r="C60" s="215"/>
      <c r="D60" s="215"/>
      <c r="E60" s="215"/>
      <c r="F60" s="215"/>
      <c r="G60" s="215"/>
      <c r="H60" s="165" t="s">
        <v>180</v>
      </c>
      <c r="I60" s="166" t="s">
        <v>190</v>
      </c>
      <c r="J60" s="167" t="s">
        <v>191</v>
      </c>
      <c r="K60" s="165" t="s">
        <v>192</v>
      </c>
      <c r="L60" s="728" t="s">
        <v>193</v>
      </c>
      <c r="M60" s="729"/>
      <c r="N60" s="168" t="s">
        <v>184</v>
      </c>
    </row>
    <row r="61" spans="1:14">
      <c r="A61" s="105" t="s">
        <v>291</v>
      </c>
      <c r="B61" s="169" t="str">
        <f>VLOOKUP(A61,[68]TRANSPORTE!A3:D117,3,FALSE)</f>
        <v>Transporte de acero</v>
      </c>
      <c r="C61" s="217"/>
      <c r="D61" s="217"/>
      <c r="E61" s="217"/>
      <c r="F61" s="217"/>
      <c r="G61" s="217"/>
      <c r="H61" s="221" t="s">
        <v>292</v>
      </c>
      <c r="I61" s="281">
        <v>1.05</v>
      </c>
      <c r="J61" s="289">
        <v>35</v>
      </c>
      <c r="K61" s="281">
        <f>I61*J61</f>
        <v>36.75</v>
      </c>
      <c r="L61" s="730">
        <v>3.9</v>
      </c>
      <c r="M61" s="731"/>
      <c r="N61" s="290">
        <f>K61*L61</f>
        <v>143.32499999999999</v>
      </c>
    </row>
    <row r="62" spans="1:14">
      <c r="B62" s="169"/>
      <c r="C62" s="170"/>
      <c r="D62" s="170"/>
      <c r="E62" s="170"/>
      <c r="F62" s="170"/>
      <c r="G62" s="170"/>
      <c r="H62" s="221"/>
      <c r="I62" s="281"/>
      <c r="J62" s="289"/>
      <c r="K62" s="281"/>
      <c r="L62" s="730"/>
      <c r="M62" s="731"/>
      <c r="N62" s="290"/>
    </row>
    <row r="63" spans="1:14">
      <c r="B63" s="169"/>
      <c r="C63" s="170"/>
      <c r="D63" s="170"/>
      <c r="E63" s="170"/>
      <c r="F63" s="170"/>
      <c r="G63" s="170"/>
      <c r="H63" s="221"/>
      <c r="I63" s="281"/>
      <c r="J63" s="289"/>
      <c r="K63" s="281"/>
      <c r="L63" s="730"/>
      <c r="M63" s="731"/>
      <c r="N63" s="290"/>
    </row>
    <row r="64" spans="1:14">
      <c r="B64" s="169"/>
      <c r="C64" s="170"/>
      <c r="D64" s="170"/>
      <c r="E64" s="170"/>
      <c r="F64" s="170"/>
      <c r="G64" s="170"/>
      <c r="H64" s="221"/>
      <c r="I64" s="281"/>
      <c r="J64" s="289"/>
      <c r="K64" s="281"/>
      <c r="L64" s="730"/>
      <c r="M64" s="731"/>
      <c r="N64" s="290"/>
    </row>
    <row r="65" spans="1:15">
      <c r="B65" s="169"/>
      <c r="C65" s="170"/>
      <c r="D65" s="170"/>
      <c r="E65" s="170"/>
      <c r="F65" s="170"/>
      <c r="G65" s="170"/>
      <c r="H65" s="291"/>
      <c r="I65" s="281"/>
      <c r="J65" s="281"/>
      <c r="K65" s="281"/>
      <c r="L65" s="292"/>
      <c r="M65" s="293"/>
      <c r="N65" s="294"/>
    </row>
    <row r="66" spans="1:15" ht="15.75" thickBot="1">
      <c r="B66" s="219"/>
      <c r="C66" s="220"/>
      <c r="D66" s="220"/>
      <c r="E66" s="220"/>
      <c r="F66" s="220"/>
      <c r="G66" s="220"/>
      <c r="H66" s="171"/>
      <c r="I66" s="192"/>
      <c r="J66" s="192"/>
      <c r="K66" s="192"/>
      <c r="L66" s="732"/>
      <c r="M66" s="733"/>
      <c r="N66" s="97"/>
    </row>
    <row r="67" spans="1:15" ht="15.75" thickBot="1">
      <c r="B67" s="688" t="s">
        <v>186</v>
      </c>
      <c r="C67" s="689"/>
      <c r="D67" s="689"/>
      <c r="E67" s="689"/>
      <c r="F67" s="689"/>
      <c r="G67" s="689"/>
      <c r="H67" s="689"/>
      <c r="I67" s="689"/>
      <c r="J67" s="689"/>
      <c r="K67" s="689"/>
      <c r="L67" s="689"/>
      <c r="M67" s="690"/>
      <c r="N67" s="172">
        <f>N61+N62+N63+N64+N65</f>
        <v>143.32499999999999</v>
      </c>
    </row>
    <row r="68" spans="1:15">
      <c r="B68" s="163"/>
      <c r="C68" s="151"/>
      <c r="D68" s="151"/>
      <c r="E68" s="151"/>
      <c r="F68" s="151"/>
      <c r="G68" s="151"/>
      <c r="H68" s="151"/>
      <c r="I68" s="151"/>
      <c r="J68" s="151"/>
      <c r="K68" s="151"/>
      <c r="L68" s="151"/>
      <c r="M68" s="151"/>
      <c r="N68" s="152"/>
    </row>
    <row r="69" spans="1:15">
      <c r="B69" s="153" t="s">
        <v>9</v>
      </c>
      <c r="C69" s="154"/>
      <c r="D69" s="154"/>
      <c r="E69" s="154"/>
      <c r="F69" s="154"/>
      <c r="G69" s="154"/>
      <c r="H69" s="154"/>
      <c r="I69" s="154"/>
      <c r="J69" s="154"/>
      <c r="K69" s="154"/>
      <c r="L69" s="154"/>
      <c r="M69" s="154"/>
      <c r="N69" s="155"/>
    </row>
    <row r="70" spans="1:15" ht="15.75" thickBot="1">
      <c r="B70" s="164"/>
      <c r="C70" s="139"/>
      <c r="D70" s="139"/>
      <c r="E70" s="139"/>
      <c r="F70" s="139"/>
      <c r="G70" s="139"/>
      <c r="H70" s="139"/>
      <c r="I70" s="139"/>
      <c r="J70" s="139"/>
      <c r="K70" s="139"/>
      <c r="L70" s="139"/>
      <c r="M70" s="139"/>
      <c r="N70" s="141"/>
    </row>
    <row r="71" spans="1:15" ht="25.5">
      <c r="B71" s="719" t="s">
        <v>194</v>
      </c>
      <c r="C71" s="720"/>
      <c r="D71" s="720"/>
      <c r="E71" s="720"/>
      <c r="F71" s="720"/>
      <c r="G71" s="720"/>
      <c r="H71" s="720"/>
      <c r="I71" s="165" t="s">
        <v>195</v>
      </c>
      <c r="J71" s="167" t="s">
        <v>196</v>
      </c>
      <c r="K71" s="166" t="s">
        <v>197</v>
      </c>
      <c r="L71" s="721" t="s">
        <v>183</v>
      </c>
      <c r="M71" s="722"/>
      <c r="N71" s="173" t="s">
        <v>184</v>
      </c>
    </row>
    <row r="72" spans="1:15">
      <c r="A72" s="194" t="s">
        <v>293</v>
      </c>
      <c r="B72" s="174" t="str">
        <f>VLOOKUP(A72,'[68]MANO DE OBRA'!A8:D68,3,FALSE)</f>
        <v xml:space="preserve">Obrero </v>
      </c>
      <c r="C72" s="170"/>
      <c r="D72" s="170"/>
      <c r="E72" s="170"/>
      <c r="F72" s="170"/>
      <c r="G72" s="170"/>
      <c r="H72" s="170"/>
      <c r="I72" s="295">
        <f>K72/J72*100</f>
        <v>27000</v>
      </c>
      <c r="J72" s="296">
        <v>185</v>
      </c>
      <c r="K72" s="297">
        <v>49950</v>
      </c>
      <c r="L72" s="175"/>
      <c r="M72" s="399">
        <v>200</v>
      </c>
      <c r="N72" s="369">
        <f>K72/M72</f>
        <v>249.75</v>
      </c>
      <c r="O72" s="176"/>
    </row>
    <row r="73" spans="1:15">
      <c r="A73" s="194" t="s">
        <v>199</v>
      </c>
      <c r="B73" s="174" t="str">
        <f>VLOOKUP(A73,'[68]MANO DE OBRA'!A8:D69,3,FALSE)</f>
        <v>Oficial</v>
      </c>
      <c r="C73" s="170"/>
      <c r="D73" s="170"/>
      <c r="E73" s="170"/>
      <c r="F73" s="170"/>
      <c r="G73" s="170"/>
      <c r="H73" s="170"/>
      <c r="I73" s="295">
        <f>K73/J73*100</f>
        <v>51800</v>
      </c>
      <c r="J73" s="296">
        <v>185</v>
      </c>
      <c r="K73" s="297">
        <v>95830</v>
      </c>
      <c r="L73" s="175"/>
      <c r="M73" s="399">
        <v>200</v>
      </c>
      <c r="N73" s="369">
        <f>K73/M73</f>
        <v>479.15</v>
      </c>
    </row>
    <row r="74" spans="1:15">
      <c r="B74" s="174"/>
      <c r="C74" s="170"/>
      <c r="D74" s="170"/>
      <c r="E74" s="170"/>
      <c r="F74" s="170"/>
      <c r="G74" s="170"/>
      <c r="H74" s="170"/>
      <c r="I74" s="295"/>
      <c r="J74" s="296"/>
      <c r="K74" s="297"/>
      <c r="L74" s="175"/>
      <c r="M74" s="370"/>
      <c r="N74" s="369"/>
    </row>
    <row r="75" spans="1:15">
      <c r="B75" s="174"/>
      <c r="C75" s="170"/>
      <c r="D75" s="170"/>
      <c r="E75" s="170"/>
      <c r="F75" s="170"/>
      <c r="G75" s="170"/>
      <c r="H75" s="170"/>
      <c r="I75" s="281"/>
      <c r="J75" s="301"/>
      <c r="K75" s="302"/>
      <c r="L75" s="218"/>
      <c r="M75" s="303"/>
      <c r="N75" s="299"/>
    </row>
    <row r="76" spans="1:15">
      <c r="B76" s="174"/>
      <c r="C76" s="170"/>
      <c r="D76" s="170"/>
      <c r="E76" s="170"/>
      <c r="F76" s="170"/>
      <c r="G76" s="170"/>
      <c r="H76" s="170"/>
      <c r="I76" s="281"/>
      <c r="J76" s="301"/>
      <c r="K76" s="302"/>
      <c r="L76" s="218"/>
      <c r="M76" s="303"/>
      <c r="N76" s="299"/>
    </row>
    <row r="77" spans="1:15" ht="15.75" thickBot="1">
      <c r="B77" s="723"/>
      <c r="C77" s="724"/>
      <c r="D77" s="724"/>
      <c r="E77" s="724"/>
      <c r="F77" s="724"/>
      <c r="G77" s="724"/>
      <c r="H77" s="724"/>
      <c r="I77" s="192"/>
      <c r="J77" s="192"/>
      <c r="K77" s="192"/>
      <c r="L77" s="725"/>
      <c r="M77" s="725"/>
      <c r="N77" s="162"/>
    </row>
    <row r="78" spans="1:15" ht="15.75" thickBot="1">
      <c r="B78" s="688" t="s">
        <v>186</v>
      </c>
      <c r="C78" s="689"/>
      <c r="D78" s="689"/>
      <c r="E78" s="689"/>
      <c r="F78" s="689"/>
      <c r="G78" s="689"/>
      <c r="H78" s="689"/>
      <c r="I78" s="689"/>
      <c r="J78" s="689"/>
      <c r="K78" s="689"/>
      <c r="L78" s="689"/>
      <c r="M78" s="690"/>
      <c r="N78" s="304">
        <f>SUM(N72:N77)</f>
        <v>728.9</v>
      </c>
    </row>
    <row r="79" spans="1:15" ht="15.75" thickBot="1">
      <c r="B79" s="163"/>
      <c r="C79" s="151"/>
      <c r="D79" s="151"/>
      <c r="E79" s="151"/>
      <c r="F79" s="151"/>
      <c r="G79" s="151"/>
      <c r="H79" s="151"/>
      <c r="I79" s="151"/>
      <c r="J79" s="151"/>
      <c r="K79" s="151"/>
      <c r="L79" s="151"/>
      <c r="M79" s="151"/>
      <c r="N79" s="152"/>
    </row>
    <row r="80" spans="1:15" ht="15.75" thickBot="1">
      <c r="B80" s="700" t="s">
        <v>200</v>
      </c>
      <c r="C80" s="701"/>
      <c r="D80" s="701"/>
      <c r="E80" s="701"/>
      <c r="F80" s="701"/>
      <c r="G80" s="701"/>
      <c r="H80" s="701"/>
      <c r="I80" s="701"/>
      <c r="J80" s="701"/>
      <c r="K80" s="701"/>
      <c r="L80" s="701"/>
      <c r="M80" s="702"/>
      <c r="N80" s="177">
        <f>N43+N56+N67+N78</f>
        <v>4928.825612368918</v>
      </c>
    </row>
    <row r="81" spans="1:14">
      <c r="B81" s="163"/>
      <c r="C81" s="151"/>
      <c r="D81" s="151"/>
      <c r="E81" s="151"/>
      <c r="F81" s="151"/>
      <c r="G81" s="151"/>
      <c r="H81" s="151"/>
      <c r="I81" s="151"/>
      <c r="J81" s="151"/>
      <c r="K81" s="151"/>
      <c r="L81" s="151"/>
      <c r="M81" s="151"/>
      <c r="N81" s="152"/>
    </row>
    <row r="82" spans="1:14">
      <c r="B82" s="153" t="s">
        <v>10</v>
      </c>
      <c r="C82" s="154"/>
      <c r="D82" s="154"/>
      <c r="E82" s="154"/>
      <c r="F82" s="154"/>
      <c r="G82" s="154"/>
      <c r="H82" s="154"/>
      <c r="I82" s="154"/>
      <c r="J82" s="154"/>
      <c r="K82" s="154"/>
      <c r="L82" s="154"/>
      <c r="M82" s="154"/>
      <c r="N82" s="155"/>
    </row>
    <row r="83" spans="1:14" ht="15.75" thickBot="1">
      <c r="B83" s="164"/>
      <c r="C83" s="139"/>
      <c r="D83" s="139"/>
      <c r="E83" s="139"/>
      <c r="F83" s="139"/>
      <c r="G83" s="139"/>
      <c r="H83" s="139"/>
      <c r="I83" s="139"/>
      <c r="J83" s="139"/>
      <c r="K83" s="139"/>
      <c r="L83" s="139"/>
      <c r="M83" s="139"/>
      <c r="N83" s="141"/>
    </row>
    <row r="84" spans="1:14">
      <c r="B84" s="703" t="s">
        <v>6</v>
      </c>
      <c r="C84" s="704"/>
      <c r="D84" s="704"/>
      <c r="E84" s="704"/>
      <c r="F84" s="704"/>
      <c r="G84" s="704"/>
      <c r="H84" s="704"/>
      <c r="I84" s="215"/>
      <c r="J84" s="305"/>
      <c r="K84" s="306" t="s">
        <v>11</v>
      </c>
      <c r="L84" s="705" t="s">
        <v>12</v>
      </c>
      <c r="M84" s="706"/>
      <c r="N84" s="307"/>
    </row>
    <row r="85" spans="1:14">
      <c r="B85" s="707" t="s">
        <v>3</v>
      </c>
      <c r="C85" s="708"/>
      <c r="D85" s="708"/>
      <c r="E85" s="708"/>
      <c r="F85" s="708"/>
      <c r="G85" s="708"/>
      <c r="H85" s="708"/>
      <c r="I85" s="56"/>
      <c r="J85" s="178"/>
      <c r="K85" s="308">
        <v>0.20499999999999999</v>
      </c>
      <c r="L85" s="709">
        <f>N80*K85</f>
        <v>1010.4092505356281</v>
      </c>
      <c r="M85" s="710"/>
      <c r="N85" s="57"/>
    </row>
    <row r="86" spans="1:14">
      <c r="B86" s="179" t="s">
        <v>13</v>
      </c>
      <c r="C86" s="180"/>
      <c r="D86" s="180"/>
      <c r="E86" s="180"/>
      <c r="F86" s="180"/>
      <c r="G86" s="180"/>
      <c r="H86" s="180"/>
      <c r="I86" s="56"/>
      <c r="J86" s="178"/>
      <c r="K86" s="308">
        <v>0.05</v>
      </c>
      <c r="L86" s="709">
        <f>N80*K86</f>
        <v>246.44128061844592</v>
      </c>
      <c r="M86" s="710"/>
      <c r="N86" s="57"/>
    </row>
    <row r="87" spans="1:14" ht="15.75" thickBot="1">
      <c r="B87" s="181" t="s">
        <v>4</v>
      </c>
      <c r="C87" s="182"/>
      <c r="D87" s="182"/>
      <c r="E87" s="182"/>
      <c r="F87" s="182"/>
      <c r="G87" s="182"/>
      <c r="H87" s="182"/>
      <c r="I87" s="58"/>
      <c r="J87" s="183"/>
      <c r="K87" s="309">
        <v>0.05</v>
      </c>
      <c r="L87" s="711">
        <f>N80*K87</f>
        <v>246.44128061844592</v>
      </c>
      <c r="M87" s="712"/>
      <c r="N87" s="57"/>
    </row>
    <row r="88" spans="1:14" ht="15.75" thickBot="1">
      <c r="B88" s="700" t="s">
        <v>186</v>
      </c>
      <c r="C88" s="701"/>
      <c r="D88" s="701"/>
      <c r="E88" s="701"/>
      <c r="F88" s="701"/>
      <c r="G88" s="701"/>
      <c r="H88" s="701"/>
      <c r="I88" s="701"/>
      <c r="J88" s="701"/>
      <c r="K88" s="701"/>
      <c r="L88" s="701"/>
      <c r="M88" s="702"/>
      <c r="N88" s="59">
        <f>L85+L86+L87</f>
        <v>1503.2918117725198</v>
      </c>
    </row>
    <row r="89" spans="1:14" ht="15.75" thickBot="1">
      <c r="B89" s="163"/>
      <c r="C89" s="151"/>
      <c r="D89" s="151"/>
      <c r="E89" s="151"/>
      <c r="F89" s="151"/>
      <c r="G89" s="151"/>
      <c r="H89" s="151"/>
      <c r="I89" s="151"/>
      <c r="J89" s="151"/>
      <c r="K89" s="151"/>
      <c r="L89" s="151"/>
      <c r="M89" s="151"/>
      <c r="N89" s="152"/>
    </row>
    <row r="90" spans="1:14" ht="15.75" thickBot="1">
      <c r="A90" s="105" t="s">
        <v>201</v>
      </c>
      <c r="B90" s="700" t="s">
        <v>202</v>
      </c>
      <c r="C90" s="701"/>
      <c r="D90" s="701"/>
      <c r="E90" s="701"/>
      <c r="F90" s="701"/>
      <c r="G90" s="701"/>
      <c r="H90" s="701"/>
      <c r="I90" s="701"/>
      <c r="J90" s="701"/>
      <c r="K90" s="701"/>
      <c r="L90" s="701"/>
      <c r="M90" s="702"/>
      <c r="N90" s="310">
        <f>N80+N88</f>
        <v>6432.1174241414374</v>
      </c>
    </row>
    <row r="91" spans="1:14">
      <c r="B91" s="371"/>
      <c r="C91" s="372"/>
      <c r="D91" s="372"/>
      <c r="E91" s="372"/>
      <c r="F91" s="372"/>
      <c r="G91" s="372"/>
      <c r="H91" s="372"/>
      <c r="I91" s="372"/>
      <c r="J91" s="372"/>
      <c r="K91" s="372"/>
      <c r="L91" s="372"/>
      <c r="M91" s="372"/>
      <c r="N91" s="373"/>
    </row>
    <row r="92" spans="1:14">
      <c r="B92" s="374"/>
      <c r="C92" s="375"/>
      <c r="D92" s="375"/>
      <c r="E92" s="375"/>
      <c r="F92" s="375"/>
      <c r="G92" s="375"/>
      <c r="H92" s="375"/>
      <c r="I92" s="375"/>
      <c r="J92" s="375"/>
      <c r="K92" s="375"/>
      <c r="L92" s="375"/>
      <c r="M92" s="375"/>
      <c r="N92" s="376"/>
    </row>
    <row r="93" spans="1:14">
      <c r="B93" s="374"/>
      <c r="C93" s="375"/>
      <c r="D93" s="375"/>
      <c r="E93" s="375"/>
      <c r="F93" s="375"/>
      <c r="G93" s="375"/>
      <c r="H93" s="375"/>
      <c r="I93" s="375"/>
      <c r="J93" s="375"/>
      <c r="K93" s="375"/>
      <c r="L93" s="375"/>
      <c r="M93" s="375"/>
      <c r="N93" s="376"/>
    </row>
    <row r="94" spans="1:14">
      <c r="B94" s="374"/>
      <c r="C94" s="375"/>
      <c r="D94" s="375"/>
      <c r="E94" s="375"/>
      <c r="F94" s="375"/>
      <c r="G94" s="375"/>
      <c r="H94" s="375"/>
      <c r="I94" s="375"/>
      <c r="J94" s="375"/>
      <c r="K94" s="375"/>
      <c r="L94" s="375"/>
      <c r="M94" s="375"/>
      <c r="N94" s="376"/>
    </row>
    <row r="95" spans="1:14">
      <c r="B95" s="374"/>
      <c r="C95" s="375"/>
      <c r="D95" s="375"/>
      <c r="E95" s="377" t="s">
        <v>203</v>
      </c>
      <c r="F95" s="377"/>
      <c r="G95" s="377"/>
      <c r="H95" s="377"/>
      <c r="I95" s="377"/>
      <c r="J95" s="377"/>
      <c r="K95" s="375"/>
      <c r="L95" s="375"/>
      <c r="M95" s="375"/>
      <c r="N95" s="376"/>
    </row>
    <row r="96" spans="1:14">
      <c r="B96" s="374"/>
      <c r="C96" s="375"/>
      <c r="D96" s="375"/>
      <c r="E96" s="375" t="s">
        <v>204</v>
      </c>
      <c r="F96" s="375"/>
      <c r="G96" s="375"/>
      <c r="H96" s="375"/>
      <c r="I96" s="375"/>
      <c r="J96" s="375"/>
      <c r="K96" s="375"/>
      <c r="L96" s="375"/>
      <c r="M96" s="375"/>
      <c r="N96" s="376"/>
    </row>
    <row r="97" spans="2:14">
      <c r="B97" s="374"/>
      <c r="C97" s="375"/>
      <c r="D97" s="375"/>
      <c r="E97" s="375" t="s">
        <v>205</v>
      </c>
      <c r="F97" s="375"/>
      <c r="G97" s="375"/>
      <c r="H97" s="375"/>
      <c r="I97" s="375"/>
      <c r="J97" s="375"/>
      <c r="K97" s="375"/>
      <c r="L97" s="375"/>
      <c r="M97" s="375"/>
      <c r="N97" s="376"/>
    </row>
    <row r="98" spans="2:14">
      <c r="B98" s="374"/>
      <c r="C98" s="375"/>
      <c r="D98" s="375"/>
      <c r="E98" s="375" t="s">
        <v>206</v>
      </c>
      <c r="F98" s="375"/>
      <c r="G98" s="375"/>
      <c r="H98" s="375"/>
      <c r="I98" s="375"/>
      <c r="J98" s="375"/>
      <c r="K98" s="375"/>
      <c r="L98" s="375"/>
      <c r="M98" s="375"/>
      <c r="N98" s="376"/>
    </row>
    <row r="99" spans="2:14" ht="15.75" thickBot="1">
      <c r="B99" s="374"/>
      <c r="C99" s="375"/>
      <c r="D99" s="375"/>
      <c r="E99" s="375"/>
      <c r="F99" s="375" t="s">
        <v>158</v>
      </c>
      <c r="G99" s="375"/>
      <c r="H99" s="375"/>
      <c r="I99" s="375"/>
      <c r="J99" s="375"/>
      <c r="K99" s="375"/>
      <c r="L99" s="375"/>
      <c r="M99" s="375"/>
      <c r="N99" s="376"/>
    </row>
    <row r="100" spans="2:14">
      <c r="B100" s="311" t="s">
        <v>326</v>
      </c>
      <c r="C100" s="312"/>
      <c r="D100" s="312"/>
      <c r="E100" s="312"/>
      <c r="F100" s="312"/>
      <c r="G100" s="312"/>
      <c r="H100" s="312"/>
      <c r="I100" s="312"/>
      <c r="J100" s="312"/>
      <c r="K100" s="312"/>
      <c r="L100" s="312"/>
      <c r="M100" s="312"/>
      <c r="N100" s="313"/>
    </row>
    <row r="101" spans="2:14">
      <c r="B101" s="378"/>
      <c r="C101" s="379"/>
      <c r="D101" s="379"/>
      <c r="E101" s="379"/>
      <c r="F101" s="379"/>
      <c r="G101" s="379"/>
      <c r="H101" s="379"/>
      <c r="I101" s="379"/>
      <c r="J101" s="379"/>
      <c r="K101" s="379"/>
      <c r="L101" s="379"/>
      <c r="M101" s="379"/>
      <c r="N101" s="380"/>
    </row>
    <row r="102" spans="2:14">
      <c r="B102" s="378"/>
      <c r="C102" s="379"/>
      <c r="D102" s="379"/>
      <c r="E102" s="379"/>
      <c r="F102" s="379"/>
      <c r="G102" s="379"/>
      <c r="H102" s="379"/>
      <c r="I102" s="379"/>
      <c r="J102" s="379"/>
      <c r="K102" s="379"/>
      <c r="L102" s="379"/>
      <c r="M102" s="379"/>
      <c r="N102" s="380"/>
    </row>
    <row r="103" spans="2:14">
      <c r="B103" s="378"/>
      <c r="C103" s="379"/>
      <c r="D103" s="379"/>
      <c r="E103" s="379"/>
      <c r="F103" s="379"/>
      <c r="G103" s="379"/>
      <c r="H103" s="379"/>
      <c r="I103" s="379"/>
      <c r="J103" s="379"/>
      <c r="K103" s="379"/>
      <c r="L103" s="379"/>
      <c r="M103" s="379"/>
      <c r="N103" s="380"/>
    </row>
    <row r="104" spans="2:14" ht="15.75" thickBot="1">
      <c r="B104" s="381"/>
      <c r="C104" s="382"/>
      <c r="D104" s="382"/>
      <c r="E104" s="382"/>
      <c r="F104" s="382"/>
      <c r="G104" s="382"/>
      <c r="H104" s="382"/>
      <c r="I104" s="382"/>
      <c r="J104" s="382"/>
      <c r="K104" s="382"/>
      <c r="L104" s="382"/>
      <c r="M104" s="382"/>
      <c r="N104" s="383"/>
    </row>
    <row r="105" spans="2:14">
      <c r="B105" s="384"/>
      <c r="C105" s="385"/>
      <c r="D105" s="385"/>
      <c r="E105" s="385"/>
      <c r="F105" s="385"/>
      <c r="G105" s="385"/>
      <c r="H105" s="385"/>
      <c r="I105" s="385"/>
      <c r="J105" s="385"/>
      <c r="K105" s="385"/>
      <c r="L105" s="385"/>
      <c r="M105" s="385"/>
      <c r="N105" s="386"/>
    </row>
    <row r="106" spans="2:14">
      <c r="B106" s="387" t="s">
        <v>327</v>
      </c>
      <c r="C106" s="388"/>
      <c r="D106" s="388"/>
      <c r="E106" s="388"/>
      <c r="F106" s="388"/>
      <c r="G106" s="388"/>
      <c r="H106" s="388"/>
      <c r="I106" s="388"/>
      <c r="J106" s="388"/>
      <c r="K106" s="388"/>
      <c r="L106" s="388"/>
      <c r="M106" s="388"/>
      <c r="N106" s="389"/>
    </row>
    <row r="107" spans="2:14" ht="15" customHeight="1">
      <c r="B107" s="839" t="s">
        <v>328</v>
      </c>
      <c r="C107" s="840"/>
      <c r="D107" s="840"/>
      <c r="E107" s="840"/>
      <c r="F107" s="840"/>
      <c r="G107" s="840"/>
      <c r="H107" s="840"/>
      <c r="I107" s="840"/>
      <c r="J107" s="840"/>
      <c r="K107" s="840"/>
      <c r="L107" s="840"/>
      <c r="M107" s="840"/>
      <c r="N107" s="841"/>
    </row>
    <row r="108" spans="2:14" ht="15" customHeight="1">
      <c r="B108" s="839"/>
      <c r="C108" s="840"/>
      <c r="D108" s="840"/>
      <c r="E108" s="840"/>
      <c r="F108" s="840"/>
      <c r="G108" s="840"/>
      <c r="H108" s="840"/>
      <c r="I108" s="840"/>
      <c r="J108" s="840"/>
      <c r="K108" s="840"/>
      <c r="L108" s="840"/>
      <c r="M108" s="840"/>
      <c r="N108" s="841"/>
    </row>
    <row r="109" spans="2:14" ht="30" customHeight="1">
      <c r="B109" s="842" t="s">
        <v>329</v>
      </c>
      <c r="C109" s="843"/>
      <c r="D109" s="843"/>
      <c r="E109" s="843"/>
      <c r="F109" s="843"/>
      <c r="G109" s="843"/>
      <c r="H109" s="843"/>
      <c r="I109" s="843"/>
      <c r="J109" s="843"/>
      <c r="K109" s="843"/>
      <c r="L109" s="843"/>
      <c r="M109" s="843"/>
      <c r="N109" s="844"/>
    </row>
    <row r="110" spans="2:14">
      <c r="B110" s="842"/>
      <c r="C110" s="843"/>
      <c r="D110" s="843"/>
      <c r="E110" s="843"/>
      <c r="F110" s="843"/>
      <c r="G110" s="843"/>
      <c r="H110" s="843"/>
      <c r="I110" s="843"/>
      <c r="J110" s="843"/>
      <c r="K110" s="843"/>
      <c r="L110" s="843"/>
      <c r="M110" s="843"/>
      <c r="N110" s="844"/>
    </row>
    <row r="111" spans="2:14">
      <c r="B111" s="390"/>
      <c r="C111" s="391"/>
      <c r="D111" s="391"/>
      <c r="E111" s="391"/>
      <c r="F111" s="391"/>
      <c r="G111" s="391"/>
      <c r="H111" s="391"/>
      <c r="I111" s="391"/>
      <c r="J111" s="391"/>
      <c r="K111" s="391"/>
      <c r="L111" s="391"/>
      <c r="M111" s="391"/>
      <c r="N111" s="392"/>
    </row>
    <row r="112" spans="2:14">
      <c r="B112" s="390"/>
      <c r="C112" s="391"/>
      <c r="D112" s="391"/>
      <c r="E112" s="391"/>
      <c r="F112" s="391"/>
      <c r="G112" s="391"/>
      <c r="H112" s="391"/>
      <c r="I112" s="391"/>
      <c r="J112" s="391"/>
      <c r="K112" s="391"/>
      <c r="L112" s="391"/>
      <c r="M112" s="391"/>
      <c r="N112" s="392"/>
    </row>
    <row r="113" spans="2:14">
      <c r="B113" s="390"/>
      <c r="C113" s="391"/>
      <c r="D113" s="391"/>
      <c r="E113" s="391"/>
      <c r="F113" s="391"/>
      <c r="G113" s="391"/>
      <c r="H113" s="391"/>
      <c r="I113" s="391"/>
      <c r="J113" s="391"/>
      <c r="K113" s="391"/>
      <c r="L113" s="391"/>
      <c r="M113" s="391"/>
      <c r="N113" s="392"/>
    </row>
    <row r="114" spans="2:14">
      <c r="B114" s="387"/>
      <c r="C114" s="388"/>
      <c r="D114" s="388"/>
      <c r="E114" s="388"/>
      <c r="F114" s="388"/>
      <c r="G114" s="388"/>
      <c r="H114" s="388"/>
      <c r="I114" s="388"/>
      <c r="J114" s="388"/>
      <c r="K114" s="388"/>
      <c r="L114" s="388"/>
      <c r="M114" s="388"/>
      <c r="N114" s="389"/>
    </row>
    <row r="115" spans="2:14">
      <c r="B115" s="374"/>
      <c r="C115" s="375"/>
      <c r="D115" s="375"/>
      <c r="E115" s="375" t="s">
        <v>203</v>
      </c>
      <c r="F115" s="377"/>
      <c r="G115" s="377"/>
      <c r="H115" s="375"/>
      <c r="I115" s="375"/>
      <c r="J115" s="375"/>
      <c r="K115" s="375"/>
      <c r="L115" s="375"/>
      <c r="M115" s="375"/>
      <c r="N115" s="376"/>
    </row>
    <row r="116" spans="2:14">
      <c r="B116" s="374"/>
      <c r="C116" s="375"/>
      <c r="D116" s="375"/>
      <c r="E116" s="393" t="s">
        <v>204</v>
      </c>
      <c r="F116" s="375"/>
      <c r="G116" s="375"/>
      <c r="H116" s="393"/>
      <c r="I116" s="393"/>
      <c r="J116" s="393"/>
      <c r="K116" s="375"/>
      <c r="L116" s="375"/>
      <c r="M116" s="375"/>
      <c r="N116" s="376"/>
    </row>
    <row r="117" spans="2:14">
      <c r="B117" s="374"/>
      <c r="C117" s="375"/>
      <c r="D117" s="375"/>
      <c r="E117" s="394" t="s">
        <v>207</v>
      </c>
      <c r="F117" s="375"/>
      <c r="G117" s="375"/>
      <c r="H117" s="394"/>
      <c r="I117" s="394"/>
      <c r="J117" s="394"/>
      <c r="K117" s="375"/>
      <c r="L117" s="375"/>
      <c r="M117" s="375"/>
      <c r="N117" s="376"/>
    </row>
    <row r="118" spans="2:14">
      <c r="B118" s="395"/>
      <c r="C118" s="388"/>
      <c r="D118" s="388"/>
      <c r="E118" s="375" t="s">
        <v>206</v>
      </c>
      <c r="F118" s="375"/>
      <c r="G118" s="375"/>
      <c r="H118" s="375"/>
      <c r="I118" s="375"/>
      <c r="J118" s="375"/>
      <c r="K118" s="388"/>
      <c r="L118" s="388"/>
      <c r="M118" s="388"/>
      <c r="N118" s="389"/>
    </row>
    <row r="119" spans="2:14">
      <c r="B119" s="395"/>
      <c r="C119" s="388"/>
      <c r="D119" s="388"/>
      <c r="E119" s="388"/>
      <c r="F119" s="375"/>
      <c r="G119" s="375"/>
      <c r="H119" s="375"/>
      <c r="I119" s="375"/>
      <c r="J119" s="375"/>
      <c r="K119" s="388"/>
      <c r="L119" s="388"/>
      <c r="M119" s="388"/>
      <c r="N119" s="389"/>
    </row>
    <row r="120" spans="2:14">
      <c r="B120" s="395" t="s">
        <v>330</v>
      </c>
      <c r="C120" s="394"/>
      <c r="D120" s="394"/>
      <c r="E120" s="375"/>
      <c r="F120" s="375"/>
      <c r="G120" s="375"/>
      <c r="H120" s="375"/>
      <c r="I120" s="375"/>
      <c r="J120" s="845"/>
      <c r="K120" s="845"/>
      <c r="L120" s="845"/>
      <c r="M120" s="845"/>
      <c r="N120" s="846"/>
    </row>
    <row r="121" spans="2:14" ht="15.75" thickBot="1">
      <c r="B121" s="396" t="s">
        <v>331</v>
      </c>
      <c r="C121" s="397"/>
      <c r="D121" s="397"/>
      <c r="E121" s="398"/>
      <c r="F121" s="398"/>
      <c r="G121" s="398"/>
      <c r="H121" s="398"/>
      <c r="I121" s="398"/>
      <c r="J121" s="847"/>
      <c r="K121" s="847"/>
      <c r="L121" s="847"/>
      <c r="M121" s="847"/>
      <c r="N121" s="848"/>
    </row>
  </sheetData>
  <mergeCells count="65">
    <mergeCell ref="L1:N2"/>
    <mergeCell ref="C2:J2"/>
    <mergeCell ref="C3:J3"/>
    <mergeCell ref="K3:K4"/>
    <mergeCell ref="L3:N4"/>
    <mergeCell ref="C4:J4"/>
    <mergeCell ref="B10:E10"/>
    <mergeCell ref="I10:J10"/>
    <mergeCell ref="B1:B6"/>
    <mergeCell ref="C1:J1"/>
    <mergeCell ref="K1:K2"/>
    <mergeCell ref="C5:J5"/>
    <mergeCell ref="K5:K6"/>
    <mergeCell ref="L5:L6"/>
    <mergeCell ref="M5:M6"/>
    <mergeCell ref="N5:N6"/>
    <mergeCell ref="C6:J6"/>
    <mergeCell ref="B36:H36"/>
    <mergeCell ref="D11:E11"/>
    <mergeCell ref="L12:N12"/>
    <mergeCell ref="F25:H25"/>
    <mergeCell ref="B27:N27"/>
    <mergeCell ref="C29:I29"/>
    <mergeCell ref="L29:M29"/>
    <mergeCell ref="C30:I30"/>
    <mergeCell ref="L30:M30"/>
    <mergeCell ref="B35:H35"/>
    <mergeCell ref="I35:J35"/>
    <mergeCell ref="L35:M35"/>
    <mergeCell ref="L64:M64"/>
    <mergeCell ref="L66:M66"/>
    <mergeCell ref="B37:H37"/>
    <mergeCell ref="B38:H38"/>
    <mergeCell ref="B39:H39"/>
    <mergeCell ref="B41:D41"/>
    <mergeCell ref="B42:H42"/>
    <mergeCell ref="J120:N121"/>
    <mergeCell ref="L87:M87"/>
    <mergeCell ref="B71:H71"/>
    <mergeCell ref="L71:M71"/>
    <mergeCell ref="B77:H77"/>
    <mergeCell ref="L77:M77"/>
    <mergeCell ref="B78:M78"/>
    <mergeCell ref="B80:M80"/>
    <mergeCell ref="B84:H84"/>
    <mergeCell ref="L84:M84"/>
    <mergeCell ref="B85:H85"/>
    <mergeCell ref="L85:M85"/>
    <mergeCell ref="L86:M86"/>
    <mergeCell ref="D15:M16"/>
    <mergeCell ref="B88:M88"/>
    <mergeCell ref="B90:M90"/>
    <mergeCell ref="B107:N108"/>
    <mergeCell ref="B109:N110"/>
    <mergeCell ref="B67:M67"/>
    <mergeCell ref="L42:M42"/>
    <mergeCell ref="B43:M43"/>
    <mergeCell ref="B47:I47"/>
    <mergeCell ref="L47:M47"/>
    <mergeCell ref="B56:M56"/>
    <mergeCell ref="L60:M60"/>
    <mergeCell ref="I42:J42"/>
    <mergeCell ref="L61:M61"/>
    <mergeCell ref="L62:M62"/>
    <mergeCell ref="L63:M63"/>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3160065" r:id="rId4">
          <objectPr defaultSize="0" autoPict="0" r:id="rId5">
            <anchor moveWithCells="1" sizeWithCells="1">
              <from>
                <xdr:col>1</xdr:col>
                <xdr:colOff>76200</xdr:colOff>
                <xdr:row>1</xdr:row>
                <xdr:rowOff>161925</xdr:rowOff>
              </from>
              <to>
                <xdr:col>1</xdr:col>
                <xdr:colOff>857250</xdr:colOff>
                <xdr:row>4</xdr:row>
                <xdr:rowOff>190500</xdr:rowOff>
              </to>
            </anchor>
          </objectPr>
        </oleObject>
      </mc:Choice>
      <mc:Fallback>
        <oleObject progId="PBrush" shapeId="3160065" r:id="rId4"/>
      </mc:Fallback>
    </mc:AlternateContent>
  </oleObjec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B050"/>
  </sheetPr>
  <dimension ref="A1:O118"/>
  <sheetViews>
    <sheetView zoomScale="75" zoomScaleNormal="75" workbookViewId="0">
      <selection activeCell="D15" sqref="D15:M16"/>
    </sheetView>
  </sheetViews>
  <sheetFormatPr baseColWidth="10" defaultRowHeight="15"/>
  <cols>
    <col min="1" max="1" width="10.28515625" style="105" bestFit="1" customWidth="1"/>
    <col min="2" max="2" width="17" style="105" customWidth="1"/>
    <col min="3" max="5" width="11.42578125" style="105"/>
    <col min="6" max="6" width="14.42578125" style="105" customWidth="1"/>
    <col min="7" max="8" width="11.42578125" style="105"/>
    <col min="9" max="9" width="13.7109375" style="105" customWidth="1"/>
    <col min="10" max="10" width="15.5703125" style="105" customWidth="1"/>
    <col min="11" max="11" width="17.5703125" style="105" bestFit="1" customWidth="1"/>
    <col min="12" max="12" width="11.42578125" style="105"/>
    <col min="13" max="13" width="14.28515625" style="105" bestFit="1" customWidth="1"/>
    <col min="14" max="14" width="17.42578125" style="105" customWidth="1"/>
    <col min="15" max="15" width="12" style="105" bestFit="1" customWidth="1"/>
    <col min="16" max="16384" width="11.42578125" style="105"/>
  </cols>
  <sheetData>
    <row r="1" spans="2:14" ht="24.75" customHeight="1">
      <c r="B1" s="813"/>
      <c r="C1" s="816"/>
      <c r="D1" s="817"/>
      <c r="E1" s="817"/>
      <c r="F1" s="817"/>
      <c r="G1" s="817"/>
      <c r="H1" s="817"/>
      <c r="I1" s="817"/>
      <c r="J1" s="818"/>
      <c r="K1" s="819" t="s">
        <v>27</v>
      </c>
      <c r="L1" s="826" t="s">
        <v>303</v>
      </c>
      <c r="M1" s="827"/>
      <c r="N1" s="828"/>
    </row>
    <row r="2" spans="2:14">
      <c r="B2" s="814"/>
      <c r="C2" s="821" t="s">
        <v>1</v>
      </c>
      <c r="D2" s="822"/>
      <c r="E2" s="822"/>
      <c r="F2" s="822"/>
      <c r="G2" s="822"/>
      <c r="H2" s="822"/>
      <c r="I2" s="822"/>
      <c r="J2" s="823"/>
      <c r="K2" s="820"/>
      <c r="L2" s="829"/>
      <c r="M2" s="830"/>
      <c r="N2" s="831"/>
    </row>
    <row r="3" spans="2:14">
      <c r="B3" s="814"/>
      <c r="C3" s="821" t="s">
        <v>304</v>
      </c>
      <c r="D3" s="822"/>
      <c r="E3" s="822"/>
      <c r="F3" s="822"/>
      <c r="G3" s="822"/>
      <c r="H3" s="822"/>
      <c r="I3" s="822"/>
      <c r="J3" s="823"/>
      <c r="K3" s="824" t="s">
        <v>171</v>
      </c>
      <c r="L3" s="833">
        <v>1</v>
      </c>
      <c r="M3" s="834"/>
      <c r="N3" s="835"/>
    </row>
    <row r="4" spans="2:14">
      <c r="B4" s="814"/>
      <c r="C4" s="821" t="s">
        <v>305</v>
      </c>
      <c r="D4" s="822"/>
      <c r="E4" s="822"/>
      <c r="F4" s="822"/>
      <c r="G4" s="822"/>
      <c r="H4" s="822"/>
      <c r="I4" s="822"/>
      <c r="J4" s="823"/>
      <c r="K4" s="832"/>
      <c r="L4" s="836"/>
      <c r="M4" s="837"/>
      <c r="N4" s="838"/>
    </row>
    <row r="5" spans="2:14">
      <c r="B5" s="814"/>
      <c r="C5" s="821" t="s">
        <v>306</v>
      </c>
      <c r="D5" s="822"/>
      <c r="E5" s="822"/>
      <c r="F5" s="822"/>
      <c r="G5" s="822"/>
      <c r="H5" s="822"/>
      <c r="I5" s="822"/>
      <c r="J5" s="823"/>
      <c r="K5" s="824" t="s">
        <v>172</v>
      </c>
      <c r="L5" s="803"/>
      <c r="M5" s="803" t="s">
        <v>173</v>
      </c>
      <c r="N5" s="805"/>
    </row>
    <row r="6" spans="2:14" ht="15.75" thickBot="1">
      <c r="B6" s="815"/>
      <c r="C6" s="807"/>
      <c r="D6" s="808"/>
      <c r="E6" s="808"/>
      <c r="F6" s="808"/>
      <c r="G6" s="808"/>
      <c r="H6" s="808"/>
      <c r="I6" s="808"/>
      <c r="J6" s="809"/>
      <c r="K6" s="825"/>
      <c r="L6" s="804"/>
      <c r="M6" s="804"/>
      <c r="N6" s="806"/>
    </row>
    <row r="7" spans="2:14" ht="15.75" thickBot="1">
      <c r="B7" s="329"/>
      <c r="C7" s="330"/>
      <c r="D7" s="330"/>
      <c r="E7" s="330"/>
      <c r="F7" s="330"/>
      <c r="G7" s="330"/>
      <c r="H7" s="330"/>
      <c r="I7" s="330"/>
      <c r="J7" s="330"/>
      <c r="K7" s="330"/>
      <c r="L7" s="331"/>
      <c r="M7" s="331"/>
      <c r="N7" s="332"/>
    </row>
    <row r="8" spans="2:14" ht="18" customHeight="1">
      <c r="B8" s="333"/>
      <c r="C8" s="334"/>
      <c r="D8" s="334"/>
      <c r="E8" s="334"/>
      <c r="F8" s="334"/>
      <c r="G8" s="334"/>
      <c r="H8" s="335"/>
      <c r="I8" s="334"/>
      <c r="J8" s="334"/>
      <c r="K8" s="336" t="s">
        <v>174</v>
      </c>
      <c r="L8" s="337"/>
      <c r="M8" s="337"/>
      <c r="N8" s="338"/>
    </row>
    <row r="9" spans="2:14">
      <c r="B9" s="339"/>
      <c r="C9" s="340"/>
      <c r="D9" s="340"/>
      <c r="E9" s="340"/>
      <c r="F9" s="340"/>
      <c r="G9" s="340"/>
      <c r="H9" s="341"/>
      <c r="I9" s="340"/>
      <c r="J9" s="340"/>
      <c r="K9" s="342"/>
      <c r="L9" s="343" t="s">
        <v>307</v>
      </c>
      <c r="M9" s="343" t="s">
        <v>308</v>
      </c>
      <c r="N9" s="344" t="s">
        <v>309</v>
      </c>
    </row>
    <row r="10" spans="2:14" ht="36">
      <c r="B10" s="810" t="s">
        <v>310</v>
      </c>
      <c r="C10" s="811"/>
      <c r="D10" s="811"/>
      <c r="E10" s="811"/>
      <c r="F10" s="345" t="s">
        <v>311</v>
      </c>
      <c r="G10" s="340"/>
      <c r="H10" s="346"/>
      <c r="I10" s="812" t="s">
        <v>312</v>
      </c>
      <c r="J10" s="812"/>
      <c r="K10" s="347" t="s">
        <v>311</v>
      </c>
      <c r="L10" s="343"/>
      <c r="M10" s="343"/>
      <c r="N10" s="344"/>
    </row>
    <row r="11" spans="2:14">
      <c r="B11" s="242" t="s">
        <v>175</v>
      </c>
      <c r="C11" s="243"/>
      <c r="D11" s="754"/>
      <c r="E11" s="754"/>
      <c r="F11" s="244"/>
      <c r="G11" s="245"/>
      <c r="H11" s="243"/>
      <c r="I11" s="240"/>
      <c r="J11" s="246" t="s">
        <v>176</v>
      </c>
      <c r="K11" s="247"/>
      <c r="L11" s="244"/>
      <c r="M11" s="244"/>
      <c r="N11" s="248"/>
    </row>
    <row r="12" spans="2:14" ht="15.75" thickBot="1">
      <c r="B12" s="249"/>
      <c r="C12" s="250"/>
      <c r="D12" s="251"/>
      <c r="E12" s="251"/>
      <c r="F12" s="251"/>
      <c r="G12" s="251"/>
      <c r="H12" s="250"/>
      <c r="I12" s="251"/>
      <c r="J12" s="250"/>
      <c r="K12" s="251"/>
      <c r="L12" s="755"/>
      <c r="M12" s="755"/>
      <c r="N12" s="756"/>
    </row>
    <row r="13" spans="2:14">
      <c r="B13" s="109"/>
      <c r="C13" s="110"/>
      <c r="D13" s="110"/>
      <c r="E13" s="110"/>
      <c r="F13" s="110"/>
      <c r="G13" s="110"/>
      <c r="H13" s="110"/>
      <c r="I13" s="110"/>
      <c r="J13" s="110"/>
      <c r="K13" s="110"/>
      <c r="L13" s="110"/>
      <c r="M13" s="110"/>
      <c r="N13" s="112"/>
    </row>
    <row r="14" spans="2:14">
      <c r="B14" s="115" t="s">
        <v>177</v>
      </c>
      <c r="C14" s="116"/>
      <c r="D14" s="118" t="s">
        <v>173</v>
      </c>
      <c r="E14" s="117"/>
      <c r="F14" s="111"/>
      <c r="G14" s="111"/>
      <c r="H14" s="119"/>
      <c r="I14" s="119"/>
      <c r="J14" s="119"/>
      <c r="K14" s="119"/>
      <c r="L14" s="119"/>
      <c r="M14" s="119"/>
      <c r="N14" s="114"/>
    </row>
    <row r="15" spans="2:14" ht="19.5" customHeight="1">
      <c r="B15" s="120" t="s">
        <v>313</v>
      </c>
      <c r="C15" s="121"/>
      <c r="D15" s="801" t="s">
        <v>352</v>
      </c>
      <c r="E15" s="801"/>
      <c r="F15" s="801"/>
      <c r="G15" s="801"/>
      <c r="H15" s="801"/>
      <c r="I15" s="801"/>
      <c r="J15" s="801"/>
      <c r="K15" s="801"/>
      <c r="L15" s="801"/>
      <c r="M15" s="801"/>
      <c r="N15" s="114"/>
    </row>
    <row r="16" spans="2:14">
      <c r="B16" s="120"/>
      <c r="C16" s="253"/>
      <c r="D16" s="802"/>
      <c r="E16" s="802"/>
      <c r="F16" s="802"/>
      <c r="G16" s="802"/>
      <c r="H16" s="802"/>
      <c r="I16" s="802"/>
      <c r="J16" s="802"/>
      <c r="K16" s="802"/>
      <c r="L16" s="802"/>
      <c r="M16" s="802"/>
      <c r="N16" s="114"/>
    </row>
    <row r="17" spans="1:14">
      <c r="B17" s="120"/>
      <c r="C17" s="121"/>
      <c r="D17" s="122"/>
      <c r="E17" s="122"/>
      <c r="F17" s="122"/>
      <c r="G17" s="122"/>
      <c r="H17" s="122"/>
      <c r="I17" s="122"/>
      <c r="J17" s="122"/>
      <c r="K17" s="122"/>
      <c r="L17" s="122"/>
      <c r="M17" s="122"/>
      <c r="N17" s="123"/>
    </row>
    <row r="18" spans="1:14">
      <c r="B18" s="120" t="s">
        <v>314</v>
      </c>
      <c r="C18" s="253"/>
      <c r="D18" s="252"/>
      <c r="E18" s="252"/>
      <c r="F18" s="252"/>
      <c r="G18" s="252"/>
      <c r="H18" s="252"/>
      <c r="I18" s="184"/>
      <c r="J18" s="118" t="s">
        <v>315</v>
      </c>
      <c r="K18" s="252"/>
      <c r="L18" s="252"/>
      <c r="M18" s="252"/>
      <c r="N18" s="254"/>
    </row>
    <row r="19" spans="1:14">
      <c r="B19" s="120"/>
      <c r="C19" s="121"/>
      <c r="D19" s="122"/>
      <c r="E19" s="122"/>
      <c r="F19" s="122"/>
      <c r="G19" s="122"/>
      <c r="H19" s="122"/>
      <c r="I19" s="122"/>
      <c r="J19" s="122"/>
      <c r="K19" s="122"/>
      <c r="L19" s="122"/>
      <c r="M19" s="122"/>
      <c r="N19" s="123"/>
    </row>
    <row r="20" spans="1:14">
      <c r="B20" s="120" t="s">
        <v>316</v>
      </c>
      <c r="C20" s="253"/>
      <c r="D20" s="124"/>
      <c r="E20" s="124"/>
      <c r="F20" s="124"/>
      <c r="G20" s="124"/>
      <c r="H20" s="124"/>
      <c r="I20" s="124"/>
      <c r="J20" s="124"/>
      <c r="K20" s="124"/>
      <c r="L20" s="124"/>
      <c r="M20" s="124"/>
      <c r="N20" s="125"/>
    </row>
    <row r="21" spans="1:14">
      <c r="B21" s="120"/>
      <c r="C21" s="121"/>
      <c r="D21" s="126"/>
      <c r="E21" s="126"/>
      <c r="F21" s="126"/>
      <c r="G21" s="126"/>
      <c r="H21" s="126"/>
      <c r="I21" s="126"/>
      <c r="J21" s="126"/>
      <c r="K21" s="126"/>
      <c r="L21" s="126"/>
      <c r="M21" s="126"/>
      <c r="N21" s="127"/>
    </row>
    <row r="22" spans="1:14">
      <c r="B22" s="120" t="s">
        <v>317</v>
      </c>
      <c r="C22" s="253"/>
      <c r="D22" s="124"/>
      <c r="E22" s="124"/>
      <c r="F22" s="124"/>
      <c r="G22" s="124"/>
      <c r="H22" s="124"/>
      <c r="I22" s="124"/>
      <c r="J22" s="124"/>
      <c r="K22" s="255" t="s">
        <v>318</v>
      </c>
      <c r="L22" s="256"/>
      <c r="M22" s="255" t="s">
        <v>173</v>
      </c>
      <c r="N22" s="257"/>
    </row>
    <row r="23" spans="1:14">
      <c r="B23" s="120"/>
      <c r="C23" s="121"/>
      <c r="D23" s="126"/>
      <c r="E23" s="126"/>
      <c r="F23" s="126"/>
      <c r="G23" s="126"/>
      <c r="H23" s="126"/>
      <c r="I23" s="126"/>
      <c r="J23" s="126"/>
      <c r="K23" s="126"/>
      <c r="L23" s="126"/>
      <c r="M23" s="126"/>
      <c r="N23" s="127"/>
    </row>
    <row r="24" spans="1:14">
      <c r="B24" s="120" t="s">
        <v>319</v>
      </c>
      <c r="C24" s="121"/>
      <c r="D24" s="126"/>
      <c r="E24" s="126"/>
      <c r="F24" s="258"/>
      <c r="G24" s="259"/>
      <c r="H24" s="184"/>
      <c r="I24" s="124"/>
      <c r="J24" s="124"/>
      <c r="K24" s="111"/>
      <c r="L24" s="126"/>
      <c r="M24" s="126"/>
      <c r="N24" s="127"/>
    </row>
    <row r="25" spans="1:14">
      <c r="B25" s="260"/>
      <c r="C25" s="261"/>
      <c r="D25" s="262"/>
      <c r="E25" s="262"/>
      <c r="F25" s="757" t="s">
        <v>320</v>
      </c>
      <c r="G25" s="758"/>
      <c r="H25" s="758"/>
      <c r="I25" s="262" t="s">
        <v>308</v>
      </c>
      <c r="J25" s="262" t="s">
        <v>309</v>
      </c>
      <c r="K25" s="263"/>
      <c r="L25" s="262"/>
      <c r="M25" s="262"/>
      <c r="N25" s="264"/>
    </row>
    <row r="26" spans="1:14">
      <c r="B26" s="113"/>
      <c r="C26" s="119"/>
      <c r="D26" s="119"/>
      <c r="E26" s="119"/>
      <c r="F26" s="119"/>
      <c r="G26" s="119"/>
      <c r="H26" s="119"/>
      <c r="I26" s="119"/>
      <c r="J26" s="119"/>
      <c r="K26" s="119"/>
      <c r="L26" s="119"/>
      <c r="M26" s="119"/>
      <c r="N26" s="114"/>
    </row>
    <row r="27" spans="1:14">
      <c r="B27" s="759" t="s">
        <v>178</v>
      </c>
      <c r="C27" s="760"/>
      <c r="D27" s="760"/>
      <c r="E27" s="760"/>
      <c r="F27" s="760"/>
      <c r="G27" s="760"/>
      <c r="H27" s="760"/>
      <c r="I27" s="760"/>
      <c r="J27" s="760"/>
      <c r="K27" s="760"/>
      <c r="L27" s="760"/>
      <c r="M27" s="760"/>
      <c r="N27" s="761"/>
    </row>
    <row r="28" spans="1:14" ht="15.75" thickBot="1">
      <c r="B28" s="163"/>
      <c r="C28" s="151"/>
      <c r="D28" s="151"/>
      <c r="E28" s="151"/>
      <c r="F28" s="151"/>
      <c r="G28" s="151"/>
      <c r="H28" s="151"/>
      <c r="I28" s="151"/>
      <c r="J28" s="151"/>
      <c r="K28" s="151"/>
      <c r="L28" s="151"/>
      <c r="M28" s="151"/>
      <c r="N28" s="152"/>
    </row>
    <row r="29" spans="1:14" ht="26.25" thickBot="1">
      <c r="B29" s="128" t="s">
        <v>179</v>
      </c>
      <c r="C29" s="762" t="s">
        <v>102</v>
      </c>
      <c r="D29" s="763"/>
      <c r="E29" s="763"/>
      <c r="F29" s="763"/>
      <c r="G29" s="763"/>
      <c r="H29" s="763"/>
      <c r="I29" s="763"/>
      <c r="J29" s="129"/>
      <c r="K29" s="265" t="s">
        <v>321</v>
      </c>
      <c r="L29" s="764" t="s">
        <v>180</v>
      </c>
      <c r="M29" s="765"/>
      <c r="N29" s="128" t="s">
        <v>16</v>
      </c>
    </row>
    <row r="30" spans="1:14" ht="17.25" hidden="1" customHeight="1">
      <c r="B30" s="128" t="s">
        <v>179</v>
      </c>
      <c r="C30" s="762" t="s">
        <v>102</v>
      </c>
      <c r="D30" s="763"/>
      <c r="E30" s="763"/>
      <c r="F30" s="763"/>
      <c r="G30" s="763"/>
      <c r="H30" s="763"/>
      <c r="I30" s="763"/>
      <c r="J30" s="129"/>
      <c r="K30" s="266"/>
      <c r="L30" s="764" t="s">
        <v>180</v>
      </c>
      <c r="M30" s="765"/>
      <c r="N30" s="128" t="s">
        <v>16</v>
      </c>
    </row>
    <row r="31" spans="1:14" ht="15.75" customHeight="1" thickBot="1">
      <c r="A31" s="105" t="s">
        <v>7</v>
      </c>
      <c r="B31" s="130" t="s">
        <v>294</v>
      </c>
      <c r="C31" s="53" t="s">
        <v>335</v>
      </c>
      <c r="D31" s="54"/>
      <c r="E31" s="54"/>
      <c r="F31" s="54"/>
      <c r="G31" s="54"/>
      <c r="H31" s="54"/>
      <c r="I31" s="54"/>
      <c r="J31" s="54"/>
      <c r="K31" s="348"/>
      <c r="L31" s="268" t="s">
        <v>336</v>
      </c>
      <c r="M31" s="131"/>
      <c r="N31" s="132"/>
    </row>
    <row r="32" spans="1:14" ht="6" customHeight="1">
      <c r="B32" s="133"/>
      <c r="C32" s="134"/>
      <c r="D32" s="134"/>
      <c r="E32" s="134"/>
      <c r="F32" s="134"/>
      <c r="G32" s="134"/>
      <c r="H32" s="134"/>
      <c r="I32" s="134"/>
      <c r="J32" s="134"/>
      <c r="K32" s="134"/>
      <c r="L32" s="134"/>
      <c r="M32" s="134"/>
      <c r="N32" s="135"/>
    </row>
    <row r="33" spans="1:14">
      <c r="B33" s="136" t="s">
        <v>5</v>
      </c>
      <c r="C33" s="137"/>
      <c r="D33" s="137"/>
      <c r="E33" s="137"/>
      <c r="F33" s="137"/>
      <c r="G33" s="137"/>
      <c r="H33" s="137"/>
      <c r="I33" s="137"/>
      <c r="J33" s="137"/>
      <c r="K33" s="137"/>
      <c r="L33" s="137"/>
      <c r="M33" s="137"/>
      <c r="N33" s="138"/>
    </row>
    <row r="34" spans="1:14" ht="15.75" thickBot="1">
      <c r="B34" s="269"/>
      <c r="C34" s="139"/>
      <c r="D34" s="139"/>
      <c r="E34" s="139"/>
      <c r="F34" s="139"/>
      <c r="G34" s="139"/>
      <c r="H34" s="139"/>
      <c r="I34" s="140"/>
      <c r="J34" s="140"/>
      <c r="K34" s="139"/>
      <c r="L34" s="139"/>
      <c r="M34" s="139"/>
      <c r="N34" s="141"/>
    </row>
    <row r="35" spans="1:14">
      <c r="B35" s="766" t="s">
        <v>102</v>
      </c>
      <c r="C35" s="767"/>
      <c r="D35" s="767"/>
      <c r="E35" s="767"/>
      <c r="F35" s="767"/>
      <c r="G35" s="767"/>
      <c r="H35" s="768"/>
      <c r="I35" s="769" t="s">
        <v>181</v>
      </c>
      <c r="J35" s="770"/>
      <c r="K35" s="142" t="s">
        <v>182</v>
      </c>
      <c r="L35" s="771" t="s">
        <v>183</v>
      </c>
      <c r="M35" s="768"/>
      <c r="N35" s="143" t="s">
        <v>184</v>
      </c>
    </row>
    <row r="36" spans="1:14">
      <c r="A36" s="189"/>
      <c r="B36" s="734"/>
      <c r="C36" s="735"/>
      <c r="D36" s="735"/>
      <c r="E36" s="735"/>
      <c r="F36" s="735"/>
      <c r="G36" s="735"/>
      <c r="H36" s="736"/>
      <c r="I36" s="270"/>
      <c r="J36" s="271"/>
      <c r="K36" s="272"/>
      <c r="L36" s="273"/>
      <c r="M36" s="352"/>
      <c r="N36" s="275"/>
    </row>
    <row r="37" spans="1:14">
      <c r="A37" s="189"/>
      <c r="B37" s="734"/>
      <c r="C37" s="735"/>
      <c r="D37" s="735"/>
      <c r="E37" s="735"/>
      <c r="F37" s="735"/>
      <c r="G37" s="735"/>
      <c r="H37" s="736"/>
      <c r="I37" s="349"/>
      <c r="J37" s="350"/>
      <c r="K37" s="272"/>
      <c r="L37" s="351"/>
      <c r="M37" s="352"/>
      <c r="N37" s="275"/>
    </row>
    <row r="38" spans="1:14">
      <c r="A38" s="189"/>
      <c r="B38" s="734"/>
      <c r="C38" s="735"/>
      <c r="D38" s="735"/>
      <c r="E38" s="735"/>
      <c r="F38" s="735"/>
      <c r="G38" s="735"/>
      <c r="H38" s="736"/>
      <c r="I38" s="353"/>
      <c r="J38" s="354"/>
      <c r="K38" s="272"/>
      <c r="L38" s="355"/>
      <c r="M38" s="356"/>
      <c r="N38" s="275"/>
    </row>
    <row r="39" spans="1:14">
      <c r="B39" s="734"/>
      <c r="C39" s="735"/>
      <c r="D39" s="735"/>
      <c r="E39" s="735"/>
      <c r="F39" s="735"/>
      <c r="G39" s="735"/>
      <c r="H39" s="736"/>
      <c r="I39" s="144"/>
      <c r="J39" s="145"/>
      <c r="K39" s="272"/>
      <c r="L39" s="278"/>
      <c r="M39" s="352"/>
      <c r="N39" s="275"/>
    </row>
    <row r="40" spans="1:14">
      <c r="B40" s="209"/>
      <c r="C40" s="210"/>
      <c r="D40" s="210"/>
      <c r="E40" s="210"/>
      <c r="F40" s="212"/>
      <c r="G40" s="212"/>
      <c r="H40" s="191"/>
      <c r="I40" s="144"/>
      <c r="J40" s="145"/>
      <c r="K40" s="272"/>
      <c r="L40" s="278"/>
      <c r="M40" s="279"/>
      <c r="N40" s="363"/>
    </row>
    <row r="41" spans="1:14">
      <c r="B41" s="741" t="s">
        <v>185</v>
      </c>
      <c r="C41" s="742"/>
      <c r="D41" s="742"/>
      <c r="E41" s="146"/>
      <c r="F41" s="147"/>
      <c r="G41" s="147"/>
      <c r="H41" s="148"/>
      <c r="I41" s="144"/>
      <c r="J41" s="145"/>
      <c r="K41" s="281"/>
      <c r="L41" s="278"/>
      <c r="M41" s="357">
        <v>0.05</v>
      </c>
      <c r="N41" s="282">
        <f>N75*M41</f>
        <v>147.81500000000003</v>
      </c>
    </row>
    <row r="42" spans="1:14" ht="15.75" thickBot="1">
      <c r="B42" s="734"/>
      <c r="C42" s="735"/>
      <c r="D42" s="735"/>
      <c r="E42" s="735"/>
      <c r="F42" s="735"/>
      <c r="G42" s="735"/>
      <c r="H42" s="736"/>
      <c r="I42" s="743"/>
      <c r="J42" s="744"/>
      <c r="K42" s="149"/>
      <c r="L42" s="745"/>
      <c r="M42" s="746"/>
      <c r="N42" s="150"/>
    </row>
    <row r="43" spans="1:14" ht="15.75" thickBot="1">
      <c r="B43" s="700" t="s">
        <v>186</v>
      </c>
      <c r="C43" s="701"/>
      <c r="D43" s="701"/>
      <c r="E43" s="701"/>
      <c r="F43" s="701"/>
      <c r="G43" s="701"/>
      <c r="H43" s="701"/>
      <c r="I43" s="701"/>
      <c r="J43" s="701"/>
      <c r="K43" s="701"/>
      <c r="L43" s="701"/>
      <c r="M43" s="702"/>
      <c r="N43" s="358">
        <f>SUM(N36:N42)</f>
        <v>147.81500000000003</v>
      </c>
    </row>
    <row r="44" spans="1:14">
      <c r="B44" s="283"/>
      <c r="C44" s="151"/>
      <c r="D44" s="151"/>
      <c r="E44" s="151"/>
      <c r="F44" s="151"/>
      <c r="G44" s="151"/>
      <c r="H44" s="151"/>
      <c r="I44" s="151"/>
      <c r="J44" s="151"/>
      <c r="K44" s="151"/>
      <c r="L44" s="151"/>
      <c r="M44" s="151"/>
      <c r="N44" s="152"/>
    </row>
    <row r="45" spans="1:14">
      <c r="B45" s="153" t="s">
        <v>187</v>
      </c>
      <c r="C45" s="154"/>
      <c r="D45" s="154"/>
      <c r="E45" s="154"/>
      <c r="F45" s="154"/>
      <c r="G45" s="154"/>
      <c r="H45" s="154"/>
      <c r="I45" s="154"/>
      <c r="J45" s="154"/>
      <c r="K45" s="154"/>
      <c r="L45" s="154"/>
      <c r="M45" s="154"/>
      <c r="N45" s="155"/>
    </row>
    <row r="46" spans="1:14" ht="15.75" thickBot="1">
      <c r="B46" s="156"/>
      <c r="C46" s="140"/>
      <c r="D46" s="140"/>
      <c r="E46" s="140"/>
      <c r="F46" s="140"/>
      <c r="G46" s="140"/>
      <c r="H46" s="140"/>
      <c r="I46" s="140"/>
      <c r="J46" s="139"/>
      <c r="K46" s="139"/>
      <c r="L46" s="139"/>
      <c r="M46" s="139"/>
      <c r="N46" s="141"/>
    </row>
    <row r="47" spans="1:14">
      <c r="B47" s="703" t="s">
        <v>102</v>
      </c>
      <c r="C47" s="704"/>
      <c r="D47" s="704"/>
      <c r="E47" s="704"/>
      <c r="F47" s="704"/>
      <c r="G47" s="704"/>
      <c r="H47" s="704"/>
      <c r="I47" s="726"/>
      <c r="J47" s="216" t="s">
        <v>180</v>
      </c>
      <c r="K47" s="157" t="s">
        <v>16</v>
      </c>
      <c r="L47" s="727" t="s">
        <v>188</v>
      </c>
      <c r="M47" s="726"/>
      <c r="N47" s="158" t="s">
        <v>184</v>
      </c>
    </row>
    <row r="48" spans="1:14">
      <c r="A48" s="190" t="s">
        <v>337</v>
      </c>
      <c r="B48" s="159" t="str">
        <f>VLOOKUP(A48,[68]MATERIALES!A5:D373,3,FALSE)</f>
        <v>Mortero 1:3 Para Anillos</v>
      </c>
      <c r="C48" s="284"/>
      <c r="D48" s="284"/>
      <c r="E48" s="284"/>
      <c r="F48" s="284"/>
      <c r="G48" s="284"/>
      <c r="H48" s="284"/>
      <c r="I48" s="284"/>
      <c r="J48" s="221" t="str">
        <f>VLOOKUP(A48,[68]MATERIALES!A4:D640,2,FALSE)</f>
        <v>m3</v>
      </c>
      <c r="K48" s="285">
        <v>2E-3</v>
      </c>
      <c r="L48" s="270"/>
      <c r="M48" s="359">
        <f>VLOOKUP(A48,[68]MATERIALES!A5:D396,4,FALSE)</f>
        <v>295000</v>
      </c>
      <c r="N48" s="275">
        <f>K48*M48</f>
        <v>590</v>
      </c>
    </row>
    <row r="49" spans="1:14">
      <c r="A49" s="190" t="s">
        <v>338</v>
      </c>
      <c r="B49" s="159" t="str">
        <f>VLOOKUP(A49,[68]MATERIALES!A6:D373,3,FALSE)</f>
        <v>Concreto Resistencia  14 (Mpa)</v>
      </c>
      <c r="C49" s="360"/>
      <c r="D49" s="360"/>
      <c r="E49" s="360"/>
      <c r="F49" s="360"/>
      <c r="G49" s="360"/>
      <c r="H49" s="360"/>
      <c r="I49" s="360"/>
      <c r="J49" s="222" t="str">
        <f>VLOOKUP(A49,[68]MATERIALES!A5:D641,2,FALSE)</f>
        <v>m3</v>
      </c>
      <c r="K49" s="361">
        <v>7.0000000000000007E-2</v>
      </c>
      <c r="L49" s="349"/>
      <c r="M49" s="359">
        <f>VLOOKUP(A49,[68]MATERIALES!A6:D397,4,FALSE)</f>
        <v>354939.24475336005</v>
      </c>
      <c r="N49" s="275">
        <f>K49*M49</f>
        <v>24845.747132735207</v>
      </c>
    </row>
    <row r="50" spans="1:14">
      <c r="A50" s="190" t="s">
        <v>260</v>
      </c>
      <c r="B50" s="159" t="str">
        <f>VLOOKUP(A50,[68]MATERIALES!A6:D373,3,FALSE)</f>
        <v xml:space="preserve">Formaleta (gaviones, juntas de bordillos, juntas de cunetas, muros, concretos clase D,E, F y G)
</v>
      </c>
      <c r="C50" s="360"/>
      <c r="D50" s="360"/>
      <c r="E50" s="360"/>
      <c r="F50" s="360"/>
      <c r="G50" s="360"/>
      <c r="H50" s="360"/>
      <c r="I50" s="360"/>
      <c r="J50" s="222" t="str">
        <f>VLOOKUP(A50,[68]MATERIALES!A6:D642,2,FALSE)</f>
        <v>m2</v>
      </c>
      <c r="K50" s="361">
        <v>0.3</v>
      </c>
      <c r="L50" s="349"/>
      <c r="M50" s="359">
        <f>VLOOKUP(A50,[68]MATERIALES!A6:D398,4,FALSE)</f>
        <v>4267.015774259763</v>
      </c>
      <c r="N50" s="275">
        <f>K50*M50</f>
        <v>1280.1047322779289</v>
      </c>
    </row>
    <row r="51" spans="1:14">
      <c r="A51" s="190"/>
      <c r="B51" s="159"/>
      <c r="C51" s="360"/>
      <c r="D51" s="360"/>
      <c r="E51" s="360"/>
      <c r="F51" s="360"/>
      <c r="G51" s="360"/>
      <c r="H51" s="360"/>
      <c r="I51" s="360"/>
      <c r="J51" s="221"/>
      <c r="K51" s="361"/>
      <c r="L51" s="349"/>
      <c r="M51" s="359"/>
      <c r="N51" s="275"/>
    </row>
    <row r="52" spans="1:14" ht="15.75" thickBot="1">
      <c r="B52" s="159"/>
      <c r="C52" s="220"/>
      <c r="D52" s="220"/>
      <c r="E52" s="220"/>
      <c r="F52" s="220"/>
      <c r="G52" s="220"/>
      <c r="H52" s="220"/>
      <c r="I52" s="220"/>
      <c r="J52" s="223"/>
      <c r="K52" s="192"/>
      <c r="L52" s="193"/>
      <c r="M52" s="359"/>
      <c r="N52" s="275"/>
    </row>
    <row r="53" spans="1:14" ht="15.75" thickBot="1">
      <c r="B53" s="700" t="s">
        <v>186</v>
      </c>
      <c r="C53" s="701"/>
      <c r="D53" s="701"/>
      <c r="E53" s="701"/>
      <c r="F53" s="701"/>
      <c r="G53" s="701"/>
      <c r="H53" s="701"/>
      <c r="I53" s="701"/>
      <c r="J53" s="701"/>
      <c r="K53" s="701"/>
      <c r="L53" s="701"/>
      <c r="M53" s="702"/>
      <c r="N53" s="358">
        <f>SUM(N48:N52)</f>
        <v>26715.851865013137</v>
      </c>
    </row>
    <row r="54" spans="1:14">
      <c r="B54" s="163"/>
      <c r="C54" s="151"/>
      <c r="D54" s="151"/>
      <c r="E54" s="151"/>
      <c r="F54" s="151"/>
      <c r="G54" s="151"/>
      <c r="H54" s="151"/>
      <c r="I54" s="151"/>
      <c r="J54" s="151"/>
      <c r="K54" s="151"/>
      <c r="L54" s="151"/>
      <c r="M54" s="151"/>
      <c r="N54" s="152"/>
    </row>
    <row r="55" spans="1:14">
      <c r="B55" s="153" t="s">
        <v>8</v>
      </c>
      <c r="C55" s="154"/>
      <c r="D55" s="154"/>
      <c r="E55" s="154"/>
      <c r="F55" s="154"/>
      <c r="G55" s="154"/>
      <c r="H55" s="154"/>
      <c r="I55" s="154"/>
      <c r="J55" s="154"/>
      <c r="K55" s="154"/>
      <c r="L55" s="154"/>
      <c r="M55" s="154"/>
      <c r="N55" s="155"/>
    </row>
    <row r="56" spans="1:14" ht="15.75" thickBot="1">
      <c r="B56" s="164"/>
      <c r="C56" s="139"/>
      <c r="D56" s="139"/>
      <c r="E56" s="139"/>
      <c r="F56" s="139"/>
      <c r="G56" s="139"/>
      <c r="H56" s="139"/>
      <c r="I56" s="139"/>
      <c r="J56" s="139"/>
      <c r="K56" s="139"/>
      <c r="L56" s="139"/>
      <c r="M56" s="139"/>
      <c r="N56" s="141"/>
    </row>
    <row r="57" spans="1:14" ht="25.5">
      <c r="B57" s="214" t="s">
        <v>189</v>
      </c>
      <c r="C57" s="215"/>
      <c r="D57" s="215"/>
      <c r="E57" s="215"/>
      <c r="F57" s="215"/>
      <c r="G57" s="215"/>
      <c r="H57" s="165" t="s">
        <v>180</v>
      </c>
      <c r="I57" s="166" t="s">
        <v>190</v>
      </c>
      <c r="J57" s="167" t="s">
        <v>191</v>
      </c>
      <c r="K57" s="165" t="s">
        <v>192</v>
      </c>
      <c r="L57" s="728" t="s">
        <v>193</v>
      </c>
      <c r="M57" s="729"/>
      <c r="N57" s="168" t="s">
        <v>184</v>
      </c>
    </row>
    <row r="58" spans="1:14">
      <c r="A58" s="105" t="s">
        <v>261</v>
      </c>
      <c r="B58" s="169" t="str">
        <f>VLOOKUP(A58,[68]TRANSPORTE!A1:D117,3,FALSE)</f>
        <v>Transporte de concreto</v>
      </c>
      <c r="C58" s="217"/>
      <c r="D58" s="217"/>
      <c r="E58" s="217"/>
      <c r="F58" s="217"/>
      <c r="G58" s="217"/>
      <c r="H58" s="221" t="s">
        <v>210</v>
      </c>
      <c r="I58" s="401">
        <v>7.2000000000000008E-2</v>
      </c>
      <c r="J58" s="289">
        <v>30</v>
      </c>
      <c r="K58" s="281">
        <f>I58*J58</f>
        <v>2.16</v>
      </c>
      <c r="L58" s="730">
        <v>1200</v>
      </c>
      <c r="M58" s="731"/>
      <c r="N58" s="290">
        <f>K58*L58</f>
        <v>2592</v>
      </c>
    </row>
    <row r="59" spans="1:14">
      <c r="B59" s="169"/>
      <c r="C59" s="170"/>
      <c r="D59" s="170"/>
      <c r="E59" s="170"/>
      <c r="F59" s="170"/>
      <c r="G59" s="170"/>
      <c r="H59" s="221"/>
      <c r="I59" s="281"/>
      <c r="J59" s="289"/>
      <c r="K59" s="281"/>
      <c r="L59" s="730"/>
      <c r="M59" s="731"/>
      <c r="N59" s="290"/>
    </row>
    <row r="60" spans="1:14">
      <c r="B60" s="169"/>
      <c r="C60" s="170"/>
      <c r="D60" s="170"/>
      <c r="E60" s="170"/>
      <c r="F60" s="170"/>
      <c r="G60" s="170"/>
      <c r="H60" s="221"/>
      <c r="I60" s="281"/>
      <c r="J60" s="289"/>
      <c r="K60" s="281"/>
      <c r="L60" s="730"/>
      <c r="M60" s="731"/>
      <c r="N60" s="290"/>
    </row>
    <row r="61" spans="1:14">
      <c r="B61" s="169"/>
      <c r="C61" s="170"/>
      <c r="D61" s="170"/>
      <c r="E61" s="170"/>
      <c r="F61" s="170"/>
      <c r="G61" s="170"/>
      <c r="H61" s="221"/>
      <c r="I61" s="281"/>
      <c r="J61" s="289"/>
      <c r="K61" s="281"/>
      <c r="L61" s="730"/>
      <c r="M61" s="731"/>
      <c r="N61" s="290"/>
    </row>
    <row r="62" spans="1:14">
      <c r="B62" s="169"/>
      <c r="C62" s="170"/>
      <c r="D62" s="170"/>
      <c r="E62" s="170"/>
      <c r="F62" s="170"/>
      <c r="G62" s="170"/>
      <c r="H62" s="291"/>
      <c r="I62" s="281"/>
      <c r="J62" s="281"/>
      <c r="K62" s="281"/>
      <c r="L62" s="292"/>
      <c r="M62" s="293"/>
      <c r="N62" s="294"/>
    </row>
    <row r="63" spans="1:14" ht="15.75" thickBot="1">
      <c r="B63" s="219"/>
      <c r="C63" s="220"/>
      <c r="D63" s="220"/>
      <c r="E63" s="220"/>
      <c r="F63" s="220"/>
      <c r="G63" s="220"/>
      <c r="H63" s="171"/>
      <c r="I63" s="192"/>
      <c r="J63" s="192"/>
      <c r="K63" s="192"/>
      <c r="L63" s="732"/>
      <c r="M63" s="733"/>
      <c r="N63" s="97"/>
    </row>
    <row r="64" spans="1:14" ht="15.75" thickBot="1">
      <c r="B64" s="688" t="s">
        <v>186</v>
      </c>
      <c r="C64" s="689"/>
      <c r="D64" s="689"/>
      <c r="E64" s="689"/>
      <c r="F64" s="689"/>
      <c r="G64" s="689"/>
      <c r="H64" s="689"/>
      <c r="I64" s="689"/>
      <c r="J64" s="689"/>
      <c r="K64" s="689"/>
      <c r="L64" s="689"/>
      <c r="M64" s="690"/>
      <c r="N64" s="172">
        <f>N58+N59+N60+N61+N62</f>
        <v>2592</v>
      </c>
    </row>
    <row r="65" spans="1:15">
      <c r="B65" s="163"/>
      <c r="C65" s="151"/>
      <c r="D65" s="151"/>
      <c r="E65" s="151"/>
      <c r="F65" s="151"/>
      <c r="G65" s="151"/>
      <c r="H65" s="151"/>
      <c r="I65" s="151"/>
      <c r="J65" s="151"/>
      <c r="K65" s="151"/>
      <c r="L65" s="151"/>
      <c r="M65" s="151"/>
      <c r="N65" s="152"/>
    </row>
    <row r="66" spans="1:15">
      <c r="B66" s="153" t="s">
        <v>9</v>
      </c>
      <c r="C66" s="154"/>
      <c r="D66" s="154"/>
      <c r="E66" s="154"/>
      <c r="F66" s="154"/>
      <c r="G66" s="154"/>
      <c r="H66" s="154"/>
      <c r="I66" s="154"/>
      <c r="J66" s="154"/>
      <c r="K66" s="154"/>
      <c r="L66" s="154"/>
      <c r="M66" s="154"/>
      <c r="N66" s="155"/>
    </row>
    <row r="67" spans="1:15" ht="15.75" thickBot="1">
      <c r="B67" s="164"/>
      <c r="C67" s="139"/>
      <c r="D67" s="139"/>
      <c r="E67" s="139"/>
      <c r="F67" s="139"/>
      <c r="G67" s="139"/>
      <c r="H67" s="139"/>
      <c r="I67" s="139"/>
      <c r="J67" s="139"/>
      <c r="K67" s="139"/>
      <c r="L67" s="139"/>
      <c r="M67" s="139"/>
      <c r="N67" s="141"/>
    </row>
    <row r="68" spans="1:15" ht="25.5">
      <c r="B68" s="719" t="s">
        <v>194</v>
      </c>
      <c r="C68" s="720"/>
      <c r="D68" s="720"/>
      <c r="E68" s="720"/>
      <c r="F68" s="720"/>
      <c r="G68" s="720"/>
      <c r="H68" s="720"/>
      <c r="I68" s="165" t="s">
        <v>195</v>
      </c>
      <c r="J68" s="167" t="s">
        <v>196</v>
      </c>
      <c r="K68" s="166" t="s">
        <v>197</v>
      </c>
      <c r="L68" s="721" t="s">
        <v>183</v>
      </c>
      <c r="M68" s="722"/>
      <c r="N68" s="173" t="s">
        <v>184</v>
      </c>
    </row>
    <row r="69" spans="1:15">
      <c r="A69" s="194" t="s">
        <v>339</v>
      </c>
      <c r="B69" s="174" t="str">
        <f>VLOOKUP(A69,'[68]MANO DE OBRA'!A8:D68,3,FALSE)</f>
        <v>Obrero (4)</v>
      </c>
      <c r="C69" s="170"/>
      <c r="D69" s="170"/>
      <c r="E69" s="170"/>
      <c r="F69" s="170"/>
      <c r="G69" s="170"/>
      <c r="H69" s="170"/>
      <c r="I69" s="295">
        <f>K69/J69*100</f>
        <v>108000</v>
      </c>
      <c r="J69" s="296">
        <v>185</v>
      </c>
      <c r="K69" s="297">
        <v>199800</v>
      </c>
      <c r="L69" s="175"/>
      <c r="M69" s="399">
        <v>100</v>
      </c>
      <c r="N69" s="369">
        <f>K69/M69</f>
        <v>1998</v>
      </c>
      <c r="O69" s="176"/>
    </row>
    <row r="70" spans="1:15">
      <c r="A70" s="194" t="s">
        <v>199</v>
      </c>
      <c r="B70" s="174" t="str">
        <f>VLOOKUP(A70,'[68]MANO DE OBRA'!A8:D69,3,FALSE)</f>
        <v>Oficial</v>
      </c>
      <c r="C70" s="170"/>
      <c r="D70" s="170"/>
      <c r="E70" s="170"/>
      <c r="F70" s="170"/>
      <c r="G70" s="170"/>
      <c r="H70" s="170"/>
      <c r="I70" s="295">
        <f>K70/J70*100</f>
        <v>51800</v>
      </c>
      <c r="J70" s="296">
        <v>185</v>
      </c>
      <c r="K70" s="297">
        <v>95830</v>
      </c>
      <c r="L70" s="175"/>
      <c r="M70" s="399">
        <v>100</v>
      </c>
      <c r="N70" s="369">
        <f>K70/M70</f>
        <v>958.3</v>
      </c>
    </row>
    <row r="71" spans="1:15">
      <c r="B71" s="174"/>
      <c r="C71" s="170"/>
      <c r="D71" s="170"/>
      <c r="E71" s="170"/>
      <c r="F71" s="170"/>
      <c r="G71" s="170"/>
      <c r="H71" s="170"/>
      <c r="I71" s="295"/>
      <c r="J71" s="296"/>
      <c r="K71" s="297"/>
      <c r="L71" s="175"/>
      <c r="M71" s="370"/>
      <c r="N71" s="369"/>
    </row>
    <row r="72" spans="1:15">
      <c r="B72" s="174"/>
      <c r="C72" s="170"/>
      <c r="D72" s="170"/>
      <c r="E72" s="170"/>
      <c r="F72" s="170"/>
      <c r="G72" s="170"/>
      <c r="H72" s="170"/>
      <c r="I72" s="281"/>
      <c r="J72" s="301"/>
      <c r="K72" s="302"/>
      <c r="L72" s="218"/>
      <c r="M72" s="303"/>
      <c r="N72" s="299"/>
    </row>
    <row r="73" spans="1:15">
      <c r="B73" s="174"/>
      <c r="C73" s="170"/>
      <c r="D73" s="170"/>
      <c r="E73" s="170"/>
      <c r="F73" s="170"/>
      <c r="G73" s="170"/>
      <c r="H73" s="170"/>
      <c r="I73" s="281"/>
      <c r="J73" s="301"/>
      <c r="K73" s="302"/>
      <c r="L73" s="218"/>
      <c r="M73" s="303"/>
      <c r="N73" s="299"/>
    </row>
    <row r="74" spans="1:15" ht="15.75" thickBot="1">
      <c r="B74" s="723"/>
      <c r="C74" s="724"/>
      <c r="D74" s="724"/>
      <c r="E74" s="724"/>
      <c r="F74" s="724"/>
      <c r="G74" s="724"/>
      <c r="H74" s="724"/>
      <c r="I74" s="192"/>
      <c r="J74" s="192"/>
      <c r="K74" s="192"/>
      <c r="L74" s="725"/>
      <c r="M74" s="725"/>
      <c r="N74" s="97"/>
    </row>
    <row r="75" spans="1:15" ht="15.75" thickBot="1">
      <c r="B75" s="688" t="s">
        <v>186</v>
      </c>
      <c r="C75" s="689"/>
      <c r="D75" s="689"/>
      <c r="E75" s="689"/>
      <c r="F75" s="689"/>
      <c r="G75" s="689"/>
      <c r="H75" s="689"/>
      <c r="I75" s="689"/>
      <c r="J75" s="689"/>
      <c r="K75" s="689"/>
      <c r="L75" s="689"/>
      <c r="M75" s="690"/>
      <c r="N75" s="400">
        <f>SUM(N69:N74)</f>
        <v>2956.3</v>
      </c>
    </row>
    <row r="76" spans="1:15" ht="15.75" thickBot="1">
      <c r="B76" s="163"/>
      <c r="C76" s="151"/>
      <c r="D76" s="151"/>
      <c r="E76" s="151"/>
      <c r="F76" s="151"/>
      <c r="G76" s="151"/>
      <c r="H76" s="151"/>
      <c r="I76" s="151"/>
      <c r="J76" s="151"/>
      <c r="K76" s="151"/>
      <c r="L76" s="151"/>
      <c r="M76" s="151"/>
      <c r="N76" s="152"/>
    </row>
    <row r="77" spans="1:15" ht="15.75" thickBot="1">
      <c r="B77" s="700" t="s">
        <v>200</v>
      </c>
      <c r="C77" s="701"/>
      <c r="D77" s="701"/>
      <c r="E77" s="701"/>
      <c r="F77" s="701"/>
      <c r="G77" s="701"/>
      <c r="H77" s="701"/>
      <c r="I77" s="701"/>
      <c r="J77" s="701"/>
      <c r="K77" s="701"/>
      <c r="L77" s="701"/>
      <c r="M77" s="702"/>
      <c r="N77" s="177">
        <f>N43+N53+N64+N75</f>
        <v>32411.966865013135</v>
      </c>
    </row>
    <row r="78" spans="1:15">
      <c r="B78" s="163"/>
      <c r="C78" s="151"/>
      <c r="D78" s="151"/>
      <c r="E78" s="151"/>
      <c r="F78" s="151"/>
      <c r="G78" s="151"/>
      <c r="H78" s="151"/>
      <c r="I78" s="151"/>
      <c r="J78" s="151"/>
      <c r="K78" s="151"/>
      <c r="L78" s="151"/>
      <c r="M78" s="151"/>
      <c r="N78" s="152"/>
    </row>
    <row r="79" spans="1:15">
      <c r="B79" s="153" t="s">
        <v>10</v>
      </c>
      <c r="C79" s="154"/>
      <c r="D79" s="154"/>
      <c r="E79" s="154"/>
      <c r="F79" s="154"/>
      <c r="G79" s="154"/>
      <c r="H79" s="154"/>
      <c r="I79" s="154"/>
      <c r="J79" s="154"/>
      <c r="K79" s="154"/>
      <c r="L79" s="154"/>
      <c r="M79" s="154"/>
      <c r="N79" s="155"/>
    </row>
    <row r="80" spans="1:15" ht="15.75" thickBot="1">
      <c r="B80" s="164"/>
      <c r="C80" s="139"/>
      <c r="D80" s="139"/>
      <c r="E80" s="139"/>
      <c r="F80" s="139"/>
      <c r="G80" s="139"/>
      <c r="H80" s="139"/>
      <c r="I80" s="139"/>
      <c r="J80" s="139"/>
      <c r="K80" s="139"/>
      <c r="L80" s="139"/>
      <c r="M80" s="139"/>
      <c r="N80" s="141"/>
    </row>
    <row r="81" spans="1:14">
      <c r="B81" s="703" t="s">
        <v>6</v>
      </c>
      <c r="C81" s="704"/>
      <c r="D81" s="704"/>
      <c r="E81" s="704"/>
      <c r="F81" s="704"/>
      <c r="G81" s="704"/>
      <c r="H81" s="704"/>
      <c r="I81" s="215"/>
      <c r="J81" s="305"/>
      <c r="K81" s="306" t="s">
        <v>11</v>
      </c>
      <c r="L81" s="705" t="s">
        <v>12</v>
      </c>
      <c r="M81" s="706"/>
      <c r="N81" s="307"/>
    </row>
    <row r="82" spans="1:14">
      <c r="B82" s="707" t="s">
        <v>3</v>
      </c>
      <c r="C82" s="708"/>
      <c r="D82" s="708"/>
      <c r="E82" s="708"/>
      <c r="F82" s="708"/>
      <c r="G82" s="708"/>
      <c r="H82" s="708"/>
      <c r="I82" s="56"/>
      <c r="J82" s="178"/>
      <c r="K82" s="308">
        <v>0.20499999999999999</v>
      </c>
      <c r="L82" s="709">
        <f>N77*K82</f>
        <v>6644.4532073276923</v>
      </c>
      <c r="M82" s="710"/>
      <c r="N82" s="57"/>
    </row>
    <row r="83" spans="1:14">
      <c r="B83" s="179" t="s">
        <v>13</v>
      </c>
      <c r="C83" s="180"/>
      <c r="D83" s="180"/>
      <c r="E83" s="180"/>
      <c r="F83" s="180"/>
      <c r="G83" s="180"/>
      <c r="H83" s="180"/>
      <c r="I83" s="56"/>
      <c r="J83" s="178"/>
      <c r="K83" s="308">
        <v>0.05</v>
      </c>
      <c r="L83" s="709">
        <f>N77*K83</f>
        <v>1620.5983432506569</v>
      </c>
      <c r="M83" s="710"/>
      <c r="N83" s="57"/>
    </row>
    <row r="84" spans="1:14" ht="15.75" thickBot="1">
      <c r="B84" s="181" t="s">
        <v>4</v>
      </c>
      <c r="C84" s="182"/>
      <c r="D84" s="182"/>
      <c r="E84" s="182"/>
      <c r="F84" s="182"/>
      <c r="G84" s="182"/>
      <c r="H84" s="182"/>
      <c r="I84" s="58"/>
      <c r="J84" s="183"/>
      <c r="K84" s="309">
        <v>0.05</v>
      </c>
      <c r="L84" s="711">
        <f>N77*K84</f>
        <v>1620.5983432506569</v>
      </c>
      <c r="M84" s="712"/>
      <c r="N84" s="57"/>
    </row>
    <row r="85" spans="1:14" ht="15.75" thickBot="1">
      <c r="B85" s="700" t="s">
        <v>186</v>
      </c>
      <c r="C85" s="701"/>
      <c r="D85" s="701"/>
      <c r="E85" s="701"/>
      <c r="F85" s="701"/>
      <c r="G85" s="701"/>
      <c r="H85" s="701"/>
      <c r="I85" s="701"/>
      <c r="J85" s="701"/>
      <c r="K85" s="701"/>
      <c r="L85" s="701"/>
      <c r="M85" s="702"/>
      <c r="N85" s="59">
        <f>L82+L83+L84</f>
        <v>9885.649893829006</v>
      </c>
    </row>
    <row r="86" spans="1:14" ht="15.75" thickBot="1">
      <c r="B86" s="163"/>
      <c r="C86" s="151"/>
      <c r="D86" s="151"/>
      <c r="E86" s="151"/>
      <c r="F86" s="151"/>
      <c r="G86" s="151"/>
      <c r="H86" s="151"/>
      <c r="I86" s="151"/>
      <c r="J86" s="151"/>
      <c r="K86" s="151"/>
      <c r="L86" s="151"/>
      <c r="M86" s="151"/>
      <c r="N86" s="152"/>
    </row>
    <row r="87" spans="1:14" ht="15.75" thickBot="1">
      <c r="A87" s="105" t="s">
        <v>201</v>
      </c>
      <c r="B87" s="700" t="s">
        <v>202</v>
      </c>
      <c r="C87" s="701"/>
      <c r="D87" s="701"/>
      <c r="E87" s="701"/>
      <c r="F87" s="701"/>
      <c r="G87" s="701"/>
      <c r="H87" s="701"/>
      <c r="I87" s="701"/>
      <c r="J87" s="701"/>
      <c r="K87" s="701"/>
      <c r="L87" s="701"/>
      <c r="M87" s="702"/>
      <c r="N87" s="310">
        <f>N77+N85</f>
        <v>42297.616758842138</v>
      </c>
    </row>
    <row r="88" spans="1:14">
      <c r="B88" s="371"/>
      <c r="C88" s="372"/>
      <c r="D88" s="372"/>
      <c r="E88" s="372"/>
      <c r="F88" s="372"/>
      <c r="G88" s="372"/>
      <c r="H88" s="372"/>
      <c r="I88" s="372"/>
      <c r="J88" s="372"/>
      <c r="K88" s="372"/>
      <c r="L88" s="372"/>
      <c r="M88" s="372"/>
      <c r="N88" s="373"/>
    </row>
    <row r="89" spans="1:14">
      <c r="B89" s="374"/>
      <c r="C89" s="375"/>
      <c r="D89" s="375"/>
      <c r="E89" s="375"/>
      <c r="F89" s="375"/>
      <c r="G89" s="375"/>
      <c r="H89" s="375"/>
      <c r="I89" s="375"/>
      <c r="J89" s="375"/>
      <c r="K89" s="375"/>
      <c r="L89" s="375"/>
      <c r="M89" s="375"/>
      <c r="N89" s="376"/>
    </row>
    <row r="90" spans="1:14">
      <c r="B90" s="374"/>
      <c r="C90" s="375"/>
      <c r="D90" s="375"/>
      <c r="E90" s="375"/>
      <c r="F90" s="375"/>
      <c r="G90" s="375"/>
      <c r="H90" s="375"/>
      <c r="I90" s="375"/>
      <c r="J90" s="375"/>
      <c r="K90" s="375"/>
      <c r="L90" s="375"/>
      <c r="M90" s="375"/>
      <c r="N90" s="376"/>
    </row>
    <row r="91" spans="1:14">
      <c r="B91" s="374"/>
      <c r="C91" s="375"/>
      <c r="D91" s="375"/>
      <c r="E91" s="375"/>
      <c r="F91" s="375"/>
      <c r="G91" s="375"/>
      <c r="H91" s="375"/>
      <c r="I91" s="375"/>
      <c r="J91" s="375"/>
      <c r="K91" s="375"/>
      <c r="L91" s="375"/>
      <c r="M91" s="375"/>
      <c r="N91" s="376"/>
    </row>
    <row r="92" spans="1:14">
      <c r="B92" s="374"/>
      <c r="C92" s="375"/>
      <c r="D92" s="375"/>
      <c r="E92" s="377" t="s">
        <v>203</v>
      </c>
      <c r="F92" s="377"/>
      <c r="G92" s="377"/>
      <c r="H92" s="377"/>
      <c r="I92" s="377"/>
      <c r="J92" s="377"/>
      <c r="K92" s="375"/>
      <c r="L92" s="375"/>
      <c r="M92" s="375"/>
      <c r="N92" s="376"/>
    </row>
    <row r="93" spans="1:14">
      <c r="B93" s="374"/>
      <c r="C93" s="375"/>
      <c r="D93" s="375"/>
      <c r="E93" s="375" t="s">
        <v>204</v>
      </c>
      <c r="F93" s="375"/>
      <c r="G93" s="375"/>
      <c r="H93" s="375"/>
      <c r="I93" s="375"/>
      <c r="J93" s="375"/>
      <c r="K93" s="375"/>
      <c r="L93" s="375"/>
      <c r="M93" s="375"/>
      <c r="N93" s="376"/>
    </row>
    <row r="94" spans="1:14">
      <c r="B94" s="374"/>
      <c r="C94" s="375"/>
      <c r="D94" s="375"/>
      <c r="E94" s="375" t="s">
        <v>205</v>
      </c>
      <c r="F94" s="375"/>
      <c r="G94" s="375"/>
      <c r="H94" s="375"/>
      <c r="I94" s="375"/>
      <c r="J94" s="375"/>
      <c r="K94" s="375"/>
      <c r="L94" s="375"/>
      <c r="M94" s="375"/>
      <c r="N94" s="376"/>
    </row>
    <row r="95" spans="1:14">
      <c r="B95" s="374"/>
      <c r="C95" s="375"/>
      <c r="D95" s="375"/>
      <c r="E95" s="375" t="s">
        <v>206</v>
      </c>
      <c r="F95" s="375"/>
      <c r="G95" s="375"/>
      <c r="H95" s="375"/>
      <c r="I95" s="375"/>
      <c r="J95" s="375"/>
      <c r="K95" s="375"/>
      <c r="L95" s="375"/>
      <c r="M95" s="375"/>
      <c r="N95" s="376"/>
    </row>
    <row r="96" spans="1:14" ht="15.75" thickBot="1">
      <c r="B96" s="374"/>
      <c r="C96" s="375"/>
      <c r="D96" s="375"/>
      <c r="E96" s="375"/>
      <c r="F96" s="375" t="s">
        <v>158</v>
      </c>
      <c r="G96" s="375"/>
      <c r="H96" s="375"/>
      <c r="I96" s="375"/>
      <c r="J96" s="375"/>
      <c r="K96" s="375"/>
      <c r="L96" s="375"/>
      <c r="M96" s="375"/>
      <c r="N96" s="376"/>
    </row>
    <row r="97" spans="2:14">
      <c r="B97" s="311" t="s">
        <v>326</v>
      </c>
      <c r="C97" s="312"/>
      <c r="D97" s="312"/>
      <c r="E97" s="312"/>
      <c r="F97" s="312"/>
      <c r="G97" s="312"/>
      <c r="H97" s="312"/>
      <c r="I97" s="312"/>
      <c r="J97" s="312"/>
      <c r="K97" s="312"/>
      <c r="L97" s="312"/>
      <c r="M97" s="312"/>
      <c r="N97" s="313"/>
    </row>
    <row r="98" spans="2:14">
      <c r="B98" s="378"/>
      <c r="C98" s="379"/>
      <c r="D98" s="379"/>
      <c r="E98" s="379"/>
      <c r="F98" s="379"/>
      <c r="G98" s="379"/>
      <c r="H98" s="379"/>
      <c r="I98" s="379"/>
      <c r="J98" s="379"/>
      <c r="K98" s="379"/>
      <c r="L98" s="379"/>
      <c r="M98" s="379"/>
      <c r="N98" s="380"/>
    </row>
    <row r="99" spans="2:14">
      <c r="B99" s="378"/>
      <c r="C99" s="379"/>
      <c r="D99" s="379"/>
      <c r="E99" s="379"/>
      <c r="F99" s="379"/>
      <c r="G99" s="379"/>
      <c r="H99" s="379"/>
      <c r="I99" s="379"/>
      <c r="J99" s="379"/>
      <c r="K99" s="379"/>
      <c r="L99" s="379"/>
      <c r="M99" s="379"/>
      <c r="N99" s="380"/>
    </row>
    <row r="100" spans="2:14">
      <c r="B100" s="378"/>
      <c r="C100" s="379"/>
      <c r="D100" s="379"/>
      <c r="E100" s="379"/>
      <c r="F100" s="379"/>
      <c r="G100" s="379"/>
      <c r="H100" s="379"/>
      <c r="I100" s="379"/>
      <c r="J100" s="379"/>
      <c r="K100" s="379"/>
      <c r="L100" s="379"/>
      <c r="M100" s="379"/>
      <c r="N100" s="380"/>
    </row>
    <row r="101" spans="2:14" ht="15.75" thickBot="1">
      <c r="B101" s="381"/>
      <c r="C101" s="382"/>
      <c r="D101" s="382"/>
      <c r="E101" s="382"/>
      <c r="F101" s="382"/>
      <c r="G101" s="382"/>
      <c r="H101" s="382"/>
      <c r="I101" s="382"/>
      <c r="J101" s="382"/>
      <c r="K101" s="382"/>
      <c r="L101" s="382"/>
      <c r="M101" s="382"/>
      <c r="N101" s="383"/>
    </row>
    <row r="102" spans="2:14">
      <c r="B102" s="384"/>
      <c r="C102" s="385"/>
      <c r="D102" s="385"/>
      <c r="E102" s="385"/>
      <c r="F102" s="385"/>
      <c r="G102" s="385"/>
      <c r="H102" s="385"/>
      <c r="I102" s="385"/>
      <c r="J102" s="385"/>
      <c r="K102" s="385"/>
      <c r="L102" s="385"/>
      <c r="M102" s="385"/>
      <c r="N102" s="386"/>
    </row>
    <row r="103" spans="2:14">
      <c r="B103" s="387" t="s">
        <v>327</v>
      </c>
      <c r="C103" s="388"/>
      <c r="D103" s="388"/>
      <c r="E103" s="388"/>
      <c r="F103" s="388"/>
      <c r="G103" s="388"/>
      <c r="H103" s="388"/>
      <c r="I103" s="388"/>
      <c r="J103" s="388"/>
      <c r="K103" s="388"/>
      <c r="L103" s="388"/>
      <c r="M103" s="388"/>
      <c r="N103" s="389"/>
    </row>
    <row r="104" spans="2:14" ht="15" customHeight="1">
      <c r="B104" s="839" t="s">
        <v>328</v>
      </c>
      <c r="C104" s="840"/>
      <c r="D104" s="840"/>
      <c r="E104" s="840"/>
      <c r="F104" s="840"/>
      <c r="G104" s="840"/>
      <c r="H104" s="840"/>
      <c r="I104" s="840"/>
      <c r="J104" s="840"/>
      <c r="K104" s="840"/>
      <c r="L104" s="840"/>
      <c r="M104" s="840"/>
      <c r="N104" s="841"/>
    </row>
    <row r="105" spans="2:14" ht="15" customHeight="1">
      <c r="B105" s="839"/>
      <c r="C105" s="840"/>
      <c r="D105" s="840"/>
      <c r="E105" s="840"/>
      <c r="F105" s="840"/>
      <c r="G105" s="840"/>
      <c r="H105" s="840"/>
      <c r="I105" s="840"/>
      <c r="J105" s="840"/>
      <c r="K105" s="840"/>
      <c r="L105" s="840"/>
      <c r="M105" s="840"/>
      <c r="N105" s="841"/>
    </row>
    <row r="106" spans="2:14" ht="30" customHeight="1">
      <c r="B106" s="842" t="s">
        <v>329</v>
      </c>
      <c r="C106" s="843"/>
      <c r="D106" s="843"/>
      <c r="E106" s="843"/>
      <c r="F106" s="843"/>
      <c r="G106" s="843"/>
      <c r="H106" s="843"/>
      <c r="I106" s="843"/>
      <c r="J106" s="843"/>
      <c r="K106" s="843"/>
      <c r="L106" s="843"/>
      <c r="M106" s="843"/>
      <c r="N106" s="844"/>
    </row>
    <row r="107" spans="2:14">
      <c r="B107" s="842"/>
      <c r="C107" s="843"/>
      <c r="D107" s="843"/>
      <c r="E107" s="843"/>
      <c r="F107" s="843"/>
      <c r="G107" s="843"/>
      <c r="H107" s="843"/>
      <c r="I107" s="843"/>
      <c r="J107" s="843"/>
      <c r="K107" s="843"/>
      <c r="L107" s="843"/>
      <c r="M107" s="843"/>
      <c r="N107" s="844"/>
    </row>
    <row r="108" spans="2:14">
      <c r="B108" s="390"/>
      <c r="C108" s="391"/>
      <c r="D108" s="391"/>
      <c r="E108" s="391"/>
      <c r="F108" s="391"/>
      <c r="G108" s="391"/>
      <c r="H108" s="391"/>
      <c r="I108" s="391"/>
      <c r="J108" s="391"/>
      <c r="K108" s="391"/>
      <c r="L108" s="391"/>
      <c r="M108" s="391"/>
      <c r="N108" s="392"/>
    </row>
    <row r="109" spans="2:14">
      <c r="B109" s="390"/>
      <c r="C109" s="391"/>
      <c r="D109" s="391"/>
      <c r="E109" s="391"/>
      <c r="F109" s="391"/>
      <c r="G109" s="391"/>
      <c r="H109" s="391"/>
      <c r="I109" s="391"/>
      <c r="J109" s="391"/>
      <c r="K109" s="391"/>
      <c r="L109" s="391"/>
      <c r="M109" s="391"/>
      <c r="N109" s="392"/>
    </row>
    <row r="110" spans="2:14">
      <c r="B110" s="390"/>
      <c r="C110" s="391"/>
      <c r="D110" s="391"/>
      <c r="E110" s="391"/>
      <c r="F110" s="391"/>
      <c r="G110" s="391"/>
      <c r="H110" s="391"/>
      <c r="I110" s="391"/>
      <c r="J110" s="391"/>
      <c r="K110" s="391"/>
      <c r="L110" s="391"/>
      <c r="M110" s="391"/>
      <c r="N110" s="392"/>
    </row>
    <row r="111" spans="2:14">
      <c r="B111" s="387"/>
      <c r="C111" s="388"/>
      <c r="D111" s="388"/>
      <c r="E111" s="388"/>
      <c r="F111" s="388"/>
      <c r="G111" s="388"/>
      <c r="H111" s="388"/>
      <c r="I111" s="388"/>
      <c r="J111" s="388"/>
      <c r="K111" s="388"/>
      <c r="L111" s="388"/>
      <c r="M111" s="388"/>
      <c r="N111" s="389"/>
    </row>
    <row r="112" spans="2:14">
      <c r="B112" s="374"/>
      <c r="C112" s="375"/>
      <c r="D112" s="375"/>
      <c r="E112" s="375" t="s">
        <v>203</v>
      </c>
      <c r="F112" s="377"/>
      <c r="G112" s="377"/>
      <c r="H112" s="375"/>
      <c r="I112" s="375"/>
      <c r="J112" s="375"/>
      <c r="K112" s="375"/>
      <c r="L112" s="375"/>
      <c r="M112" s="375"/>
      <c r="N112" s="376"/>
    </row>
    <row r="113" spans="2:14">
      <c r="B113" s="374"/>
      <c r="C113" s="375"/>
      <c r="D113" s="375"/>
      <c r="E113" s="393" t="s">
        <v>204</v>
      </c>
      <c r="F113" s="375"/>
      <c r="G113" s="375"/>
      <c r="H113" s="393"/>
      <c r="I113" s="393"/>
      <c r="J113" s="393"/>
      <c r="K113" s="375"/>
      <c r="L113" s="375"/>
      <c r="M113" s="375"/>
      <c r="N113" s="376"/>
    </row>
    <row r="114" spans="2:14">
      <c r="B114" s="374"/>
      <c r="C114" s="375"/>
      <c r="D114" s="375"/>
      <c r="E114" s="394" t="s">
        <v>207</v>
      </c>
      <c r="F114" s="375"/>
      <c r="G114" s="375"/>
      <c r="H114" s="394"/>
      <c r="I114" s="394"/>
      <c r="J114" s="394"/>
      <c r="K114" s="375"/>
      <c r="L114" s="375"/>
      <c r="M114" s="375"/>
      <c r="N114" s="376"/>
    </row>
    <row r="115" spans="2:14">
      <c r="B115" s="395"/>
      <c r="C115" s="388"/>
      <c r="D115" s="388"/>
      <c r="E115" s="375" t="s">
        <v>206</v>
      </c>
      <c r="F115" s="375"/>
      <c r="G115" s="375"/>
      <c r="H115" s="375"/>
      <c r="I115" s="375"/>
      <c r="J115" s="375"/>
      <c r="K115" s="388"/>
      <c r="L115" s="388"/>
      <c r="M115" s="388"/>
      <c r="N115" s="389"/>
    </row>
    <row r="116" spans="2:14">
      <c r="B116" s="395"/>
      <c r="C116" s="388"/>
      <c r="D116" s="388"/>
      <c r="E116" s="388"/>
      <c r="F116" s="375"/>
      <c r="G116" s="375"/>
      <c r="H116" s="375"/>
      <c r="I116" s="375"/>
      <c r="J116" s="375"/>
      <c r="K116" s="388"/>
      <c r="L116" s="388"/>
      <c r="M116" s="388"/>
      <c r="N116" s="389"/>
    </row>
    <row r="117" spans="2:14">
      <c r="B117" s="395" t="s">
        <v>330</v>
      </c>
      <c r="C117" s="394"/>
      <c r="D117" s="394"/>
      <c r="E117" s="375"/>
      <c r="F117" s="375"/>
      <c r="G117" s="375"/>
      <c r="H117" s="375"/>
      <c r="I117" s="375"/>
      <c r="J117" s="845"/>
      <c r="K117" s="845"/>
      <c r="L117" s="845"/>
      <c r="M117" s="845"/>
      <c r="N117" s="846"/>
    </row>
    <row r="118" spans="2:14" ht="15.75" thickBot="1">
      <c r="B118" s="396" t="s">
        <v>331</v>
      </c>
      <c r="C118" s="397"/>
      <c r="D118" s="397"/>
      <c r="E118" s="398"/>
      <c r="F118" s="398"/>
      <c r="G118" s="398"/>
      <c r="H118" s="398"/>
      <c r="I118" s="398"/>
      <c r="J118" s="847"/>
      <c r="K118" s="847"/>
      <c r="L118" s="847"/>
      <c r="M118" s="847"/>
      <c r="N118" s="848"/>
    </row>
  </sheetData>
  <mergeCells count="65">
    <mergeCell ref="L1:N2"/>
    <mergeCell ref="C2:J2"/>
    <mergeCell ref="C3:J3"/>
    <mergeCell ref="K3:K4"/>
    <mergeCell ref="L3:N4"/>
    <mergeCell ref="C4:J4"/>
    <mergeCell ref="B10:E10"/>
    <mergeCell ref="I10:J10"/>
    <mergeCell ref="B1:B6"/>
    <mergeCell ref="C1:J1"/>
    <mergeCell ref="K1:K2"/>
    <mergeCell ref="C5:J5"/>
    <mergeCell ref="K5:K6"/>
    <mergeCell ref="L5:L6"/>
    <mergeCell ref="M5:M6"/>
    <mergeCell ref="N5:N6"/>
    <mergeCell ref="C6:J6"/>
    <mergeCell ref="B36:H36"/>
    <mergeCell ref="D11:E11"/>
    <mergeCell ref="L12:N12"/>
    <mergeCell ref="F25:H25"/>
    <mergeCell ref="B27:N27"/>
    <mergeCell ref="C29:I29"/>
    <mergeCell ref="L29:M29"/>
    <mergeCell ref="C30:I30"/>
    <mergeCell ref="L30:M30"/>
    <mergeCell ref="B35:H35"/>
    <mergeCell ref="I35:J35"/>
    <mergeCell ref="L35:M35"/>
    <mergeCell ref="L61:M61"/>
    <mergeCell ref="L63:M63"/>
    <mergeCell ref="B37:H37"/>
    <mergeCell ref="B38:H38"/>
    <mergeCell ref="B39:H39"/>
    <mergeCell ref="B41:D41"/>
    <mergeCell ref="B42:H42"/>
    <mergeCell ref="J117:N118"/>
    <mergeCell ref="L84:M84"/>
    <mergeCell ref="B68:H68"/>
    <mergeCell ref="L68:M68"/>
    <mergeCell ref="B74:H74"/>
    <mergeCell ref="L74:M74"/>
    <mergeCell ref="B75:M75"/>
    <mergeCell ref="B77:M77"/>
    <mergeCell ref="B81:H81"/>
    <mergeCell ref="L81:M81"/>
    <mergeCell ref="B82:H82"/>
    <mergeCell ref="L82:M82"/>
    <mergeCell ref="L83:M83"/>
    <mergeCell ref="D15:M16"/>
    <mergeCell ref="B85:M85"/>
    <mergeCell ref="B87:M87"/>
    <mergeCell ref="B104:N105"/>
    <mergeCell ref="B106:N107"/>
    <mergeCell ref="B64:M64"/>
    <mergeCell ref="L42:M42"/>
    <mergeCell ref="B43:M43"/>
    <mergeCell ref="B47:I47"/>
    <mergeCell ref="L47:M47"/>
    <mergeCell ref="B53:M53"/>
    <mergeCell ref="L57:M57"/>
    <mergeCell ref="I42:J42"/>
    <mergeCell ref="L58:M58"/>
    <mergeCell ref="L59:M59"/>
    <mergeCell ref="L60:M6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3161089"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3161089" r:id="rId4"/>
      </mc:Fallback>
    </mc:AlternateContent>
  </oleObjects>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B050"/>
  </sheetPr>
  <dimension ref="A1:O120"/>
  <sheetViews>
    <sheetView zoomScale="75" zoomScaleNormal="75" workbookViewId="0">
      <selection activeCell="D15" sqref="D15:M16"/>
    </sheetView>
  </sheetViews>
  <sheetFormatPr baseColWidth="10" defaultRowHeight="15"/>
  <cols>
    <col min="1" max="1" width="10.42578125" style="105" bestFit="1" customWidth="1"/>
    <col min="2" max="2" width="16.85546875" style="105" customWidth="1"/>
    <col min="3" max="5" width="11.42578125" style="105"/>
    <col min="6" max="6" width="16" style="105" customWidth="1"/>
    <col min="7" max="8" width="11.42578125" style="105"/>
    <col min="9" max="9" width="13.85546875" style="105" customWidth="1"/>
    <col min="10" max="10" width="15.5703125" style="105" customWidth="1"/>
    <col min="11" max="11" width="18.5703125" style="105" customWidth="1"/>
    <col min="12" max="12" width="11.42578125" style="105"/>
    <col min="13" max="13" width="13.42578125" style="105" customWidth="1"/>
    <col min="14" max="14" width="17.42578125" style="105" customWidth="1"/>
    <col min="15" max="15" width="12" style="105" bestFit="1" customWidth="1"/>
    <col min="16" max="16384" width="11.42578125" style="105"/>
  </cols>
  <sheetData>
    <row r="1" spans="2:14" ht="25.5" customHeight="1">
      <c r="B1" s="813"/>
      <c r="C1" s="816"/>
      <c r="D1" s="817"/>
      <c r="E1" s="817"/>
      <c r="F1" s="817"/>
      <c r="G1" s="817"/>
      <c r="H1" s="817"/>
      <c r="I1" s="817"/>
      <c r="J1" s="818"/>
      <c r="K1" s="819" t="s">
        <v>27</v>
      </c>
      <c r="L1" s="826" t="s">
        <v>303</v>
      </c>
      <c r="M1" s="827"/>
      <c r="N1" s="828"/>
    </row>
    <row r="2" spans="2:14">
      <c r="B2" s="814"/>
      <c r="C2" s="821" t="s">
        <v>1</v>
      </c>
      <c r="D2" s="822"/>
      <c r="E2" s="822"/>
      <c r="F2" s="822"/>
      <c r="G2" s="822"/>
      <c r="H2" s="822"/>
      <c r="I2" s="822"/>
      <c r="J2" s="823"/>
      <c r="K2" s="820"/>
      <c r="L2" s="829"/>
      <c r="M2" s="830"/>
      <c r="N2" s="831"/>
    </row>
    <row r="3" spans="2:14">
      <c r="B3" s="814"/>
      <c r="C3" s="821" t="s">
        <v>304</v>
      </c>
      <c r="D3" s="822"/>
      <c r="E3" s="822"/>
      <c r="F3" s="822"/>
      <c r="G3" s="822"/>
      <c r="H3" s="822"/>
      <c r="I3" s="822"/>
      <c r="J3" s="823"/>
      <c r="K3" s="824" t="s">
        <v>171</v>
      </c>
      <c r="L3" s="833">
        <v>1</v>
      </c>
      <c r="M3" s="834"/>
      <c r="N3" s="835"/>
    </row>
    <row r="4" spans="2:14">
      <c r="B4" s="814"/>
      <c r="C4" s="821" t="s">
        <v>305</v>
      </c>
      <c r="D4" s="822"/>
      <c r="E4" s="822"/>
      <c r="F4" s="822"/>
      <c r="G4" s="822"/>
      <c r="H4" s="822"/>
      <c r="I4" s="822"/>
      <c r="J4" s="823"/>
      <c r="K4" s="832"/>
      <c r="L4" s="836"/>
      <c r="M4" s="837"/>
      <c r="N4" s="838"/>
    </row>
    <row r="5" spans="2:14">
      <c r="B5" s="814"/>
      <c r="C5" s="821" t="s">
        <v>306</v>
      </c>
      <c r="D5" s="822"/>
      <c r="E5" s="822"/>
      <c r="F5" s="822"/>
      <c r="G5" s="822"/>
      <c r="H5" s="822"/>
      <c r="I5" s="822"/>
      <c r="J5" s="823"/>
      <c r="K5" s="824" t="s">
        <v>172</v>
      </c>
      <c r="L5" s="803"/>
      <c r="M5" s="803" t="s">
        <v>173</v>
      </c>
      <c r="N5" s="805"/>
    </row>
    <row r="6" spans="2:14" ht="15.75" thickBot="1">
      <c r="B6" s="815"/>
      <c r="C6" s="807"/>
      <c r="D6" s="808"/>
      <c r="E6" s="808"/>
      <c r="F6" s="808"/>
      <c r="G6" s="808"/>
      <c r="H6" s="808"/>
      <c r="I6" s="808"/>
      <c r="J6" s="809"/>
      <c r="K6" s="825"/>
      <c r="L6" s="804"/>
      <c r="M6" s="804"/>
      <c r="N6" s="806"/>
    </row>
    <row r="7" spans="2:14" ht="15.75" thickBot="1">
      <c r="B7" s="329"/>
      <c r="C7" s="330"/>
      <c r="D7" s="330"/>
      <c r="E7" s="330"/>
      <c r="F7" s="330"/>
      <c r="G7" s="330"/>
      <c r="H7" s="330"/>
      <c r="I7" s="330"/>
      <c r="J7" s="330"/>
      <c r="K7" s="330"/>
      <c r="L7" s="331"/>
      <c r="M7" s="331"/>
      <c r="N7" s="332"/>
    </row>
    <row r="8" spans="2:14" ht="18" customHeight="1">
      <c r="B8" s="333"/>
      <c r="C8" s="334"/>
      <c r="D8" s="334"/>
      <c r="E8" s="334"/>
      <c r="F8" s="334"/>
      <c r="G8" s="334"/>
      <c r="H8" s="335"/>
      <c r="I8" s="334"/>
      <c r="J8" s="334"/>
      <c r="K8" s="336" t="s">
        <v>174</v>
      </c>
      <c r="L8" s="337"/>
      <c r="M8" s="337"/>
      <c r="N8" s="338"/>
    </row>
    <row r="9" spans="2:14">
      <c r="B9" s="339"/>
      <c r="C9" s="340"/>
      <c r="D9" s="340"/>
      <c r="E9" s="340"/>
      <c r="F9" s="340"/>
      <c r="G9" s="340"/>
      <c r="H9" s="341"/>
      <c r="I9" s="340"/>
      <c r="J9" s="340"/>
      <c r="K9" s="342"/>
      <c r="L9" s="343" t="s">
        <v>307</v>
      </c>
      <c r="M9" s="343" t="s">
        <v>308</v>
      </c>
      <c r="N9" s="344" t="s">
        <v>309</v>
      </c>
    </row>
    <row r="10" spans="2:14" ht="36">
      <c r="B10" s="810" t="s">
        <v>310</v>
      </c>
      <c r="C10" s="811"/>
      <c r="D10" s="811"/>
      <c r="E10" s="811"/>
      <c r="F10" s="345" t="s">
        <v>311</v>
      </c>
      <c r="G10" s="340"/>
      <c r="H10" s="346"/>
      <c r="I10" s="812" t="s">
        <v>312</v>
      </c>
      <c r="J10" s="812"/>
      <c r="K10" s="347" t="s">
        <v>311</v>
      </c>
      <c r="L10" s="343"/>
      <c r="M10" s="343"/>
      <c r="N10" s="344"/>
    </row>
    <row r="11" spans="2:14">
      <c r="B11" s="242" t="s">
        <v>175</v>
      </c>
      <c r="C11" s="243"/>
      <c r="D11" s="754"/>
      <c r="E11" s="754"/>
      <c r="F11" s="244"/>
      <c r="G11" s="245"/>
      <c r="H11" s="243"/>
      <c r="I11" s="240"/>
      <c r="J11" s="246" t="s">
        <v>176</v>
      </c>
      <c r="K11" s="247"/>
      <c r="L11" s="244"/>
      <c r="M11" s="244"/>
      <c r="N11" s="248"/>
    </row>
    <row r="12" spans="2:14" ht="15.75" thickBot="1">
      <c r="B12" s="249"/>
      <c r="C12" s="250"/>
      <c r="D12" s="251"/>
      <c r="E12" s="251"/>
      <c r="F12" s="251"/>
      <c r="G12" s="251"/>
      <c r="H12" s="250"/>
      <c r="I12" s="251"/>
      <c r="J12" s="250"/>
      <c r="K12" s="251"/>
      <c r="L12" s="755"/>
      <c r="M12" s="755"/>
      <c r="N12" s="756"/>
    </row>
    <row r="13" spans="2:14">
      <c r="B13" s="109"/>
      <c r="C13" s="110"/>
      <c r="D13" s="110"/>
      <c r="E13" s="110"/>
      <c r="F13" s="110"/>
      <c r="G13" s="110"/>
      <c r="H13" s="110"/>
      <c r="I13" s="110"/>
      <c r="J13" s="110"/>
      <c r="K13" s="110"/>
      <c r="L13" s="110"/>
      <c r="M13" s="110"/>
      <c r="N13" s="112"/>
    </row>
    <row r="14" spans="2:14">
      <c r="B14" s="115" t="s">
        <v>177</v>
      </c>
      <c r="C14" s="116"/>
      <c r="D14" s="118" t="s">
        <v>173</v>
      </c>
      <c r="E14" s="117"/>
      <c r="F14" s="111"/>
      <c r="G14" s="111"/>
      <c r="H14" s="119"/>
      <c r="I14" s="119"/>
      <c r="J14" s="119"/>
      <c r="K14" s="119"/>
      <c r="L14" s="119"/>
      <c r="M14" s="119"/>
      <c r="N14" s="114"/>
    </row>
    <row r="15" spans="2:14" ht="19.5" customHeight="1">
      <c r="B15" s="120" t="s">
        <v>313</v>
      </c>
      <c r="C15" s="121"/>
      <c r="D15" s="801" t="s">
        <v>352</v>
      </c>
      <c r="E15" s="801"/>
      <c r="F15" s="801"/>
      <c r="G15" s="801"/>
      <c r="H15" s="801"/>
      <c r="I15" s="801"/>
      <c r="J15" s="801"/>
      <c r="K15" s="801"/>
      <c r="L15" s="801"/>
      <c r="M15" s="801"/>
      <c r="N15" s="114"/>
    </row>
    <row r="16" spans="2:14">
      <c r="B16" s="120"/>
      <c r="C16" s="253"/>
      <c r="D16" s="802"/>
      <c r="E16" s="802"/>
      <c r="F16" s="802"/>
      <c r="G16" s="802"/>
      <c r="H16" s="802"/>
      <c r="I16" s="802"/>
      <c r="J16" s="802"/>
      <c r="K16" s="802"/>
      <c r="L16" s="802"/>
      <c r="M16" s="802"/>
      <c r="N16" s="114"/>
    </row>
    <row r="17" spans="1:14">
      <c r="B17" s="120"/>
      <c r="C17" s="121"/>
      <c r="D17" s="122"/>
      <c r="E17" s="122"/>
      <c r="F17" s="122"/>
      <c r="G17" s="122"/>
      <c r="H17" s="122"/>
      <c r="I17" s="122"/>
      <c r="J17" s="122"/>
      <c r="K17" s="122"/>
      <c r="L17" s="122"/>
      <c r="M17" s="122"/>
      <c r="N17" s="123"/>
    </row>
    <row r="18" spans="1:14">
      <c r="B18" s="120" t="s">
        <v>314</v>
      </c>
      <c r="C18" s="253"/>
      <c r="D18" s="252"/>
      <c r="E18" s="252"/>
      <c r="F18" s="252"/>
      <c r="G18" s="252"/>
      <c r="H18" s="252"/>
      <c r="I18" s="184"/>
      <c r="J18" s="118" t="s">
        <v>315</v>
      </c>
      <c r="K18" s="252"/>
      <c r="L18" s="252"/>
      <c r="M18" s="252"/>
      <c r="N18" s="254"/>
    </row>
    <row r="19" spans="1:14">
      <c r="B19" s="120"/>
      <c r="C19" s="121"/>
      <c r="D19" s="122"/>
      <c r="E19" s="122"/>
      <c r="F19" s="122"/>
      <c r="G19" s="122"/>
      <c r="H19" s="122"/>
      <c r="I19" s="122"/>
      <c r="J19" s="122"/>
      <c r="K19" s="122"/>
      <c r="L19" s="122"/>
      <c r="M19" s="122"/>
      <c r="N19" s="123"/>
    </row>
    <row r="20" spans="1:14">
      <c r="B20" s="120" t="s">
        <v>316</v>
      </c>
      <c r="C20" s="253"/>
      <c r="D20" s="124"/>
      <c r="E20" s="124"/>
      <c r="F20" s="124"/>
      <c r="G20" s="124"/>
      <c r="H20" s="124"/>
      <c r="I20" s="124"/>
      <c r="J20" s="124"/>
      <c r="K20" s="124"/>
      <c r="L20" s="124"/>
      <c r="M20" s="124"/>
      <c r="N20" s="125"/>
    </row>
    <row r="21" spans="1:14">
      <c r="B21" s="120"/>
      <c r="C21" s="121"/>
      <c r="D21" s="126"/>
      <c r="E21" s="126"/>
      <c r="F21" s="126"/>
      <c r="G21" s="126"/>
      <c r="H21" s="126"/>
      <c r="I21" s="126"/>
      <c r="J21" s="126"/>
      <c r="K21" s="126"/>
      <c r="L21" s="126"/>
      <c r="M21" s="126"/>
      <c r="N21" s="127"/>
    </row>
    <row r="22" spans="1:14">
      <c r="B22" s="120" t="s">
        <v>317</v>
      </c>
      <c r="C22" s="253"/>
      <c r="D22" s="124"/>
      <c r="E22" s="124"/>
      <c r="F22" s="124"/>
      <c r="G22" s="124"/>
      <c r="H22" s="124"/>
      <c r="I22" s="124"/>
      <c r="J22" s="124"/>
      <c r="K22" s="255" t="s">
        <v>318</v>
      </c>
      <c r="L22" s="256"/>
      <c r="M22" s="255" t="s">
        <v>173</v>
      </c>
      <c r="N22" s="257"/>
    </row>
    <row r="23" spans="1:14">
      <c r="B23" s="120"/>
      <c r="C23" s="121"/>
      <c r="D23" s="126"/>
      <c r="E23" s="126"/>
      <c r="F23" s="126"/>
      <c r="G23" s="126"/>
      <c r="H23" s="126"/>
      <c r="I23" s="126"/>
      <c r="J23" s="126"/>
      <c r="K23" s="126"/>
      <c r="L23" s="126"/>
      <c r="M23" s="126"/>
      <c r="N23" s="127"/>
    </row>
    <row r="24" spans="1:14">
      <c r="B24" s="120" t="s">
        <v>319</v>
      </c>
      <c r="C24" s="121"/>
      <c r="D24" s="126"/>
      <c r="E24" s="126"/>
      <c r="F24" s="258"/>
      <c r="G24" s="259"/>
      <c r="H24" s="184"/>
      <c r="I24" s="124"/>
      <c r="J24" s="124"/>
      <c r="K24" s="111"/>
      <c r="L24" s="126"/>
      <c r="M24" s="126"/>
      <c r="N24" s="127"/>
    </row>
    <row r="25" spans="1:14">
      <c r="B25" s="260"/>
      <c r="C25" s="261"/>
      <c r="D25" s="262"/>
      <c r="E25" s="262"/>
      <c r="F25" s="757" t="s">
        <v>320</v>
      </c>
      <c r="G25" s="758"/>
      <c r="H25" s="758"/>
      <c r="I25" s="262" t="s">
        <v>308</v>
      </c>
      <c r="J25" s="262" t="s">
        <v>309</v>
      </c>
      <c r="K25" s="263"/>
      <c r="L25" s="262"/>
      <c r="M25" s="262"/>
      <c r="N25" s="264"/>
    </row>
    <row r="26" spans="1:14">
      <c r="B26" s="113"/>
      <c r="C26" s="119"/>
      <c r="D26" s="119"/>
      <c r="E26" s="119"/>
      <c r="F26" s="119"/>
      <c r="G26" s="119"/>
      <c r="H26" s="119"/>
      <c r="I26" s="119"/>
      <c r="J26" s="119"/>
      <c r="K26" s="119"/>
      <c r="L26" s="119"/>
      <c r="M26" s="119"/>
      <c r="N26" s="114"/>
    </row>
    <row r="27" spans="1:14">
      <c r="B27" s="759" t="s">
        <v>178</v>
      </c>
      <c r="C27" s="760"/>
      <c r="D27" s="760"/>
      <c r="E27" s="760"/>
      <c r="F27" s="760"/>
      <c r="G27" s="760"/>
      <c r="H27" s="760"/>
      <c r="I27" s="760"/>
      <c r="J27" s="760"/>
      <c r="K27" s="760"/>
      <c r="L27" s="760"/>
      <c r="M27" s="760"/>
      <c r="N27" s="761"/>
    </row>
    <row r="28" spans="1:14" ht="15.75" thickBot="1">
      <c r="B28" s="163"/>
      <c r="C28" s="151"/>
      <c r="D28" s="151"/>
      <c r="E28" s="151"/>
      <c r="F28" s="151"/>
      <c r="G28" s="151"/>
      <c r="H28" s="151"/>
      <c r="I28" s="151"/>
      <c r="J28" s="151"/>
      <c r="K28" s="151"/>
      <c r="L28" s="151"/>
      <c r="M28" s="151"/>
      <c r="N28" s="152"/>
    </row>
    <row r="29" spans="1:14" ht="30" customHeight="1" thickBot="1">
      <c r="B29" s="128" t="s">
        <v>179</v>
      </c>
      <c r="C29" s="762" t="s">
        <v>102</v>
      </c>
      <c r="D29" s="763"/>
      <c r="E29" s="763"/>
      <c r="F29" s="763"/>
      <c r="G29" s="763"/>
      <c r="H29" s="763"/>
      <c r="I29" s="763"/>
      <c r="J29" s="129"/>
      <c r="K29" s="265" t="s">
        <v>321</v>
      </c>
      <c r="L29" s="764" t="s">
        <v>180</v>
      </c>
      <c r="M29" s="765"/>
      <c r="N29" s="128" t="s">
        <v>16</v>
      </c>
    </row>
    <row r="30" spans="1:14" ht="17.25" hidden="1" customHeight="1">
      <c r="B30" s="128" t="s">
        <v>179</v>
      </c>
      <c r="C30" s="762" t="s">
        <v>102</v>
      </c>
      <c r="D30" s="763"/>
      <c r="E30" s="763"/>
      <c r="F30" s="763"/>
      <c r="G30" s="763"/>
      <c r="H30" s="763"/>
      <c r="I30" s="763"/>
      <c r="J30" s="129"/>
      <c r="K30" s="266"/>
      <c r="L30" s="764" t="s">
        <v>180</v>
      </c>
      <c r="M30" s="765"/>
      <c r="N30" s="128" t="s">
        <v>16</v>
      </c>
    </row>
    <row r="31" spans="1:14" ht="32.25" customHeight="1" thickBot="1">
      <c r="A31" s="105" t="s">
        <v>7</v>
      </c>
      <c r="B31" s="130" t="s">
        <v>340</v>
      </c>
      <c r="C31" s="850" t="s">
        <v>341</v>
      </c>
      <c r="D31" s="851"/>
      <c r="E31" s="851"/>
      <c r="F31" s="851"/>
      <c r="G31" s="851"/>
      <c r="H31" s="851"/>
      <c r="I31" s="851"/>
      <c r="J31" s="852"/>
      <c r="K31" s="348"/>
      <c r="L31" s="268" t="s">
        <v>0</v>
      </c>
      <c r="M31" s="131"/>
      <c r="N31" s="132"/>
    </row>
    <row r="32" spans="1:14" ht="6" customHeight="1">
      <c r="B32" s="133"/>
      <c r="C32" s="134"/>
      <c r="D32" s="134"/>
      <c r="E32" s="134"/>
      <c r="F32" s="134"/>
      <c r="G32" s="134"/>
      <c r="H32" s="134"/>
      <c r="I32" s="134"/>
      <c r="J32" s="134"/>
      <c r="K32" s="134"/>
      <c r="L32" s="134"/>
      <c r="M32" s="134"/>
      <c r="N32" s="135"/>
    </row>
    <row r="33" spans="1:14">
      <c r="B33" s="136" t="s">
        <v>5</v>
      </c>
      <c r="C33" s="137"/>
      <c r="D33" s="137"/>
      <c r="E33" s="137"/>
      <c r="F33" s="137"/>
      <c r="G33" s="137"/>
      <c r="H33" s="137"/>
      <c r="I33" s="137"/>
      <c r="J33" s="137"/>
      <c r="K33" s="137"/>
      <c r="L33" s="137"/>
      <c r="M33" s="137"/>
      <c r="N33" s="138"/>
    </row>
    <row r="34" spans="1:14" ht="15.75" thickBot="1">
      <c r="B34" s="269"/>
      <c r="C34" s="139"/>
      <c r="D34" s="139"/>
      <c r="E34" s="139"/>
      <c r="F34" s="139"/>
      <c r="G34" s="139"/>
      <c r="H34" s="139"/>
      <c r="I34" s="140"/>
      <c r="J34" s="140"/>
      <c r="K34" s="139"/>
      <c r="L34" s="139"/>
      <c r="M34" s="139"/>
      <c r="N34" s="141"/>
    </row>
    <row r="35" spans="1:14">
      <c r="B35" s="766" t="s">
        <v>102</v>
      </c>
      <c r="C35" s="767"/>
      <c r="D35" s="767"/>
      <c r="E35" s="767"/>
      <c r="F35" s="767"/>
      <c r="G35" s="767"/>
      <c r="H35" s="768"/>
      <c r="I35" s="769" t="s">
        <v>181</v>
      </c>
      <c r="J35" s="770"/>
      <c r="K35" s="142" t="s">
        <v>182</v>
      </c>
      <c r="L35" s="771" t="s">
        <v>183</v>
      </c>
      <c r="M35" s="768"/>
      <c r="N35" s="143" t="s">
        <v>184</v>
      </c>
    </row>
    <row r="36" spans="1:14">
      <c r="A36" s="189"/>
      <c r="B36" s="734"/>
      <c r="C36" s="735"/>
      <c r="D36" s="735"/>
      <c r="E36" s="735"/>
      <c r="F36" s="735"/>
      <c r="G36" s="735"/>
      <c r="H36" s="736"/>
      <c r="I36" s="270"/>
      <c r="J36" s="271"/>
      <c r="K36" s="272"/>
      <c r="L36" s="273"/>
      <c r="M36" s="352"/>
      <c r="N36" s="275"/>
    </row>
    <row r="37" spans="1:14">
      <c r="A37" s="189"/>
      <c r="B37" s="734"/>
      <c r="C37" s="735"/>
      <c r="D37" s="735"/>
      <c r="E37" s="735"/>
      <c r="F37" s="735"/>
      <c r="G37" s="735"/>
      <c r="H37" s="736"/>
      <c r="I37" s="349"/>
      <c r="J37" s="350"/>
      <c r="K37" s="272"/>
      <c r="L37" s="351"/>
      <c r="M37" s="352"/>
      <c r="N37" s="275"/>
    </row>
    <row r="38" spans="1:14">
      <c r="A38" s="189"/>
      <c r="B38" s="734"/>
      <c r="C38" s="735"/>
      <c r="D38" s="735"/>
      <c r="E38" s="735"/>
      <c r="F38" s="735"/>
      <c r="G38" s="735"/>
      <c r="H38" s="736"/>
      <c r="I38" s="353"/>
      <c r="J38" s="354"/>
      <c r="K38" s="272"/>
      <c r="L38" s="355"/>
      <c r="M38" s="356"/>
      <c r="N38" s="275"/>
    </row>
    <row r="39" spans="1:14">
      <c r="B39" s="734"/>
      <c r="C39" s="735"/>
      <c r="D39" s="735"/>
      <c r="E39" s="735"/>
      <c r="F39" s="735"/>
      <c r="G39" s="735"/>
      <c r="H39" s="736"/>
      <c r="I39" s="144"/>
      <c r="J39" s="145"/>
      <c r="K39" s="272"/>
      <c r="L39" s="278"/>
      <c r="M39" s="352"/>
      <c r="N39" s="275"/>
    </row>
    <row r="40" spans="1:14">
      <c r="B40" s="209"/>
      <c r="C40" s="210"/>
      <c r="D40" s="210"/>
      <c r="E40" s="210"/>
      <c r="F40" s="212"/>
      <c r="G40" s="212"/>
      <c r="H40" s="191"/>
      <c r="I40" s="144"/>
      <c r="J40" s="145"/>
      <c r="K40" s="272"/>
      <c r="L40" s="278"/>
      <c r="M40" s="279"/>
      <c r="N40" s="363"/>
    </row>
    <row r="41" spans="1:14">
      <c r="B41" s="741" t="s">
        <v>185</v>
      </c>
      <c r="C41" s="742"/>
      <c r="D41" s="742"/>
      <c r="E41" s="146"/>
      <c r="F41" s="147"/>
      <c r="G41" s="147"/>
      <c r="H41" s="148"/>
      <c r="I41" s="144"/>
      <c r="J41" s="145"/>
      <c r="K41" s="281"/>
      <c r="L41" s="278"/>
      <c r="M41" s="357">
        <v>0.05</v>
      </c>
      <c r="N41" s="282">
        <f>N77*M41</f>
        <v>1847.6875</v>
      </c>
    </row>
    <row r="42" spans="1:14" ht="15.75" thickBot="1">
      <c r="B42" s="734"/>
      <c r="C42" s="735"/>
      <c r="D42" s="735"/>
      <c r="E42" s="735"/>
      <c r="F42" s="735"/>
      <c r="G42" s="735"/>
      <c r="H42" s="736"/>
      <c r="I42" s="743"/>
      <c r="J42" s="744"/>
      <c r="K42" s="149"/>
      <c r="L42" s="745"/>
      <c r="M42" s="746"/>
      <c r="N42" s="150"/>
    </row>
    <row r="43" spans="1:14" ht="15.75" thickBot="1">
      <c r="B43" s="700" t="s">
        <v>186</v>
      </c>
      <c r="C43" s="701"/>
      <c r="D43" s="701"/>
      <c r="E43" s="701"/>
      <c r="F43" s="701"/>
      <c r="G43" s="701"/>
      <c r="H43" s="701"/>
      <c r="I43" s="701"/>
      <c r="J43" s="701"/>
      <c r="K43" s="701"/>
      <c r="L43" s="701"/>
      <c r="M43" s="702"/>
      <c r="N43" s="358">
        <f>SUM(N36:N41)</f>
        <v>1847.6875</v>
      </c>
    </row>
    <row r="44" spans="1:14">
      <c r="B44" s="283"/>
      <c r="C44" s="151"/>
      <c r="D44" s="151"/>
      <c r="E44" s="151"/>
      <c r="F44" s="151"/>
      <c r="G44" s="151"/>
      <c r="H44" s="151"/>
      <c r="I44" s="151"/>
      <c r="J44" s="151"/>
      <c r="K44" s="151"/>
      <c r="L44" s="151"/>
      <c r="M44" s="151"/>
      <c r="N44" s="152"/>
    </row>
    <row r="45" spans="1:14">
      <c r="B45" s="153" t="s">
        <v>187</v>
      </c>
      <c r="C45" s="154"/>
      <c r="D45" s="154"/>
      <c r="E45" s="154"/>
      <c r="F45" s="154"/>
      <c r="G45" s="154"/>
      <c r="H45" s="154"/>
      <c r="I45" s="154"/>
      <c r="J45" s="154"/>
      <c r="K45" s="154"/>
      <c r="L45" s="154"/>
      <c r="M45" s="154"/>
      <c r="N45" s="155"/>
    </row>
    <row r="46" spans="1:14" ht="15.75" thickBot="1">
      <c r="B46" s="156"/>
      <c r="C46" s="140"/>
      <c r="D46" s="140"/>
      <c r="E46" s="140"/>
      <c r="F46" s="140"/>
      <c r="G46" s="140"/>
      <c r="H46" s="140"/>
      <c r="I46" s="140"/>
      <c r="J46" s="139"/>
      <c r="K46" s="139"/>
      <c r="L46" s="139"/>
      <c r="M46" s="139"/>
      <c r="N46" s="141"/>
    </row>
    <row r="47" spans="1:14">
      <c r="B47" s="703" t="s">
        <v>102</v>
      </c>
      <c r="C47" s="704"/>
      <c r="D47" s="704"/>
      <c r="E47" s="704"/>
      <c r="F47" s="704"/>
      <c r="G47" s="704"/>
      <c r="H47" s="704"/>
      <c r="I47" s="726"/>
      <c r="J47" s="216" t="s">
        <v>180</v>
      </c>
      <c r="K47" s="157" t="s">
        <v>16</v>
      </c>
      <c r="L47" s="727" t="s">
        <v>188</v>
      </c>
      <c r="M47" s="726"/>
      <c r="N47" s="158" t="s">
        <v>184</v>
      </c>
    </row>
    <row r="48" spans="1:14">
      <c r="A48" s="190" t="s">
        <v>342</v>
      </c>
      <c r="B48" s="159" t="str">
        <f>VLOOKUP(A48,[68]MATERIALES!A5:D373,3,FALSE)</f>
        <v xml:space="preserve">Piedra para gavión
</v>
      </c>
      <c r="C48" s="284"/>
      <c r="D48" s="284"/>
      <c r="E48" s="284"/>
      <c r="F48" s="284"/>
      <c r="G48" s="284"/>
      <c r="H48" s="284"/>
      <c r="I48" s="284"/>
      <c r="J48" s="221" t="str">
        <f>VLOOKUP(A48,[68]MATERIALES!A4:D640,2,FALSE)</f>
        <v>m3</v>
      </c>
      <c r="K48" s="285">
        <v>1.1000000000000001</v>
      </c>
      <c r="L48" s="270"/>
      <c r="M48" s="359">
        <f>VLOOKUP(A48,[68]MATERIALES!A5:D396,4,FALSE)</f>
        <v>52500</v>
      </c>
      <c r="N48" s="275">
        <f>K48*M48</f>
        <v>57750.000000000007</v>
      </c>
    </row>
    <row r="49" spans="1:14">
      <c r="A49" s="190" t="s">
        <v>343</v>
      </c>
      <c r="B49" s="159" t="str">
        <f>VLOOKUP(A49,[68]MATERIALES!A6:D373,3,FALSE)</f>
        <v>Alambre galvanizado No. 12</v>
      </c>
      <c r="C49" s="360"/>
      <c r="D49" s="360"/>
      <c r="E49" s="360"/>
      <c r="F49" s="360"/>
      <c r="G49" s="360"/>
      <c r="H49" s="360"/>
      <c r="I49" s="360"/>
      <c r="J49" s="222" t="str">
        <f>VLOOKUP(A49,[68]MATERIALES!A5:D641,2,FALSE)</f>
        <v>kg</v>
      </c>
      <c r="K49" s="361">
        <v>1.1499999999999999</v>
      </c>
      <c r="L49" s="349"/>
      <c r="M49" s="359">
        <f>VLOOKUP(A49,[68]MATERIALES!A6:D397,4,FALSE)</f>
        <v>4951.1752685297552</v>
      </c>
      <c r="N49" s="275">
        <f>K49*M49</f>
        <v>5693.8515588092177</v>
      </c>
    </row>
    <row r="50" spans="1:14">
      <c r="A50" s="190" t="s">
        <v>260</v>
      </c>
      <c r="B50" s="159" t="str">
        <f>VLOOKUP(A50,[68]MATERIALES!A6:D373,3,FALSE)</f>
        <v xml:space="preserve">Formaleta (gaviones, juntas de bordillos, juntas de cunetas, muros, concretos clase D,E, F y G)
</v>
      </c>
      <c r="C50" s="360"/>
      <c r="D50" s="360"/>
      <c r="E50" s="360"/>
      <c r="F50" s="360"/>
      <c r="G50" s="360"/>
      <c r="H50" s="360"/>
      <c r="I50" s="360"/>
      <c r="J50" s="222" t="str">
        <f>VLOOKUP(A50,[68]MATERIALES!A6:D642,2,FALSE)</f>
        <v>m2</v>
      </c>
      <c r="K50" s="361">
        <v>2</v>
      </c>
      <c r="L50" s="349"/>
      <c r="M50" s="359">
        <f>VLOOKUP(A50,[68]MATERIALES!A6:D398,4,FALSE)</f>
        <v>4267.015774259763</v>
      </c>
      <c r="N50" s="275">
        <f>K50*M50</f>
        <v>8534.031548519526</v>
      </c>
    </row>
    <row r="51" spans="1:14">
      <c r="A51" s="190" t="s">
        <v>344</v>
      </c>
      <c r="B51" s="159" t="str">
        <f>VLOOKUP(A51,[68]MATERIALES!A6:D373,3,FALSE)</f>
        <v>Malla para gaviones (2M3)</v>
      </c>
      <c r="C51" s="360"/>
      <c r="D51" s="360"/>
      <c r="E51" s="360"/>
      <c r="F51" s="360"/>
      <c r="G51" s="360"/>
      <c r="H51" s="360"/>
      <c r="I51" s="360"/>
      <c r="J51" s="222" t="str">
        <f>VLOOKUP(A51,[68]MATERIALES!A6:D643,2,FALSE)</f>
        <v>u</v>
      </c>
      <c r="K51" s="361">
        <v>0.5</v>
      </c>
      <c r="L51" s="349"/>
      <c r="M51" s="359">
        <f>VLOOKUP(A51,[68]MATERIALES!A6:D399,4,FALSE)</f>
        <v>60493.33269628838</v>
      </c>
      <c r="N51" s="275">
        <f>K51*M51</f>
        <v>30246.66634814419</v>
      </c>
    </row>
    <row r="52" spans="1:14">
      <c r="B52" s="209"/>
      <c r="C52" s="170"/>
      <c r="D52" s="170"/>
      <c r="E52" s="170"/>
      <c r="F52" s="170"/>
      <c r="G52" s="170"/>
      <c r="H52" s="170"/>
      <c r="I52" s="170"/>
      <c r="J52" s="291"/>
      <c r="K52" s="402"/>
      <c r="L52" s="218"/>
      <c r="M52" s="362"/>
      <c r="N52" s="363"/>
    </row>
    <row r="53" spans="1:14">
      <c r="B53" s="60"/>
      <c r="C53" s="217"/>
      <c r="D53" s="217"/>
      <c r="E53" s="217"/>
      <c r="F53" s="217"/>
      <c r="G53" s="217"/>
      <c r="H53" s="217"/>
      <c r="I53" s="217"/>
      <c r="J53" s="221"/>
      <c r="K53" s="161"/>
      <c r="L53" s="218"/>
      <c r="M53" s="362"/>
      <c r="N53" s="363"/>
    </row>
    <row r="54" spans="1:14" ht="15.75" thickBot="1">
      <c r="B54" s="403"/>
      <c r="C54" s="220"/>
      <c r="D54" s="220"/>
      <c r="E54" s="220"/>
      <c r="F54" s="220"/>
      <c r="G54" s="220"/>
      <c r="H54" s="220"/>
      <c r="I54" s="220"/>
      <c r="J54" s="223"/>
      <c r="K54" s="192"/>
      <c r="L54" s="193"/>
      <c r="M54" s="404"/>
      <c r="N54" s="405"/>
    </row>
    <row r="55" spans="1:14" ht="15.75" thickBot="1">
      <c r="B55" s="688" t="s">
        <v>186</v>
      </c>
      <c r="C55" s="689"/>
      <c r="D55" s="689"/>
      <c r="E55" s="689"/>
      <c r="F55" s="689"/>
      <c r="G55" s="689"/>
      <c r="H55" s="689"/>
      <c r="I55" s="689"/>
      <c r="J55" s="689"/>
      <c r="K55" s="689"/>
      <c r="L55" s="689"/>
      <c r="M55" s="690"/>
      <c r="N55" s="172">
        <f>SUM(N48:N54)</f>
        <v>102224.54945547295</v>
      </c>
    </row>
    <row r="56" spans="1:14">
      <c r="B56" s="163"/>
      <c r="C56" s="151"/>
      <c r="D56" s="151"/>
      <c r="E56" s="151"/>
      <c r="F56" s="151"/>
      <c r="G56" s="151"/>
      <c r="H56" s="151"/>
      <c r="I56" s="151"/>
      <c r="J56" s="151"/>
      <c r="K56" s="151"/>
      <c r="L56" s="151"/>
      <c r="M56" s="151"/>
      <c r="N56" s="152"/>
    </row>
    <row r="57" spans="1:14">
      <c r="B57" s="153" t="s">
        <v>8</v>
      </c>
      <c r="C57" s="154"/>
      <c r="D57" s="154"/>
      <c r="E57" s="154"/>
      <c r="F57" s="154"/>
      <c r="G57" s="154"/>
      <c r="H57" s="154"/>
      <c r="I57" s="154"/>
      <c r="J57" s="154"/>
      <c r="K57" s="154"/>
      <c r="L57" s="154"/>
      <c r="M57" s="154"/>
      <c r="N57" s="155"/>
    </row>
    <row r="58" spans="1:14" ht="15.75" thickBot="1">
      <c r="B58" s="164"/>
      <c r="C58" s="139"/>
      <c r="D58" s="139"/>
      <c r="E58" s="139"/>
      <c r="F58" s="139"/>
      <c r="G58" s="139"/>
      <c r="H58" s="139"/>
      <c r="I58" s="139"/>
      <c r="J58" s="139"/>
      <c r="K58" s="139"/>
      <c r="L58" s="139"/>
      <c r="M58" s="139"/>
      <c r="N58" s="141"/>
    </row>
    <row r="59" spans="1:14" ht="25.5">
      <c r="B59" s="214" t="s">
        <v>189</v>
      </c>
      <c r="C59" s="215"/>
      <c r="D59" s="215"/>
      <c r="E59" s="215"/>
      <c r="F59" s="215"/>
      <c r="G59" s="215"/>
      <c r="H59" s="165" t="s">
        <v>180</v>
      </c>
      <c r="I59" s="166" t="s">
        <v>190</v>
      </c>
      <c r="J59" s="167" t="s">
        <v>191</v>
      </c>
      <c r="K59" s="165" t="s">
        <v>192</v>
      </c>
      <c r="L59" s="728" t="s">
        <v>193</v>
      </c>
      <c r="M59" s="729"/>
      <c r="N59" s="168" t="s">
        <v>184</v>
      </c>
    </row>
    <row r="60" spans="1:14">
      <c r="A60" s="105" t="s">
        <v>345</v>
      </c>
      <c r="B60" s="169" t="str">
        <f>VLOOKUP(A60,[68]TRANSPORTE!A1:D117,3,FALSE)</f>
        <v>Transporte de piedra para gaviones</v>
      </c>
      <c r="C60" s="217"/>
      <c r="D60" s="217"/>
      <c r="E60" s="217"/>
      <c r="F60" s="217"/>
      <c r="G60" s="217"/>
      <c r="H60" s="221" t="s">
        <v>210</v>
      </c>
      <c r="I60" s="281">
        <v>1.1000000000000001</v>
      </c>
      <c r="J60" s="289">
        <v>30</v>
      </c>
      <c r="K60" s="281">
        <f>I60*J60</f>
        <v>33</v>
      </c>
      <c r="L60" s="730">
        <v>1200</v>
      </c>
      <c r="M60" s="731"/>
      <c r="N60" s="290">
        <f>K60*L60</f>
        <v>39600</v>
      </c>
    </row>
    <row r="61" spans="1:14">
      <c r="B61" s="169"/>
      <c r="C61" s="170"/>
      <c r="D61" s="170"/>
      <c r="E61" s="170"/>
      <c r="F61" s="170"/>
      <c r="G61" s="170"/>
      <c r="H61" s="221"/>
      <c r="I61" s="281"/>
      <c r="J61" s="289"/>
      <c r="K61" s="281"/>
      <c r="L61" s="730"/>
      <c r="M61" s="731"/>
      <c r="N61" s="290"/>
    </row>
    <row r="62" spans="1:14">
      <c r="B62" s="169"/>
      <c r="C62" s="170"/>
      <c r="D62" s="170"/>
      <c r="E62" s="170"/>
      <c r="F62" s="170"/>
      <c r="G62" s="170"/>
      <c r="H62" s="221"/>
      <c r="I62" s="281"/>
      <c r="J62" s="289"/>
      <c r="K62" s="281"/>
      <c r="L62" s="730"/>
      <c r="M62" s="731"/>
      <c r="N62" s="290"/>
    </row>
    <row r="63" spans="1:14">
      <c r="B63" s="169"/>
      <c r="C63" s="170"/>
      <c r="D63" s="170"/>
      <c r="E63" s="170"/>
      <c r="F63" s="170"/>
      <c r="G63" s="170"/>
      <c r="H63" s="221"/>
      <c r="I63" s="281"/>
      <c r="J63" s="289"/>
      <c r="K63" s="281"/>
      <c r="L63" s="730"/>
      <c r="M63" s="731"/>
      <c r="N63" s="290"/>
    </row>
    <row r="64" spans="1:14">
      <c r="B64" s="169"/>
      <c r="C64" s="170"/>
      <c r="D64" s="170"/>
      <c r="E64" s="170"/>
      <c r="F64" s="170"/>
      <c r="G64" s="170"/>
      <c r="H64" s="291"/>
      <c r="I64" s="281"/>
      <c r="J64" s="281"/>
      <c r="K64" s="281"/>
      <c r="L64" s="292"/>
      <c r="M64" s="293"/>
      <c r="N64" s="294"/>
    </row>
    <row r="65" spans="1:15" ht="15.75" thickBot="1">
      <c r="B65" s="219"/>
      <c r="C65" s="220"/>
      <c r="D65" s="220"/>
      <c r="E65" s="220"/>
      <c r="F65" s="220"/>
      <c r="G65" s="220"/>
      <c r="H65" s="171"/>
      <c r="I65" s="192"/>
      <c r="J65" s="192"/>
      <c r="K65" s="192"/>
      <c r="L65" s="732"/>
      <c r="M65" s="733"/>
      <c r="N65" s="97"/>
    </row>
    <row r="66" spans="1:15" ht="15.75" thickBot="1">
      <c r="B66" s="688" t="s">
        <v>186</v>
      </c>
      <c r="C66" s="689"/>
      <c r="D66" s="689"/>
      <c r="E66" s="689"/>
      <c r="F66" s="689"/>
      <c r="G66" s="689"/>
      <c r="H66" s="689"/>
      <c r="I66" s="689"/>
      <c r="J66" s="689"/>
      <c r="K66" s="689"/>
      <c r="L66" s="689"/>
      <c r="M66" s="690"/>
      <c r="N66" s="172">
        <f>N60+N61+N62+N63+N64</f>
        <v>39600</v>
      </c>
    </row>
    <row r="67" spans="1:15">
      <c r="B67" s="163"/>
      <c r="C67" s="151"/>
      <c r="D67" s="151"/>
      <c r="E67" s="151"/>
      <c r="F67" s="151"/>
      <c r="G67" s="151"/>
      <c r="H67" s="151"/>
      <c r="I67" s="151"/>
      <c r="J67" s="151"/>
      <c r="K67" s="151"/>
      <c r="L67" s="151"/>
      <c r="M67" s="151"/>
      <c r="N67" s="152"/>
    </row>
    <row r="68" spans="1:15">
      <c r="B68" s="153" t="s">
        <v>9</v>
      </c>
      <c r="C68" s="154"/>
      <c r="D68" s="154"/>
      <c r="E68" s="154"/>
      <c r="F68" s="154"/>
      <c r="G68" s="154"/>
      <c r="H68" s="154"/>
      <c r="I68" s="154"/>
      <c r="J68" s="154"/>
      <c r="K68" s="154"/>
      <c r="L68" s="154"/>
      <c r="M68" s="154"/>
      <c r="N68" s="155"/>
    </row>
    <row r="69" spans="1:15" ht="15.75" thickBot="1">
      <c r="B69" s="164"/>
      <c r="C69" s="139"/>
      <c r="D69" s="139"/>
      <c r="E69" s="139"/>
      <c r="F69" s="139"/>
      <c r="G69" s="139"/>
      <c r="H69" s="139"/>
      <c r="I69" s="139"/>
      <c r="J69" s="139"/>
      <c r="K69" s="139"/>
      <c r="L69" s="139"/>
      <c r="M69" s="139"/>
      <c r="N69" s="141"/>
    </row>
    <row r="70" spans="1:15" ht="25.5">
      <c r="B70" s="719" t="s">
        <v>194</v>
      </c>
      <c r="C70" s="720"/>
      <c r="D70" s="720"/>
      <c r="E70" s="720"/>
      <c r="F70" s="720"/>
      <c r="G70" s="720"/>
      <c r="H70" s="720"/>
      <c r="I70" s="165" t="s">
        <v>195</v>
      </c>
      <c r="J70" s="167" t="s">
        <v>196</v>
      </c>
      <c r="K70" s="166" t="s">
        <v>197</v>
      </c>
      <c r="L70" s="721" t="s">
        <v>183</v>
      </c>
      <c r="M70" s="849"/>
      <c r="N70" s="173" t="s">
        <v>184</v>
      </c>
    </row>
    <row r="71" spans="1:15">
      <c r="A71" s="194" t="s">
        <v>339</v>
      </c>
      <c r="B71" s="174" t="str">
        <f>VLOOKUP(A71,'[68]MANO DE OBRA'!A8:D68,3,FALSE)</f>
        <v>Obrero (4)</v>
      </c>
      <c r="C71" s="170"/>
      <c r="D71" s="170"/>
      <c r="E71" s="170"/>
      <c r="F71" s="170"/>
      <c r="G71" s="170"/>
      <c r="H71" s="170"/>
      <c r="I71" s="295">
        <f>K71/J71*100</f>
        <v>108000</v>
      </c>
      <c r="J71" s="296">
        <v>185</v>
      </c>
      <c r="K71" s="297">
        <v>199800</v>
      </c>
      <c r="L71" s="175"/>
      <c r="M71" s="399">
        <v>8</v>
      </c>
      <c r="N71" s="369">
        <f>K71/M71</f>
        <v>24975</v>
      </c>
      <c r="O71" s="176"/>
    </row>
    <row r="72" spans="1:15">
      <c r="A72" s="194" t="s">
        <v>199</v>
      </c>
      <c r="B72" s="174" t="str">
        <f>VLOOKUP(A72,'[68]MANO DE OBRA'!A8:D69,3,FALSE)</f>
        <v>Oficial</v>
      </c>
      <c r="C72" s="170"/>
      <c r="D72" s="170"/>
      <c r="E72" s="170"/>
      <c r="F72" s="170"/>
      <c r="G72" s="170"/>
      <c r="H72" s="170"/>
      <c r="I72" s="295">
        <f>K72/J72*100</f>
        <v>51800</v>
      </c>
      <c r="J72" s="296">
        <v>185</v>
      </c>
      <c r="K72" s="297">
        <v>95830</v>
      </c>
      <c r="L72" s="175"/>
      <c r="M72" s="399">
        <v>8</v>
      </c>
      <c r="N72" s="369">
        <f>K72/M72</f>
        <v>11978.75</v>
      </c>
    </row>
    <row r="73" spans="1:15">
      <c r="B73" s="174"/>
      <c r="C73" s="170"/>
      <c r="D73" s="170"/>
      <c r="E73" s="170"/>
      <c r="F73" s="170"/>
      <c r="G73" s="170"/>
      <c r="H73" s="170"/>
      <c r="I73" s="295"/>
      <c r="J73" s="296"/>
      <c r="K73" s="297"/>
      <c r="L73" s="175"/>
      <c r="M73" s="370"/>
      <c r="N73" s="369"/>
    </row>
    <row r="74" spans="1:15">
      <c r="B74" s="174"/>
      <c r="C74" s="170"/>
      <c r="D74" s="170"/>
      <c r="E74" s="170"/>
      <c r="F74" s="170"/>
      <c r="G74" s="170"/>
      <c r="H74" s="170"/>
      <c r="I74" s="281"/>
      <c r="J74" s="301"/>
      <c r="K74" s="302"/>
      <c r="L74" s="218"/>
      <c r="M74" s="303"/>
      <c r="N74" s="299"/>
    </row>
    <row r="75" spans="1:15">
      <c r="B75" s="174"/>
      <c r="C75" s="170"/>
      <c r="D75" s="170"/>
      <c r="E75" s="170"/>
      <c r="F75" s="170"/>
      <c r="G75" s="170"/>
      <c r="H75" s="170"/>
      <c r="I75" s="281"/>
      <c r="J75" s="301"/>
      <c r="K75" s="302"/>
      <c r="L75" s="218"/>
      <c r="M75" s="303"/>
      <c r="N75" s="299"/>
    </row>
    <row r="76" spans="1:15" ht="15.75" thickBot="1">
      <c r="B76" s="723"/>
      <c r="C76" s="724"/>
      <c r="D76" s="724"/>
      <c r="E76" s="724"/>
      <c r="F76" s="724"/>
      <c r="G76" s="724"/>
      <c r="H76" s="724"/>
      <c r="I76" s="192"/>
      <c r="J76" s="192"/>
      <c r="K76" s="192"/>
      <c r="L76" s="725"/>
      <c r="M76" s="725"/>
      <c r="N76" s="162"/>
    </row>
    <row r="77" spans="1:15" ht="15.75" thickBot="1">
      <c r="B77" s="688" t="s">
        <v>186</v>
      </c>
      <c r="C77" s="689"/>
      <c r="D77" s="689"/>
      <c r="E77" s="689"/>
      <c r="F77" s="689"/>
      <c r="G77" s="689"/>
      <c r="H77" s="689"/>
      <c r="I77" s="689"/>
      <c r="J77" s="689"/>
      <c r="K77" s="689"/>
      <c r="L77" s="689"/>
      <c r="M77" s="690"/>
      <c r="N77" s="304">
        <f>SUM(N71:N76)</f>
        <v>36953.75</v>
      </c>
    </row>
    <row r="78" spans="1:15" ht="15.75" thickBot="1">
      <c r="B78" s="163"/>
      <c r="C78" s="151"/>
      <c r="D78" s="151"/>
      <c r="E78" s="151"/>
      <c r="F78" s="151"/>
      <c r="G78" s="151"/>
      <c r="H78" s="151"/>
      <c r="I78" s="151"/>
      <c r="J78" s="151"/>
      <c r="K78" s="151"/>
      <c r="L78" s="151"/>
      <c r="M78" s="151"/>
      <c r="N78" s="152"/>
    </row>
    <row r="79" spans="1:15" ht="15.75" thickBot="1">
      <c r="B79" s="700" t="s">
        <v>200</v>
      </c>
      <c r="C79" s="701"/>
      <c r="D79" s="701"/>
      <c r="E79" s="701"/>
      <c r="F79" s="701"/>
      <c r="G79" s="701"/>
      <c r="H79" s="701"/>
      <c r="I79" s="701"/>
      <c r="J79" s="701"/>
      <c r="K79" s="701"/>
      <c r="L79" s="701"/>
      <c r="M79" s="702"/>
      <c r="N79" s="177">
        <f>N43+N55+N66+N77</f>
        <v>180625.98695547297</v>
      </c>
    </row>
    <row r="80" spans="1:15">
      <c r="B80" s="163"/>
      <c r="C80" s="151"/>
      <c r="D80" s="151"/>
      <c r="E80" s="151"/>
      <c r="F80" s="151"/>
      <c r="G80" s="151"/>
      <c r="H80" s="151"/>
      <c r="I80" s="151"/>
      <c r="J80" s="151"/>
      <c r="K80" s="151"/>
      <c r="L80" s="151"/>
      <c r="M80" s="151"/>
      <c r="N80" s="152"/>
    </row>
    <row r="81" spans="1:14">
      <c r="B81" s="153" t="s">
        <v>10</v>
      </c>
      <c r="C81" s="154"/>
      <c r="D81" s="154"/>
      <c r="E81" s="154"/>
      <c r="F81" s="154"/>
      <c r="G81" s="154"/>
      <c r="H81" s="154"/>
      <c r="I81" s="154"/>
      <c r="J81" s="154"/>
      <c r="K81" s="154"/>
      <c r="L81" s="154"/>
      <c r="M81" s="154"/>
      <c r="N81" s="155"/>
    </row>
    <row r="82" spans="1:14" ht="15.75" thickBot="1">
      <c r="B82" s="164"/>
      <c r="C82" s="139"/>
      <c r="D82" s="139"/>
      <c r="E82" s="139"/>
      <c r="F82" s="139"/>
      <c r="G82" s="139"/>
      <c r="H82" s="139"/>
      <c r="I82" s="139"/>
      <c r="J82" s="139"/>
      <c r="K82" s="139"/>
      <c r="L82" s="139"/>
      <c r="M82" s="139"/>
      <c r="N82" s="141"/>
    </row>
    <row r="83" spans="1:14">
      <c r="B83" s="703" t="s">
        <v>6</v>
      </c>
      <c r="C83" s="704"/>
      <c r="D83" s="704"/>
      <c r="E83" s="704"/>
      <c r="F83" s="704"/>
      <c r="G83" s="704"/>
      <c r="H83" s="704"/>
      <c r="I83" s="215"/>
      <c r="J83" s="305"/>
      <c r="K83" s="306" t="s">
        <v>11</v>
      </c>
      <c r="L83" s="705" t="s">
        <v>12</v>
      </c>
      <c r="M83" s="706"/>
      <c r="N83" s="307"/>
    </row>
    <row r="84" spans="1:14">
      <c r="B84" s="707" t="s">
        <v>3</v>
      </c>
      <c r="C84" s="708"/>
      <c r="D84" s="708"/>
      <c r="E84" s="708"/>
      <c r="F84" s="708"/>
      <c r="G84" s="708"/>
      <c r="H84" s="708"/>
      <c r="I84" s="56"/>
      <c r="J84" s="178"/>
      <c r="K84" s="308">
        <v>0.20499999999999999</v>
      </c>
      <c r="L84" s="709">
        <f>N79*K84</f>
        <v>37028.327325871956</v>
      </c>
      <c r="M84" s="710"/>
      <c r="N84" s="57"/>
    </row>
    <row r="85" spans="1:14">
      <c r="B85" s="179" t="s">
        <v>13</v>
      </c>
      <c r="C85" s="180"/>
      <c r="D85" s="180"/>
      <c r="E85" s="180"/>
      <c r="F85" s="180"/>
      <c r="G85" s="180"/>
      <c r="H85" s="180"/>
      <c r="I85" s="56"/>
      <c r="J85" s="178"/>
      <c r="K85" s="308">
        <v>0.05</v>
      </c>
      <c r="L85" s="709">
        <f>N79*K85</f>
        <v>9031.2993477736491</v>
      </c>
      <c r="M85" s="710"/>
      <c r="N85" s="57"/>
    </row>
    <row r="86" spans="1:14" ht="15.75" thickBot="1">
      <c r="B86" s="181" t="s">
        <v>4</v>
      </c>
      <c r="C86" s="182"/>
      <c r="D86" s="182"/>
      <c r="E86" s="182"/>
      <c r="F86" s="182"/>
      <c r="G86" s="182"/>
      <c r="H86" s="182"/>
      <c r="I86" s="58"/>
      <c r="J86" s="183"/>
      <c r="K86" s="309">
        <v>0.05</v>
      </c>
      <c r="L86" s="711">
        <f>N79*K86</f>
        <v>9031.2993477736491</v>
      </c>
      <c r="M86" s="712"/>
      <c r="N86" s="57"/>
    </row>
    <row r="87" spans="1:14" ht="15.75" thickBot="1">
      <c r="B87" s="700" t="s">
        <v>186</v>
      </c>
      <c r="C87" s="701"/>
      <c r="D87" s="701"/>
      <c r="E87" s="701"/>
      <c r="F87" s="701"/>
      <c r="G87" s="701"/>
      <c r="H87" s="701"/>
      <c r="I87" s="701"/>
      <c r="J87" s="701"/>
      <c r="K87" s="701"/>
      <c r="L87" s="701"/>
      <c r="M87" s="702"/>
      <c r="N87" s="59">
        <f>L84+L85+L86</f>
        <v>55090.926021419247</v>
      </c>
    </row>
    <row r="88" spans="1:14" ht="15.75" thickBot="1">
      <c r="B88" s="163"/>
      <c r="C88" s="151"/>
      <c r="D88" s="151"/>
      <c r="E88" s="151"/>
      <c r="F88" s="151"/>
      <c r="G88" s="151"/>
      <c r="H88" s="151"/>
      <c r="I88" s="151"/>
      <c r="J88" s="151"/>
      <c r="K88" s="151"/>
      <c r="L88" s="151"/>
      <c r="M88" s="151"/>
      <c r="N88" s="152"/>
    </row>
    <row r="89" spans="1:14" ht="15.75" thickBot="1">
      <c r="A89" s="105" t="s">
        <v>201</v>
      </c>
      <c r="B89" s="700" t="s">
        <v>202</v>
      </c>
      <c r="C89" s="701"/>
      <c r="D89" s="701"/>
      <c r="E89" s="701"/>
      <c r="F89" s="701"/>
      <c r="G89" s="701"/>
      <c r="H89" s="701"/>
      <c r="I89" s="701"/>
      <c r="J89" s="701"/>
      <c r="K89" s="701"/>
      <c r="L89" s="701"/>
      <c r="M89" s="702"/>
      <c r="N89" s="310">
        <f>N79+N87</f>
        <v>235716.9129768922</v>
      </c>
    </row>
    <row r="90" spans="1:14">
      <c r="B90" s="371"/>
      <c r="C90" s="372"/>
      <c r="D90" s="372"/>
      <c r="E90" s="372"/>
      <c r="F90" s="372"/>
      <c r="G90" s="372"/>
      <c r="H90" s="372"/>
      <c r="I90" s="372"/>
      <c r="J90" s="372"/>
      <c r="K90" s="372"/>
      <c r="L90" s="372"/>
      <c r="M90" s="372"/>
      <c r="N90" s="373"/>
    </row>
    <row r="91" spans="1:14">
      <c r="B91" s="374"/>
      <c r="C91" s="375"/>
      <c r="D91" s="375"/>
      <c r="E91" s="375"/>
      <c r="F91" s="375"/>
      <c r="G91" s="375"/>
      <c r="H91" s="375"/>
      <c r="I91" s="375"/>
      <c r="J91" s="375"/>
      <c r="K91" s="375"/>
      <c r="L91" s="375"/>
      <c r="M91" s="375"/>
      <c r="N91" s="376"/>
    </row>
    <row r="92" spans="1:14">
      <c r="B92" s="374"/>
      <c r="C92" s="375"/>
      <c r="D92" s="375"/>
      <c r="E92" s="375"/>
      <c r="F92" s="375"/>
      <c r="G92" s="375"/>
      <c r="H92" s="375"/>
      <c r="I92" s="375"/>
      <c r="J92" s="375"/>
      <c r="K92" s="375"/>
      <c r="L92" s="375"/>
      <c r="M92" s="375"/>
      <c r="N92" s="376"/>
    </row>
    <row r="93" spans="1:14">
      <c r="B93" s="374"/>
      <c r="C93" s="375"/>
      <c r="D93" s="375"/>
      <c r="E93" s="375"/>
      <c r="F93" s="375"/>
      <c r="G93" s="375"/>
      <c r="H93" s="375"/>
      <c r="I93" s="375"/>
      <c r="J93" s="375"/>
      <c r="K93" s="375"/>
      <c r="L93" s="375"/>
      <c r="M93" s="375"/>
      <c r="N93" s="376"/>
    </row>
    <row r="94" spans="1:14">
      <c r="B94" s="374"/>
      <c r="C94" s="375"/>
      <c r="D94" s="375"/>
      <c r="E94" s="377" t="s">
        <v>203</v>
      </c>
      <c r="F94" s="377"/>
      <c r="G94" s="377"/>
      <c r="H94" s="377"/>
      <c r="I94" s="377"/>
      <c r="J94" s="377"/>
      <c r="K94" s="375"/>
      <c r="L94" s="375"/>
      <c r="M94" s="375"/>
      <c r="N94" s="376"/>
    </row>
    <row r="95" spans="1:14">
      <c r="B95" s="374"/>
      <c r="C95" s="375"/>
      <c r="D95" s="375"/>
      <c r="E95" s="375" t="s">
        <v>204</v>
      </c>
      <c r="F95" s="375"/>
      <c r="G95" s="375"/>
      <c r="H95" s="375"/>
      <c r="I95" s="375"/>
      <c r="J95" s="375"/>
      <c r="K95" s="375"/>
      <c r="L95" s="375"/>
      <c r="M95" s="375"/>
      <c r="N95" s="376"/>
    </row>
    <row r="96" spans="1:14">
      <c r="B96" s="374"/>
      <c r="C96" s="375"/>
      <c r="D96" s="375"/>
      <c r="E96" s="375" t="s">
        <v>205</v>
      </c>
      <c r="F96" s="375"/>
      <c r="G96" s="375"/>
      <c r="H96" s="375"/>
      <c r="I96" s="375"/>
      <c r="J96" s="375"/>
      <c r="K96" s="375"/>
      <c r="L96" s="375"/>
      <c r="M96" s="375"/>
      <c r="N96" s="376"/>
    </row>
    <row r="97" spans="2:14">
      <c r="B97" s="374"/>
      <c r="C97" s="375"/>
      <c r="D97" s="375"/>
      <c r="E97" s="375" t="s">
        <v>206</v>
      </c>
      <c r="F97" s="375"/>
      <c r="G97" s="375"/>
      <c r="H97" s="375"/>
      <c r="I97" s="375"/>
      <c r="J97" s="375"/>
      <c r="K97" s="375"/>
      <c r="L97" s="375"/>
      <c r="M97" s="375"/>
      <c r="N97" s="376"/>
    </row>
    <row r="98" spans="2:14" ht="15.75" thickBot="1">
      <c r="B98" s="374"/>
      <c r="C98" s="375"/>
      <c r="D98" s="375"/>
      <c r="E98" s="375"/>
      <c r="F98" s="375" t="s">
        <v>158</v>
      </c>
      <c r="G98" s="375"/>
      <c r="H98" s="375"/>
      <c r="I98" s="375"/>
      <c r="J98" s="375"/>
      <c r="K98" s="375"/>
      <c r="L98" s="375"/>
      <c r="M98" s="375"/>
      <c r="N98" s="376"/>
    </row>
    <row r="99" spans="2:14">
      <c r="B99" s="311" t="s">
        <v>326</v>
      </c>
      <c r="C99" s="312"/>
      <c r="D99" s="312"/>
      <c r="E99" s="312"/>
      <c r="F99" s="312"/>
      <c r="G99" s="312"/>
      <c r="H99" s="312"/>
      <c r="I99" s="312"/>
      <c r="J99" s="312"/>
      <c r="K99" s="312"/>
      <c r="L99" s="312"/>
      <c r="M99" s="312"/>
      <c r="N99" s="313"/>
    </row>
    <row r="100" spans="2:14">
      <c r="B100" s="378"/>
      <c r="C100" s="379"/>
      <c r="D100" s="379"/>
      <c r="E100" s="379"/>
      <c r="F100" s="379"/>
      <c r="G100" s="379"/>
      <c r="H100" s="379"/>
      <c r="I100" s="379"/>
      <c r="J100" s="379"/>
      <c r="K100" s="379"/>
      <c r="L100" s="379"/>
      <c r="M100" s="379"/>
      <c r="N100" s="380"/>
    </row>
    <row r="101" spans="2:14">
      <c r="B101" s="378"/>
      <c r="C101" s="379"/>
      <c r="D101" s="379"/>
      <c r="E101" s="379"/>
      <c r="F101" s="379"/>
      <c r="G101" s="379"/>
      <c r="H101" s="379"/>
      <c r="I101" s="379"/>
      <c r="J101" s="379"/>
      <c r="K101" s="379"/>
      <c r="L101" s="379"/>
      <c r="M101" s="379"/>
      <c r="N101" s="380"/>
    </row>
    <row r="102" spans="2:14">
      <c r="B102" s="378"/>
      <c r="C102" s="379"/>
      <c r="D102" s="379"/>
      <c r="E102" s="379"/>
      <c r="F102" s="379"/>
      <c r="G102" s="379"/>
      <c r="H102" s="379"/>
      <c r="I102" s="379"/>
      <c r="J102" s="379"/>
      <c r="K102" s="379"/>
      <c r="L102" s="379"/>
      <c r="M102" s="379"/>
      <c r="N102" s="380"/>
    </row>
    <row r="103" spans="2:14" ht="15.75" thickBot="1">
      <c r="B103" s="381"/>
      <c r="C103" s="382"/>
      <c r="D103" s="382"/>
      <c r="E103" s="382"/>
      <c r="F103" s="382"/>
      <c r="G103" s="382"/>
      <c r="H103" s="382"/>
      <c r="I103" s="382"/>
      <c r="J103" s="382"/>
      <c r="K103" s="382"/>
      <c r="L103" s="382"/>
      <c r="M103" s="382"/>
      <c r="N103" s="383"/>
    </row>
    <row r="104" spans="2:14">
      <c r="B104" s="384"/>
      <c r="C104" s="385"/>
      <c r="D104" s="385"/>
      <c r="E104" s="385"/>
      <c r="F104" s="385"/>
      <c r="G104" s="385"/>
      <c r="H104" s="385"/>
      <c r="I104" s="385"/>
      <c r="J104" s="385"/>
      <c r="K104" s="385"/>
      <c r="L104" s="385"/>
      <c r="M104" s="385"/>
      <c r="N104" s="386"/>
    </row>
    <row r="105" spans="2:14">
      <c r="B105" s="387" t="s">
        <v>327</v>
      </c>
      <c r="C105" s="388"/>
      <c r="D105" s="388"/>
      <c r="E105" s="388"/>
      <c r="F105" s="388"/>
      <c r="G105" s="388"/>
      <c r="H105" s="388"/>
      <c r="I105" s="388"/>
      <c r="J105" s="388"/>
      <c r="K105" s="388"/>
      <c r="L105" s="388"/>
      <c r="M105" s="388"/>
      <c r="N105" s="389"/>
    </row>
    <row r="106" spans="2:14" ht="15" customHeight="1">
      <c r="B106" s="839" t="s">
        <v>328</v>
      </c>
      <c r="C106" s="840"/>
      <c r="D106" s="840"/>
      <c r="E106" s="840"/>
      <c r="F106" s="840"/>
      <c r="G106" s="840"/>
      <c r="H106" s="840"/>
      <c r="I106" s="840"/>
      <c r="J106" s="840"/>
      <c r="K106" s="840"/>
      <c r="L106" s="840"/>
      <c r="M106" s="840"/>
      <c r="N106" s="841"/>
    </row>
    <row r="107" spans="2:14" ht="15" customHeight="1">
      <c r="B107" s="839"/>
      <c r="C107" s="840"/>
      <c r="D107" s="840"/>
      <c r="E107" s="840"/>
      <c r="F107" s="840"/>
      <c r="G107" s="840"/>
      <c r="H107" s="840"/>
      <c r="I107" s="840"/>
      <c r="J107" s="840"/>
      <c r="K107" s="840"/>
      <c r="L107" s="840"/>
      <c r="M107" s="840"/>
      <c r="N107" s="841"/>
    </row>
    <row r="108" spans="2:14" ht="30" customHeight="1">
      <c r="B108" s="842" t="s">
        <v>329</v>
      </c>
      <c r="C108" s="843"/>
      <c r="D108" s="843"/>
      <c r="E108" s="843"/>
      <c r="F108" s="843"/>
      <c r="G108" s="843"/>
      <c r="H108" s="843"/>
      <c r="I108" s="843"/>
      <c r="J108" s="843"/>
      <c r="K108" s="843"/>
      <c r="L108" s="843"/>
      <c r="M108" s="843"/>
      <c r="N108" s="844"/>
    </row>
    <row r="109" spans="2:14">
      <c r="B109" s="842"/>
      <c r="C109" s="843"/>
      <c r="D109" s="843"/>
      <c r="E109" s="843"/>
      <c r="F109" s="843"/>
      <c r="G109" s="843"/>
      <c r="H109" s="843"/>
      <c r="I109" s="843"/>
      <c r="J109" s="843"/>
      <c r="K109" s="843"/>
      <c r="L109" s="843"/>
      <c r="M109" s="843"/>
      <c r="N109" s="844"/>
    </row>
    <row r="110" spans="2:14">
      <c r="B110" s="390"/>
      <c r="C110" s="391"/>
      <c r="D110" s="391"/>
      <c r="E110" s="391"/>
      <c r="F110" s="391"/>
      <c r="G110" s="391"/>
      <c r="H110" s="391"/>
      <c r="I110" s="391"/>
      <c r="J110" s="391"/>
      <c r="K110" s="391"/>
      <c r="L110" s="391"/>
      <c r="M110" s="391"/>
      <c r="N110" s="392"/>
    </row>
    <row r="111" spans="2:14">
      <c r="B111" s="390"/>
      <c r="C111" s="391"/>
      <c r="D111" s="391"/>
      <c r="E111" s="391"/>
      <c r="F111" s="391"/>
      <c r="G111" s="391"/>
      <c r="H111" s="391"/>
      <c r="I111" s="391"/>
      <c r="J111" s="391"/>
      <c r="K111" s="391"/>
      <c r="L111" s="391"/>
      <c r="M111" s="391"/>
      <c r="N111" s="392"/>
    </row>
    <row r="112" spans="2:14">
      <c r="B112" s="390"/>
      <c r="C112" s="391"/>
      <c r="D112" s="391"/>
      <c r="E112" s="391"/>
      <c r="F112" s="391"/>
      <c r="G112" s="391"/>
      <c r="H112" s="391"/>
      <c r="I112" s="391"/>
      <c r="J112" s="391"/>
      <c r="K112" s="391"/>
      <c r="L112" s="391"/>
      <c r="M112" s="391"/>
      <c r="N112" s="392"/>
    </row>
    <row r="113" spans="2:14">
      <c r="B113" s="387"/>
      <c r="C113" s="388"/>
      <c r="D113" s="388"/>
      <c r="E113" s="388"/>
      <c r="F113" s="388"/>
      <c r="G113" s="388"/>
      <c r="H113" s="388"/>
      <c r="I113" s="388"/>
      <c r="J113" s="388"/>
      <c r="K113" s="388"/>
      <c r="L113" s="388"/>
      <c r="M113" s="388"/>
      <c r="N113" s="389"/>
    </row>
    <row r="114" spans="2:14">
      <c r="B114" s="374"/>
      <c r="C114" s="375"/>
      <c r="D114" s="375"/>
      <c r="E114" s="375" t="s">
        <v>203</v>
      </c>
      <c r="F114" s="377"/>
      <c r="G114" s="377"/>
      <c r="H114" s="375"/>
      <c r="I114" s="375"/>
      <c r="J114" s="375"/>
      <c r="K114" s="375"/>
      <c r="L114" s="375"/>
      <c r="M114" s="375"/>
      <c r="N114" s="376"/>
    </row>
    <row r="115" spans="2:14">
      <c r="B115" s="374"/>
      <c r="C115" s="375"/>
      <c r="D115" s="375"/>
      <c r="E115" s="393" t="s">
        <v>204</v>
      </c>
      <c r="F115" s="375"/>
      <c r="G115" s="375"/>
      <c r="H115" s="393"/>
      <c r="I115" s="393"/>
      <c r="J115" s="393"/>
      <c r="K115" s="375"/>
      <c r="L115" s="375"/>
      <c r="M115" s="375"/>
      <c r="N115" s="376"/>
    </row>
    <row r="116" spans="2:14">
      <c r="B116" s="374"/>
      <c r="C116" s="375"/>
      <c r="D116" s="375"/>
      <c r="E116" s="394" t="s">
        <v>207</v>
      </c>
      <c r="F116" s="375"/>
      <c r="G116" s="375"/>
      <c r="H116" s="394"/>
      <c r="I116" s="394"/>
      <c r="J116" s="394"/>
      <c r="K116" s="375"/>
      <c r="L116" s="375"/>
      <c r="M116" s="375"/>
      <c r="N116" s="376"/>
    </row>
    <row r="117" spans="2:14">
      <c r="B117" s="395"/>
      <c r="C117" s="388"/>
      <c r="D117" s="388"/>
      <c r="E117" s="375" t="s">
        <v>206</v>
      </c>
      <c r="F117" s="375"/>
      <c r="G117" s="375"/>
      <c r="H117" s="375"/>
      <c r="I117" s="375"/>
      <c r="J117" s="375"/>
      <c r="K117" s="388"/>
      <c r="L117" s="388"/>
      <c r="M117" s="388"/>
      <c r="N117" s="389"/>
    </row>
    <row r="118" spans="2:14">
      <c r="B118" s="395"/>
      <c r="C118" s="388"/>
      <c r="D118" s="388"/>
      <c r="E118" s="388"/>
      <c r="F118" s="375"/>
      <c r="G118" s="375"/>
      <c r="H118" s="375"/>
      <c r="I118" s="375"/>
      <c r="J118" s="375"/>
      <c r="K118" s="388"/>
      <c r="L118" s="388"/>
      <c r="M118" s="388"/>
      <c r="N118" s="389"/>
    </row>
    <row r="119" spans="2:14">
      <c r="B119" s="395" t="s">
        <v>330</v>
      </c>
      <c r="C119" s="394"/>
      <c r="D119" s="394"/>
      <c r="E119" s="375"/>
      <c r="F119" s="375"/>
      <c r="G119" s="375"/>
      <c r="H119" s="375"/>
      <c r="I119" s="375"/>
      <c r="J119" s="845"/>
      <c r="K119" s="845"/>
      <c r="L119" s="845"/>
      <c r="M119" s="845"/>
      <c r="N119" s="846"/>
    </row>
    <row r="120" spans="2:14" ht="15.75" thickBot="1">
      <c r="B120" s="396" t="s">
        <v>331</v>
      </c>
      <c r="C120" s="397"/>
      <c r="D120" s="397"/>
      <c r="E120" s="398"/>
      <c r="F120" s="398"/>
      <c r="G120" s="398"/>
      <c r="H120" s="398"/>
      <c r="I120" s="398"/>
      <c r="J120" s="847"/>
      <c r="K120" s="847"/>
      <c r="L120" s="847"/>
      <c r="M120" s="847"/>
      <c r="N120" s="848"/>
    </row>
  </sheetData>
  <mergeCells count="66">
    <mergeCell ref="D11:E11"/>
    <mergeCell ref="B10:E10"/>
    <mergeCell ref="I10:J10"/>
    <mergeCell ref="B1:B6"/>
    <mergeCell ref="C1:J1"/>
    <mergeCell ref="C4:J4"/>
    <mergeCell ref="C6:J6"/>
    <mergeCell ref="K1:K2"/>
    <mergeCell ref="C5:J5"/>
    <mergeCell ref="K5:K6"/>
    <mergeCell ref="L1:N2"/>
    <mergeCell ref="C2:J2"/>
    <mergeCell ref="C3:J3"/>
    <mergeCell ref="K3:K4"/>
    <mergeCell ref="L3:N4"/>
    <mergeCell ref="L5:L6"/>
    <mergeCell ref="M5:M6"/>
    <mergeCell ref="N5:N6"/>
    <mergeCell ref="L12:N12"/>
    <mergeCell ref="F25:H25"/>
    <mergeCell ref="B27:N27"/>
    <mergeCell ref="C29:I29"/>
    <mergeCell ref="L29:M29"/>
    <mergeCell ref="D15:M16"/>
    <mergeCell ref="C30:I30"/>
    <mergeCell ref="L30:M30"/>
    <mergeCell ref="C31:J31"/>
    <mergeCell ref="B35:H35"/>
    <mergeCell ref="I35:J35"/>
    <mergeCell ref="L35:M35"/>
    <mergeCell ref="B55:M55"/>
    <mergeCell ref="B36:H36"/>
    <mergeCell ref="B37:H37"/>
    <mergeCell ref="B38:H38"/>
    <mergeCell ref="B39:H39"/>
    <mergeCell ref="B41:D41"/>
    <mergeCell ref="B42:H42"/>
    <mergeCell ref="I42:J42"/>
    <mergeCell ref="L42:M42"/>
    <mergeCell ref="B43:M43"/>
    <mergeCell ref="B47:I47"/>
    <mergeCell ref="L47:M47"/>
    <mergeCell ref="B77:M77"/>
    <mergeCell ref="L59:M59"/>
    <mergeCell ref="L60:M60"/>
    <mergeCell ref="L61:M61"/>
    <mergeCell ref="L62:M62"/>
    <mergeCell ref="L63:M63"/>
    <mergeCell ref="L65:M65"/>
    <mergeCell ref="B66:M66"/>
    <mergeCell ref="B70:H70"/>
    <mergeCell ref="L70:M70"/>
    <mergeCell ref="B76:H76"/>
    <mergeCell ref="L76:M76"/>
    <mergeCell ref="J119:N120"/>
    <mergeCell ref="B79:M79"/>
    <mergeCell ref="B83:H83"/>
    <mergeCell ref="L83:M83"/>
    <mergeCell ref="B84:H84"/>
    <mergeCell ref="L84:M84"/>
    <mergeCell ref="L85:M85"/>
    <mergeCell ref="L86:M86"/>
    <mergeCell ref="B87:M87"/>
    <mergeCell ref="B89:M89"/>
    <mergeCell ref="B106:N107"/>
    <mergeCell ref="B108:N10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3162113" r:id="rId4">
          <objectPr defaultSize="0" autoPict="0" r:id="rId5">
            <anchor moveWithCells="1" sizeWithCells="1">
              <from>
                <xdr:col>1</xdr:col>
                <xdr:colOff>76200</xdr:colOff>
                <xdr:row>1</xdr:row>
                <xdr:rowOff>66675</xdr:rowOff>
              </from>
              <to>
                <xdr:col>1</xdr:col>
                <xdr:colOff>857250</xdr:colOff>
                <xdr:row>4</xdr:row>
                <xdr:rowOff>190500</xdr:rowOff>
              </to>
            </anchor>
          </objectPr>
        </oleObject>
      </mc:Choice>
      <mc:Fallback>
        <oleObject progId="PBrush" shapeId="3162113"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1</vt:i4>
      </vt:variant>
    </vt:vector>
  </HeadingPairs>
  <TitlesOfParts>
    <vt:vector size="12" baseType="lpstr">
      <vt:lpstr>Formato EPI-FR 03</vt:lpstr>
      <vt:lpstr>Hoja1</vt:lpstr>
      <vt:lpstr>PRESUPUESTO</vt:lpstr>
      <vt:lpstr>201.2</vt:lpstr>
      <vt:lpstr>465.1</vt:lpstr>
      <vt:lpstr>600.1.1</vt:lpstr>
      <vt:lpstr>610.1</vt:lpstr>
      <vt:lpstr>630.4</vt:lpstr>
      <vt:lpstr>640.1</vt:lpstr>
      <vt:lpstr>672.3</vt:lpstr>
      <vt:lpstr>681.1</vt:lpstr>
      <vt:lpstr>PRESUPUESTO!Área_de_impresión</vt:lpstr>
    </vt:vector>
  </TitlesOfParts>
  <Company>Insrtituto Nacional de Vias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Oficina de Sistemas</dc:creator>
  <cp:lastModifiedBy>Fabián Andres Ortiz Colmenares</cp:lastModifiedBy>
  <cp:lastPrinted>2016-07-25T20:29:10Z</cp:lastPrinted>
  <dcterms:created xsi:type="dcterms:W3CDTF">2006-06-27T16:09:48Z</dcterms:created>
  <dcterms:modified xsi:type="dcterms:W3CDTF">2018-02-22T14:19:00Z</dcterms:modified>
</cp:coreProperties>
</file>