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codeName="ThisWorkbook"/>
  <mc:AlternateContent xmlns:mc="http://schemas.openxmlformats.org/markup-compatibility/2006">
    <mc:Choice Requires="x15">
      <x15ac:absPath xmlns:x15ac="http://schemas.microsoft.com/office/spreadsheetml/2010/11/ac" url="C:\Users\Ximena Salamanca M\OneDrive\Escritorio\CONTRATOS 2024\ALCALDÍA TEUSAQUILLO\MÍNIMA CUANTÍA MOTOBOMBAS\FDLT-MC-010-2024\"/>
    </mc:Choice>
  </mc:AlternateContent>
  <xr:revisionPtr revIDLastSave="0" documentId="13_ncr:1_{5A3C6DED-649F-496D-8C3D-2E9663C22805}" xr6:coauthVersionLast="47" xr6:coauthVersionMax="47" xr10:uidLastSave="{00000000-0000-0000-0000-000000000000}"/>
  <bookViews>
    <workbookView xWindow="-110" yWindow="-110" windowWidth="19420" windowHeight="10300" tabRatio="900"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TRATAMIENTO'!$B$2:$X$58</definedName>
    <definedName name="_xlnm.Print_Area" localSheetId="0">CONTEXTO!$B$2:$F$19</definedName>
    <definedName name="_xlnm.Print_Area" localSheetId="2">EVALUACION!$B$2:$L$73</definedName>
    <definedName name="_xlnm.Print_Area" localSheetId="3">'EVALUACION CON CONTROLES'!$B$2:$R$65</definedName>
    <definedName name="_xlnm.Print_Area" localSheetId="1">'IDENTIFICACION Y ANALISIS'!$B$2:$F$52</definedName>
    <definedName name="contratación">'IDENTIFICACION Y ANALISIS'!$B$35:$B$37</definedName>
    <definedName name="ejecución">'IDENTIFICACION Y ANALISIS'!$B$39:$B$52</definedName>
    <definedName name="OPCIONES">'ASIGNACION Y TRATAMIENTO'!$B$62:$B$64</definedName>
    <definedName name="planeación">'IDENTIFICACION Y ANALISIS'!$B$19:$B$26</definedName>
    <definedName name="selección">'IDENTIFICACION Y ANALISIS'!$B$28:$B$33</definedName>
    <definedName name="_xlnm.Print_Titles" localSheetId="4">'ASIGNACION Y TRATAMIENTO'!$2:$5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2" i="6" l="1"/>
  <c r="S12" i="6"/>
  <c r="T12" i="6"/>
  <c r="W12" i="6"/>
  <c r="X12" i="6"/>
  <c r="N13" i="6"/>
  <c r="S13" i="6"/>
  <c r="T13" i="6"/>
  <c r="W13" i="6"/>
  <c r="X13" i="6"/>
  <c r="N14" i="6"/>
  <c r="S14" i="6"/>
  <c r="T14" i="6"/>
  <c r="W14" i="6"/>
  <c r="X14" i="6"/>
  <c r="N15" i="6"/>
  <c r="S15" i="6"/>
  <c r="T15" i="6"/>
  <c r="W15" i="6"/>
  <c r="X15" i="6"/>
  <c r="N16" i="6"/>
  <c r="S16" i="6"/>
  <c r="T16" i="6"/>
  <c r="W16" i="6"/>
  <c r="X16" i="6"/>
  <c r="N17" i="6"/>
  <c r="S17" i="6"/>
  <c r="T17" i="6"/>
  <c r="W17" i="6"/>
  <c r="X17" i="6"/>
  <c r="N18" i="6"/>
  <c r="S18" i="6"/>
  <c r="T18" i="6"/>
  <c r="W18" i="6"/>
  <c r="X18" i="6"/>
  <c r="N19" i="6"/>
  <c r="S19" i="6"/>
  <c r="T19" i="6"/>
  <c r="W19" i="6"/>
  <c r="X19" i="6"/>
  <c r="N20" i="6"/>
  <c r="S20" i="6"/>
  <c r="T20" i="6"/>
  <c r="W20" i="6"/>
  <c r="X20" i="6"/>
  <c r="N21" i="6"/>
  <c r="S21" i="6"/>
  <c r="T21" i="6"/>
  <c r="W21" i="6"/>
  <c r="X21" i="6"/>
  <c r="N22" i="6"/>
  <c r="S22" i="6"/>
  <c r="T22" i="6"/>
  <c r="W22" i="6"/>
  <c r="X22" i="6"/>
  <c r="N23" i="6"/>
  <c r="S23" i="6"/>
  <c r="T23" i="6"/>
  <c r="W23" i="6"/>
  <c r="X23" i="6"/>
  <c r="N24" i="6"/>
  <c r="S24" i="6"/>
  <c r="T24" i="6"/>
  <c r="W24" i="6"/>
  <c r="X24" i="6"/>
  <c r="N25" i="6"/>
  <c r="S25" i="6"/>
  <c r="T25" i="6"/>
  <c r="W25" i="6"/>
  <c r="X25" i="6"/>
  <c r="N26" i="6"/>
  <c r="S26" i="6"/>
  <c r="T26" i="6"/>
  <c r="W26" i="6"/>
  <c r="X26" i="6"/>
  <c r="N27" i="6"/>
  <c r="S27" i="6"/>
  <c r="T27" i="6"/>
  <c r="W27" i="6"/>
  <c r="X27" i="6"/>
  <c r="N28" i="6"/>
  <c r="S28" i="6"/>
  <c r="T28" i="6"/>
  <c r="W28" i="6"/>
  <c r="X28" i="6"/>
  <c r="N29" i="6"/>
  <c r="S29" i="6"/>
  <c r="T29" i="6"/>
  <c r="W29" i="6"/>
  <c r="X29" i="6"/>
  <c r="N30" i="6"/>
  <c r="S30" i="6"/>
  <c r="T30" i="6"/>
  <c r="W30" i="6"/>
  <c r="X30" i="6"/>
  <c r="N31" i="6"/>
  <c r="S31" i="6"/>
  <c r="T31" i="6"/>
  <c r="W31" i="6"/>
  <c r="X31" i="6"/>
  <c r="N32" i="6"/>
  <c r="S32" i="6"/>
  <c r="T32" i="6"/>
  <c r="W32" i="6"/>
  <c r="X32" i="6"/>
  <c r="N33" i="6"/>
  <c r="S33" i="6"/>
  <c r="T33" i="6"/>
  <c r="W33" i="6"/>
  <c r="X33" i="6"/>
  <c r="N34" i="6"/>
  <c r="S34" i="6"/>
  <c r="T34" i="6"/>
  <c r="W34" i="6"/>
  <c r="X34" i="6"/>
  <c r="N35" i="6"/>
  <c r="S35" i="6"/>
  <c r="T35" i="6"/>
  <c r="W35" i="6"/>
  <c r="X35" i="6"/>
  <c r="N36" i="6"/>
  <c r="S36" i="6"/>
  <c r="T36" i="6"/>
  <c r="W36" i="6"/>
  <c r="X36" i="6"/>
  <c r="N37" i="6"/>
  <c r="S37" i="6"/>
  <c r="T37" i="6"/>
  <c r="W37" i="6"/>
  <c r="X37" i="6"/>
  <c r="N38" i="6"/>
  <c r="S38" i="6"/>
  <c r="T38" i="6"/>
  <c r="W38" i="6"/>
  <c r="X38" i="6"/>
  <c r="N39" i="6"/>
  <c r="S39" i="6"/>
  <c r="T39" i="6"/>
  <c r="W39" i="6"/>
  <c r="X39" i="6"/>
  <c r="N40" i="6"/>
  <c r="S40" i="6"/>
  <c r="T40" i="6"/>
  <c r="W40" i="6"/>
  <c r="X40" i="6"/>
  <c r="G12" i="6"/>
  <c r="H12" i="6"/>
  <c r="I12" i="6"/>
  <c r="G13" i="6"/>
  <c r="H13" i="6"/>
  <c r="I13" i="6"/>
  <c r="G14" i="6"/>
  <c r="H14" i="6"/>
  <c r="I14" i="6"/>
  <c r="G15" i="6"/>
  <c r="H15" i="6"/>
  <c r="I15" i="6"/>
  <c r="G16" i="6"/>
  <c r="H16" i="6"/>
  <c r="I16" i="6"/>
  <c r="G17" i="6"/>
  <c r="H17" i="6"/>
  <c r="I17" i="6"/>
  <c r="G18" i="6"/>
  <c r="H18" i="6"/>
  <c r="I18" i="6"/>
  <c r="G19" i="6"/>
  <c r="H19" i="6"/>
  <c r="I19" i="6"/>
  <c r="G20" i="6"/>
  <c r="H20" i="6"/>
  <c r="I20" i="6"/>
  <c r="G21" i="6"/>
  <c r="H21" i="6"/>
  <c r="I21" i="6"/>
  <c r="G22" i="6"/>
  <c r="H22" i="6"/>
  <c r="I22" i="6"/>
  <c r="G23" i="6"/>
  <c r="H23" i="6"/>
  <c r="I23" i="6"/>
  <c r="G24" i="6"/>
  <c r="H24" i="6"/>
  <c r="I24" i="6"/>
  <c r="G25" i="6"/>
  <c r="H25" i="6"/>
  <c r="I25" i="6"/>
  <c r="G26" i="6"/>
  <c r="H26" i="6"/>
  <c r="I26" i="6"/>
  <c r="G27" i="6"/>
  <c r="H27" i="6"/>
  <c r="I27" i="6"/>
  <c r="G28" i="6"/>
  <c r="H28" i="6"/>
  <c r="I28" i="6"/>
  <c r="G29" i="6"/>
  <c r="H29" i="6"/>
  <c r="I29" i="6"/>
  <c r="G30" i="6"/>
  <c r="H30" i="6"/>
  <c r="I30" i="6"/>
  <c r="G31" i="6"/>
  <c r="H31" i="6"/>
  <c r="I31" i="6"/>
  <c r="G32" i="6"/>
  <c r="H32" i="6"/>
  <c r="I32" i="6"/>
  <c r="G33" i="6"/>
  <c r="H33" i="6"/>
  <c r="I33" i="6"/>
  <c r="G34" i="6"/>
  <c r="H34" i="6"/>
  <c r="I34" i="6"/>
  <c r="G35" i="6"/>
  <c r="H35" i="6"/>
  <c r="I35" i="6"/>
  <c r="G36" i="6"/>
  <c r="H36" i="6"/>
  <c r="I36" i="6"/>
  <c r="G37" i="6"/>
  <c r="H37" i="6"/>
  <c r="I37" i="6"/>
  <c r="G38" i="6"/>
  <c r="H38" i="6"/>
  <c r="I38" i="6"/>
  <c r="G39" i="6"/>
  <c r="H39" i="6"/>
  <c r="I39" i="6"/>
  <c r="G40" i="6"/>
  <c r="H40" i="6"/>
  <c r="I40" i="6"/>
  <c r="J45" i="15" l="1"/>
  <c r="P40" i="6" s="1"/>
  <c r="J44" i="15"/>
  <c r="P39" i="6" s="1"/>
  <c r="J43" i="15"/>
  <c r="P38" i="6" s="1"/>
  <c r="J42" i="15"/>
  <c r="P37" i="6" s="1"/>
  <c r="J41" i="15"/>
  <c r="P36" i="6" s="1"/>
  <c r="J40" i="15"/>
  <c r="P35" i="6" s="1"/>
  <c r="J39" i="15"/>
  <c r="P34" i="6" s="1"/>
  <c r="J38" i="15"/>
  <c r="P33" i="6" s="1"/>
  <c r="J37" i="15"/>
  <c r="P32" i="6" s="1"/>
  <c r="J36" i="15"/>
  <c r="P31" i="6" s="1"/>
  <c r="J35" i="15"/>
  <c r="P30" i="6" s="1"/>
  <c r="J34" i="15"/>
  <c r="P29" i="6" s="1"/>
  <c r="J33" i="15"/>
  <c r="P28" i="6" s="1"/>
  <c r="J32" i="15"/>
  <c r="P27" i="6" s="1"/>
  <c r="J31" i="15"/>
  <c r="P26" i="6" s="1"/>
  <c r="J30" i="15"/>
  <c r="P25" i="6" s="1"/>
  <c r="J29" i="15"/>
  <c r="P24" i="6" s="1"/>
  <c r="J28" i="15"/>
  <c r="P23" i="6" s="1"/>
  <c r="J27" i="15"/>
  <c r="P22" i="6" s="1"/>
  <c r="J26" i="15"/>
  <c r="P21" i="6" s="1"/>
  <c r="J25" i="15"/>
  <c r="P20" i="6" s="1"/>
  <c r="J24" i="15"/>
  <c r="P19" i="6" s="1"/>
  <c r="J23" i="15"/>
  <c r="P18" i="6" s="1"/>
  <c r="J22" i="15"/>
  <c r="P17" i="6" s="1"/>
  <c r="J21" i="15"/>
  <c r="P16" i="6" s="1"/>
  <c r="J20" i="15"/>
  <c r="P15" i="6" s="1"/>
  <c r="J19" i="15"/>
  <c r="P14" i="6" s="1"/>
  <c r="J18" i="15"/>
  <c r="P13" i="6" s="1"/>
  <c r="J17" i="15"/>
  <c r="P12" i="6" s="1"/>
  <c r="I45" i="15"/>
  <c r="I44" i="15"/>
  <c r="O39" i="6" s="1"/>
  <c r="I43" i="15"/>
  <c r="I42" i="15"/>
  <c r="O37" i="6" s="1"/>
  <c r="I41" i="15"/>
  <c r="I40" i="15"/>
  <c r="I39" i="15"/>
  <c r="O34" i="6" s="1"/>
  <c r="I38" i="15"/>
  <c r="O33" i="6" s="1"/>
  <c r="I37" i="15"/>
  <c r="I36" i="15"/>
  <c r="O31" i="6" s="1"/>
  <c r="I35" i="15"/>
  <c r="O30" i="6" s="1"/>
  <c r="I34" i="15"/>
  <c r="I33" i="15"/>
  <c r="O28" i="6" s="1"/>
  <c r="I32" i="15"/>
  <c r="O27" i="6" s="1"/>
  <c r="I31" i="15"/>
  <c r="O26" i="6" s="1"/>
  <c r="I30" i="15"/>
  <c r="O25" i="6" s="1"/>
  <c r="I29" i="15"/>
  <c r="I28" i="15"/>
  <c r="O23" i="6" s="1"/>
  <c r="I27" i="15"/>
  <c r="O22" i="6" s="1"/>
  <c r="I26" i="15"/>
  <c r="I25" i="15"/>
  <c r="O20" i="6" s="1"/>
  <c r="I24" i="15"/>
  <c r="O19" i="6" s="1"/>
  <c r="I23" i="15"/>
  <c r="I22" i="15"/>
  <c r="I21" i="15"/>
  <c r="O16" i="6" s="1"/>
  <c r="I20" i="15"/>
  <c r="I19" i="15"/>
  <c r="I18" i="15"/>
  <c r="O13" i="6" s="1"/>
  <c r="I17" i="15"/>
  <c r="O12" i="6" s="1"/>
  <c r="C17" i="15"/>
  <c r="C12" i="6" s="1"/>
  <c r="C18" i="15"/>
  <c r="C13" i="6" s="1"/>
  <c r="C19" i="15"/>
  <c r="C14" i="6" s="1"/>
  <c r="C20" i="15"/>
  <c r="C15" i="6" s="1"/>
  <c r="C21" i="15"/>
  <c r="C16" i="6" s="1"/>
  <c r="C22" i="15"/>
  <c r="C17" i="6" s="1"/>
  <c r="C23" i="15"/>
  <c r="C18" i="6" s="1"/>
  <c r="C24" i="15"/>
  <c r="C19" i="6" s="1"/>
  <c r="C25" i="15"/>
  <c r="C20" i="6" s="1"/>
  <c r="C26" i="15"/>
  <c r="C21" i="6" s="1"/>
  <c r="C27" i="15"/>
  <c r="C22" i="6" s="1"/>
  <c r="C28" i="15"/>
  <c r="C23" i="6" s="1"/>
  <c r="C29" i="15"/>
  <c r="C24" i="6" s="1"/>
  <c r="C30" i="15"/>
  <c r="C25" i="6" s="1"/>
  <c r="C31" i="15"/>
  <c r="C26" i="6" s="1"/>
  <c r="C32" i="15"/>
  <c r="C27" i="6" s="1"/>
  <c r="C33" i="15"/>
  <c r="C28" i="6" s="1"/>
  <c r="C34" i="15"/>
  <c r="C29" i="6" s="1"/>
  <c r="C35" i="15"/>
  <c r="C30" i="6" s="1"/>
  <c r="C36" i="15"/>
  <c r="C31" i="6" s="1"/>
  <c r="C37" i="15"/>
  <c r="C32" i="6" s="1"/>
  <c r="C38" i="15"/>
  <c r="C33" i="6" s="1"/>
  <c r="C39" i="15"/>
  <c r="C34" i="6" s="1"/>
  <c r="C40" i="15"/>
  <c r="C35" i="6" s="1"/>
  <c r="C41" i="15"/>
  <c r="C36" i="6" s="1"/>
  <c r="C42" i="15"/>
  <c r="C37" i="6" s="1"/>
  <c r="C43" i="15"/>
  <c r="C38" i="6" s="1"/>
  <c r="C44" i="15"/>
  <c r="C39" i="6" s="1"/>
  <c r="C45" i="15"/>
  <c r="C40" i="6" s="1"/>
  <c r="B17" i="15"/>
  <c r="D12" i="6" s="1"/>
  <c r="B18" i="15"/>
  <c r="D13" i="6" s="1"/>
  <c r="B19" i="15"/>
  <c r="D14" i="6" s="1"/>
  <c r="B20" i="15"/>
  <c r="D15" i="6" s="1"/>
  <c r="B21" i="15"/>
  <c r="D16" i="6" s="1"/>
  <c r="B22" i="15"/>
  <c r="D17" i="6" s="1"/>
  <c r="B23" i="15"/>
  <c r="D18" i="6" s="1"/>
  <c r="B24" i="15"/>
  <c r="D19" i="6" s="1"/>
  <c r="B25" i="15"/>
  <c r="D20" i="6" s="1"/>
  <c r="B26" i="15"/>
  <c r="D21" i="6" s="1"/>
  <c r="B27" i="15"/>
  <c r="D22" i="6" s="1"/>
  <c r="B28" i="15"/>
  <c r="D23" i="6" s="1"/>
  <c r="B29" i="15"/>
  <c r="D24" i="6" s="1"/>
  <c r="B30" i="15"/>
  <c r="D25" i="6" s="1"/>
  <c r="B31" i="15"/>
  <c r="D26" i="6" s="1"/>
  <c r="B32" i="15"/>
  <c r="D27" i="6" s="1"/>
  <c r="B33" i="15"/>
  <c r="D28" i="6" s="1"/>
  <c r="B34" i="15"/>
  <c r="D29" i="6" s="1"/>
  <c r="B35" i="15"/>
  <c r="D30" i="6" s="1"/>
  <c r="B36" i="15"/>
  <c r="D31" i="6" s="1"/>
  <c r="B37" i="15"/>
  <c r="D32" i="6" s="1"/>
  <c r="B38" i="15"/>
  <c r="D33" i="6" s="1"/>
  <c r="B39" i="15"/>
  <c r="D34" i="6" s="1"/>
  <c r="B40" i="15"/>
  <c r="D35" i="6" s="1"/>
  <c r="B41" i="15"/>
  <c r="D36" i="6" s="1"/>
  <c r="B42" i="15"/>
  <c r="D37" i="6" s="1"/>
  <c r="B43" i="15"/>
  <c r="D38" i="6" s="1"/>
  <c r="B44" i="15"/>
  <c r="D39" i="6" s="1"/>
  <c r="B45" i="15"/>
  <c r="D40" i="6" s="1"/>
  <c r="F34" i="6" l="1"/>
  <c r="E34" i="6"/>
  <c r="F24" i="6"/>
  <c r="E24" i="6"/>
  <c r="F17" i="6"/>
  <c r="E17" i="6"/>
  <c r="K19" i="15"/>
  <c r="O14" i="6"/>
  <c r="K26" i="15"/>
  <c r="O21" i="6"/>
  <c r="K43" i="15"/>
  <c r="O38" i="6"/>
  <c r="E29" i="6"/>
  <c r="F29" i="6"/>
  <c r="F18" i="6"/>
  <c r="E18" i="6"/>
  <c r="K20" i="15"/>
  <c r="O15" i="6"/>
  <c r="K37" i="15"/>
  <c r="O32" i="6"/>
  <c r="F28" i="6"/>
  <c r="E28" i="6"/>
  <c r="E33" i="6"/>
  <c r="F33" i="6"/>
  <c r="F39" i="6"/>
  <c r="E39" i="6"/>
  <c r="E32" i="6"/>
  <c r="F32" i="6"/>
  <c r="E22" i="6"/>
  <c r="F22" i="6"/>
  <c r="F15" i="6"/>
  <c r="E15" i="6"/>
  <c r="F23" i="6"/>
  <c r="E23" i="6"/>
  <c r="F38" i="6"/>
  <c r="E38" i="6"/>
  <c r="F21" i="6"/>
  <c r="E21" i="6"/>
  <c r="F14" i="6"/>
  <c r="E14" i="6"/>
  <c r="K22" i="15"/>
  <c r="O17" i="6"/>
  <c r="K29" i="15"/>
  <c r="O24" i="6"/>
  <c r="F36" i="6"/>
  <c r="E36" i="6"/>
  <c r="F40" i="6"/>
  <c r="E40" i="6"/>
  <c r="F35" i="6"/>
  <c r="E35" i="6"/>
  <c r="E27" i="6"/>
  <c r="F27" i="6"/>
  <c r="F37" i="6"/>
  <c r="E37" i="6"/>
  <c r="F31" i="6"/>
  <c r="E31" i="6"/>
  <c r="F26" i="6"/>
  <c r="E26" i="6"/>
  <c r="F20" i="6"/>
  <c r="E20" i="6"/>
  <c r="F13" i="6"/>
  <c r="E13" i="6"/>
  <c r="K23" i="15"/>
  <c r="O18" i="6"/>
  <c r="K40" i="15"/>
  <c r="O35" i="6"/>
  <c r="K45" i="15"/>
  <c r="O40" i="6"/>
  <c r="F30" i="6"/>
  <c r="E30" i="6"/>
  <c r="E25" i="6"/>
  <c r="F25" i="6"/>
  <c r="F19" i="6"/>
  <c r="E19" i="6"/>
  <c r="F12" i="6"/>
  <c r="E12" i="6"/>
  <c r="K34" i="15"/>
  <c r="O29" i="6"/>
  <c r="K41" i="15"/>
  <c r="O36" i="6"/>
  <c r="E16" i="6"/>
  <c r="F16" i="6"/>
  <c r="K18" i="15"/>
  <c r="K25" i="15"/>
  <c r="K31" i="15"/>
  <c r="K36" i="15"/>
  <c r="K42" i="15"/>
  <c r="K17" i="15"/>
  <c r="K21" i="15"/>
  <c r="K24" i="15"/>
  <c r="K28" i="15"/>
  <c r="K32" i="15"/>
  <c r="K35" i="15"/>
  <c r="K38" i="15"/>
  <c r="K44" i="15"/>
  <c r="K39" i="15"/>
  <c r="K33" i="15"/>
  <c r="K30" i="15"/>
  <c r="K27" i="15"/>
  <c r="L30" i="15" l="1"/>
  <c r="R25" i="6" s="1"/>
  <c r="Q25" i="6"/>
  <c r="L32" i="15"/>
  <c r="R27" i="6" s="1"/>
  <c r="Q27" i="6"/>
  <c r="L25" i="15"/>
  <c r="R20" i="6" s="1"/>
  <c r="Q20" i="6"/>
  <c r="L23" i="15"/>
  <c r="R18" i="6" s="1"/>
  <c r="Q18" i="6"/>
  <c r="L37" i="15"/>
  <c r="R32" i="6" s="1"/>
  <c r="Q32" i="6"/>
  <c r="L26" i="15"/>
  <c r="R21" i="6" s="1"/>
  <c r="Q21" i="6"/>
  <c r="L33" i="15"/>
  <c r="R28" i="6" s="1"/>
  <c r="Q28" i="6"/>
  <c r="L24" i="15"/>
  <c r="R19" i="6" s="1"/>
  <c r="Q19" i="6"/>
  <c r="L39" i="15"/>
  <c r="R34" i="6" s="1"/>
  <c r="Q34" i="6"/>
  <c r="L21" i="15"/>
  <c r="R16" i="6" s="1"/>
  <c r="Q16" i="6"/>
  <c r="L17" i="15"/>
  <c r="R12" i="6" s="1"/>
  <c r="Q12" i="6"/>
  <c r="L44" i="15"/>
  <c r="R39" i="6" s="1"/>
  <c r="Q39" i="6"/>
  <c r="L42" i="15"/>
  <c r="R37" i="6" s="1"/>
  <c r="Q37" i="6"/>
  <c r="L41" i="15"/>
  <c r="R36" i="6" s="1"/>
  <c r="Q36" i="6"/>
  <c r="L45" i="15"/>
  <c r="R40" i="6" s="1"/>
  <c r="Q40" i="6"/>
  <c r="L29" i="15"/>
  <c r="R24" i="6" s="1"/>
  <c r="Q24" i="6"/>
  <c r="L20" i="15"/>
  <c r="R15" i="6" s="1"/>
  <c r="Q15" i="6"/>
  <c r="L43" i="15"/>
  <c r="R38" i="6" s="1"/>
  <c r="Q38" i="6"/>
  <c r="L19" i="15"/>
  <c r="R14" i="6" s="1"/>
  <c r="Q14" i="6"/>
  <c r="L38" i="15"/>
  <c r="R33" i="6" s="1"/>
  <c r="Q33" i="6"/>
  <c r="L36" i="15"/>
  <c r="R31" i="6" s="1"/>
  <c r="Q31" i="6"/>
  <c r="L28" i="15"/>
  <c r="R23" i="6" s="1"/>
  <c r="Q23" i="6"/>
  <c r="L18" i="15"/>
  <c r="R13" i="6" s="1"/>
  <c r="Q13" i="6"/>
  <c r="L27" i="15"/>
  <c r="R22" i="6" s="1"/>
  <c r="Q22" i="6"/>
  <c r="L35" i="15"/>
  <c r="R30" i="6" s="1"/>
  <c r="Q30" i="6"/>
  <c r="L31" i="15"/>
  <c r="R26" i="6" s="1"/>
  <c r="Q26" i="6"/>
  <c r="L34" i="15"/>
  <c r="R29" i="6" s="1"/>
  <c r="Q29" i="6"/>
  <c r="L40" i="15"/>
  <c r="R35" i="6" s="1"/>
  <c r="Q35" i="6"/>
  <c r="L22" i="15"/>
  <c r="R17" i="6" s="1"/>
  <c r="Q17" i="6"/>
  <c r="K46" i="11"/>
  <c r="K44" i="11"/>
  <c r="K45" i="11"/>
  <c r="K42" i="11"/>
  <c r="K43" i="11"/>
  <c r="K39" i="11"/>
  <c r="K40" i="11"/>
  <c r="K38" i="11"/>
  <c r="K41" i="11"/>
  <c r="K33" i="11"/>
  <c r="K34" i="11"/>
  <c r="K35" i="11"/>
  <c r="K31" i="11"/>
  <c r="K32" i="11"/>
  <c r="K36" i="11"/>
  <c r="K37" i="11"/>
  <c r="L40" i="11" l="1"/>
  <c r="K34" i="6" s="1"/>
  <c r="J34" i="6"/>
  <c r="L35" i="11"/>
  <c r="K29" i="6" s="1"/>
  <c r="J29" i="6"/>
  <c r="L43" i="11"/>
  <c r="K37" i="6" s="1"/>
  <c r="J37" i="6"/>
  <c r="L31" i="11"/>
  <c r="K25" i="6" s="1"/>
  <c r="J25" i="6"/>
  <c r="L37" i="11"/>
  <c r="K31" i="6" s="1"/>
  <c r="J31" i="6"/>
  <c r="L36" i="11"/>
  <c r="K30" i="6" s="1"/>
  <c r="J30" i="6"/>
  <c r="L42" i="11"/>
  <c r="K36" i="6" s="1"/>
  <c r="J36" i="6"/>
  <c r="L46" i="11"/>
  <c r="K40" i="6" s="1"/>
  <c r="J40" i="6"/>
  <c r="L39" i="11"/>
  <c r="K33" i="6" s="1"/>
  <c r="J33" i="6"/>
  <c r="L34" i="11"/>
  <c r="K28" i="6" s="1"/>
  <c r="J28" i="6"/>
  <c r="L45" i="11"/>
  <c r="K39" i="6" s="1"/>
  <c r="J39" i="6"/>
  <c r="L33" i="11"/>
  <c r="K27" i="6" s="1"/>
  <c r="J27" i="6"/>
  <c r="L41" i="11"/>
  <c r="K35" i="6" s="1"/>
  <c r="J35" i="6"/>
  <c r="L44" i="11"/>
  <c r="K38" i="6" s="1"/>
  <c r="J38" i="6"/>
  <c r="L32" i="11"/>
  <c r="K26" i="6" s="1"/>
  <c r="J26" i="6"/>
  <c r="L38" i="11"/>
  <c r="K32" i="6" s="1"/>
  <c r="J32" i="6"/>
  <c r="I16" i="15"/>
  <c r="O11" i="6" s="1"/>
  <c r="J16" i="15"/>
  <c r="P11" i="6" s="1"/>
  <c r="C16" i="15"/>
  <c r="K17" i="11"/>
  <c r="J11" i="6" s="1"/>
  <c r="B6" i="15"/>
  <c r="K30" i="11"/>
  <c r="J24" i="6" s="1"/>
  <c r="K29" i="11"/>
  <c r="K28" i="11"/>
  <c r="K27" i="11"/>
  <c r="K26" i="11"/>
  <c r="J20" i="6" s="1"/>
  <c r="K25" i="11"/>
  <c r="K24" i="11"/>
  <c r="K23" i="11"/>
  <c r="K22" i="11"/>
  <c r="K21" i="11"/>
  <c r="K20" i="11"/>
  <c r="K19" i="11"/>
  <c r="J13" i="6" s="1"/>
  <c r="K18" i="11"/>
  <c r="J12" i="6" s="1"/>
  <c r="B16" i="15"/>
  <c r="D11" i="6" s="1"/>
  <c r="X11" i="6"/>
  <c r="W11" i="6"/>
  <c r="T11" i="6"/>
  <c r="S11" i="6"/>
  <c r="N11" i="6"/>
  <c r="I11" i="6"/>
  <c r="H11" i="6"/>
  <c r="G11" i="6"/>
  <c r="L23" i="11" l="1"/>
  <c r="K17" i="6" s="1"/>
  <c r="J17" i="6"/>
  <c r="L24" i="11"/>
  <c r="K18" i="6" s="1"/>
  <c r="J18" i="6"/>
  <c r="L25" i="11"/>
  <c r="K19" i="6" s="1"/>
  <c r="J19" i="6"/>
  <c r="L21" i="11"/>
  <c r="K15" i="6" s="1"/>
  <c r="J15" i="6"/>
  <c r="L22" i="11"/>
  <c r="K16" i="6" s="1"/>
  <c r="J16" i="6"/>
  <c r="L27" i="11"/>
  <c r="K21" i="6" s="1"/>
  <c r="J21" i="6"/>
  <c r="L20" i="11"/>
  <c r="K14" i="6" s="1"/>
  <c r="J14" i="6"/>
  <c r="L28" i="11"/>
  <c r="K22" i="6" s="1"/>
  <c r="J22" i="6"/>
  <c r="L29" i="11"/>
  <c r="K23" i="6" s="1"/>
  <c r="J23" i="6"/>
  <c r="C11" i="6"/>
  <c r="E11" i="6" s="1"/>
  <c r="L19" i="11"/>
  <c r="K13" i="6" s="1"/>
  <c r="L18" i="11"/>
  <c r="K12" i="6" s="1"/>
  <c r="L30" i="11"/>
  <c r="K24" i="6" s="1"/>
  <c r="L26" i="11"/>
  <c r="K20" i="6" s="1"/>
  <c r="K16" i="15"/>
  <c r="L17" i="11"/>
  <c r="K11" i="6" s="1"/>
  <c r="F11" i="6" l="1"/>
  <c r="Q11" i="6"/>
  <c r="L16" i="15"/>
  <c r="R11" i="6" s="1"/>
</calcChain>
</file>

<file path=xl/sharedStrings.xml><?xml version="1.0" encoding="utf-8"?>
<sst xmlns="http://schemas.openxmlformats.org/spreadsheetml/2006/main" count="649" uniqueCount="201">
  <si>
    <t>Catastrófico</t>
  </si>
  <si>
    <t>Moderado</t>
  </si>
  <si>
    <t>Probabilidad</t>
  </si>
  <si>
    <t>Impacto</t>
  </si>
  <si>
    <t>Regulatorios</t>
  </si>
  <si>
    <t>%</t>
  </si>
  <si>
    <t>Probabilidad de Ocurrencia</t>
  </si>
  <si>
    <t>DEFINICIONES</t>
  </si>
  <si>
    <t>Raro (puede ocurrir excepcionalmente)</t>
  </si>
  <si>
    <t>Improbable (puede ocurrir ocasionalmente)</t>
  </si>
  <si>
    <t>Posible (puede ocurrir en cualquier momento futuro)</t>
  </si>
  <si>
    <t>Probable (probablemente va a ocurrir)</t>
  </si>
  <si>
    <t>Casi cierto (ocurre en la mayoria de circunstancias)</t>
  </si>
  <si>
    <t>Valoración</t>
  </si>
  <si>
    <t>Catagoria</t>
  </si>
  <si>
    <t>Categoria del Riesgo</t>
  </si>
  <si>
    <t>Insignificante</t>
  </si>
  <si>
    <t>Menor</t>
  </si>
  <si>
    <t>Mayor</t>
  </si>
  <si>
    <t>Categoria</t>
  </si>
  <si>
    <t>Impacto del Riesgo</t>
  </si>
  <si>
    <t>Valoración del Riesgo</t>
  </si>
  <si>
    <t>Categoría</t>
  </si>
  <si>
    <t xml:space="preserve">8, 9 y 10 </t>
  </si>
  <si>
    <t>Riesgo extremo</t>
  </si>
  <si>
    <t xml:space="preserve">6 y 7 </t>
  </si>
  <si>
    <t>Riesgo alto</t>
  </si>
  <si>
    <t>Riesgo medio</t>
  </si>
  <si>
    <t xml:space="preserve">2, 3 y 4 </t>
  </si>
  <si>
    <t>Riesgo bajo</t>
  </si>
  <si>
    <t>Economicos</t>
  </si>
  <si>
    <t>Sociales o Políticos</t>
  </si>
  <si>
    <t>Operacionales</t>
  </si>
  <si>
    <t>TIPO</t>
  </si>
  <si>
    <t>CLASE</t>
  </si>
  <si>
    <t>FUENTE</t>
  </si>
  <si>
    <t>ETAPAS</t>
  </si>
  <si>
    <t>Inadecuada escogencia de la modalidad de contratación</t>
  </si>
  <si>
    <t xml:space="preserve">Requisitos habilitantes inapropiados para el proceso de selección </t>
  </si>
  <si>
    <t xml:space="preserve">Inadecuada  descripción del bien o servicio requerido </t>
  </si>
  <si>
    <t>Ausencia de fundamentación de la justificación y conveniencia de la contratación</t>
  </si>
  <si>
    <t>Requisitos habilitantes que impidan la selección objetiva</t>
  </si>
  <si>
    <t>Inadecuado manejo administrativo del proceso contractual</t>
  </si>
  <si>
    <t>Inadecuada evaluación de las ofertas y/o verificación de requisitos habilitantes</t>
  </si>
  <si>
    <t>Contestación inoportuna a todas las observaciones formuladas a los documentos de la contratación</t>
  </si>
  <si>
    <t>No publicación de la documentación del proceso de selección en el SECOP</t>
  </si>
  <si>
    <t>Confabulacion de los proponentes (Colusión)</t>
  </si>
  <si>
    <t>Falta de constitución o constitución tardía de la garantía única. Aceptación de garantías que no se ajustan a lo contemplado en el contrato</t>
  </si>
  <si>
    <t>Fluctuaciones del valor de la moneda</t>
  </si>
  <si>
    <t>Variación de los precios del mercado</t>
  </si>
  <si>
    <t>Factores políticos o macroeconómicos.</t>
  </si>
  <si>
    <t>Cancelación de pedidos.</t>
  </si>
  <si>
    <t>Variación en la disponibilidad o en el costo de los insumos necesarios para prestar los servicios.</t>
  </si>
  <si>
    <t>Incumplimiento de la administración en los pagos.</t>
  </si>
  <si>
    <t>Imposición de nuevos tributos</t>
  </si>
  <si>
    <t>Imposición de nuevos trámites o permisos</t>
  </si>
  <si>
    <t>Cambios en el marco regulatorio o normatividad aplicable al proyecto.</t>
  </si>
  <si>
    <t>Inadecuada identificación de las condiciones contractuales</t>
  </si>
  <si>
    <t>De la naturaleza</t>
  </si>
  <si>
    <t>Eventos naturales tales como lluvias, inundaciones y sequias entre otros</t>
  </si>
  <si>
    <t>Falta de claridad en la elaboración de los actos administrativos</t>
  </si>
  <si>
    <t>SELECCIÓN</t>
  </si>
  <si>
    <t>CONTRATACIÓN</t>
  </si>
  <si>
    <t>EJECUCIÓN</t>
  </si>
  <si>
    <t>PLANEACIÓN</t>
  </si>
  <si>
    <t>Estatal</t>
  </si>
  <si>
    <t>Especifico</t>
  </si>
  <si>
    <t>General</t>
  </si>
  <si>
    <t>Interno</t>
  </si>
  <si>
    <t>Externo</t>
  </si>
  <si>
    <t>ETAPA</t>
  </si>
  <si>
    <t>No</t>
  </si>
  <si>
    <t>Clase</t>
  </si>
  <si>
    <t>Fuente</t>
  </si>
  <si>
    <t>Etapa</t>
  </si>
  <si>
    <t>Descripción (Que puede pasar y, cómo puede ocurrir)</t>
  </si>
  <si>
    <t>Consecuencias de la ocurrencia del evento</t>
  </si>
  <si>
    <t>Calificación total</t>
  </si>
  <si>
    <t>Prioridad</t>
  </si>
  <si>
    <t>¿A quien se le asigna?</t>
  </si>
  <si>
    <t>Tratamiento/Controles a ser implementados</t>
  </si>
  <si>
    <t>Calificación Total</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</si>
  <si>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</si>
  <si>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</si>
  <si>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</si>
  <si>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</si>
  <si>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</si>
  <si>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</si>
  <si>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INSTRUCCIONES PARA LA IDENTIFICACIÓN,  ANALISIS, EVALUACIÓN , ASIGNACIÓN Y TRATAMIENTO DE RIESGOS EN LA CONTRATACIÓN</t>
  </si>
  <si>
    <t>1) Describa el tratamiento/controles a ser implementados</t>
  </si>
  <si>
    <t>Calificación Cualitativa</t>
  </si>
  <si>
    <t>Calificación Monetaria</t>
  </si>
  <si>
    <t>Obstruye la ejecución del contrato de manera intrascendente.</t>
  </si>
  <si>
    <t>Perturba la ejecución del contrato de manera grave imposibilitando la consecución del objeto contractual.</t>
  </si>
  <si>
    <t>Impacto sobre el valor del contrato en más del treinta por ciento (30%).</t>
  </si>
  <si>
    <t>Obstruye la ejecución del contrato sustancialmente pero aun así permite la consecución del objeto contractual</t>
  </si>
  <si>
    <t>Incrementa el valor del contrato entre el quince (15%) y el treinta por ciento (30%).</t>
  </si>
  <si>
    <t>Afecta la ejecución del contrato sin alterar el beneficio para las partes</t>
  </si>
  <si>
    <t>Genera un impacto sobre el valor del contrato entre el cinco (5%) y el quince por ciento (15%).</t>
  </si>
  <si>
    <t>Dificulta la ejecución del contrato de manera baja, aplicando medidas mínimas se pueden lograr el objeto contractual</t>
  </si>
  <si>
    <t>Los sobrecostos no representan más del cinco por ciento (5%) del valor del contrato.</t>
  </si>
  <si>
    <t>Los sobrecostos no representan más del uno por ciento (1%) del valor del contrato.</t>
  </si>
  <si>
    <t>Cualitativa</t>
  </si>
  <si>
    <t>Monetaria</t>
  </si>
  <si>
    <t>CALIFICACIÓN</t>
  </si>
  <si>
    <t>ESTABLECER EL CONTEXTO</t>
  </si>
  <si>
    <t xml:space="preserve">Categoria </t>
  </si>
  <si>
    <t>Inadecuado análisis  económico estimativo del valor del contrato</t>
  </si>
  <si>
    <t>Falta de solicitud o solicitud tardía del registro  presupuestal</t>
  </si>
  <si>
    <t>Esta matriz es un documento anexo del Estudio Previo</t>
  </si>
  <si>
    <t xml:space="preserve">Falta de profundidad en el estudio de sector no identificandose claramente aspectos de oferta y demanda </t>
  </si>
  <si>
    <t xml:space="preserve">Riesgo de que no se firme el contrato. </t>
  </si>
  <si>
    <t>¿Cómo se realiza el monitoreo?</t>
  </si>
  <si>
    <t>SDG</t>
  </si>
  <si>
    <t>CONTRATISTA</t>
  </si>
  <si>
    <t>CONTRATISTA Y SDG</t>
  </si>
  <si>
    <t>MATRIZ DE RIESGOS DE CONTRATACIÓN</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</si>
  <si>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</si>
  <si>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t>5) Al realizar las anteriores actividades se obtendrá la calificación total y la valoración del riesgo (prioridad).</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</si>
  <si>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</si>
  <si>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</si>
  <si>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</si>
  <si>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6) Continúe en la hoja de "EVALUACIÓN DE CONTROLES"</t>
  </si>
  <si>
    <t>2) Describa las consecuencias de la ocurrencia del Riesgo/evento.</t>
  </si>
  <si>
    <t>3) Continúe en la hoja de "ASIGNACIÓN Y TRATAMIENTO" y diligencie las siguientes casillas: A quien se le asigna y el porcentaje que asume cada una de las partes en caso de que sea compartido.</t>
  </si>
  <si>
    <t>1) Diligencie el objeto contractual y seleccione la(s) etapas  y los riesgos que aplican al objeto contractual, de acuerdo a lo definido en la hoja de "IDENTIFICACIÓN Y ANÁLISIS"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</si>
  <si>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</si>
  <si>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Código: GCO-GCI-F164
Versión: 02
Vigencia: 01 de diciembre de 2022
Caso HOLA: 280117</t>
  </si>
  <si>
    <t>Demora en el inicio previsto para la ejecución</t>
  </si>
  <si>
    <t>Calidad  de  elementos y/o servicio</t>
  </si>
  <si>
    <t>Daños a los bienes</t>
  </si>
  <si>
    <t>Retrasos en la revisión y ajuste del estudio previo y aprobación del mismo por parte del Fondo y el área que genera la  necesidad.</t>
  </si>
  <si>
    <t>Demora o incumplimiento de los plazos legales para la publicación de los actos y/o documentos derivados de los procesos contractuales</t>
  </si>
  <si>
    <t xml:space="preserve">Implicaciones de responsabilidad legal y disciplinaria  que se derivan de tal conducta. </t>
  </si>
  <si>
    <t>Afecta el cumplimiento del contrato y de igual manera las obligaciones del contratista, lo cual puede generar sanciones.</t>
  </si>
  <si>
    <t>Genera una carga adicional a las previstas, que puede afectar a cualquiera o a las dos partes del contrato. No obstante, es poco probable por la duración y naturaleza del contrato</t>
  </si>
  <si>
    <t>Retraso en la estructuración y proyección del proceso</t>
  </si>
  <si>
    <t>Se retrasa el inicio de ejecución del contrato</t>
  </si>
  <si>
    <t>Posible desequilibrio económico en el contrato</t>
  </si>
  <si>
    <t>Afectación en la ejecución del contrato</t>
  </si>
  <si>
    <t xml:space="preserve">Cambios en la políticas públicas, ramos, incremento de precios que afecta la ejecución del contrato </t>
  </si>
  <si>
    <t>Retrasos en la entrega de productos y por ende en la ejecución</t>
  </si>
  <si>
    <t>Desequilibrio económico y retraso en la ejecución.</t>
  </si>
  <si>
    <t>Reprogramación de entregas</t>
  </si>
  <si>
    <t>Afectación en el inicio de entregas y/o actividades</t>
  </si>
  <si>
    <t>Afectación y retrasos frente al plan de trabajo y cronograma propuestos.</t>
  </si>
  <si>
    <t>Retrasos en las entregas tras solicitud de cambios en los mismos.</t>
  </si>
  <si>
    <t xml:space="preserve">Variación en las condiciones tributarias iniciales </t>
  </si>
  <si>
    <t>Suspensión del contrato</t>
  </si>
  <si>
    <t>Determinar todos los requisitos del proceso de contratación, a partir de un adecuado estudio de mercado que cumpla con todas y cada una de las recomendaciones legales en la materia, en especial las que compete para procesos de servicios de suministro.</t>
  </si>
  <si>
    <t>Realizar el análisis, consolidación y verificación de la información consignada en los documentos del proceso de contratación.</t>
  </si>
  <si>
    <t>Elaborar los documentos del proceso de contratación, con un correcto análisis del mercado</t>
  </si>
  <si>
    <t>Elaborar los documentos del proceso de contratación, atendiendo cada una de las recomendaciones legales y realizar una correcta aplicación de la normatividad vigente.</t>
  </si>
  <si>
    <t>Control y vigilancia del cumplimiento de los requisitos de Ley para la celebración, el perfeccionamiento y de ejecución del contrato.</t>
  </si>
  <si>
    <t>Control y vigilancia del cumplimiento de los requisitos de Ley para la celebración, el perfeccionamiento y de ejecucion del contrato.</t>
  </si>
  <si>
    <t>Cumplimiento del manual de supervisión e interventoría de la Secretaría Distrital de Gobierno para un correcto seguimiento en la ejecucion del contrato.</t>
  </si>
  <si>
    <t>Evaluar el proceso de contratación, atendiendo cada una de las recomendaciones legales y realizar una correcta aplicación de la normatividad vigente.</t>
  </si>
  <si>
    <t>NO</t>
  </si>
  <si>
    <t>Etapa Precontractual</t>
  </si>
  <si>
    <t>Profesional de Planeación a cargo de la formulación del proceso</t>
  </si>
  <si>
    <t>Comité evaluador</t>
  </si>
  <si>
    <t>Profesional de contratación que apoya el proceso</t>
  </si>
  <si>
    <t>Comité evaluador /Profesional de contratación que apoya el proceso/Profesional de Planeación a cargo de la formulación del proceso</t>
  </si>
  <si>
    <t>Ejecutor</t>
  </si>
  <si>
    <t>SI</t>
  </si>
  <si>
    <t>Durante etapa de selección</t>
  </si>
  <si>
    <t>Durante la ejecución contractual</t>
  </si>
  <si>
    <t>Verificación de la información por parte del area encargada del proceso.</t>
  </si>
  <si>
    <t>Verificación de la información por parte del comité evaluador.</t>
  </si>
  <si>
    <t>Verificación de la información por parte del Profesional de contratación que apoya el proceso</t>
  </si>
  <si>
    <t>Verificación de la información por parte del comité evaluador/Profesional de contratación que apoya el proceso/Profesional de Planeación a cargo de la formulación del proceso</t>
  </si>
  <si>
    <t>Seguimiento técnico por parte del supervisor y/o apoyo a la supervisión.</t>
  </si>
  <si>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Etapa de Planeación, Revisión Contratación, Comité Evaluador (Etapa de selección), Contratación (Etapa de contratación) y la supervisión y apoyos a la misma (Etapa de Ejecución).</t>
    </r>
  </si>
  <si>
    <t>1) Teniendo en cuenta la modalidad y el monto del presente proceso se estiman los siguientes riesgos, teniendo en cuenta la guia de Colombia Compra Eficiente y la guia de la Veeduria Distrital:</t>
  </si>
  <si>
    <t>Entrega de los bienes y/o servicios que no cumplen con la expectativa de la entidad ni de los requerimientos de la comunidad</t>
  </si>
  <si>
    <t>No dar cumplimiento a la normatividad vigente en materia de contratación con las consecuencias disciplinarias que ello implica</t>
  </si>
  <si>
    <t>No tener en cuenta algunas particularidades de la oferta, generando declaratoria de desierto del proceso o posibles incumpliminentos futuros</t>
  </si>
  <si>
    <t>Hallazgos de los entes de control por no tener justificación suficiente para el proceso contractual</t>
  </si>
  <si>
    <t>Afecta la selección del futuro contratista, generando posible declaratoria de desierto</t>
  </si>
  <si>
    <t xml:space="preserve">No se genera la pluralidad para la correcta selección del proponente, lo cual puede acarrear sanciones disciplinarias. </t>
  </si>
  <si>
    <t>Guiar a la entidad a realizar la adjudicación a precios altos generando posibles investigaciones de orden disciplinario, fiscal y penal.</t>
  </si>
  <si>
    <t>Realizar el análisis de sector a partir de herramientas como Colombia Compra Eficiente y el estudio de mercado realizado por la entidad, en el cual se incluyen las variables pertinentes reguladas por el Estado  asociados al objeto contractual.</t>
  </si>
  <si>
    <t>50 / 50</t>
  </si>
  <si>
    <t>Elaboró: Isabel Castro Heredia. – Profesional de Planeación
Revisó: Dairo Jezzid León Romero – Profesional Especializado de Planeación</t>
  </si>
  <si>
    <r>
      <t>Objeto del Proceso de Contratación:</t>
    </r>
    <r>
      <rPr>
        <sz val="12"/>
        <rFont val="Garamond"/>
        <family val="1"/>
      </rPr>
      <t xml:space="preserve"> “La compraventa de tres (3) motobombas para el fortalecimiento de las capacidades en la respuesta a las emergencias para el cumplimento de sus funciones al Consejo Local de Gestión del Riesgo de Desastres y Cambio Climático”. Del proyecto 2125 Teusaquillo se previene y se prepara para las emergencias.</t>
    </r>
  </si>
  <si>
    <t>MATRIZ DE RIESGOS EN CONTRATACIÓN
ALCALDÍA LOCAL DE TEUSAQUILLO</t>
  </si>
  <si>
    <r>
      <rPr>
        <b/>
        <u/>
        <sz val="12"/>
        <rFont val="Garamond"/>
        <family val="1"/>
      </rPr>
      <t>Partícipes del Proceso de Contratación:</t>
    </r>
    <r>
      <rPr>
        <b/>
        <sz val="12"/>
        <rFont val="Garamond"/>
        <family val="1"/>
      </rPr>
      <t xml:space="preserve"> </t>
    </r>
    <r>
      <rPr>
        <sz val="12"/>
        <rFont val="Garamond"/>
        <family val="1"/>
      </rPr>
      <t>Alcaldia Local de Teusaquillo, ciudadania de la localidad de Teusaquillo, empresas como posibles oferentes: Solfuinco SAS, MF INDUSTRIALES, SAMIR CASTILLO DISTRIBUIDORA, BOMBAS BRAUN, ABARNA SAS</t>
    </r>
  </si>
  <si>
    <t>Ciudadanía que se beneficia del Proceso de Contratación: Galerías, Nicolas de Federman, Soledad y Teusaquillo</t>
  </si>
  <si>
    <r>
      <t>Suficiencia del presupuesto oficial del Proceso de Contratación:</t>
    </r>
    <r>
      <rPr>
        <sz val="12"/>
        <rFont val="Garamond"/>
        <family val="1"/>
      </rPr>
      <t xml:space="preserve"> De acuerdo al Plan Anual de Adquisiciones para la vigencia 2024 se estimaron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</si>
  <si>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Garamond"/>
        <family val="1"/>
      </rPr>
      <t>El suministro y/o servicio se prestará en las 6 UPZ  de la localidad de Teusaquillo.</t>
    </r>
  </si>
  <si>
    <r>
      <t xml:space="preserve">Entorno socio ambiental: </t>
    </r>
    <r>
      <rPr>
        <sz val="12"/>
        <rFont val="Garamond"/>
        <family val="1"/>
      </rPr>
      <t>El presente proceso se desarrollará en toda la localidad de Teusaquillo, enfocado en las zonas con escenarios de riesgos priorizados, por lo tanto el oferente debe tener en cuenta que los elementos y/o bienes se entregarán en dichos puntos, por lo tanto se deben contemplar todas las medidas de seguridad para el transporte y entrega de los mismos, los cuales estaran a cargo del futuro contratista.</t>
    </r>
  </si>
  <si>
    <t xml:space="preserve">Condiciones políticas: </t>
  </si>
  <si>
    <r>
      <rPr>
        <b/>
        <sz val="12"/>
        <rFont val="Garamond"/>
        <family val="1"/>
      </rPr>
      <t>Factores ambientales:</t>
    </r>
    <r>
      <rPr>
        <sz val="12"/>
        <rFont val="Garamond"/>
        <family val="1"/>
      </rPr>
      <t xml:space="preserve"> El contratista en cumplimiento de la Política de Cero Papel, que hace parte del Plan Institucional de Gestión Ambiental –PIGA- en los casos en que sea posible tanto para el desarrollo de actividades concernientes a los proyectos como para la presentación de informes de ejecución se deberá imprimir por ambas caras de cada hoja, utilizar papel biodegradable, no se utilizarán carpetas ni separadores de páginas y solo deben imprimirse los soportes que así lo exijan, los que puedan presentarse en medio digital se presentarán de esa manera.</t>
    </r>
  </si>
  <si>
    <r>
      <t>Sector del objeto del Proceso de Contratación y su mercado.</t>
    </r>
    <r>
      <rPr>
        <sz val="12"/>
        <rFont val="Garamond"/>
        <family val="1"/>
      </rPr>
      <t xml:space="preserve"> Contratación por suministro de elementos y servicios asociados a: </t>
    </r>
  </si>
  <si>
    <r>
      <t xml:space="preserve">Normativa aplicable al objeto del Proceso de Contratación. </t>
    </r>
    <r>
      <rPr>
        <sz val="12"/>
        <rFont val="Garamond"/>
        <family val="1"/>
      </rPr>
      <t>La modalidad de selección pertinente para esta contratación corresponde a la mínima cuantía contemplada en el numeral 5 del Artículo 2 de la Ley 1150 de 2007 y en el artículo 2.2.1.2.1.5.1y siguientes del Decreto 1082 de 2015, modificado por el Decreto 1860 de 2021.
De conformidad con lo establecido en la norma referida el presente proceso de contratación se justifica en atención al valor del presupuesto oficial.
Por otra parte, de conformidad a lo indicado por el Artículo 2 de la Ley 1150 de 2007, que contempla: “…contratación de mínima cuantía. La contratación cuyo valor no exceda del diez (10) por ciento de la menor cuantía…” se efectuará de conformidad con las siguientes reglas: a) Se publicará una invitación, por un término no inferior a un día hábil, en la cual se señalará el objeto a contratar, el presupuesto destinado para tal fin, así como las condiciones técnicas exigidas;
b) El término previsto en la invitación para presentar la oferta no podrá ser inferior a un día hábil;
c) La entidad seleccionará, mediante comunicación de aceptación de la oferta, la propuesta con el menor precio, siempre y cuando cumpla con las condiciones exigidas;
d) La comunicación de aceptación junto con la oferta constituye para todos los efectos el contrato celebrado, con base en lo cual se efectuará el respectivo registro presupuestal.</t>
    </r>
  </si>
  <si>
    <t xml:space="preserve">Experiencia propia y de otras Entidades Estatales en Procesos de Contratación del mismo tipo. </t>
  </si>
  <si>
    <t>MATRIZ DE RIESGOS DE CONTRATACIÓN
ALCALDÍA LOCAL DE TEUSAQUILLO</t>
  </si>
  <si>
    <t>Declarar desierto el proceso por tener costos demasiado bajos en el presente proceso</t>
  </si>
  <si>
    <t>Apoyo a la supervisión designado por el FDLT</t>
  </si>
  <si>
    <t>ADQUISICIÓN DE EQUIPOS OPERATIVOS Y DE PROTECCIÓN PERSONAL PARA EL CONSEJO LOCAL DE GESTIÓN DEL RIESGO DE DESASTRES Y CAMBIO CLIMÁTICO DE LA ALCALDÍA DE TEUSAQUILLO PARA LA VIGENCIA 2024”.</t>
  </si>
  <si>
    <t>Objeto Contractual: “ADQUISICIÓN DE EQUIPOS OPERATIVOS Y DE PROTECCIÓN PERSONAL PARA EL CONSEJO LOCAL DE GESTIÓN DEL RIESGO DE DESASTRES Y CAMBIO CLIMÁTICO DE LA ALCALDÍA DE TEUSAQUILLO PARA LA VIGENCIA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</si>
</sst>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0"/>
      <name val="Arial"/>
    </font>
    <font>
      <sz val="8"/>
      <name val="Arial"/>
      <family val="2"/>
    </font>
    <font>
      <b/>
      <sz val="10"/>
      <name val="Arial"/>
      <family val="2"/>
    </font>
    <font>
      <sz val="10"/>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color indexed="9"/>
      <name val="Arial"/>
      <family val="2"/>
    </font>
    <font>
      <b/>
      <sz val="20"/>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sz val="9"/>
      <name val="Garamond"/>
      <family val="1"/>
    </font>
    <font>
      <sz val="16"/>
      <name val="Garamond"/>
      <family val="1"/>
    </font>
    <font>
      <b/>
      <sz val="16"/>
      <name val="Garamond"/>
      <family val="1"/>
    </font>
    <font>
      <sz val="9"/>
      <name val="Arial Narrow"/>
      <family val="2"/>
    </font>
    <font>
      <b/>
      <sz val="10"/>
      <color theme="0"/>
      <name val="Garamond"/>
      <family val="1"/>
    </font>
    <font>
      <b/>
      <sz val="12"/>
      <color theme="0"/>
      <name val="Garamond"/>
      <family val="1"/>
    </font>
    <font>
      <b/>
      <sz val="10"/>
      <color theme="0"/>
      <name val="Arial"/>
      <family val="2"/>
    </font>
    <font>
      <sz val="10"/>
      <color theme="0"/>
      <name val="Arial"/>
      <family val="2"/>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7">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
    <xf numFmtId="0" fontId="0" fillId="0" borderId="0"/>
  </cellStyleXfs>
  <cellXfs count="330">
    <xf numFmtId="0" fontId="0" fillId="0" borderId="0" xfId="0"/>
    <xf numFmtId="0" fontId="2" fillId="2" borderId="0" xfId="0" applyFont="1" applyFill="1" applyAlignment="1">
      <alignment vertical="top" wrapText="1" readingOrder="1"/>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8" fillId="0" borderId="0" xfId="0" applyFont="1"/>
    <xf numFmtId="0" fontId="4" fillId="0" borderId="0" xfId="0" applyFont="1"/>
    <xf numFmtId="0" fontId="5" fillId="0" borderId="0" xfId="0" applyFont="1" applyAlignment="1">
      <alignment horizontal="center" vertical="center"/>
    </xf>
    <xf numFmtId="0" fontId="6" fillId="0" borderId="0" xfId="0" applyFont="1"/>
    <xf numFmtId="0" fontId="6" fillId="0" borderId="0" xfId="0" applyFont="1" applyAlignment="1">
      <alignment horizontal="center"/>
    </xf>
    <xf numFmtId="0" fontId="6" fillId="0" borderId="0" xfId="0" applyFont="1" applyAlignment="1">
      <alignment horizontal="center" vertical="center" wrapText="1"/>
    </xf>
    <xf numFmtId="0" fontId="6" fillId="0" borderId="31" xfId="0" applyFont="1" applyBorder="1" applyAlignment="1">
      <alignment horizontal="center" vertical="center" wrapText="1"/>
    </xf>
    <xf numFmtId="0" fontId="6" fillId="0" borderId="3" xfId="0" applyFont="1" applyBorder="1" applyAlignment="1">
      <alignment horizontal="center" vertical="center" textRotation="90" wrapText="1"/>
    </xf>
    <xf numFmtId="0" fontId="6" fillId="0" borderId="3"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4" xfId="0" applyFont="1" applyBorder="1" applyAlignment="1">
      <alignment horizontal="center" vertical="center" wrapText="1"/>
    </xf>
    <xf numFmtId="0" fontId="6" fillId="0" borderId="7" xfId="0" applyFont="1" applyBorder="1" applyAlignment="1">
      <alignment horizontal="center" vertical="center" wrapText="1"/>
    </xf>
    <xf numFmtId="0" fontId="6" fillId="0" borderId="9" xfId="0" applyFont="1" applyBorder="1" applyAlignment="1">
      <alignment horizontal="center" vertical="center" wrapText="1"/>
    </xf>
    <xf numFmtId="0" fontId="6" fillId="0" borderId="9" xfId="0" applyFont="1" applyBorder="1"/>
    <xf numFmtId="0" fontId="6" fillId="0" borderId="10" xfId="0" applyFont="1" applyBorder="1" applyAlignment="1">
      <alignment horizontal="center" vertical="center" wrapText="1"/>
    </xf>
    <xf numFmtId="0" fontId="9" fillId="0" borderId="0" xfId="0" applyFont="1"/>
    <xf numFmtId="0" fontId="6" fillId="0" borderId="29"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30" xfId="0" applyFont="1" applyBorder="1" applyAlignment="1">
      <alignment horizontal="center" vertical="center" textRotation="90" wrapText="1"/>
    </xf>
    <xf numFmtId="0" fontId="6" fillId="0" borderId="33" xfId="0" applyFont="1" applyBorder="1" applyAlignment="1">
      <alignment horizontal="center" vertical="center" wrapText="1"/>
    </xf>
    <xf numFmtId="0" fontId="6" fillId="0" borderId="32" xfId="0" applyFont="1" applyBorder="1" applyAlignment="1">
      <alignment horizontal="center" vertical="center" wrapText="1"/>
    </xf>
    <xf numFmtId="0" fontId="6" fillId="0" borderId="8" xfId="0" applyFont="1" applyBorder="1" applyAlignment="1">
      <alignment horizontal="center" vertical="center" wrapText="1"/>
    </xf>
    <xf numFmtId="0" fontId="6" fillId="0" borderId="8" xfId="0" applyFont="1" applyBorder="1" applyAlignment="1">
      <alignment horizontal="center" vertical="center" textRotation="90" wrapText="1"/>
    </xf>
    <xf numFmtId="0" fontId="6" fillId="0" borderId="39" xfId="0" applyFont="1" applyBorder="1"/>
    <xf numFmtId="0" fontId="6" fillId="0" borderId="39" xfId="0" applyFont="1" applyBorder="1" applyAlignment="1">
      <alignment horizontal="center"/>
    </xf>
    <xf numFmtId="0" fontId="6" fillId="9" borderId="3" xfId="0" applyFont="1" applyFill="1" applyBorder="1" applyAlignment="1">
      <alignment horizontal="center" vertical="center"/>
    </xf>
    <xf numFmtId="0" fontId="6" fillId="7" borderId="3" xfId="0" applyFont="1" applyFill="1" applyBorder="1" applyAlignment="1">
      <alignment horizontal="center" vertical="center"/>
    </xf>
    <xf numFmtId="0" fontId="6" fillId="10" borderId="3" xfId="0" applyFont="1" applyFill="1" applyBorder="1" applyAlignment="1">
      <alignment horizontal="center" vertical="center"/>
    </xf>
    <xf numFmtId="0" fontId="9" fillId="6" borderId="3" xfId="0" applyFont="1" applyFill="1" applyBorder="1" applyAlignment="1">
      <alignment horizontal="center" vertical="center" wrapText="1"/>
    </xf>
    <xf numFmtId="0" fontId="9" fillId="6" borderId="3" xfId="0" applyFont="1" applyFill="1" applyBorder="1" applyAlignment="1">
      <alignment horizontal="center" vertical="center"/>
    </xf>
    <xf numFmtId="0" fontId="6" fillId="6" borderId="3" xfId="0" applyFont="1" applyFill="1" applyBorder="1" applyAlignment="1">
      <alignment horizontal="center"/>
    </xf>
    <xf numFmtId="0" fontId="6" fillId="8" borderId="3" xfId="0" applyFont="1" applyFill="1" applyBorder="1" applyAlignment="1">
      <alignment horizontal="center" vertical="center"/>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12" fillId="2" borderId="28" xfId="0" applyFont="1" applyFill="1" applyBorder="1" applyAlignment="1">
      <alignment vertical="center" wrapText="1"/>
    </xf>
    <xf numFmtId="0" fontId="12" fillId="2" borderId="22" xfId="0" applyFont="1" applyFill="1" applyBorder="1" applyAlignment="1">
      <alignment horizontal="center" vertical="center" wrapText="1"/>
    </xf>
    <xf numFmtId="0" fontId="18" fillId="2" borderId="19" xfId="0" applyFont="1" applyFill="1" applyBorder="1" applyAlignment="1">
      <alignment vertical="center" wrapText="1"/>
    </xf>
    <xf numFmtId="0" fontId="18" fillId="0" borderId="19" xfId="0" applyFont="1" applyBorder="1"/>
    <xf numFmtId="0" fontId="15" fillId="2" borderId="12" xfId="0" applyFont="1" applyFill="1" applyBorder="1" applyAlignment="1">
      <alignment vertical="center" wrapText="1"/>
    </xf>
    <xf numFmtId="0" fontId="18" fillId="2" borderId="20" xfId="0" applyFont="1" applyFill="1" applyBorder="1" applyAlignment="1">
      <alignment vertical="center" wrapText="1"/>
    </xf>
    <xf numFmtId="0" fontId="18" fillId="0" borderId="20" xfId="0" applyFont="1" applyBorder="1"/>
    <xf numFmtId="0" fontId="15" fillId="2" borderId="14" xfId="0" applyFont="1" applyFill="1" applyBorder="1" applyAlignment="1">
      <alignment vertical="center" wrapText="1"/>
    </xf>
    <xf numFmtId="0" fontId="15" fillId="2" borderId="15" xfId="0" applyFont="1" applyFill="1" applyBorder="1" applyAlignment="1">
      <alignment vertical="center" wrapText="1"/>
    </xf>
    <xf numFmtId="0" fontId="18" fillId="2" borderId="3" xfId="0" applyFont="1" applyFill="1" applyBorder="1" applyAlignment="1">
      <alignment vertical="center" wrapText="1"/>
    </xf>
    <xf numFmtId="0" fontId="15" fillId="2" borderId="16" xfId="0" applyFont="1" applyFill="1" applyBorder="1" applyAlignment="1">
      <alignment vertical="center" wrapText="1"/>
    </xf>
    <xf numFmtId="0" fontId="18" fillId="2" borderId="22" xfId="0" applyFont="1" applyFill="1" applyBorder="1" applyAlignment="1">
      <alignment vertical="center" wrapText="1"/>
    </xf>
    <xf numFmtId="0" fontId="15" fillId="2" borderId="17" xfId="0" applyFont="1" applyFill="1" applyBorder="1" applyAlignment="1">
      <alignment vertical="center" wrapText="1"/>
    </xf>
    <xf numFmtId="0" fontId="18" fillId="0" borderId="22" xfId="0" applyFont="1" applyBorder="1" applyAlignment="1">
      <alignment vertical="center" wrapText="1"/>
    </xf>
    <xf numFmtId="0" fontId="15" fillId="0" borderId="17" xfId="0" applyFont="1" applyBorder="1" applyAlignment="1">
      <alignment vertical="center" wrapText="1"/>
    </xf>
    <xf numFmtId="0" fontId="15" fillId="0" borderId="12" xfId="0" applyFont="1" applyBorder="1" applyAlignment="1">
      <alignment vertical="center" wrapText="1"/>
    </xf>
    <xf numFmtId="0" fontId="15" fillId="0" borderId="14" xfId="0" applyFont="1" applyBorder="1" applyAlignment="1">
      <alignment vertical="center" wrapText="1"/>
    </xf>
    <xf numFmtId="0" fontId="18" fillId="2" borderId="21" xfId="0" applyFont="1" applyFill="1" applyBorder="1" applyAlignment="1">
      <alignment vertical="center" wrapText="1"/>
    </xf>
    <xf numFmtId="0" fontId="18" fillId="0" borderId="21" xfId="0" applyFont="1" applyBorder="1"/>
    <xf numFmtId="0" fontId="15" fillId="0" borderId="18" xfId="0" applyFont="1" applyBorder="1" applyAlignment="1">
      <alignment vertical="center" wrapText="1"/>
    </xf>
    <xf numFmtId="0" fontId="18" fillId="0" borderId="1" xfId="0" applyFont="1" applyBorder="1"/>
    <xf numFmtId="0" fontId="18" fillId="0" borderId="0" xfId="0" applyFont="1"/>
    <xf numFmtId="0" fontId="18" fillId="0" borderId="2" xfId="0" applyFont="1" applyBorder="1" applyAlignment="1">
      <alignment horizontal="center"/>
    </xf>
    <xf numFmtId="0" fontId="18" fillId="0" borderId="7" xfId="0" applyFont="1" applyBorder="1"/>
    <xf numFmtId="0" fontId="18" fillId="0" borderId="9" xfId="0" applyFont="1" applyBorder="1"/>
    <xf numFmtId="0" fontId="18" fillId="0" borderId="10" xfId="0" applyFont="1" applyBorder="1" applyAlignment="1">
      <alignment horizontal="center"/>
    </xf>
    <xf numFmtId="0" fontId="20" fillId="4" borderId="26" xfId="0" applyFont="1" applyFill="1" applyBorder="1" applyAlignment="1">
      <alignment horizontal="center" vertical="center" wrapText="1"/>
    </xf>
    <xf numFmtId="0" fontId="20" fillId="4" borderId="27" xfId="0" applyFont="1" applyFill="1" applyBorder="1" applyAlignment="1">
      <alignment horizontal="center" vertical="center" wrapText="1"/>
    </xf>
    <xf numFmtId="0" fontId="18" fillId="0" borderId="30" xfId="0" applyFont="1" applyBorder="1" applyAlignment="1">
      <alignment horizontal="left" vertical="center" wrapText="1"/>
    </xf>
    <xf numFmtId="0" fontId="15" fillId="0" borderId="3" xfId="0" applyFont="1" applyBorder="1" applyAlignment="1">
      <alignment horizontal="center" vertical="center" wrapText="1"/>
    </xf>
    <xf numFmtId="0" fontId="15" fillId="0" borderId="3" xfId="0" applyFont="1" applyBorder="1" applyAlignment="1">
      <alignment horizontal="center" vertical="center"/>
    </xf>
    <xf numFmtId="0" fontId="15" fillId="0" borderId="33" xfId="0" applyFont="1" applyBorder="1" applyAlignment="1">
      <alignment horizontal="center" vertical="center" wrapText="1"/>
    </xf>
    <xf numFmtId="0" fontId="15" fillId="0" borderId="31" xfId="0" applyFont="1" applyBorder="1" applyAlignment="1">
      <alignment horizontal="left" vertical="center" wrapText="1"/>
    </xf>
    <xf numFmtId="0" fontId="18" fillId="0" borderId="3" xfId="0" applyFont="1" applyBorder="1" applyAlignment="1">
      <alignment horizontal="left" vertical="center" wrapText="1"/>
    </xf>
    <xf numFmtId="0" fontId="15" fillId="0" borderId="16" xfId="0" applyFont="1" applyBorder="1" applyAlignment="1">
      <alignment horizontal="center" vertical="center" wrapText="1"/>
    </xf>
    <xf numFmtId="0" fontId="18" fillId="0" borderId="35" xfId="0" applyFont="1" applyBorder="1"/>
    <xf numFmtId="0" fontId="18" fillId="0" borderId="36" xfId="0" applyFont="1" applyBorder="1"/>
    <xf numFmtId="0" fontId="18" fillId="0" borderId="37" xfId="0" applyFont="1" applyBorder="1" applyAlignment="1">
      <alignment horizontal="center"/>
    </xf>
    <xf numFmtId="0" fontId="13" fillId="3" borderId="3" xfId="0" applyFont="1" applyFill="1" applyBorder="1" applyAlignment="1">
      <alignment horizontal="center" vertical="center" wrapText="1"/>
    </xf>
    <xf numFmtId="0" fontId="13" fillId="6" borderId="3" xfId="0" applyFont="1" applyFill="1" applyBorder="1" applyAlignment="1">
      <alignment horizontal="center"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xf>
    <xf numFmtId="0" fontId="12" fillId="0" borderId="1" xfId="0" applyFont="1" applyBorder="1" applyAlignment="1">
      <alignment horizontal="right" vertical="center" textRotation="90"/>
    </xf>
    <xf numFmtId="0" fontId="18" fillId="0" borderId="0" xfId="0" applyFont="1" applyAlignment="1">
      <alignment horizontal="center" vertical="center" wrapText="1"/>
    </xf>
    <xf numFmtId="0" fontId="13" fillId="6" borderId="3" xfId="0" applyFont="1" applyFill="1" applyBorder="1" applyAlignment="1">
      <alignment horizontal="center" vertical="center"/>
    </xf>
    <xf numFmtId="0" fontId="13" fillId="6" borderId="24" xfId="0" applyFont="1" applyFill="1" applyBorder="1" applyAlignment="1">
      <alignment horizontal="center" vertical="center"/>
    </xf>
    <xf numFmtId="0" fontId="18" fillId="6" borderId="3" xfId="0" applyFont="1" applyFill="1" applyBorder="1" applyAlignment="1">
      <alignment horizontal="center"/>
    </xf>
    <xf numFmtId="0" fontId="18" fillId="0" borderId="4" xfId="0" applyFont="1" applyBorder="1" applyAlignment="1">
      <alignment horizontal="center" vertical="center" wrapText="1"/>
    </xf>
    <xf numFmtId="0" fontId="18" fillId="7" borderId="3" xfId="0" applyFont="1" applyFill="1" applyBorder="1" applyAlignment="1">
      <alignment horizontal="center" vertical="center"/>
    </xf>
    <xf numFmtId="0" fontId="18" fillId="8" borderId="3" xfId="0" applyFont="1" applyFill="1" applyBorder="1" applyAlignment="1">
      <alignment horizontal="center" vertical="center"/>
    </xf>
    <xf numFmtId="0" fontId="18" fillId="9" borderId="3" xfId="0" applyFont="1" applyFill="1" applyBorder="1" applyAlignment="1">
      <alignment horizontal="center" vertical="center"/>
    </xf>
    <xf numFmtId="0" fontId="18" fillId="10" borderId="3" xfId="0" applyFont="1" applyFill="1" applyBorder="1" applyAlignment="1">
      <alignment horizontal="center" vertical="center"/>
    </xf>
    <xf numFmtId="0" fontId="13" fillId="6" borderId="3" xfId="0" applyFont="1" applyFill="1" applyBorder="1" applyAlignment="1">
      <alignment vertical="center"/>
    </xf>
    <xf numFmtId="0" fontId="18" fillId="0" borderId="3" xfId="0" applyFont="1" applyBorder="1" applyAlignment="1">
      <alignment vertical="center"/>
    </xf>
    <xf numFmtId="0" fontId="15" fillId="0" borderId="29" xfId="0" applyFont="1" applyBorder="1" applyAlignment="1">
      <alignment horizontal="center" vertical="center" wrapText="1"/>
    </xf>
    <xf numFmtId="0" fontId="15" fillId="0" borderId="30" xfId="0" applyFont="1" applyBorder="1" applyAlignment="1">
      <alignment horizontal="center" vertical="center" wrapText="1"/>
    </xf>
    <xf numFmtId="0" fontId="15" fillId="0" borderId="31" xfId="0" applyFont="1" applyBorder="1" applyAlignment="1">
      <alignment horizontal="center" vertical="center" wrapText="1"/>
    </xf>
    <xf numFmtId="0" fontId="13" fillId="0" borderId="0" xfId="0" applyFont="1" applyAlignment="1">
      <alignment horizontal="center"/>
    </xf>
    <xf numFmtId="0" fontId="18" fillId="0" borderId="8" xfId="0" applyFont="1" applyBorder="1" applyAlignment="1">
      <alignment vertical="center"/>
    </xf>
    <xf numFmtId="0" fontId="22" fillId="0" borderId="3" xfId="0" applyFont="1" applyBorder="1" applyAlignment="1">
      <alignment horizontal="center" vertical="center" wrapText="1"/>
    </xf>
    <xf numFmtId="0" fontId="19" fillId="4" borderId="64" xfId="0" applyFont="1" applyFill="1" applyBorder="1" applyAlignment="1">
      <alignment horizontal="center" vertical="center" wrapText="1"/>
    </xf>
    <xf numFmtId="0" fontId="15" fillId="0" borderId="3" xfId="0" applyFont="1" applyBorder="1" applyAlignment="1">
      <alignment horizontal="left" vertical="center" wrapText="1"/>
    </xf>
    <xf numFmtId="0" fontId="12" fillId="0" borderId="1" xfId="0" applyFont="1" applyBorder="1"/>
    <xf numFmtId="0" fontId="12" fillId="0" borderId="0" xfId="0" applyFont="1" applyAlignment="1">
      <alignment horizontal="center" vertical="center"/>
    </xf>
    <xf numFmtId="0" fontId="12" fillId="0" borderId="2" xfId="0" applyFont="1" applyBorder="1" applyAlignment="1">
      <alignment horizontal="center" vertical="center"/>
    </xf>
    <xf numFmtId="0" fontId="12" fillId="0" borderId="0" xfId="0" applyFont="1"/>
    <xf numFmtId="0" fontId="12" fillId="0" borderId="0" xfId="0" applyFont="1" applyAlignment="1">
      <alignment horizontal="left"/>
    </xf>
    <xf numFmtId="0" fontId="12" fillId="0" borderId="2" xfId="0" applyFont="1" applyBorder="1" applyAlignment="1">
      <alignment horizontal="center"/>
    </xf>
    <xf numFmtId="0" fontId="3" fillId="0" borderId="2" xfId="0" applyFont="1" applyBorder="1" applyAlignment="1">
      <alignment horizontal="center"/>
    </xf>
    <xf numFmtId="0" fontId="18" fillId="5" borderId="20" xfId="0" applyFont="1" applyFill="1" applyBorder="1" applyAlignment="1">
      <alignment vertical="center" wrapText="1"/>
    </xf>
    <xf numFmtId="0" fontId="10" fillId="4" borderId="64" xfId="0" applyFont="1" applyFill="1" applyBorder="1" applyAlignment="1">
      <alignment horizontal="center" vertical="center" wrapText="1"/>
    </xf>
    <xf numFmtId="0" fontId="10" fillId="4" borderId="65" xfId="0" applyFont="1" applyFill="1" applyBorder="1" applyAlignment="1">
      <alignment horizontal="center" vertical="center" wrapText="1"/>
    </xf>
    <xf numFmtId="0" fontId="10" fillId="4" borderId="65" xfId="0" applyFont="1" applyFill="1" applyBorder="1" applyAlignment="1">
      <alignment horizontal="center" vertical="center" textRotation="90" wrapText="1"/>
    </xf>
    <xf numFmtId="0" fontId="10" fillId="4" borderId="66" xfId="0" applyFont="1" applyFill="1" applyBorder="1" applyAlignment="1">
      <alignment horizontal="center" vertical="center" wrapText="1"/>
    </xf>
    <xf numFmtId="0" fontId="6" fillId="0" borderId="34" xfId="0" applyFont="1" applyBorder="1" applyAlignment="1">
      <alignment horizontal="center" vertical="center" wrapText="1"/>
    </xf>
    <xf numFmtId="0" fontId="14" fillId="0" borderId="11" xfId="0" applyFont="1" applyBorder="1" applyAlignment="1">
      <alignment vertical="center"/>
    </xf>
    <xf numFmtId="0" fontId="14" fillId="0" borderId="5" xfId="0" applyFont="1" applyBorder="1" applyAlignment="1">
      <alignment vertical="center"/>
    </xf>
    <xf numFmtId="0" fontId="14" fillId="0" borderId="13" xfId="0" applyFont="1" applyBorder="1" applyAlignment="1">
      <alignment vertical="center"/>
    </xf>
    <xf numFmtId="0" fontId="14" fillId="0" borderId="6" xfId="0" applyFont="1" applyBorder="1" applyAlignment="1">
      <alignment vertical="center"/>
    </xf>
    <xf numFmtId="0" fontId="12" fillId="0" borderId="28" xfId="0" applyFont="1" applyBorder="1" applyAlignment="1">
      <alignment vertical="center" wrapText="1"/>
    </xf>
    <xf numFmtId="0" fontId="12" fillId="0" borderId="22" xfId="0" applyFont="1" applyBorder="1" applyAlignment="1">
      <alignment horizontal="center" vertical="center" wrapText="1"/>
    </xf>
    <xf numFmtId="0" fontId="14" fillId="0" borderId="19" xfId="0" applyFont="1" applyBorder="1" applyAlignment="1">
      <alignment vertical="center"/>
    </xf>
    <xf numFmtId="0" fontId="14" fillId="0" borderId="20" xfId="0" applyFont="1" applyBorder="1" applyAlignment="1">
      <alignment vertical="center"/>
    </xf>
    <xf numFmtId="0" fontId="18" fillId="0" borderId="13" xfId="0" applyFont="1" applyBorder="1" applyAlignment="1">
      <alignment vertical="center"/>
    </xf>
    <xf numFmtId="0" fontId="14" fillId="0" borderId="23" xfId="0" applyFont="1" applyBorder="1" applyAlignment="1">
      <alignment vertical="center"/>
    </xf>
    <xf numFmtId="0" fontId="14" fillId="0" borderId="21" xfId="0" applyFont="1" applyBorder="1" applyAlignment="1">
      <alignment vertical="center"/>
    </xf>
    <xf numFmtId="14" fontId="21" fillId="0" borderId="30" xfId="0" applyNumberFormat="1" applyFont="1" applyBorder="1" applyAlignment="1">
      <alignment horizontal="center" vertical="center" wrapText="1"/>
    </xf>
    <xf numFmtId="14" fontId="21" fillId="0" borderId="3" xfId="0" applyNumberFormat="1" applyFont="1" applyBorder="1" applyAlignment="1">
      <alignment horizontal="center" vertical="center" wrapText="1"/>
    </xf>
    <xf numFmtId="14" fontId="6" fillId="0" borderId="30" xfId="0" applyNumberFormat="1" applyFont="1" applyBorder="1" applyAlignment="1">
      <alignment horizontal="center" vertical="center" wrapText="1"/>
    </xf>
    <xf numFmtId="14" fontId="6" fillId="0" borderId="3" xfId="0" applyNumberFormat="1" applyFont="1" applyBorder="1" applyAlignment="1">
      <alignment horizontal="center" vertical="center" wrapText="1"/>
    </xf>
    <xf numFmtId="14" fontId="6" fillId="0" borderId="8" xfId="0" applyNumberFormat="1" applyFont="1" applyBorder="1" applyAlignment="1">
      <alignment horizontal="center" vertical="center" wrapText="1"/>
    </xf>
    <xf numFmtId="0" fontId="15" fillId="0" borderId="32" xfId="0" applyFont="1" applyBorder="1" applyAlignment="1">
      <alignment horizontal="center" vertical="center" wrapText="1"/>
    </xf>
    <xf numFmtId="0" fontId="15" fillId="0" borderId="8" xfId="0" applyFont="1" applyBorder="1" applyAlignment="1">
      <alignment horizontal="center" vertical="center" wrapText="1"/>
    </xf>
    <xf numFmtId="14" fontId="21" fillId="0" borderId="8" xfId="0" applyNumberFormat="1" applyFont="1" applyBorder="1" applyAlignment="1">
      <alignment horizontal="center" vertical="center" wrapText="1"/>
    </xf>
    <xf numFmtId="0" fontId="3" fillId="0" borderId="0" xfId="0" applyFont="1" applyAlignment="1">
      <alignment horizontal="center"/>
    </xf>
    <xf numFmtId="0" fontId="21" fillId="0" borderId="30" xfId="0" applyFont="1" applyBorder="1" applyAlignment="1">
      <alignment horizontal="center" vertical="center" wrapText="1"/>
    </xf>
    <xf numFmtId="0" fontId="24" fillId="0" borderId="33" xfId="0" applyFont="1" applyBorder="1" applyAlignment="1">
      <alignment horizontal="center" vertical="center" wrapText="1"/>
    </xf>
    <xf numFmtId="0" fontId="21" fillId="0" borderId="3" xfId="0" applyFont="1" applyBorder="1" applyAlignment="1">
      <alignment horizontal="center" vertical="center" wrapText="1"/>
    </xf>
    <xf numFmtId="0" fontId="24" fillId="0" borderId="16" xfId="0" applyFont="1" applyBorder="1" applyAlignment="1">
      <alignment horizontal="center" vertical="center" wrapText="1"/>
    </xf>
    <xf numFmtId="0" fontId="21" fillId="0" borderId="8" xfId="0" applyFont="1" applyBorder="1" applyAlignment="1">
      <alignment horizontal="center" vertical="center" wrapText="1"/>
    </xf>
    <xf numFmtId="0" fontId="24" fillId="0" borderId="34" xfId="0" applyFont="1" applyBorder="1" applyAlignment="1">
      <alignment horizontal="center" vertical="center" wrapText="1"/>
    </xf>
    <xf numFmtId="0" fontId="3" fillId="5" borderId="0" xfId="0" applyFont="1" applyFill="1"/>
    <xf numFmtId="0" fontId="3" fillId="0" borderId="10" xfId="0" applyFont="1" applyBorder="1" applyAlignment="1">
      <alignment horizontal="center"/>
    </xf>
    <xf numFmtId="0" fontId="25" fillId="4" borderId="64" xfId="0" applyFont="1" applyFill="1" applyBorder="1" applyAlignment="1">
      <alignment horizontal="center" vertical="center" wrapText="1"/>
    </xf>
    <xf numFmtId="0" fontId="25" fillId="4" borderId="65" xfId="0" applyFont="1" applyFill="1" applyBorder="1" applyAlignment="1">
      <alignment horizontal="center" vertical="center" wrapText="1"/>
    </xf>
    <xf numFmtId="0" fontId="27" fillId="4" borderId="66" xfId="0" applyFont="1" applyFill="1" applyBorder="1" applyAlignment="1">
      <alignment horizontal="center" vertical="center" wrapText="1"/>
    </xf>
    <xf numFmtId="0" fontId="28" fillId="0" borderId="0" xfId="0" applyFont="1"/>
    <xf numFmtId="0" fontId="4" fillId="0" borderId="3" xfId="0" applyFont="1" applyBorder="1" applyAlignment="1">
      <alignment horizontal="center"/>
    </xf>
    <xf numFmtId="0" fontId="12" fillId="0" borderId="31" xfId="0" applyFont="1" applyBorder="1" applyAlignment="1">
      <alignment horizontal="left" vertical="top" wrapText="1"/>
    </xf>
    <xf numFmtId="0" fontId="12" fillId="0" borderId="3" xfId="0" applyFont="1" applyBorder="1" applyAlignment="1">
      <alignment horizontal="left" vertical="top" wrapText="1"/>
    </xf>
    <xf numFmtId="0" fontId="12" fillId="0" borderId="16" xfId="0" applyFont="1" applyBorder="1" applyAlignment="1">
      <alignment horizontal="left" vertical="top" wrapText="1"/>
    </xf>
    <xf numFmtId="0" fontId="12" fillId="0" borderId="25" xfId="0" applyFont="1" applyBorder="1" applyAlignment="1">
      <alignment horizontal="center"/>
    </xf>
    <xf numFmtId="0" fontId="12" fillId="0" borderId="26" xfId="0" applyFont="1" applyBorder="1" applyAlignment="1">
      <alignment horizontal="center"/>
    </xf>
    <xf numFmtId="0" fontId="12" fillId="0" borderId="27" xfId="0" applyFont="1" applyBorder="1" applyAlignment="1">
      <alignment horizontal="center"/>
    </xf>
    <xf numFmtId="0" fontId="17" fillId="0" borderId="31" xfId="0" applyFont="1" applyBorder="1" applyAlignment="1">
      <alignment horizontal="left" vertical="top" wrapText="1"/>
    </xf>
    <xf numFmtId="0" fontId="15" fillId="0" borderId="3" xfId="0" applyFont="1" applyBorder="1" applyAlignment="1">
      <alignment horizontal="left" vertical="top" wrapText="1"/>
    </xf>
    <xf numFmtId="0" fontId="15" fillId="0" borderId="16" xfId="0" applyFont="1" applyBorder="1" applyAlignment="1">
      <alignment horizontal="left" vertical="top" wrapText="1"/>
    </xf>
    <xf numFmtId="0" fontId="15" fillId="0" borderId="41" xfId="0" applyFont="1" applyBorder="1" applyAlignment="1">
      <alignment horizontal="left" vertical="center" wrapText="1"/>
    </xf>
    <xf numFmtId="0" fontId="15" fillId="0" borderId="24" xfId="0" applyFont="1" applyBorder="1" applyAlignment="1">
      <alignment horizontal="left" vertical="center" wrapText="1"/>
    </xf>
    <xf numFmtId="0" fontId="15" fillId="0" borderId="42" xfId="0" applyFont="1" applyBorder="1" applyAlignment="1">
      <alignment horizontal="left" vertical="center" wrapText="1"/>
    </xf>
    <xf numFmtId="0" fontId="11" fillId="0" borderId="51" xfId="0" applyFont="1" applyBorder="1" applyAlignment="1">
      <alignment horizontal="center" vertical="center" wrapText="1"/>
    </xf>
    <xf numFmtId="0" fontId="11" fillId="0" borderId="52" xfId="0" applyFont="1" applyBorder="1" applyAlignment="1">
      <alignment horizontal="center" vertical="center"/>
    </xf>
    <xf numFmtId="0" fontId="11" fillId="0" borderId="53" xfId="0" applyFont="1" applyBorder="1" applyAlignment="1">
      <alignment horizontal="center" vertical="center"/>
    </xf>
    <xf numFmtId="0" fontId="11" fillId="0" borderId="59" xfId="0" applyFont="1" applyBorder="1" applyAlignment="1">
      <alignment horizontal="center" vertical="center"/>
    </xf>
    <xf numFmtId="0" fontId="11" fillId="0" borderId="0" xfId="0" applyFont="1" applyAlignment="1">
      <alignment horizontal="center" vertical="center"/>
    </xf>
    <xf numFmtId="0" fontId="11" fillId="0" borderId="58" xfId="0" applyFont="1" applyBorder="1" applyAlignment="1">
      <alignment horizontal="center" vertical="center"/>
    </xf>
    <xf numFmtId="0" fontId="11" fillId="0" borderId="54" xfId="0" applyFont="1" applyBorder="1" applyAlignment="1">
      <alignment horizontal="center" vertical="center"/>
    </xf>
    <xf numFmtId="0" fontId="11" fillId="0" borderId="47" xfId="0" applyFont="1" applyBorder="1" applyAlignment="1">
      <alignment horizontal="center" vertical="center"/>
    </xf>
    <xf numFmtId="0" fontId="11" fillId="0" borderId="55" xfId="0" applyFont="1" applyBorder="1" applyAlignment="1">
      <alignment horizontal="center" vertical="center"/>
    </xf>
    <xf numFmtId="0" fontId="15" fillId="0" borderId="43" xfId="0" applyFont="1" applyBorder="1" applyAlignment="1">
      <alignment horizontal="left" vertical="center" wrapText="1"/>
    </xf>
    <xf numFmtId="0" fontId="15" fillId="0" borderId="60" xfId="0" applyFont="1" applyBorder="1" applyAlignment="1">
      <alignment horizontal="left" vertical="center" wrapText="1"/>
    </xf>
    <xf numFmtId="0" fontId="7" fillId="0" borderId="0" xfId="0" applyFont="1" applyAlignment="1">
      <alignment horizontal="left" vertical="center" wrapText="1"/>
    </xf>
    <xf numFmtId="0" fontId="15" fillId="0" borderId="31" xfId="0" applyFont="1" applyBorder="1" applyAlignment="1">
      <alignment horizontal="left" vertical="top" wrapText="1"/>
    </xf>
    <xf numFmtId="0" fontId="12" fillId="0" borderId="32" xfId="0" applyFont="1" applyBorder="1" applyAlignment="1">
      <alignment horizontal="left" vertical="top" wrapText="1"/>
    </xf>
    <xf numFmtId="0" fontId="12" fillId="0" borderId="8" xfId="0" applyFont="1" applyBorder="1" applyAlignment="1">
      <alignment horizontal="left" vertical="top" wrapText="1"/>
    </xf>
    <xf numFmtId="0" fontId="12" fillId="0" borderId="34" xfId="0" applyFont="1" applyBorder="1" applyAlignment="1">
      <alignment horizontal="left" vertical="top" wrapText="1"/>
    </xf>
    <xf numFmtId="0" fontId="12" fillId="2" borderId="38" xfId="0" applyFont="1" applyFill="1" applyBorder="1" applyAlignment="1">
      <alignment horizontal="center" vertical="center" wrapText="1"/>
    </xf>
    <xf numFmtId="0" fontId="12" fillId="2" borderId="42" xfId="0" applyFont="1" applyFill="1" applyBorder="1" applyAlignment="1">
      <alignment horizontal="center" vertical="center" wrapText="1"/>
    </xf>
    <xf numFmtId="0" fontId="12" fillId="2" borderId="43" xfId="0" applyFont="1" applyFill="1" applyBorder="1" applyAlignment="1">
      <alignment horizontal="center" vertical="center" wrapText="1"/>
    </xf>
    <xf numFmtId="0" fontId="12" fillId="2" borderId="24" xfId="0" applyFont="1" applyFill="1" applyBorder="1" applyAlignment="1">
      <alignment horizontal="center" vertical="center" wrapText="1"/>
    </xf>
    <xf numFmtId="0" fontId="13" fillId="0" borderId="7"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4" fillId="0" borderId="13" xfId="0" applyFont="1" applyBorder="1" applyAlignment="1">
      <alignment vertical="center"/>
    </xf>
    <xf numFmtId="0" fontId="14" fillId="0" borderId="6" xfId="0" applyFont="1" applyBorder="1" applyAlignment="1">
      <alignment vertical="center"/>
    </xf>
    <xf numFmtId="0" fontId="13" fillId="0" borderId="35" xfId="0" applyFont="1"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2" fillId="0" borderId="35" xfId="0" applyFont="1" applyBorder="1" applyAlignment="1">
      <alignment horizontal="left" wrapText="1"/>
    </xf>
    <xf numFmtId="0" fontId="12" fillId="0" borderId="36" xfId="0" applyFont="1" applyBorder="1" applyAlignment="1">
      <alignment horizontal="left" wrapText="1"/>
    </xf>
    <xf numFmtId="0" fontId="12" fillId="0" borderId="37" xfId="0" applyFont="1" applyBorder="1" applyAlignment="1">
      <alignment horizontal="left" wrapText="1"/>
    </xf>
    <xf numFmtId="0" fontId="12" fillId="0" borderId="1" xfId="0" applyFont="1" applyBorder="1" applyAlignment="1">
      <alignment horizontal="left" wrapText="1"/>
    </xf>
    <xf numFmtId="0" fontId="12" fillId="0" borderId="0" xfId="0" applyFont="1" applyAlignment="1">
      <alignment horizontal="left" wrapText="1"/>
    </xf>
    <xf numFmtId="0" fontId="12" fillId="0" borderId="2" xfId="0" applyFont="1" applyBorder="1" applyAlignment="1">
      <alignment horizontal="left" wrapText="1"/>
    </xf>
    <xf numFmtId="0" fontId="12" fillId="0" borderId="7" xfId="0" applyFont="1" applyBorder="1" applyAlignment="1">
      <alignment horizontal="left" wrapText="1"/>
    </xf>
    <xf numFmtId="0" fontId="12" fillId="0" borderId="9" xfId="0" applyFont="1" applyBorder="1" applyAlignment="1">
      <alignment horizontal="left" wrapText="1"/>
    </xf>
    <xf numFmtId="0" fontId="12" fillId="0" borderId="10" xfId="0" applyFont="1" applyBorder="1" applyAlignment="1">
      <alignment horizontal="left" wrapText="1"/>
    </xf>
    <xf numFmtId="0" fontId="12" fillId="0" borderId="61" xfId="0" applyFont="1" applyBorder="1" applyAlignment="1">
      <alignment horizontal="left" vertical="center" wrapText="1"/>
    </xf>
    <xf numFmtId="0" fontId="12" fillId="0" borderId="62" xfId="0" applyFont="1" applyBorder="1" applyAlignment="1">
      <alignment horizontal="left" vertical="center" wrapText="1"/>
    </xf>
    <xf numFmtId="0" fontId="12" fillId="0" borderId="63" xfId="0" applyFont="1" applyBorder="1" applyAlignment="1">
      <alignment horizontal="left" vertical="center" wrapText="1"/>
    </xf>
    <xf numFmtId="0" fontId="14" fillId="0" borderId="11" xfId="0" applyFont="1" applyBorder="1" applyAlignment="1">
      <alignment vertical="center"/>
    </xf>
    <xf numFmtId="0" fontId="14" fillId="0" borderId="5" xfId="0" applyFont="1" applyBorder="1" applyAlignment="1">
      <alignment vertical="center"/>
    </xf>
    <xf numFmtId="0" fontId="14" fillId="0" borderId="3" xfId="0" applyFont="1" applyBorder="1" applyAlignment="1">
      <alignment horizontal="left" vertical="center" wrapText="1"/>
    </xf>
    <xf numFmtId="0" fontId="19" fillId="4" borderId="26" xfId="0" applyFont="1" applyFill="1" applyBorder="1" applyAlignment="1">
      <alignment horizontal="center" vertical="center" wrapText="1"/>
    </xf>
    <xf numFmtId="0" fontId="13" fillId="0" borderId="49" xfId="0" applyFont="1" applyBorder="1" applyAlignment="1">
      <alignment horizontal="center" vertical="center"/>
    </xf>
    <xf numFmtId="0" fontId="19" fillId="4" borderId="44" xfId="0" applyFont="1" applyFill="1" applyBorder="1" applyAlignment="1">
      <alignment horizontal="center" vertical="center" wrapText="1"/>
    </xf>
    <xf numFmtId="0" fontId="19" fillId="4" borderId="45" xfId="0" applyFont="1" applyFill="1" applyBorder="1" applyAlignment="1">
      <alignment horizontal="center" vertical="center" wrapText="1"/>
    </xf>
    <xf numFmtId="0" fontId="19" fillId="4" borderId="50" xfId="0" applyFont="1" applyFill="1" applyBorder="1" applyAlignment="1">
      <alignment horizontal="center" vertical="center" wrapText="1"/>
    </xf>
    <xf numFmtId="0" fontId="23" fillId="2" borderId="44" xfId="0" applyFont="1" applyFill="1" applyBorder="1" applyAlignment="1">
      <alignment horizontal="left" vertical="top" wrapText="1" readingOrder="1"/>
    </xf>
    <xf numFmtId="0" fontId="23" fillId="2" borderId="45" xfId="0" applyFont="1" applyFill="1" applyBorder="1" applyAlignment="1">
      <alignment horizontal="left" vertical="top" wrapText="1" readingOrder="1"/>
    </xf>
    <xf numFmtId="0" fontId="23" fillId="2" borderId="46" xfId="0" applyFont="1" applyFill="1" applyBorder="1" applyAlignment="1">
      <alignment horizontal="left" vertical="top" wrapText="1" readingOrder="1"/>
    </xf>
    <xf numFmtId="0" fontId="12" fillId="0" borderId="1" xfId="0" applyFont="1" applyBorder="1" applyAlignment="1">
      <alignment horizontal="left" vertical="center" wrapText="1"/>
    </xf>
    <xf numFmtId="0" fontId="12" fillId="0" borderId="0" xfId="0" applyFont="1" applyAlignment="1">
      <alignment horizontal="left" vertical="center" wrapText="1"/>
    </xf>
    <xf numFmtId="0" fontId="12" fillId="0" borderId="2" xfId="0" applyFont="1" applyBorder="1" applyAlignment="1">
      <alignment horizontal="left" vertical="center" wrapText="1"/>
    </xf>
    <xf numFmtId="0" fontId="11" fillId="0" borderId="51" xfId="0" applyFont="1" applyBorder="1" applyAlignment="1">
      <alignment horizontal="center" vertical="center"/>
    </xf>
    <xf numFmtId="0" fontId="15" fillId="0" borderId="51" xfId="0" applyFont="1" applyBorder="1" applyAlignment="1">
      <alignment horizontal="left" vertical="center" wrapText="1"/>
    </xf>
    <xf numFmtId="0" fontId="15" fillId="0" borderId="53" xfId="0" applyFont="1" applyBorder="1" applyAlignment="1">
      <alignment horizontal="left" vertical="center" wrapText="1"/>
    </xf>
    <xf numFmtId="0" fontId="15" fillId="0" borderId="59" xfId="0" applyFont="1" applyBorder="1" applyAlignment="1">
      <alignment horizontal="left" vertical="center" wrapText="1"/>
    </xf>
    <xf numFmtId="0" fontId="15" fillId="0" borderId="58" xfId="0" applyFont="1" applyBorder="1" applyAlignment="1">
      <alignment horizontal="left" vertical="center" wrapText="1"/>
    </xf>
    <xf numFmtId="0" fontId="15" fillId="0" borderId="54" xfId="0" applyFont="1" applyBorder="1" applyAlignment="1">
      <alignment horizontal="left" vertical="center" wrapText="1"/>
    </xf>
    <xf numFmtId="0" fontId="15" fillId="0" borderId="55" xfId="0" applyFont="1" applyBorder="1" applyAlignment="1">
      <alignment horizontal="left" vertical="center" wrapText="1"/>
    </xf>
    <xf numFmtId="0" fontId="12" fillId="0" borderId="48" xfId="0" applyFont="1" applyBorder="1" applyAlignment="1">
      <alignment horizontal="right" vertical="center" textRotation="90"/>
    </xf>
    <xf numFmtId="0" fontId="13" fillId="6" borderId="3" xfId="0" applyFont="1" applyFill="1" applyBorder="1" applyAlignment="1">
      <alignment horizontal="center" vertical="center" wrapText="1"/>
    </xf>
    <xf numFmtId="0" fontId="18" fillId="0" borderId="3" xfId="0" applyFont="1" applyBorder="1" applyAlignment="1">
      <alignment horizontal="center" vertical="center" wrapText="1"/>
    </xf>
    <xf numFmtId="0" fontId="14" fillId="0" borderId="30" xfId="0" applyFont="1" applyBorder="1" applyAlignment="1">
      <alignment horizontal="left" vertical="center" wrapText="1"/>
    </xf>
    <xf numFmtId="0" fontId="12" fillId="0" borderId="0" xfId="0" applyFont="1" applyAlignment="1">
      <alignment horizontal="right" vertical="center" textRotation="90"/>
    </xf>
    <xf numFmtId="0" fontId="13" fillId="0" borderId="47" xfId="0" applyFont="1" applyBorder="1" applyAlignment="1">
      <alignment horizontal="center"/>
    </xf>
    <xf numFmtId="0" fontId="18" fillId="0" borderId="16" xfId="0" applyFont="1" applyBorder="1" applyAlignment="1">
      <alignment horizontal="center" vertical="center" wrapText="1"/>
    </xf>
    <xf numFmtId="0" fontId="18" fillId="10" borderId="3" xfId="0" applyFont="1" applyFill="1" applyBorder="1" applyAlignment="1">
      <alignment horizontal="center" vertical="center"/>
    </xf>
    <xf numFmtId="0" fontId="13" fillId="6" borderId="3" xfId="0" applyFont="1" applyFill="1" applyBorder="1" applyAlignment="1">
      <alignment horizontal="center" vertical="center"/>
    </xf>
    <xf numFmtId="0" fontId="18" fillId="9" borderId="3" xfId="0" applyFont="1" applyFill="1" applyBorder="1" applyAlignment="1">
      <alignment horizontal="center" vertical="center"/>
    </xf>
    <xf numFmtId="0" fontId="18" fillId="9" borderId="16" xfId="0" applyFont="1" applyFill="1" applyBorder="1" applyAlignment="1">
      <alignment horizontal="center" vertical="center"/>
    </xf>
    <xf numFmtId="0" fontId="18" fillId="9" borderId="4" xfId="0" applyFont="1" applyFill="1" applyBorder="1" applyAlignment="1">
      <alignment horizontal="center" vertical="center"/>
    </xf>
    <xf numFmtId="0" fontId="18" fillId="9" borderId="17" xfId="0" applyFont="1" applyFill="1" applyBorder="1" applyAlignment="1">
      <alignment horizontal="center" vertical="center"/>
    </xf>
    <xf numFmtId="0" fontId="18" fillId="10" borderId="16" xfId="0" applyFont="1" applyFill="1" applyBorder="1" applyAlignment="1">
      <alignment horizontal="center" vertical="center"/>
    </xf>
    <xf numFmtId="0" fontId="18" fillId="6" borderId="3" xfId="0" applyFont="1" applyFill="1" applyBorder="1" applyAlignment="1">
      <alignment horizontal="center"/>
    </xf>
    <xf numFmtId="0" fontId="18" fillId="8" borderId="3" xfId="0" applyFont="1" applyFill="1" applyBorder="1" applyAlignment="1">
      <alignment horizontal="center" vertical="center"/>
    </xf>
    <xf numFmtId="0" fontId="13" fillId="0" borderId="0" xfId="0" applyFont="1" applyAlignment="1">
      <alignment horizontal="center"/>
    </xf>
    <xf numFmtId="0" fontId="13" fillId="6" borderId="16" xfId="0" applyFont="1" applyFill="1" applyBorder="1" applyAlignment="1">
      <alignment horizontal="center" vertical="center" wrapText="1"/>
    </xf>
    <xf numFmtId="0" fontId="18" fillId="6" borderId="16" xfId="0" applyFont="1" applyFill="1" applyBorder="1" applyAlignment="1">
      <alignment horizontal="center"/>
    </xf>
    <xf numFmtId="0" fontId="13" fillId="2" borderId="0" xfId="0" applyFont="1" applyFill="1" applyAlignment="1">
      <alignment horizontal="center"/>
    </xf>
    <xf numFmtId="0" fontId="14" fillId="0" borderId="3" xfId="0" applyFont="1" applyBorder="1" applyAlignment="1">
      <alignment horizontal="center" vertical="center" wrapText="1"/>
    </xf>
    <xf numFmtId="0" fontId="13" fillId="0" borderId="1" xfId="0" applyFont="1" applyBorder="1" applyAlignment="1">
      <alignment horizontal="center" vertical="center"/>
    </xf>
    <xf numFmtId="0" fontId="13" fillId="0" borderId="0" xfId="0" applyFont="1" applyAlignment="1">
      <alignment horizontal="center" vertical="center"/>
    </xf>
    <xf numFmtId="0" fontId="13" fillId="0" borderId="2" xfId="0" applyFont="1" applyBorder="1" applyAlignment="1">
      <alignment horizontal="center" vertical="center"/>
    </xf>
    <xf numFmtId="0" fontId="18" fillId="0" borderId="30" xfId="0" applyFont="1" applyBorder="1" applyAlignment="1">
      <alignment horizontal="center" vertical="center" wrapText="1"/>
    </xf>
    <xf numFmtId="0" fontId="26" fillId="4" borderId="65" xfId="0" applyFont="1" applyFill="1" applyBorder="1" applyAlignment="1">
      <alignment horizontal="center" vertical="center" wrapText="1"/>
    </xf>
    <xf numFmtId="0" fontId="14" fillId="0" borderId="30" xfId="0" applyFont="1" applyBorder="1" applyAlignment="1">
      <alignment horizontal="center" vertical="center" wrapText="1"/>
    </xf>
    <xf numFmtId="0" fontId="25" fillId="4" borderId="65" xfId="0" applyFont="1" applyFill="1" applyBorder="1" applyAlignment="1">
      <alignment horizontal="center" vertical="center" wrapText="1"/>
    </xf>
    <xf numFmtId="0" fontId="12" fillId="0" borderId="1" xfId="0" applyFont="1" applyBorder="1" applyAlignment="1">
      <alignment vertical="center" wrapText="1"/>
    </xf>
    <xf numFmtId="0" fontId="12" fillId="0" borderId="0" xfId="0" applyFont="1" applyAlignment="1">
      <alignment vertical="center" wrapText="1"/>
    </xf>
    <xf numFmtId="0" fontId="12" fillId="0" borderId="1" xfId="0" applyFont="1" applyBorder="1"/>
    <xf numFmtId="0" fontId="12" fillId="0" borderId="0" xfId="0" applyFont="1"/>
    <xf numFmtId="0" fontId="18" fillId="0" borderId="4" xfId="0" applyFont="1" applyBorder="1" applyAlignment="1">
      <alignment horizontal="center" vertical="center" wrapText="1"/>
    </xf>
    <xf numFmtId="0" fontId="18" fillId="0" borderId="40" xfId="0" applyFont="1" applyBorder="1" applyAlignment="1">
      <alignment horizontal="center" vertical="center" wrapText="1"/>
    </xf>
    <xf numFmtId="0" fontId="18" fillId="0" borderId="22" xfId="0" applyFont="1" applyBorder="1" applyAlignment="1">
      <alignment horizontal="center" vertical="center" wrapText="1"/>
    </xf>
    <xf numFmtId="0" fontId="18" fillId="7" borderId="4" xfId="0" applyFont="1" applyFill="1" applyBorder="1" applyAlignment="1">
      <alignment horizontal="center" vertical="center"/>
    </xf>
    <xf numFmtId="0" fontId="18" fillId="7" borderId="22" xfId="0" applyFont="1" applyFill="1" applyBorder="1" applyAlignment="1">
      <alignment horizontal="center" vertical="center"/>
    </xf>
    <xf numFmtId="0" fontId="18" fillId="8" borderId="4" xfId="0" applyFont="1" applyFill="1" applyBorder="1" applyAlignment="1">
      <alignment horizontal="center" vertical="center"/>
    </xf>
    <xf numFmtId="0" fontId="18" fillId="8" borderId="22" xfId="0" applyFont="1" applyFill="1" applyBorder="1" applyAlignment="1">
      <alignment horizontal="center" vertical="center"/>
    </xf>
    <xf numFmtId="0" fontId="14" fillId="0" borderId="8" xfId="0" applyFont="1" applyBorder="1" applyAlignment="1">
      <alignment horizontal="center" vertical="center" wrapText="1"/>
    </xf>
    <xf numFmtId="0" fontId="13" fillId="2" borderId="47" xfId="0" applyFont="1" applyFill="1" applyBorder="1" applyAlignment="1">
      <alignment horizontal="center"/>
    </xf>
    <xf numFmtId="0" fontId="13" fillId="6" borderId="4" xfId="0" applyFont="1" applyFill="1" applyBorder="1" applyAlignment="1">
      <alignment horizontal="center" vertical="center"/>
    </xf>
    <xf numFmtId="0" fontId="13" fillId="6" borderId="22" xfId="0" applyFont="1" applyFill="1" applyBorder="1" applyAlignment="1">
      <alignment horizontal="center" vertical="center"/>
    </xf>
    <xf numFmtId="0" fontId="18" fillId="10" borderId="4" xfId="0" applyFont="1" applyFill="1" applyBorder="1" applyAlignment="1">
      <alignment horizontal="center" vertical="center"/>
    </xf>
    <xf numFmtId="0" fontId="18" fillId="10" borderId="22" xfId="0" applyFont="1" applyFill="1" applyBorder="1" applyAlignment="1">
      <alignment horizontal="center" vertical="center"/>
    </xf>
    <xf numFmtId="0" fontId="18" fillId="9" borderId="22" xfId="0" applyFont="1" applyFill="1" applyBorder="1" applyAlignment="1">
      <alignment horizontal="center" vertical="center"/>
    </xf>
    <xf numFmtId="0" fontId="13" fillId="6" borderId="40" xfId="0" applyFont="1" applyFill="1" applyBorder="1" applyAlignment="1">
      <alignment horizontal="center" vertical="center"/>
    </xf>
    <xf numFmtId="0" fontId="18" fillId="6" borderId="4" xfId="0" applyFont="1" applyFill="1" applyBorder="1" applyAlignment="1">
      <alignment horizontal="center"/>
    </xf>
    <xf numFmtId="0" fontId="18" fillId="6" borderId="22" xfId="0" applyFont="1" applyFill="1" applyBorder="1" applyAlignment="1">
      <alignment horizontal="center"/>
    </xf>
    <xf numFmtId="0" fontId="13" fillId="6" borderId="4" xfId="0" applyFont="1" applyFill="1" applyBorder="1" applyAlignment="1">
      <alignment horizontal="center" vertical="center" wrapText="1"/>
    </xf>
    <xf numFmtId="0" fontId="13" fillId="6" borderId="22" xfId="0" applyFont="1" applyFill="1" applyBorder="1" applyAlignment="1">
      <alignment horizontal="center" vertical="center" wrapText="1"/>
    </xf>
    <xf numFmtId="0" fontId="18" fillId="7" borderId="56" xfId="0" applyFont="1" applyFill="1" applyBorder="1" applyAlignment="1">
      <alignment horizontal="center" vertical="center"/>
    </xf>
    <xf numFmtId="0" fontId="18" fillId="7" borderId="57" xfId="0" applyFont="1" applyFill="1" applyBorder="1" applyAlignment="1">
      <alignment horizontal="center" vertical="center"/>
    </xf>
    <xf numFmtId="0" fontId="18" fillId="9" borderId="40" xfId="0" applyFont="1" applyFill="1" applyBorder="1" applyAlignment="1">
      <alignment horizontal="center" vertical="center"/>
    </xf>
    <xf numFmtId="0" fontId="13" fillId="6" borderId="40" xfId="0" applyFont="1" applyFill="1" applyBorder="1" applyAlignment="1">
      <alignment horizontal="center" vertical="center" wrapText="1"/>
    </xf>
    <xf numFmtId="0" fontId="18" fillId="8" borderId="40" xfId="0" applyFont="1" applyFill="1" applyBorder="1" applyAlignment="1">
      <alignment horizontal="center" vertical="center"/>
    </xf>
    <xf numFmtId="0" fontId="13" fillId="6" borderId="51" xfId="0" applyFont="1" applyFill="1" applyBorder="1" applyAlignment="1">
      <alignment horizontal="center" vertical="center" wrapText="1"/>
    </xf>
    <xf numFmtId="0" fontId="13" fillId="6" borderId="52" xfId="0" applyFont="1" applyFill="1" applyBorder="1" applyAlignment="1">
      <alignment horizontal="center" vertical="center" wrapText="1"/>
    </xf>
    <xf numFmtId="0" fontId="13" fillId="6" borderId="53" xfId="0" applyFont="1" applyFill="1" applyBorder="1" applyAlignment="1">
      <alignment horizontal="center" vertical="center" wrapText="1"/>
    </xf>
    <xf numFmtId="0" fontId="13" fillId="6" borderId="54" xfId="0" applyFont="1" applyFill="1" applyBorder="1" applyAlignment="1">
      <alignment horizontal="center" vertical="center" wrapText="1"/>
    </xf>
    <xf numFmtId="0" fontId="13" fillId="6" borderId="47" xfId="0" applyFont="1" applyFill="1" applyBorder="1" applyAlignment="1">
      <alignment horizontal="center" vertical="center" wrapText="1"/>
    </xf>
    <xf numFmtId="0" fontId="13" fillId="6" borderId="55" xfId="0" applyFont="1" applyFill="1" applyBorder="1" applyAlignment="1">
      <alignment horizontal="center" vertical="center" wrapText="1"/>
    </xf>
    <xf numFmtId="0" fontId="13" fillId="6" borderId="43" xfId="0" applyFont="1" applyFill="1" applyBorder="1" applyAlignment="1">
      <alignment horizontal="center" vertical="center" wrapText="1"/>
    </xf>
    <xf numFmtId="0" fontId="13" fillId="6" borderId="24" xfId="0" applyFont="1" applyFill="1" applyBorder="1" applyAlignment="1">
      <alignment horizontal="center" vertical="center" wrapText="1"/>
    </xf>
    <xf numFmtId="0" fontId="18" fillId="7" borderId="40" xfId="0" applyFont="1" applyFill="1" applyBorder="1" applyAlignment="1">
      <alignment horizontal="center" vertical="center"/>
    </xf>
    <xf numFmtId="0" fontId="18" fillId="6" borderId="40" xfId="0" applyFont="1" applyFill="1" applyBorder="1" applyAlignment="1">
      <alignment horizontal="center"/>
    </xf>
    <xf numFmtId="0" fontId="18" fillId="0" borderId="8" xfId="0" applyFont="1" applyBorder="1" applyAlignment="1">
      <alignment horizontal="center" vertical="center" wrapText="1"/>
    </xf>
    <xf numFmtId="0" fontId="6" fillId="0" borderId="3" xfId="0" applyFont="1" applyBorder="1" applyAlignment="1">
      <alignment horizontal="center" vertical="center"/>
    </xf>
    <xf numFmtId="0" fontId="6" fillId="7" borderId="3" xfId="0" applyFont="1" applyFill="1" applyBorder="1" applyAlignment="1">
      <alignment horizontal="center" vertical="center"/>
    </xf>
    <xf numFmtId="0" fontId="6" fillId="10" borderId="3" xfId="0" applyFont="1" applyFill="1" applyBorder="1" applyAlignment="1">
      <alignment horizontal="center" vertical="center"/>
    </xf>
    <xf numFmtId="0" fontId="9" fillId="0" borderId="1" xfId="0" applyFont="1" applyBorder="1" applyAlignment="1">
      <alignment horizontal="center" vertical="top" wrapText="1"/>
    </xf>
    <xf numFmtId="0" fontId="9" fillId="0" borderId="0" xfId="0" applyFont="1" applyAlignment="1">
      <alignment horizontal="center" vertical="top" wrapText="1"/>
    </xf>
    <xf numFmtId="0" fontId="11" fillId="0" borderId="35" xfId="0" applyFont="1" applyBorder="1" applyAlignment="1">
      <alignment horizontal="left" vertical="top" wrapText="1"/>
    </xf>
    <xf numFmtId="0" fontId="11" fillId="0" borderId="36" xfId="0" applyFont="1" applyBorder="1" applyAlignment="1">
      <alignment horizontal="left" vertical="top" wrapText="1"/>
    </xf>
    <xf numFmtId="0" fontId="11" fillId="0" borderId="37" xfId="0" applyFont="1" applyBorder="1" applyAlignment="1">
      <alignment horizontal="left" vertical="top" wrapText="1"/>
    </xf>
    <xf numFmtId="0" fontId="9" fillId="2" borderId="0" xfId="0" applyFont="1" applyFill="1" applyAlignment="1">
      <alignment horizontal="center"/>
    </xf>
    <xf numFmtId="0" fontId="9" fillId="0" borderId="47" xfId="0" applyFont="1" applyBorder="1" applyAlignment="1">
      <alignment horizontal="center"/>
    </xf>
    <xf numFmtId="0" fontId="9" fillId="6" borderId="4" xfId="0" applyFont="1" applyFill="1" applyBorder="1" applyAlignment="1">
      <alignment horizontal="center" vertical="center"/>
    </xf>
    <xf numFmtId="0" fontId="9" fillId="6" borderId="22" xfId="0" applyFont="1" applyFill="1" applyBorder="1" applyAlignment="1">
      <alignment horizontal="center" vertical="center"/>
    </xf>
    <xf numFmtId="0" fontId="6" fillId="0" borderId="4"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3" xfId="0" applyFont="1" applyBorder="1" applyAlignment="1">
      <alignment horizontal="center" vertical="center" wrapText="1"/>
    </xf>
    <xf numFmtId="0" fontId="9" fillId="6" borderId="3" xfId="0" applyFont="1" applyFill="1" applyBorder="1" applyAlignment="1">
      <alignment horizontal="center" vertical="center"/>
    </xf>
    <xf numFmtId="0" fontId="6" fillId="8" borderId="4" xfId="0" applyFont="1" applyFill="1" applyBorder="1" applyAlignment="1">
      <alignment horizontal="center" vertical="center"/>
    </xf>
    <xf numFmtId="0" fontId="6" fillId="8" borderId="22" xfId="0" applyFont="1" applyFill="1" applyBorder="1" applyAlignment="1">
      <alignment horizontal="center" vertical="center"/>
    </xf>
    <xf numFmtId="0" fontId="11" fillId="0" borderId="3" xfId="0" applyFont="1" applyBorder="1" applyAlignment="1">
      <alignment vertical="center"/>
    </xf>
    <xf numFmtId="0" fontId="11" fillId="0" borderId="3" xfId="0" applyFont="1" applyBorder="1" applyAlignment="1">
      <alignment horizontal="center" vertical="center"/>
    </xf>
    <xf numFmtId="0" fontId="9" fillId="6" borderId="3" xfId="0" applyFont="1" applyFill="1" applyBorder="1" applyAlignment="1">
      <alignment horizontal="center" vertical="center" wrapText="1"/>
    </xf>
    <xf numFmtId="0" fontId="6" fillId="6" borderId="4" xfId="0" applyFont="1" applyFill="1" applyBorder="1" applyAlignment="1">
      <alignment horizontal="center"/>
    </xf>
    <xf numFmtId="0" fontId="6" fillId="6" borderId="22" xfId="0" applyFont="1" applyFill="1" applyBorder="1" applyAlignment="1">
      <alignment horizontal="center"/>
    </xf>
    <xf numFmtId="0" fontId="6" fillId="6" borderId="3" xfId="0" applyFont="1" applyFill="1" applyBorder="1" applyAlignment="1">
      <alignment horizontal="center"/>
    </xf>
    <xf numFmtId="0" fontId="9" fillId="0" borderId="58" xfId="0" applyFont="1" applyBorder="1" applyAlignment="1">
      <alignment horizontal="right" vertical="center" textRotation="90"/>
    </xf>
    <xf numFmtId="0" fontId="6" fillId="0" borderId="0" xfId="0" applyFont="1" applyAlignment="1">
      <alignment horizontal="left" vertical="center" wrapText="1"/>
    </xf>
    <xf numFmtId="0" fontId="15" fillId="0" borderId="53" xfId="0" applyFont="1" applyBorder="1" applyAlignment="1">
      <alignment horizontal="left" vertical="center"/>
    </xf>
    <xf numFmtId="0" fontId="15" fillId="0" borderId="59" xfId="0" applyFont="1" applyBorder="1" applyAlignment="1">
      <alignment horizontal="left" vertical="center"/>
    </xf>
    <xf numFmtId="0" fontId="15" fillId="0" borderId="58" xfId="0" applyFont="1" applyBorder="1" applyAlignment="1">
      <alignment horizontal="left" vertical="center"/>
    </xf>
    <xf numFmtId="0" fontId="15" fillId="0" borderId="54" xfId="0" applyFont="1" applyBorder="1" applyAlignment="1">
      <alignment horizontal="left" vertical="center"/>
    </xf>
    <xf numFmtId="0" fontId="15" fillId="0" borderId="55" xfId="0" applyFont="1" applyBorder="1" applyAlignment="1">
      <alignment horizontal="left" vertical="center"/>
    </xf>
    <xf numFmtId="0" fontId="6" fillId="0" borderId="31" xfId="0" applyFont="1" applyBorder="1" applyAlignment="1">
      <alignment horizontal="center" vertical="center" wrapText="1"/>
    </xf>
    <xf numFmtId="0" fontId="6" fillId="0" borderId="16" xfId="0" applyFont="1" applyBorder="1" applyAlignment="1">
      <alignment horizontal="center" vertical="center" wrapText="1"/>
    </xf>
    <xf numFmtId="0" fontId="6" fillId="9" borderId="3" xfId="0" applyFont="1" applyFill="1" applyBorder="1" applyAlignment="1">
      <alignment horizontal="center" vertical="center"/>
    </xf>
    <xf numFmtId="0" fontId="6" fillId="9" borderId="4" xfId="0" applyFont="1" applyFill="1" applyBorder="1" applyAlignment="1">
      <alignment horizontal="center" vertical="center"/>
    </xf>
    <xf numFmtId="0" fontId="6" fillId="9" borderId="22" xfId="0" applyFont="1" applyFill="1" applyBorder="1" applyAlignment="1">
      <alignment horizontal="center" vertical="center"/>
    </xf>
    <xf numFmtId="0" fontId="6" fillId="7" borderId="4" xfId="0" applyFont="1" applyFill="1" applyBorder="1" applyAlignment="1">
      <alignment horizontal="center" vertical="center"/>
    </xf>
    <xf numFmtId="0" fontId="6" fillId="7" borderId="22" xfId="0" applyFont="1" applyFill="1" applyBorder="1" applyAlignment="1">
      <alignment horizontal="center" vertical="center"/>
    </xf>
    <xf numFmtId="0" fontId="6" fillId="8" borderId="3" xfId="0" applyFont="1" applyFill="1" applyBorder="1" applyAlignment="1">
      <alignment horizontal="center" vertical="center"/>
    </xf>
    <xf numFmtId="0" fontId="9" fillId="6" borderId="4" xfId="0" applyFont="1" applyFill="1" applyBorder="1" applyAlignment="1">
      <alignment horizontal="center" vertical="center" wrapText="1"/>
    </xf>
    <xf numFmtId="0" fontId="9" fillId="6" borderId="22" xfId="0" applyFont="1" applyFill="1" applyBorder="1" applyAlignment="1">
      <alignment horizontal="center" vertical="center" wrapText="1"/>
    </xf>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2</xdr:col>
      <xdr:colOff>1741715</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B2" zoomScale="85" zoomScaleNormal="85" zoomScalePageLayoutView="40" workbookViewId="0">
      <selection activeCell="B10" sqref="B10:F10"/>
    </sheetView>
  </sheetViews>
  <sheetFormatPr baseColWidth="10" defaultRowHeight="12.5" x14ac:dyDescent="0.25"/>
  <cols>
    <col min="1" max="1" width="2.7265625" customWidth="1"/>
    <col min="2" max="2" width="42" customWidth="1"/>
    <col min="3" max="3" width="71.453125" customWidth="1"/>
    <col min="4" max="4" width="36.7265625" customWidth="1"/>
    <col min="5" max="5" width="28.54296875" customWidth="1"/>
    <col min="6" max="6" width="35.81640625" customWidth="1"/>
    <col min="7" max="7" width="2.7265625" customWidth="1"/>
  </cols>
  <sheetData>
    <row r="1" spans="2:6" ht="14.25" customHeight="1" x14ac:dyDescent="0.25"/>
    <row r="2" spans="2:6" ht="84" customHeight="1" x14ac:dyDescent="0.25">
      <c r="B2" s="148"/>
      <c r="C2" s="161" t="s">
        <v>185</v>
      </c>
      <c r="D2" s="162"/>
      <c r="E2" s="163"/>
      <c r="F2" s="170" t="s">
        <v>127</v>
      </c>
    </row>
    <row r="3" spans="2:6" ht="42.75" customHeight="1" x14ac:dyDescent="0.25">
      <c r="B3" s="148"/>
      <c r="C3" s="164"/>
      <c r="D3" s="165"/>
      <c r="E3" s="166"/>
      <c r="F3" s="171"/>
    </row>
    <row r="4" spans="2:6" ht="41.25" customHeight="1" x14ac:dyDescent="0.25">
      <c r="B4" s="148"/>
      <c r="C4" s="167"/>
      <c r="D4" s="168"/>
      <c r="E4" s="169"/>
      <c r="F4" s="159"/>
    </row>
    <row r="5" spans="2:6" ht="37.5" customHeight="1" thickBot="1" x14ac:dyDescent="0.4">
      <c r="B5" s="8"/>
      <c r="C5" s="9"/>
      <c r="D5" s="9"/>
      <c r="E5" s="9"/>
      <c r="F5" s="9"/>
    </row>
    <row r="6" spans="2:6" ht="21" customHeight="1" thickBot="1" x14ac:dyDescent="0.4">
      <c r="B6" s="152" t="s">
        <v>105</v>
      </c>
      <c r="C6" s="153"/>
      <c r="D6" s="153"/>
      <c r="E6" s="153"/>
      <c r="F6" s="154"/>
    </row>
    <row r="7" spans="2:6" ht="78.75" customHeight="1" x14ac:dyDescent="0.25">
      <c r="B7" s="158" t="s">
        <v>117</v>
      </c>
      <c r="C7" s="159"/>
      <c r="D7" s="159"/>
      <c r="E7" s="159"/>
      <c r="F7" s="160"/>
    </row>
    <row r="8" spans="2:6" ht="55.5" customHeight="1" x14ac:dyDescent="0.25">
      <c r="B8" s="155" t="s">
        <v>184</v>
      </c>
      <c r="C8" s="156"/>
      <c r="D8" s="156"/>
      <c r="E8" s="156"/>
      <c r="F8" s="157"/>
    </row>
    <row r="9" spans="2:6" ht="97.5" customHeight="1" x14ac:dyDescent="0.25">
      <c r="B9" s="149" t="s">
        <v>186</v>
      </c>
      <c r="C9" s="150"/>
      <c r="D9" s="150"/>
      <c r="E9" s="150"/>
      <c r="F9" s="151"/>
    </row>
    <row r="10" spans="2:6" ht="36" customHeight="1" x14ac:dyDescent="0.25">
      <c r="B10" s="149" t="s">
        <v>187</v>
      </c>
      <c r="C10" s="150"/>
      <c r="D10" s="150"/>
      <c r="E10" s="150"/>
      <c r="F10" s="151"/>
    </row>
    <row r="11" spans="2:6" ht="72" customHeight="1" x14ac:dyDescent="0.25">
      <c r="B11" s="149" t="s">
        <v>172</v>
      </c>
      <c r="C11" s="150"/>
      <c r="D11" s="150"/>
      <c r="E11" s="150"/>
      <c r="F11" s="151"/>
    </row>
    <row r="12" spans="2:6" ht="34.5" customHeight="1" x14ac:dyDescent="0.25">
      <c r="B12" s="149" t="s">
        <v>188</v>
      </c>
      <c r="C12" s="150"/>
      <c r="D12" s="150"/>
      <c r="E12" s="150"/>
      <c r="F12" s="151"/>
    </row>
    <row r="13" spans="2:6" ht="44.25" customHeight="1" x14ac:dyDescent="0.25">
      <c r="B13" s="149" t="s">
        <v>189</v>
      </c>
      <c r="C13" s="150"/>
      <c r="D13" s="150"/>
      <c r="E13" s="150"/>
      <c r="F13" s="151"/>
    </row>
    <row r="14" spans="2:6" ht="65.25" customHeight="1" x14ac:dyDescent="0.25">
      <c r="B14" s="149" t="s">
        <v>190</v>
      </c>
      <c r="C14" s="150"/>
      <c r="D14" s="150"/>
      <c r="E14" s="150"/>
      <c r="F14" s="151"/>
    </row>
    <row r="15" spans="2:6" ht="51.75" customHeight="1" x14ac:dyDescent="0.25">
      <c r="B15" s="149" t="s">
        <v>191</v>
      </c>
      <c r="C15" s="150"/>
      <c r="D15" s="150"/>
      <c r="E15" s="150"/>
      <c r="F15" s="151"/>
    </row>
    <row r="16" spans="2:6" ht="54" customHeight="1" x14ac:dyDescent="0.25">
      <c r="B16" s="173" t="s">
        <v>192</v>
      </c>
      <c r="C16" s="156"/>
      <c r="D16" s="156"/>
      <c r="E16" s="156"/>
      <c r="F16" s="157"/>
    </row>
    <row r="17" spans="2:6" ht="78.75" customHeight="1" x14ac:dyDescent="0.25">
      <c r="B17" s="149" t="s">
        <v>193</v>
      </c>
      <c r="C17" s="150"/>
      <c r="D17" s="150"/>
      <c r="E17" s="150"/>
      <c r="F17" s="151"/>
    </row>
    <row r="18" spans="2:6" ht="248.25" customHeight="1" x14ac:dyDescent="0.25">
      <c r="B18" s="149" t="s">
        <v>194</v>
      </c>
      <c r="C18" s="150"/>
      <c r="D18" s="150"/>
      <c r="E18" s="150"/>
      <c r="F18" s="151"/>
    </row>
    <row r="19" spans="2:6" ht="128.25" customHeight="1" thickBot="1" x14ac:dyDescent="0.3">
      <c r="B19" s="174" t="s">
        <v>195</v>
      </c>
      <c r="C19" s="175"/>
      <c r="D19" s="175"/>
      <c r="E19" s="175"/>
      <c r="F19" s="176"/>
    </row>
    <row r="20" spans="2:6" ht="14.25" customHeight="1" x14ac:dyDescent="0.25">
      <c r="B20" s="4"/>
    </row>
    <row r="21" spans="2:6" x14ac:dyDescent="0.25">
      <c r="B21" s="5"/>
    </row>
    <row r="22" spans="2:6" ht="17.25" customHeight="1" x14ac:dyDescent="0.25">
      <c r="B22" s="172"/>
      <c r="C22" s="172"/>
      <c r="D22" s="172"/>
      <c r="E22" s="172"/>
      <c r="F22" s="172"/>
    </row>
  </sheetData>
  <mergeCells count="18">
    <mergeCell ref="B22:F22"/>
    <mergeCell ref="B16:F16"/>
    <mergeCell ref="B17:F17"/>
    <mergeCell ref="B18:F18"/>
    <mergeCell ref="B19:F19"/>
    <mergeCell ref="B2:B4"/>
    <mergeCell ref="B15:F15"/>
    <mergeCell ref="B6:F6"/>
    <mergeCell ref="B8:F8"/>
    <mergeCell ref="B9:F9"/>
    <mergeCell ref="B7:F7"/>
    <mergeCell ref="B10:F10"/>
    <mergeCell ref="B11:F11"/>
    <mergeCell ref="B12:F12"/>
    <mergeCell ref="B13:F13"/>
    <mergeCell ref="B14:F14"/>
    <mergeCell ref="C2:E4"/>
    <mergeCell ref="F2:F4"/>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62"/>
  <sheetViews>
    <sheetView showGridLines="0" topLeftCell="B1" zoomScale="80" zoomScaleNormal="80" zoomScalePageLayoutView="85" workbookViewId="0">
      <selection activeCell="B56" sqref="B56"/>
    </sheetView>
  </sheetViews>
  <sheetFormatPr baseColWidth="10" defaultRowHeight="12.5" x14ac:dyDescent="0.25"/>
  <cols>
    <col min="1" max="1" width="5.26953125" customWidth="1"/>
    <col min="2" max="2" width="57.81640625" customWidth="1"/>
    <col min="3" max="3" width="105.26953125" customWidth="1"/>
    <col min="4" max="4" width="20" customWidth="1"/>
    <col min="5" max="5" width="23.453125" customWidth="1"/>
    <col min="6" max="6" width="31" customWidth="1"/>
  </cols>
  <sheetData>
    <row r="2" spans="2:6" ht="78" customHeight="1" x14ac:dyDescent="0.25">
      <c r="B2" s="148"/>
      <c r="C2" s="161" t="s">
        <v>196</v>
      </c>
      <c r="D2" s="162"/>
      <c r="E2" s="163"/>
      <c r="F2" s="170" t="s">
        <v>127</v>
      </c>
    </row>
    <row r="3" spans="2:6" ht="51" customHeight="1" x14ac:dyDescent="0.25">
      <c r="B3" s="148"/>
      <c r="C3" s="164"/>
      <c r="D3" s="165"/>
      <c r="E3" s="166"/>
      <c r="F3" s="171"/>
    </row>
    <row r="4" spans="2:6" ht="54" customHeight="1" x14ac:dyDescent="0.25">
      <c r="B4" s="148"/>
      <c r="C4" s="167"/>
      <c r="D4" s="168"/>
      <c r="E4" s="169"/>
      <c r="F4" s="159"/>
    </row>
    <row r="5" spans="2:6" ht="24.75" customHeight="1" thickBot="1" x14ac:dyDescent="0.4">
      <c r="B5" s="8"/>
      <c r="C5" s="9"/>
      <c r="D5" s="9"/>
      <c r="E5" s="9"/>
      <c r="F5" s="9"/>
    </row>
    <row r="6" spans="2:6" ht="18" customHeight="1" thickBot="1" x14ac:dyDescent="0.3">
      <c r="B6" s="186" t="s">
        <v>7</v>
      </c>
      <c r="C6" s="187"/>
      <c r="D6" s="187"/>
      <c r="E6" s="187"/>
      <c r="F6" s="188"/>
    </row>
    <row r="7" spans="2:6" ht="42.75" customHeight="1" x14ac:dyDescent="0.25">
      <c r="B7" s="189" t="s">
        <v>126</v>
      </c>
      <c r="C7" s="190"/>
      <c r="D7" s="190"/>
      <c r="E7" s="190"/>
      <c r="F7" s="191"/>
    </row>
    <row r="8" spans="2:6" ht="63" customHeight="1" x14ac:dyDescent="0.25">
      <c r="B8" s="192"/>
      <c r="C8" s="193"/>
      <c r="D8" s="193"/>
      <c r="E8" s="193"/>
      <c r="F8" s="194"/>
    </row>
    <row r="9" spans="2:6" ht="37.5" customHeight="1" x14ac:dyDescent="0.25">
      <c r="B9" s="192"/>
      <c r="C9" s="193"/>
      <c r="D9" s="193"/>
      <c r="E9" s="193"/>
      <c r="F9" s="194"/>
    </row>
    <row r="10" spans="2:6" ht="43.5" customHeight="1" x14ac:dyDescent="0.25">
      <c r="B10" s="192"/>
      <c r="C10" s="193"/>
      <c r="D10" s="193"/>
      <c r="E10" s="193"/>
      <c r="F10" s="194"/>
    </row>
    <row r="11" spans="2:6" ht="58.5" customHeight="1" x14ac:dyDescent="0.25">
      <c r="B11" s="192"/>
      <c r="C11" s="193"/>
      <c r="D11" s="193"/>
      <c r="E11" s="193"/>
      <c r="F11" s="194"/>
    </row>
    <row r="12" spans="2:6" ht="46.5" customHeight="1" x14ac:dyDescent="0.25">
      <c r="B12" s="192"/>
      <c r="C12" s="193"/>
      <c r="D12" s="193"/>
      <c r="E12" s="193"/>
      <c r="F12" s="194"/>
    </row>
    <row r="13" spans="2:6" ht="47.25" customHeight="1" x14ac:dyDescent="0.25">
      <c r="B13" s="192"/>
      <c r="C13" s="193"/>
      <c r="D13" s="193"/>
      <c r="E13" s="193"/>
      <c r="F13" s="194"/>
    </row>
    <row r="14" spans="2:6" ht="22.5" customHeight="1" thickBot="1" x14ac:dyDescent="0.3">
      <c r="B14" s="195"/>
      <c r="C14" s="196"/>
      <c r="D14" s="196"/>
      <c r="E14" s="196"/>
      <c r="F14" s="197"/>
    </row>
    <row r="15" spans="2:6" ht="16.5" customHeight="1" thickBot="1" x14ac:dyDescent="0.3">
      <c r="B15" s="181" t="s">
        <v>88</v>
      </c>
      <c r="C15" s="182"/>
      <c r="D15" s="182"/>
      <c r="E15" s="182"/>
      <c r="F15" s="183"/>
    </row>
    <row r="16" spans="2:6" ht="127.5" customHeight="1" x14ac:dyDescent="0.25">
      <c r="B16" s="198" t="s">
        <v>173</v>
      </c>
      <c r="C16" s="199"/>
      <c r="D16" s="199"/>
      <c r="E16" s="199"/>
      <c r="F16" s="200"/>
    </row>
    <row r="17" spans="2:6" ht="19.5" customHeight="1" x14ac:dyDescent="0.25">
      <c r="B17" s="41"/>
      <c r="C17" s="42" t="s">
        <v>36</v>
      </c>
      <c r="D17" s="179" t="s">
        <v>34</v>
      </c>
      <c r="E17" s="179" t="s">
        <v>35</v>
      </c>
      <c r="F17" s="177" t="s">
        <v>33</v>
      </c>
    </row>
    <row r="18" spans="2:6" ht="21" customHeight="1" x14ac:dyDescent="0.25">
      <c r="B18" s="41"/>
      <c r="C18" s="42" t="s">
        <v>64</v>
      </c>
      <c r="D18" s="180"/>
      <c r="E18" s="180"/>
      <c r="F18" s="178"/>
    </row>
    <row r="19" spans="2:6" ht="18.75" customHeight="1" x14ac:dyDescent="0.3">
      <c r="B19" s="116" t="s">
        <v>37</v>
      </c>
      <c r="C19" s="117"/>
      <c r="D19" s="43" t="s">
        <v>67</v>
      </c>
      <c r="E19" s="44" t="s">
        <v>68</v>
      </c>
      <c r="F19" s="45" t="s">
        <v>32</v>
      </c>
    </row>
    <row r="20" spans="2:6" ht="18.75" customHeight="1" x14ac:dyDescent="0.3">
      <c r="B20" s="118" t="s">
        <v>38</v>
      </c>
      <c r="C20" s="119"/>
      <c r="D20" s="46" t="s">
        <v>67</v>
      </c>
      <c r="E20" s="47" t="s">
        <v>68</v>
      </c>
      <c r="F20" s="48" t="s">
        <v>32</v>
      </c>
    </row>
    <row r="21" spans="2:6" ht="18.75" customHeight="1" x14ac:dyDescent="0.3">
      <c r="B21" s="118" t="s">
        <v>107</v>
      </c>
      <c r="C21" s="119"/>
      <c r="D21" s="46" t="s">
        <v>67</v>
      </c>
      <c r="E21" s="47" t="s">
        <v>68</v>
      </c>
      <c r="F21" s="48" t="s">
        <v>30</v>
      </c>
    </row>
    <row r="22" spans="2:6" ht="18.75" customHeight="1" x14ac:dyDescent="0.3">
      <c r="B22" s="118" t="s">
        <v>39</v>
      </c>
      <c r="C22" s="119"/>
      <c r="D22" s="47" t="s">
        <v>67</v>
      </c>
      <c r="E22" s="47" t="s">
        <v>68</v>
      </c>
      <c r="F22" s="48" t="s">
        <v>32</v>
      </c>
    </row>
    <row r="23" spans="2:6" ht="18.75" customHeight="1" x14ac:dyDescent="0.3">
      <c r="B23" s="118" t="s">
        <v>41</v>
      </c>
      <c r="C23" s="119"/>
      <c r="D23" s="46" t="s">
        <v>67</v>
      </c>
      <c r="E23" s="47" t="s">
        <v>68</v>
      </c>
      <c r="F23" s="48" t="s">
        <v>32</v>
      </c>
    </row>
    <row r="24" spans="2:6" ht="18.75" customHeight="1" x14ac:dyDescent="0.3">
      <c r="B24" s="118" t="s">
        <v>110</v>
      </c>
      <c r="C24" s="119"/>
      <c r="D24" s="46" t="s">
        <v>67</v>
      </c>
      <c r="E24" s="47" t="s">
        <v>68</v>
      </c>
      <c r="F24" s="49" t="s">
        <v>30</v>
      </c>
    </row>
    <row r="25" spans="2:6" ht="18.75" customHeight="1" x14ac:dyDescent="0.3">
      <c r="B25" s="118" t="s">
        <v>40</v>
      </c>
      <c r="C25" s="119"/>
      <c r="D25" s="46" t="s">
        <v>67</v>
      </c>
      <c r="E25" s="47" t="s">
        <v>68</v>
      </c>
      <c r="F25" s="48" t="s">
        <v>32</v>
      </c>
    </row>
    <row r="26" spans="2:6" ht="18.75" customHeight="1" x14ac:dyDescent="0.3">
      <c r="B26" s="118" t="s">
        <v>57</v>
      </c>
      <c r="C26" s="119"/>
      <c r="D26" s="46" t="s">
        <v>67</v>
      </c>
      <c r="E26" s="47" t="s">
        <v>68</v>
      </c>
      <c r="F26" s="48" t="s">
        <v>32</v>
      </c>
    </row>
    <row r="27" spans="2:6" ht="24" customHeight="1" x14ac:dyDescent="0.25">
      <c r="B27" s="120"/>
      <c r="C27" s="121" t="s">
        <v>61</v>
      </c>
      <c r="D27" s="50"/>
      <c r="E27" s="50"/>
      <c r="F27" s="51"/>
    </row>
    <row r="28" spans="2:6" ht="19.5" customHeight="1" x14ac:dyDescent="0.3">
      <c r="B28" s="116" t="s">
        <v>43</v>
      </c>
      <c r="C28" s="122"/>
      <c r="D28" s="43" t="s">
        <v>67</v>
      </c>
      <c r="E28" s="44" t="s">
        <v>68</v>
      </c>
      <c r="F28" s="45" t="s">
        <v>32</v>
      </c>
    </row>
    <row r="29" spans="2:6" ht="19.5" customHeight="1" x14ac:dyDescent="0.3">
      <c r="B29" s="184" t="s">
        <v>42</v>
      </c>
      <c r="C29" s="185"/>
      <c r="D29" s="46" t="s">
        <v>67</v>
      </c>
      <c r="E29" s="44" t="s">
        <v>68</v>
      </c>
      <c r="F29" s="48" t="s">
        <v>32</v>
      </c>
    </row>
    <row r="30" spans="2:6" ht="19.5" customHeight="1" x14ac:dyDescent="0.3">
      <c r="B30" s="184" t="s">
        <v>60</v>
      </c>
      <c r="C30" s="185"/>
      <c r="D30" s="46" t="s">
        <v>67</v>
      </c>
      <c r="E30" s="44" t="s">
        <v>68</v>
      </c>
      <c r="F30" s="48" t="s">
        <v>32</v>
      </c>
    </row>
    <row r="31" spans="2:6" ht="19.5" customHeight="1" x14ac:dyDescent="0.3">
      <c r="B31" s="118" t="s">
        <v>44</v>
      </c>
      <c r="C31" s="123"/>
      <c r="D31" s="46" t="s">
        <v>67</v>
      </c>
      <c r="E31" s="44" t="s">
        <v>68</v>
      </c>
      <c r="F31" s="48" t="s">
        <v>32</v>
      </c>
    </row>
    <row r="32" spans="2:6" ht="19.5" customHeight="1" x14ac:dyDescent="0.3">
      <c r="B32" s="118" t="s">
        <v>45</v>
      </c>
      <c r="C32" s="123"/>
      <c r="D32" s="46" t="s">
        <v>67</v>
      </c>
      <c r="E32" s="44" t="s">
        <v>68</v>
      </c>
      <c r="F32" s="48" t="s">
        <v>32</v>
      </c>
    </row>
    <row r="33" spans="2:6" ht="19.5" customHeight="1" x14ac:dyDescent="0.3">
      <c r="B33" s="184" t="s">
        <v>46</v>
      </c>
      <c r="C33" s="185"/>
      <c r="D33" s="46" t="s">
        <v>67</v>
      </c>
      <c r="E33" s="47" t="s">
        <v>69</v>
      </c>
      <c r="F33" s="48" t="s">
        <v>32</v>
      </c>
    </row>
    <row r="34" spans="2:6" ht="23.25" customHeight="1" x14ac:dyDescent="0.25">
      <c r="B34" s="120"/>
      <c r="C34" s="121" t="s">
        <v>62</v>
      </c>
      <c r="D34" s="52"/>
      <c r="E34" s="52"/>
      <c r="F34" s="53"/>
    </row>
    <row r="35" spans="2:6" ht="19.5" customHeight="1" x14ac:dyDescent="0.3">
      <c r="B35" s="201" t="s">
        <v>111</v>
      </c>
      <c r="C35" s="202"/>
      <c r="D35" s="43" t="s">
        <v>67</v>
      </c>
      <c r="E35" s="44" t="s">
        <v>68</v>
      </c>
      <c r="F35" s="45" t="s">
        <v>32</v>
      </c>
    </row>
    <row r="36" spans="2:6" ht="19.5" customHeight="1" x14ac:dyDescent="0.3">
      <c r="B36" s="124" t="s">
        <v>47</v>
      </c>
      <c r="C36" s="123"/>
      <c r="D36" s="46" t="s">
        <v>67</v>
      </c>
      <c r="E36" s="47" t="s">
        <v>69</v>
      </c>
      <c r="F36" s="48" t="s">
        <v>32</v>
      </c>
    </row>
    <row r="37" spans="2:6" ht="19.5" customHeight="1" x14ac:dyDescent="0.3">
      <c r="B37" s="184" t="s">
        <v>108</v>
      </c>
      <c r="C37" s="185"/>
      <c r="D37" s="46" t="s">
        <v>67</v>
      </c>
      <c r="E37" s="47" t="s">
        <v>68</v>
      </c>
      <c r="F37" s="48" t="s">
        <v>32</v>
      </c>
    </row>
    <row r="38" spans="2:6" ht="23.25" customHeight="1" x14ac:dyDescent="0.25">
      <c r="B38" s="41"/>
      <c r="C38" s="42" t="s">
        <v>63</v>
      </c>
      <c r="D38" s="54"/>
      <c r="E38" s="54"/>
      <c r="F38" s="55"/>
    </row>
    <row r="39" spans="2:6" ht="19.5" customHeight="1" x14ac:dyDescent="0.3">
      <c r="B39" s="201" t="s">
        <v>48</v>
      </c>
      <c r="C39" s="202"/>
      <c r="D39" s="46" t="s">
        <v>67</v>
      </c>
      <c r="E39" s="44" t="s">
        <v>69</v>
      </c>
      <c r="F39" s="56" t="s">
        <v>30</v>
      </c>
    </row>
    <row r="40" spans="2:6" ht="19.5" customHeight="1" x14ac:dyDescent="0.3">
      <c r="B40" s="184" t="s">
        <v>49</v>
      </c>
      <c r="C40" s="185"/>
      <c r="D40" s="46" t="s">
        <v>67</v>
      </c>
      <c r="E40" s="47" t="s">
        <v>69</v>
      </c>
      <c r="F40" s="57" t="s">
        <v>30</v>
      </c>
    </row>
    <row r="41" spans="2:6" ht="19.5" customHeight="1" x14ac:dyDescent="0.3">
      <c r="B41" s="184" t="s">
        <v>50</v>
      </c>
      <c r="C41" s="185"/>
      <c r="D41" s="46" t="s">
        <v>67</v>
      </c>
      <c r="E41" s="47" t="s">
        <v>69</v>
      </c>
      <c r="F41" s="57" t="s">
        <v>31</v>
      </c>
    </row>
    <row r="42" spans="2:6" ht="19.5" customHeight="1" x14ac:dyDescent="0.3">
      <c r="B42" s="184" t="s">
        <v>51</v>
      </c>
      <c r="C42" s="185"/>
      <c r="D42" s="46" t="s">
        <v>67</v>
      </c>
      <c r="E42" s="47" t="s">
        <v>69</v>
      </c>
      <c r="F42" s="57" t="s">
        <v>30</v>
      </c>
    </row>
    <row r="43" spans="2:6" ht="19.5" customHeight="1" x14ac:dyDescent="0.3">
      <c r="B43" s="118" t="s">
        <v>52</v>
      </c>
      <c r="C43" s="123"/>
      <c r="D43" s="46" t="s">
        <v>67</v>
      </c>
      <c r="E43" s="47" t="s">
        <v>69</v>
      </c>
      <c r="F43" s="57" t="s">
        <v>30</v>
      </c>
    </row>
    <row r="44" spans="2:6" ht="19.5" customHeight="1" x14ac:dyDescent="0.3">
      <c r="B44" s="184" t="s">
        <v>53</v>
      </c>
      <c r="C44" s="185"/>
      <c r="D44" s="46" t="s">
        <v>67</v>
      </c>
      <c r="E44" s="47" t="s">
        <v>68</v>
      </c>
      <c r="F44" s="57" t="s">
        <v>30</v>
      </c>
    </row>
    <row r="45" spans="2:6" ht="19.5" customHeight="1" x14ac:dyDescent="0.3">
      <c r="B45" s="184" t="s">
        <v>130</v>
      </c>
      <c r="C45" s="185"/>
      <c r="D45" s="110" t="s">
        <v>67</v>
      </c>
      <c r="E45" s="47" t="s">
        <v>69</v>
      </c>
      <c r="F45" s="57" t="s">
        <v>32</v>
      </c>
    </row>
    <row r="46" spans="2:6" ht="19.5" customHeight="1" x14ac:dyDescent="0.3">
      <c r="B46" s="184" t="s">
        <v>54</v>
      </c>
      <c r="C46" s="185"/>
      <c r="D46" s="46" t="s">
        <v>67</v>
      </c>
      <c r="E46" s="47" t="s">
        <v>69</v>
      </c>
      <c r="F46" s="57" t="s">
        <v>4</v>
      </c>
    </row>
    <row r="47" spans="2:6" ht="19.5" customHeight="1" x14ac:dyDescent="0.3">
      <c r="B47" s="184" t="s">
        <v>55</v>
      </c>
      <c r="C47" s="185"/>
      <c r="D47" s="46" t="s">
        <v>67</v>
      </c>
      <c r="E47" s="47" t="s">
        <v>69</v>
      </c>
      <c r="F47" s="57" t="s">
        <v>4</v>
      </c>
    </row>
    <row r="48" spans="2:6" ht="19.5" customHeight="1" x14ac:dyDescent="0.3">
      <c r="B48" s="118" t="s">
        <v>56</v>
      </c>
      <c r="C48" s="123"/>
      <c r="D48" s="46" t="s">
        <v>67</v>
      </c>
      <c r="E48" s="47" t="s">
        <v>69</v>
      </c>
      <c r="F48" s="57" t="s">
        <v>4</v>
      </c>
    </row>
    <row r="49" spans="2:6" ht="19.5" customHeight="1" x14ac:dyDescent="0.3">
      <c r="B49" s="184" t="s">
        <v>128</v>
      </c>
      <c r="C49" s="185"/>
      <c r="D49" s="46" t="s">
        <v>67</v>
      </c>
      <c r="E49" s="47" t="s">
        <v>69</v>
      </c>
      <c r="F49" s="48" t="s">
        <v>32</v>
      </c>
    </row>
    <row r="50" spans="2:6" ht="19.5" customHeight="1" x14ac:dyDescent="0.3">
      <c r="B50" s="184" t="s">
        <v>143</v>
      </c>
      <c r="C50" s="185"/>
      <c r="D50" s="46" t="s">
        <v>67</v>
      </c>
      <c r="E50" s="47" t="s">
        <v>69</v>
      </c>
      <c r="F50" s="48" t="s">
        <v>32</v>
      </c>
    </row>
    <row r="51" spans="2:6" ht="19.5" customHeight="1" x14ac:dyDescent="0.3">
      <c r="B51" s="184" t="s">
        <v>129</v>
      </c>
      <c r="C51" s="185"/>
      <c r="D51" s="46" t="s">
        <v>67</v>
      </c>
      <c r="E51" s="47" t="s">
        <v>69</v>
      </c>
      <c r="F51" s="48" t="s">
        <v>32</v>
      </c>
    </row>
    <row r="52" spans="2:6" ht="19.5" customHeight="1" thickBot="1" x14ac:dyDescent="0.35">
      <c r="B52" s="125" t="s">
        <v>59</v>
      </c>
      <c r="C52" s="126"/>
      <c r="D52" s="58" t="s">
        <v>67</v>
      </c>
      <c r="E52" s="59" t="s">
        <v>69</v>
      </c>
      <c r="F52" s="60" t="s">
        <v>58</v>
      </c>
    </row>
    <row r="57" spans="2:6" hidden="1" x14ac:dyDescent="0.25">
      <c r="B57" s="4" t="s">
        <v>67</v>
      </c>
    </row>
    <row r="58" spans="2:6" hidden="1" x14ac:dyDescent="0.25">
      <c r="B58" s="5" t="s">
        <v>65</v>
      </c>
    </row>
    <row r="59" spans="2:6" hidden="1" x14ac:dyDescent="0.25">
      <c r="B59" s="5" t="s">
        <v>66</v>
      </c>
    </row>
    <row r="60" spans="2:6" hidden="1" x14ac:dyDescent="0.25"/>
    <row r="61" spans="2:6" hidden="1" x14ac:dyDescent="0.25">
      <c r="B61" t="s">
        <v>68</v>
      </c>
    </row>
    <row r="62" spans="2:6" hidden="1" x14ac:dyDescent="0.25">
      <c r="B62" t="s">
        <v>69</v>
      </c>
    </row>
  </sheetData>
  <mergeCells count="26">
    <mergeCell ref="B49:C49"/>
    <mergeCell ref="B50:C50"/>
    <mergeCell ref="B51:C51"/>
    <mergeCell ref="B42:C42"/>
    <mergeCell ref="B44:C44"/>
    <mergeCell ref="B45:C45"/>
    <mergeCell ref="B46:C46"/>
    <mergeCell ref="B47:C47"/>
    <mergeCell ref="B30:C30"/>
    <mergeCell ref="B33:C33"/>
    <mergeCell ref="B40:C40"/>
    <mergeCell ref="B41:C41"/>
    <mergeCell ref="B6:F6"/>
    <mergeCell ref="B7:F14"/>
    <mergeCell ref="B16:F16"/>
    <mergeCell ref="B39:C39"/>
    <mergeCell ref="B37:C37"/>
    <mergeCell ref="B35:C35"/>
    <mergeCell ref="B29:C29"/>
    <mergeCell ref="C2:E4"/>
    <mergeCell ref="F2:F4"/>
    <mergeCell ref="B2:B4"/>
    <mergeCell ref="F17:F18"/>
    <mergeCell ref="E17:E18"/>
    <mergeCell ref="D17:D18"/>
    <mergeCell ref="B15:F15"/>
  </mergeCells>
  <phoneticPr fontId="1" type="noConversion"/>
  <dataValidations count="2">
    <dataValidation type="list" allowBlank="1" showInputMessage="1" showErrorMessage="1" sqref="D28:D33 D19:D26 D35:D37 D39:D52" xr:uid="{00000000-0002-0000-0100-000000000000}">
      <formula1>$B$57:$B$59</formula1>
    </dataValidation>
    <dataValidation type="list" allowBlank="1" showInputMessage="1" showErrorMessage="1" sqref="D22 E28:E33 E19:E26 E35:E37 E39:E52" xr:uid="{00000000-0002-0000-0100-000001000000}">
      <formula1>$B$61:$B$62</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78"/>
  <sheetViews>
    <sheetView showGridLines="0" topLeftCell="A2" zoomScale="90" zoomScaleNormal="90" zoomScalePageLayoutView="70" workbookViewId="0">
      <selection activeCell="B6" sqref="B6:L6"/>
    </sheetView>
  </sheetViews>
  <sheetFormatPr baseColWidth="10" defaultRowHeight="13" x14ac:dyDescent="0.3"/>
  <cols>
    <col min="1" max="1" width="4.1796875" customWidth="1"/>
    <col min="2" max="2" width="41.453125" customWidth="1"/>
    <col min="3" max="3" width="25.1796875" customWidth="1"/>
    <col min="4" max="4" width="14.7265625" customWidth="1"/>
    <col min="5" max="5" width="12.453125" customWidth="1"/>
    <col min="6" max="6" width="18.26953125" customWidth="1"/>
    <col min="7" max="7" width="24.81640625" customWidth="1"/>
    <col min="8" max="8" width="31.453125" style="7" customWidth="1"/>
    <col min="9" max="9" width="14.7265625" customWidth="1"/>
    <col min="10" max="10" width="11.81640625" customWidth="1"/>
    <col min="11" max="11" width="14" customWidth="1"/>
    <col min="12" max="12" width="15.26953125" style="2" customWidth="1"/>
    <col min="13" max="13" width="4.81640625" customWidth="1"/>
  </cols>
  <sheetData>
    <row r="1" spans="2:17" ht="12.5" x14ac:dyDescent="0.25">
      <c r="H1"/>
      <c r="L1"/>
    </row>
    <row r="2" spans="2:17" ht="48.75" customHeight="1" x14ac:dyDescent="0.25">
      <c r="B2" s="148"/>
      <c r="C2" s="215" t="s">
        <v>116</v>
      </c>
      <c r="D2" s="162"/>
      <c r="E2" s="162"/>
      <c r="F2" s="162"/>
      <c r="G2" s="162"/>
      <c r="H2" s="162"/>
      <c r="I2" s="162"/>
      <c r="J2" s="163"/>
      <c r="K2" s="216" t="s">
        <v>127</v>
      </c>
      <c r="L2" s="217"/>
    </row>
    <row r="3" spans="2:17" ht="42" customHeight="1" x14ac:dyDescent="0.25">
      <c r="B3" s="148"/>
      <c r="C3" s="164"/>
      <c r="D3" s="165"/>
      <c r="E3" s="165"/>
      <c r="F3" s="165"/>
      <c r="G3" s="165"/>
      <c r="H3" s="165"/>
      <c r="I3" s="165"/>
      <c r="J3" s="166"/>
      <c r="K3" s="218"/>
      <c r="L3" s="219"/>
    </row>
    <row r="4" spans="2:17" ht="36.75" customHeight="1" x14ac:dyDescent="0.25">
      <c r="B4" s="148"/>
      <c r="C4" s="167"/>
      <c r="D4" s="168"/>
      <c r="E4" s="168"/>
      <c r="F4" s="168"/>
      <c r="G4" s="168"/>
      <c r="H4" s="168"/>
      <c r="I4" s="168"/>
      <c r="J4" s="169"/>
      <c r="K4" s="220"/>
      <c r="L4" s="221"/>
    </row>
    <row r="5" spans="2:17" ht="24.75" customHeight="1" thickBot="1" x14ac:dyDescent="0.4">
      <c r="C5" s="8"/>
      <c r="D5" s="9"/>
      <c r="E5" s="9"/>
      <c r="F5" s="9"/>
      <c r="G5" s="9"/>
      <c r="H5"/>
      <c r="L5"/>
    </row>
    <row r="6" spans="2:17" ht="103.5" customHeight="1" thickBot="1" x14ac:dyDescent="0.3">
      <c r="B6" s="209" t="s">
        <v>200</v>
      </c>
      <c r="C6" s="210"/>
      <c r="D6" s="210"/>
      <c r="E6" s="210"/>
      <c r="F6" s="210"/>
      <c r="G6" s="210"/>
      <c r="H6" s="210"/>
      <c r="I6" s="210"/>
      <c r="J6" s="210"/>
      <c r="K6" s="210"/>
      <c r="L6" s="211"/>
      <c r="M6" s="1"/>
      <c r="N6" s="1"/>
      <c r="O6" s="1"/>
      <c r="P6" s="1"/>
      <c r="Q6" s="1"/>
    </row>
    <row r="7" spans="2:17" ht="24.75" customHeight="1" x14ac:dyDescent="0.25">
      <c r="B7" s="186" t="s">
        <v>88</v>
      </c>
      <c r="C7" s="187"/>
      <c r="D7" s="187"/>
      <c r="E7" s="187"/>
      <c r="F7" s="187"/>
      <c r="G7" s="187"/>
      <c r="H7" s="187"/>
      <c r="I7" s="187"/>
      <c r="J7" s="187"/>
      <c r="K7" s="187"/>
      <c r="L7" s="188"/>
    </row>
    <row r="8" spans="2:17" ht="18" customHeight="1" x14ac:dyDescent="0.35">
      <c r="B8" s="103" t="s">
        <v>125</v>
      </c>
      <c r="C8" s="104"/>
      <c r="D8" s="104"/>
      <c r="E8" s="104"/>
      <c r="F8" s="104"/>
      <c r="G8" s="104"/>
      <c r="H8" s="104"/>
      <c r="I8" s="104"/>
      <c r="J8" s="104"/>
      <c r="K8" s="104"/>
      <c r="L8" s="105"/>
    </row>
    <row r="9" spans="2:17" ht="15.5" x14ac:dyDescent="0.35">
      <c r="B9" s="103" t="s">
        <v>123</v>
      </c>
      <c r="C9" s="106"/>
      <c r="D9" s="106"/>
      <c r="E9" s="106"/>
      <c r="F9" s="106"/>
      <c r="G9" s="106"/>
      <c r="H9" s="106"/>
      <c r="I9" s="107"/>
      <c r="J9" s="106"/>
      <c r="K9" s="106"/>
      <c r="L9" s="108"/>
    </row>
    <row r="10" spans="2:17" ht="15.5" x14ac:dyDescent="0.35">
      <c r="B10" s="103" t="s">
        <v>119</v>
      </c>
      <c r="C10" s="106"/>
      <c r="D10" s="106"/>
      <c r="E10" s="106"/>
      <c r="F10" s="106"/>
      <c r="G10" s="106"/>
      <c r="H10" s="106"/>
      <c r="I10" s="106"/>
      <c r="J10" s="106"/>
      <c r="K10" s="106"/>
      <c r="L10" s="108"/>
    </row>
    <row r="11" spans="2:17" ht="15.5" x14ac:dyDescent="0.35">
      <c r="B11" s="103" t="s">
        <v>120</v>
      </c>
      <c r="C11" s="106"/>
      <c r="D11" s="106"/>
      <c r="E11" s="106"/>
      <c r="F11" s="106"/>
      <c r="G11" s="106"/>
      <c r="H11" s="106"/>
      <c r="I11" s="106"/>
      <c r="J11" s="106"/>
      <c r="K11" s="106"/>
      <c r="L11" s="108"/>
    </row>
    <row r="12" spans="2:17" ht="18" customHeight="1" x14ac:dyDescent="0.25">
      <c r="B12" s="212" t="s">
        <v>118</v>
      </c>
      <c r="C12" s="213"/>
      <c r="D12" s="213"/>
      <c r="E12" s="213"/>
      <c r="F12" s="213"/>
      <c r="G12" s="213"/>
      <c r="H12" s="213"/>
      <c r="I12" s="213"/>
      <c r="J12" s="213"/>
      <c r="K12" s="213"/>
      <c r="L12" s="214"/>
    </row>
    <row r="13" spans="2:17" ht="15.5" x14ac:dyDescent="0.35">
      <c r="B13" s="103" t="s">
        <v>122</v>
      </c>
      <c r="C13" s="106"/>
      <c r="D13" s="106"/>
      <c r="E13" s="106"/>
      <c r="F13" s="106"/>
      <c r="G13" s="106"/>
      <c r="H13" s="106"/>
      <c r="I13" s="106"/>
      <c r="J13" s="106"/>
      <c r="K13" s="106"/>
      <c r="L13" s="108"/>
    </row>
    <row r="14" spans="2:17" ht="7.5" customHeight="1" thickBot="1" x14ac:dyDescent="0.35">
      <c r="B14" s="64"/>
      <c r="C14" s="65"/>
      <c r="D14" s="65"/>
      <c r="E14" s="65"/>
      <c r="F14" s="65"/>
      <c r="G14" s="65"/>
      <c r="H14" s="65"/>
      <c r="I14" s="65"/>
      <c r="J14" s="65"/>
      <c r="K14" s="65"/>
      <c r="L14" s="66"/>
    </row>
    <row r="15" spans="2:17" ht="33.75" customHeight="1" thickBot="1" x14ac:dyDescent="0.3">
      <c r="B15" s="206" t="s">
        <v>104</v>
      </c>
      <c r="C15" s="207"/>
      <c r="D15" s="207"/>
      <c r="E15" s="207"/>
      <c r="F15" s="207"/>
      <c r="G15" s="208"/>
      <c r="H15" s="205" t="s">
        <v>102</v>
      </c>
      <c r="I15" s="187"/>
      <c r="J15" s="187"/>
      <c r="K15" s="187"/>
      <c r="L15" s="188"/>
    </row>
    <row r="16" spans="2:17" ht="40.5" customHeight="1" thickBot="1" x14ac:dyDescent="0.3">
      <c r="B16" s="101" t="s">
        <v>70</v>
      </c>
      <c r="C16" s="204" t="s">
        <v>75</v>
      </c>
      <c r="D16" s="204"/>
      <c r="E16" s="204"/>
      <c r="F16" s="204"/>
      <c r="G16" s="204"/>
      <c r="H16" s="67" t="s">
        <v>76</v>
      </c>
      <c r="I16" s="67" t="s">
        <v>6</v>
      </c>
      <c r="J16" s="67" t="s">
        <v>3</v>
      </c>
      <c r="K16" s="67" t="s">
        <v>81</v>
      </c>
      <c r="L16" s="68" t="s">
        <v>78</v>
      </c>
    </row>
    <row r="17" spans="2:12" ht="53.25" customHeight="1" x14ac:dyDescent="0.25">
      <c r="B17" s="102" t="s">
        <v>64</v>
      </c>
      <c r="C17" s="225" t="s">
        <v>37</v>
      </c>
      <c r="D17" s="225"/>
      <c r="E17" s="225"/>
      <c r="F17" s="225"/>
      <c r="G17" s="225"/>
      <c r="H17" s="69" t="s">
        <v>131</v>
      </c>
      <c r="I17" s="70">
        <v>1</v>
      </c>
      <c r="J17" s="71">
        <v>2</v>
      </c>
      <c r="K17" s="71">
        <f>I17+J17</f>
        <v>3</v>
      </c>
      <c r="L17" s="72" t="str">
        <f t="shared" ref="L17:L40" si="0">IF(K17&lt;=4,"BAJO",IF(K17=5,"MEDIO",IF(K17=6,"ALTO",IF(K17=7,"ALTO","EXTREMO"))))</f>
        <v>BAJO</v>
      </c>
    </row>
    <row r="18" spans="2:12" ht="53.25" customHeight="1" x14ac:dyDescent="0.25">
      <c r="B18" s="102" t="s">
        <v>64</v>
      </c>
      <c r="C18" s="203" t="s">
        <v>38</v>
      </c>
      <c r="D18" s="203"/>
      <c r="E18" s="203"/>
      <c r="F18" s="203"/>
      <c r="G18" s="203"/>
      <c r="H18" s="74" t="s">
        <v>132</v>
      </c>
      <c r="I18" s="70">
        <v>2</v>
      </c>
      <c r="J18" s="71">
        <v>2</v>
      </c>
      <c r="K18" s="71">
        <f t="shared" ref="K18:K40" si="1">+I18+J18</f>
        <v>4</v>
      </c>
      <c r="L18" s="75" t="str">
        <f t="shared" si="0"/>
        <v>BAJO</v>
      </c>
    </row>
    <row r="19" spans="2:12" ht="53.25" customHeight="1" x14ac:dyDescent="0.25">
      <c r="B19" s="102" t="s">
        <v>64</v>
      </c>
      <c r="C19" s="203" t="s">
        <v>107</v>
      </c>
      <c r="D19" s="203"/>
      <c r="E19" s="203"/>
      <c r="F19" s="203"/>
      <c r="G19" s="203"/>
      <c r="H19" s="74" t="s">
        <v>197</v>
      </c>
      <c r="I19" s="70">
        <v>2</v>
      </c>
      <c r="J19" s="71">
        <v>2</v>
      </c>
      <c r="K19" s="71">
        <f t="shared" si="1"/>
        <v>4</v>
      </c>
      <c r="L19" s="75" t="str">
        <f t="shared" si="0"/>
        <v>BAJO</v>
      </c>
    </row>
    <row r="20" spans="2:12" ht="53.25" customHeight="1" x14ac:dyDescent="0.25">
      <c r="B20" s="102" t="s">
        <v>64</v>
      </c>
      <c r="C20" s="203" t="s">
        <v>39</v>
      </c>
      <c r="D20" s="203"/>
      <c r="E20" s="203"/>
      <c r="F20" s="203"/>
      <c r="G20" s="203"/>
      <c r="H20" s="74" t="s">
        <v>174</v>
      </c>
      <c r="I20" s="70">
        <v>2</v>
      </c>
      <c r="J20" s="71">
        <v>2</v>
      </c>
      <c r="K20" s="71">
        <f t="shared" si="1"/>
        <v>4</v>
      </c>
      <c r="L20" s="75" t="str">
        <f t="shared" si="0"/>
        <v>BAJO</v>
      </c>
    </row>
    <row r="21" spans="2:12" ht="53.25" customHeight="1" x14ac:dyDescent="0.25">
      <c r="B21" s="102" t="s">
        <v>64</v>
      </c>
      <c r="C21" s="203" t="s">
        <v>41</v>
      </c>
      <c r="D21" s="203"/>
      <c r="E21" s="203"/>
      <c r="F21" s="203"/>
      <c r="G21" s="203"/>
      <c r="H21" s="74" t="s">
        <v>175</v>
      </c>
      <c r="I21" s="70">
        <v>2</v>
      </c>
      <c r="J21" s="71">
        <v>2</v>
      </c>
      <c r="K21" s="71">
        <f t="shared" si="1"/>
        <v>4</v>
      </c>
      <c r="L21" s="75" t="str">
        <f t="shared" si="0"/>
        <v>BAJO</v>
      </c>
    </row>
    <row r="22" spans="2:12" ht="53.25" customHeight="1" x14ac:dyDescent="0.25">
      <c r="B22" s="102" t="s">
        <v>64</v>
      </c>
      <c r="C22" s="203" t="s">
        <v>110</v>
      </c>
      <c r="D22" s="203"/>
      <c r="E22" s="203"/>
      <c r="F22" s="203"/>
      <c r="G22" s="203"/>
      <c r="H22" s="74" t="s">
        <v>176</v>
      </c>
      <c r="I22" s="70">
        <v>2</v>
      </c>
      <c r="J22" s="71">
        <v>2</v>
      </c>
      <c r="K22" s="71">
        <f t="shared" si="1"/>
        <v>4</v>
      </c>
      <c r="L22" s="75" t="str">
        <f t="shared" si="0"/>
        <v>BAJO</v>
      </c>
    </row>
    <row r="23" spans="2:12" ht="53.25" customHeight="1" x14ac:dyDescent="0.25">
      <c r="B23" s="102" t="s">
        <v>64</v>
      </c>
      <c r="C23" s="203" t="s">
        <v>40</v>
      </c>
      <c r="D23" s="203"/>
      <c r="E23" s="203"/>
      <c r="F23" s="203"/>
      <c r="G23" s="203"/>
      <c r="H23" s="74" t="s">
        <v>177</v>
      </c>
      <c r="I23" s="70">
        <v>2</v>
      </c>
      <c r="J23" s="71">
        <v>2</v>
      </c>
      <c r="K23" s="71">
        <f t="shared" si="1"/>
        <v>4</v>
      </c>
      <c r="L23" s="75" t="str">
        <f t="shared" si="0"/>
        <v>BAJO</v>
      </c>
    </row>
    <row r="24" spans="2:12" ht="53.25" customHeight="1" x14ac:dyDescent="0.25">
      <c r="B24" s="102" t="s">
        <v>64</v>
      </c>
      <c r="C24" s="203" t="s">
        <v>57</v>
      </c>
      <c r="D24" s="203"/>
      <c r="E24" s="203"/>
      <c r="F24" s="203"/>
      <c r="G24" s="203"/>
      <c r="H24" s="74" t="s">
        <v>178</v>
      </c>
      <c r="I24" s="70">
        <v>2</v>
      </c>
      <c r="J24" s="71">
        <v>3</v>
      </c>
      <c r="K24" s="71">
        <f t="shared" si="1"/>
        <v>5</v>
      </c>
      <c r="L24" s="75" t="str">
        <f t="shared" si="0"/>
        <v>MEDIO</v>
      </c>
    </row>
    <row r="25" spans="2:12" ht="53.25" customHeight="1" x14ac:dyDescent="0.25">
      <c r="B25" s="73" t="s">
        <v>61</v>
      </c>
      <c r="C25" s="203" t="s">
        <v>43</v>
      </c>
      <c r="D25" s="203"/>
      <c r="E25" s="203"/>
      <c r="F25" s="203"/>
      <c r="G25" s="203"/>
      <c r="H25" s="74" t="s">
        <v>133</v>
      </c>
      <c r="I25" s="70">
        <v>2</v>
      </c>
      <c r="J25" s="71">
        <v>3</v>
      </c>
      <c r="K25" s="71">
        <f t="shared" si="1"/>
        <v>5</v>
      </c>
      <c r="L25" s="75" t="str">
        <f t="shared" si="0"/>
        <v>MEDIO</v>
      </c>
    </row>
    <row r="26" spans="2:12" ht="53.25" customHeight="1" x14ac:dyDescent="0.25">
      <c r="B26" s="73" t="s">
        <v>61</v>
      </c>
      <c r="C26" s="203" t="s">
        <v>42</v>
      </c>
      <c r="D26" s="203"/>
      <c r="E26" s="203"/>
      <c r="F26" s="203"/>
      <c r="G26" s="203"/>
      <c r="H26" s="74" t="s">
        <v>134</v>
      </c>
      <c r="I26" s="70">
        <v>2</v>
      </c>
      <c r="J26" s="71">
        <v>2</v>
      </c>
      <c r="K26" s="71">
        <f t="shared" si="1"/>
        <v>4</v>
      </c>
      <c r="L26" s="75" t="str">
        <f t="shared" si="0"/>
        <v>BAJO</v>
      </c>
    </row>
    <row r="27" spans="2:12" ht="77.25" customHeight="1" x14ac:dyDescent="0.25">
      <c r="B27" s="73" t="s">
        <v>61</v>
      </c>
      <c r="C27" s="203" t="s">
        <v>60</v>
      </c>
      <c r="D27" s="203"/>
      <c r="E27" s="203"/>
      <c r="F27" s="203"/>
      <c r="G27" s="203"/>
      <c r="H27" s="74" t="s">
        <v>135</v>
      </c>
      <c r="I27" s="70">
        <v>1</v>
      </c>
      <c r="J27" s="71">
        <v>2</v>
      </c>
      <c r="K27" s="71">
        <f t="shared" si="1"/>
        <v>3</v>
      </c>
      <c r="L27" s="75" t="str">
        <f t="shared" si="0"/>
        <v>BAJO</v>
      </c>
    </row>
    <row r="28" spans="2:12" ht="53.25" customHeight="1" x14ac:dyDescent="0.25">
      <c r="B28" s="73" t="s">
        <v>61</v>
      </c>
      <c r="C28" s="203" t="s">
        <v>44</v>
      </c>
      <c r="D28" s="203"/>
      <c r="E28" s="203"/>
      <c r="F28" s="203"/>
      <c r="G28" s="203"/>
      <c r="H28" s="74" t="s">
        <v>136</v>
      </c>
      <c r="I28" s="70">
        <v>2</v>
      </c>
      <c r="J28" s="71">
        <v>2</v>
      </c>
      <c r="K28" s="71">
        <f t="shared" si="1"/>
        <v>4</v>
      </c>
      <c r="L28" s="75" t="str">
        <f t="shared" si="0"/>
        <v>BAJO</v>
      </c>
    </row>
    <row r="29" spans="2:12" ht="53.25" customHeight="1" x14ac:dyDescent="0.25">
      <c r="B29" s="73" t="s">
        <v>61</v>
      </c>
      <c r="C29" s="203" t="s">
        <v>45</v>
      </c>
      <c r="D29" s="203"/>
      <c r="E29" s="203"/>
      <c r="F29" s="203"/>
      <c r="G29" s="203"/>
      <c r="H29" s="74" t="s">
        <v>179</v>
      </c>
      <c r="I29" s="70">
        <v>1</v>
      </c>
      <c r="J29" s="71">
        <v>3</v>
      </c>
      <c r="K29" s="71">
        <f t="shared" si="1"/>
        <v>4</v>
      </c>
      <c r="L29" s="75" t="str">
        <f t="shared" si="0"/>
        <v>BAJO</v>
      </c>
    </row>
    <row r="30" spans="2:12" ht="53.25" customHeight="1" x14ac:dyDescent="0.25">
      <c r="B30" s="73" t="s">
        <v>61</v>
      </c>
      <c r="C30" s="203" t="s">
        <v>46</v>
      </c>
      <c r="D30" s="203"/>
      <c r="E30" s="203"/>
      <c r="F30" s="203"/>
      <c r="G30" s="203"/>
      <c r="H30" s="74" t="s">
        <v>180</v>
      </c>
      <c r="I30" s="70">
        <v>2</v>
      </c>
      <c r="J30" s="71">
        <v>3</v>
      </c>
      <c r="K30" s="71">
        <f t="shared" si="1"/>
        <v>5</v>
      </c>
      <c r="L30" s="75" t="str">
        <f t="shared" si="0"/>
        <v>MEDIO</v>
      </c>
    </row>
    <row r="31" spans="2:12" ht="53.25" customHeight="1" x14ac:dyDescent="0.25">
      <c r="B31" s="73" t="s">
        <v>62</v>
      </c>
      <c r="C31" s="203" t="s">
        <v>47</v>
      </c>
      <c r="D31" s="203"/>
      <c r="E31" s="203"/>
      <c r="F31" s="203"/>
      <c r="G31" s="203"/>
      <c r="H31" s="74" t="s">
        <v>137</v>
      </c>
      <c r="I31" s="70">
        <v>1</v>
      </c>
      <c r="J31" s="71">
        <v>2</v>
      </c>
      <c r="K31" s="71">
        <f t="shared" si="1"/>
        <v>3</v>
      </c>
      <c r="L31" s="75" t="str">
        <f t="shared" si="0"/>
        <v>BAJO</v>
      </c>
    </row>
    <row r="32" spans="2:12" ht="53.25" customHeight="1" x14ac:dyDescent="0.25">
      <c r="B32" s="73" t="s">
        <v>62</v>
      </c>
      <c r="C32" s="203" t="s">
        <v>108</v>
      </c>
      <c r="D32" s="203"/>
      <c r="E32" s="203"/>
      <c r="F32" s="203"/>
      <c r="G32" s="203"/>
      <c r="H32" s="74" t="s">
        <v>137</v>
      </c>
      <c r="I32" s="70">
        <v>1</v>
      </c>
      <c r="J32" s="71">
        <v>2</v>
      </c>
      <c r="K32" s="71">
        <f t="shared" ref="K32" si="2">+I32+J32</f>
        <v>3</v>
      </c>
      <c r="L32" s="75" t="str">
        <f t="shared" ref="L32" si="3">IF(K32&lt;=4,"BAJO",IF(K32=5,"MEDIO",IF(K32=6,"ALTO",IF(K32=7,"ALTO","EXTREMO"))))</f>
        <v>BAJO</v>
      </c>
    </row>
    <row r="33" spans="2:12" ht="53.25" customHeight="1" x14ac:dyDescent="0.25">
      <c r="B33" s="73" t="s">
        <v>63</v>
      </c>
      <c r="C33" s="203" t="s">
        <v>48</v>
      </c>
      <c r="D33" s="203"/>
      <c r="E33" s="203"/>
      <c r="F33" s="203"/>
      <c r="G33" s="203"/>
      <c r="H33" s="74" t="s">
        <v>138</v>
      </c>
      <c r="I33" s="70">
        <v>1</v>
      </c>
      <c r="J33" s="71">
        <v>2</v>
      </c>
      <c r="K33" s="71">
        <f t="shared" ref="K33:K35" si="4">+I33+J33</f>
        <v>3</v>
      </c>
      <c r="L33" s="75" t="str">
        <f t="shared" ref="L33:L35" si="5">IF(K33&lt;=4,"BAJO",IF(K33=5,"MEDIO",IF(K33=6,"ALTO",IF(K33=7,"ALTO","EXTREMO"))))</f>
        <v>BAJO</v>
      </c>
    </row>
    <row r="34" spans="2:12" ht="90" customHeight="1" x14ac:dyDescent="0.25">
      <c r="B34" s="73" t="s">
        <v>63</v>
      </c>
      <c r="C34" s="203" t="s">
        <v>49</v>
      </c>
      <c r="D34" s="203"/>
      <c r="E34" s="203"/>
      <c r="F34" s="203"/>
      <c r="G34" s="203"/>
      <c r="H34" s="74" t="s">
        <v>135</v>
      </c>
      <c r="I34" s="70">
        <v>1</v>
      </c>
      <c r="J34" s="71">
        <v>2</v>
      </c>
      <c r="K34" s="71">
        <f t="shared" si="4"/>
        <v>3</v>
      </c>
      <c r="L34" s="75" t="str">
        <f t="shared" si="5"/>
        <v>BAJO</v>
      </c>
    </row>
    <row r="35" spans="2:12" ht="53.25" customHeight="1" x14ac:dyDescent="0.25">
      <c r="B35" s="73" t="s">
        <v>63</v>
      </c>
      <c r="C35" s="203" t="s">
        <v>50</v>
      </c>
      <c r="D35" s="203"/>
      <c r="E35" s="203"/>
      <c r="F35" s="203"/>
      <c r="G35" s="203"/>
      <c r="H35" s="74" t="s">
        <v>140</v>
      </c>
      <c r="I35" s="70">
        <v>2</v>
      </c>
      <c r="J35" s="71">
        <v>3</v>
      </c>
      <c r="K35" s="71">
        <f t="shared" si="4"/>
        <v>5</v>
      </c>
      <c r="L35" s="75" t="str">
        <f t="shared" si="5"/>
        <v>MEDIO</v>
      </c>
    </row>
    <row r="36" spans="2:12" ht="53.25" customHeight="1" x14ac:dyDescent="0.25">
      <c r="B36" s="73" t="s">
        <v>63</v>
      </c>
      <c r="C36" s="203" t="s">
        <v>51</v>
      </c>
      <c r="D36" s="203"/>
      <c r="E36" s="203"/>
      <c r="F36" s="203"/>
      <c r="G36" s="203"/>
      <c r="H36" s="74" t="s">
        <v>139</v>
      </c>
      <c r="I36" s="70">
        <v>1</v>
      </c>
      <c r="J36" s="71">
        <v>2</v>
      </c>
      <c r="K36" s="71">
        <f t="shared" si="1"/>
        <v>3</v>
      </c>
      <c r="L36" s="75" t="str">
        <f t="shared" si="0"/>
        <v>BAJO</v>
      </c>
    </row>
    <row r="37" spans="2:12" ht="53.25" customHeight="1" x14ac:dyDescent="0.25">
      <c r="B37" s="73" t="s">
        <v>63</v>
      </c>
      <c r="C37" s="203" t="s">
        <v>52</v>
      </c>
      <c r="D37" s="203"/>
      <c r="E37" s="203"/>
      <c r="F37" s="203"/>
      <c r="G37" s="203"/>
      <c r="H37" s="74" t="s">
        <v>139</v>
      </c>
      <c r="I37" s="70">
        <v>1</v>
      </c>
      <c r="J37" s="71">
        <v>2</v>
      </c>
      <c r="K37" s="71">
        <f t="shared" ref="K37" si="6">+I37+J37</f>
        <v>3</v>
      </c>
      <c r="L37" s="75" t="str">
        <f t="shared" ref="L37" si="7">IF(K37&lt;=4,"BAJO",IF(K37=5,"MEDIO",IF(K37=6,"ALTO",IF(K37=7,"ALTO","EXTREMO"))))</f>
        <v>BAJO</v>
      </c>
    </row>
    <row r="38" spans="2:12" ht="53.25" customHeight="1" x14ac:dyDescent="0.25">
      <c r="B38" s="73" t="s">
        <v>63</v>
      </c>
      <c r="C38" s="203" t="s">
        <v>53</v>
      </c>
      <c r="D38" s="203"/>
      <c r="E38" s="203"/>
      <c r="F38" s="203"/>
      <c r="G38" s="203"/>
      <c r="H38" s="74" t="s">
        <v>142</v>
      </c>
      <c r="I38" s="70">
        <v>1</v>
      </c>
      <c r="J38" s="71">
        <v>2</v>
      </c>
      <c r="K38" s="71">
        <f t="shared" si="1"/>
        <v>3</v>
      </c>
      <c r="L38" s="75" t="str">
        <f t="shared" si="0"/>
        <v>BAJO</v>
      </c>
    </row>
    <row r="39" spans="2:12" ht="53.25" customHeight="1" x14ac:dyDescent="0.25">
      <c r="B39" s="73" t="s">
        <v>63</v>
      </c>
      <c r="C39" s="203" t="s">
        <v>130</v>
      </c>
      <c r="D39" s="203"/>
      <c r="E39" s="203"/>
      <c r="F39" s="203"/>
      <c r="G39" s="203"/>
      <c r="H39" s="74" t="s">
        <v>141</v>
      </c>
      <c r="I39" s="70">
        <v>1</v>
      </c>
      <c r="J39" s="71">
        <v>2</v>
      </c>
      <c r="K39" s="71">
        <f t="shared" ref="K39" si="8">+I39+J39</f>
        <v>3</v>
      </c>
      <c r="L39" s="75" t="str">
        <f t="shared" ref="L39" si="9">IF(K39&lt;=4,"BAJO",IF(K39=5,"MEDIO",IF(K39=6,"ALTO",IF(K39=7,"ALTO","EXTREMO"))))</f>
        <v>BAJO</v>
      </c>
    </row>
    <row r="40" spans="2:12" ht="53.25" customHeight="1" x14ac:dyDescent="0.25">
      <c r="B40" s="73" t="s">
        <v>63</v>
      </c>
      <c r="C40" s="203" t="s">
        <v>54</v>
      </c>
      <c r="D40" s="203"/>
      <c r="E40" s="203"/>
      <c r="F40" s="203"/>
      <c r="G40" s="203"/>
      <c r="H40" s="74" t="s">
        <v>147</v>
      </c>
      <c r="I40" s="70">
        <v>2</v>
      </c>
      <c r="J40" s="71">
        <v>3</v>
      </c>
      <c r="K40" s="71">
        <f t="shared" si="1"/>
        <v>5</v>
      </c>
      <c r="L40" s="75" t="str">
        <f t="shared" si="0"/>
        <v>MEDIO</v>
      </c>
    </row>
    <row r="41" spans="2:12" ht="53.25" customHeight="1" x14ac:dyDescent="0.25">
      <c r="B41" s="73" t="s">
        <v>63</v>
      </c>
      <c r="C41" s="203" t="s">
        <v>55</v>
      </c>
      <c r="D41" s="203"/>
      <c r="E41" s="203"/>
      <c r="F41" s="203"/>
      <c r="G41" s="203"/>
      <c r="H41" s="74" t="s">
        <v>141</v>
      </c>
      <c r="I41" s="70">
        <v>1</v>
      </c>
      <c r="J41" s="71">
        <v>2</v>
      </c>
      <c r="K41" s="71">
        <f t="shared" ref="K41:K45" si="10">+I41+J41</f>
        <v>3</v>
      </c>
      <c r="L41" s="75" t="str">
        <f t="shared" ref="L41:L45" si="11">IF(K41&lt;=4,"BAJO",IF(K41=5,"MEDIO",IF(K41=6,"ALTO",IF(K41=7,"ALTO","EXTREMO"))))</f>
        <v>BAJO</v>
      </c>
    </row>
    <row r="42" spans="2:12" ht="53.25" customHeight="1" x14ac:dyDescent="0.25">
      <c r="B42" s="73" t="s">
        <v>63</v>
      </c>
      <c r="C42" s="203" t="s">
        <v>56</v>
      </c>
      <c r="D42" s="203"/>
      <c r="E42" s="203"/>
      <c r="F42" s="203"/>
      <c r="G42" s="203"/>
      <c r="H42" s="74" t="s">
        <v>141</v>
      </c>
      <c r="I42" s="70">
        <v>1</v>
      </c>
      <c r="J42" s="71">
        <v>2</v>
      </c>
      <c r="K42" s="71">
        <f t="shared" si="10"/>
        <v>3</v>
      </c>
      <c r="L42" s="75" t="str">
        <f t="shared" si="11"/>
        <v>BAJO</v>
      </c>
    </row>
    <row r="43" spans="2:12" ht="53.25" customHeight="1" x14ac:dyDescent="0.25">
      <c r="B43" s="73" t="s">
        <v>63</v>
      </c>
      <c r="C43" s="203" t="s">
        <v>128</v>
      </c>
      <c r="D43" s="203"/>
      <c r="E43" s="203"/>
      <c r="F43" s="203"/>
      <c r="G43" s="203"/>
      <c r="H43" s="74" t="s">
        <v>144</v>
      </c>
      <c r="I43" s="70">
        <v>1</v>
      </c>
      <c r="J43" s="71">
        <v>2</v>
      </c>
      <c r="K43" s="71">
        <f t="shared" si="10"/>
        <v>3</v>
      </c>
      <c r="L43" s="75" t="str">
        <f t="shared" si="11"/>
        <v>BAJO</v>
      </c>
    </row>
    <row r="44" spans="2:12" ht="53.25" customHeight="1" x14ac:dyDescent="0.25">
      <c r="B44" s="73" t="s">
        <v>63</v>
      </c>
      <c r="C44" s="203" t="s">
        <v>143</v>
      </c>
      <c r="D44" s="203"/>
      <c r="E44" s="203"/>
      <c r="F44" s="203"/>
      <c r="G44" s="203"/>
      <c r="H44" s="74" t="s">
        <v>145</v>
      </c>
      <c r="I44" s="70">
        <v>1</v>
      </c>
      <c r="J44" s="71">
        <v>2</v>
      </c>
      <c r="K44" s="71">
        <f t="shared" ref="K44" si="12">+I44+J44</f>
        <v>3</v>
      </c>
      <c r="L44" s="75" t="str">
        <f t="shared" ref="L44" si="13">IF(K44&lt;=4,"BAJO",IF(K44=5,"MEDIO",IF(K44=6,"ALTO",IF(K44=7,"ALTO","EXTREMO"))))</f>
        <v>BAJO</v>
      </c>
    </row>
    <row r="45" spans="2:12" ht="53.25" customHeight="1" x14ac:dyDescent="0.25">
      <c r="B45" s="73" t="s">
        <v>63</v>
      </c>
      <c r="C45" s="203" t="s">
        <v>129</v>
      </c>
      <c r="D45" s="203"/>
      <c r="E45" s="203"/>
      <c r="F45" s="203"/>
      <c r="G45" s="203"/>
      <c r="H45" s="74" t="s">
        <v>146</v>
      </c>
      <c r="I45" s="70">
        <v>1</v>
      </c>
      <c r="J45" s="71">
        <v>2</v>
      </c>
      <c r="K45" s="71">
        <f t="shared" si="10"/>
        <v>3</v>
      </c>
      <c r="L45" s="75" t="str">
        <f t="shared" si="11"/>
        <v>BAJO</v>
      </c>
    </row>
    <row r="46" spans="2:12" ht="53.25" customHeight="1" thickBot="1" x14ac:dyDescent="0.3">
      <c r="B46" s="73" t="s">
        <v>63</v>
      </c>
      <c r="C46" s="203" t="s">
        <v>59</v>
      </c>
      <c r="D46" s="203"/>
      <c r="E46" s="203"/>
      <c r="F46" s="203"/>
      <c r="G46" s="203"/>
      <c r="H46" s="74" t="s">
        <v>148</v>
      </c>
      <c r="I46" s="70">
        <v>1</v>
      </c>
      <c r="J46" s="71">
        <v>4</v>
      </c>
      <c r="K46" s="71">
        <f t="shared" ref="K46" si="14">+I46+J46</f>
        <v>5</v>
      </c>
      <c r="L46" s="75" t="str">
        <f t="shared" ref="L46" si="15">IF(K46&lt;=4,"BAJO",IF(K46=5,"MEDIO",IF(K46=6,"ALTO",IF(K46=7,"ALTO","EXTREMO"))))</f>
        <v>MEDIO</v>
      </c>
    </row>
    <row r="47" spans="2:12" ht="12.75" customHeight="1" x14ac:dyDescent="0.3">
      <c r="B47" s="76"/>
      <c r="C47" s="77"/>
      <c r="D47" s="77"/>
      <c r="E47" s="77"/>
      <c r="F47" s="77"/>
      <c r="G47" s="77"/>
      <c r="H47" s="77"/>
      <c r="I47" s="77"/>
      <c r="J47" s="77"/>
      <c r="K47" s="77"/>
      <c r="L47" s="78"/>
    </row>
    <row r="48" spans="2:12" x14ac:dyDescent="0.3">
      <c r="B48" s="61"/>
      <c r="C48" s="241"/>
      <c r="D48" s="241"/>
      <c r="E48" s="241"/>
      <c r="F48" s="62"/>
      <c r="G48" s="62"/>
      <c r="H48" s="227"/>
      <c r="I48" s="227"/>
      <c r="J48" s="62"/>
      <c r="K48" s="62"/>
      <c r="L48" s="63"/>
    </row>
    <row r="49" spans="2:14" ht="19.5" customHeight="1" x14ac:dyDescent="0.3">
      <c r="B49" s="222" t="s">
        <v>2</v>
      </c>
      <c r="C49" s="223" t="s">
        <v>14</v>
      </c>
      <c r="D49" s="223"/>
      <c r="E49" s="79" t="s">
        <v>13</v>
      </c>
      <c r="F49" s="62"/>
      <c r="G49" s="226" t="s">
        <v>3</v>
      </c>
      <c r="H49" s="80" t="s">
        <v>19</v>
      </c>
      <c r="I49" s="80" t="s">
        <v>13</v>
      </c>
      <c r="J49" s="62"/>
      <c r="K49" s="62"/>
      <c r="L49" s="63"/>
    </row>
    <row r="50" spans="2:14" ht="21" customHeight="1" x14ac:dyDescent="0.3">
      <c r="B50" s="222"/>
      <c r="C50" s="224" t="s">
        <v>8</v>
      </c>
      <c r="D50" s="224"/>
      <c r="E50" s="81">
        <v>1</v>
      </c>
      <c r="F50" s="62"/>
      <c r="G50" s="226"/>
      <c r="H50" s="81" t="s">
        <v>16</v>
      </c>
      <c r="I50" s="82">
        <v>1</v>
      </c>
      <c r="J50" s="62"/>
      <c r="K50" s="62"/>
      <c r="L50" s="63"/>
    </row>
    <row r="51" spans="2:14" ht="15.75" customHeight="1" x14ac:dyDescent="0.3">
      <c r="B51" s="222"/>
      <c r="C51" s="224" t="s">
        <v>9</v>
      </c>
      <c r="D51" s="224"/>
      <c r="E51" s="81">
        <v>2</v>
      </c>
      <c r="F51" s="62"/>
      <c r="G51" s="226"/>
      <c r="H51" s="81" t="s">
        <v>17</v>
      </c>
      <c r="I51" s="82">
        <v>2</v>
      </c>
      <c r="J51" s="62"/>
      <c r="K51" s="62"/>
      <c r="L51" s="63"/>
      <c r="N51" s="3"/>
    </row>
    <row r="52" spans="2:14" ht="24.75" customHeight="1" x14ac:dyDescent="0.3">
      <c r="B52" s="222"/>
      <c r="C52" s="224" t="s">
        <v>10</v>
      </c>
      <c r="D52" s="224"/>
      <c r="E52" s="81">
        <v>3</v>
      </c>
      <c r="F52" s="62"/>
      <c r="G52" s="226"/>
      <c r="H52" s="81" t="s">
        <v>1</v>
      </c>
      <c r="I52" s="82">
        <v>3</v>
      </c>
      <c r="J52" s="62"/>
      <c r="K52" s="62"/>
      <c r="L52" s="63"/>
    </row>
    <row r="53" spans="2:14" ht="18" customHeight="1" x14ac:dyDescent="0.3">
      <c r="B53" s="222"/>
      <c r="C53" s="224" t="s">
        <v>11</v>
      </c>
      <c r="D53" s="224"/>
      <c r="E53" s="81">
        <v>4</v>
      </c>
      <c r="F53" s="62"/>
      <c r="G53" s="226"/>
      <c r="H53" s="81" t="s">
        <v>18</v>
      </c>
      <c r="I53" s="82">
        <v>4</v>
      </c>
      <c r="J53" s="62"/>
      <c r="K53" s="62"/>
      <c r="L53" s="63"/>
    </row>
    <row r="54" spans="2:14" ht="29.25" customHeight="1" x14ac:dyDescent="0.3">
      <c r="B54" s="222"/>
      <c r="C54" s="224" t="s">
        <v>12</v>
      </c>
      <c r="D54" s="224"/>
      <c r="E54" s="81">
        <v>5</v>
      </c>
      <c r="F54" s="62"/>
      <c r="G54" s="226"/>
      <c r="H54" s="81" t="s">
        <v>0</v>
      </c>
      <c r="I54" s="82">
        <v>5</v>
      </c>
      <c r="J54" s="62"/>
      <c r="K54" s="62"/>
      <c r="L54" s="63"/>
    </row>
    <row r="55" spans="2:14" ht="16.5" customHeight="1" x14ac:dyDescent="0.3">
      <c r="B55" s="83"/>
      <c r="C55" s="84"/>
      <c r="D55" s="84"/>
      <c r="E55" s="84"/>
      <c r="F55" s="62"/>
      <c r="G55" s="84"/>
      <c r="H55" s="84"/>
      <c r="I55" s="84"/>
      <c r="J55" s="84"/>
      <c r="K55" s="84"/>
      <c r="L55" s="63"/>
    </row>
    <row r="56" spans="2:14" ht="16.5" customHeight="1" x14ac:dyDescent="0.3">
      <c r="B56" s="83"/>
      <c r="C56" s="227" t="s">
        <v>21</v>
      </c>
      <c r="D56" s="227"/>
      <c r="E56" s="227"/>
      <c r="F56" s="227"/>
      <c r="G56" s="227"/>
      <c r="H56" s="238"/>
      <c r="I56" s="238"/>
      <c r="J56" s="238"/>
      <c r="K56" s="238"/>
      <c r="L56" s="63"/>
    </row>
    <row r="57" spans="2:14" ht="69.75" customHeight="1" x14ac:dyDescent="0.25">
      <c r="B57" s="83"/>
      <c r="C57" s="224" t="s">
        <v>90</v>
      </c>
      <c r="D57" s="224"/>
      <c r="E57" s="224"/>
      <c r="F57" s="81" t="s">
        <v>92</v>
      </c>
      <c r="G57" s="81" t="s">
        <v>99</v>
      </c>
      <c r="H57" s="81" t="s">
        <v>97</v>
      </c>
      <c r="I57" s="224" t="s">
        <v>95</v>
      </c>
      <c r="J57" s="224"/>
      <c r="K57" s="224" t="s">
        <v>93</v>
      </c>
      <c r="L57" s="228"/>
    </row>
    <row r="58" spans="2:14" ht="69.75" customHeight="1" x14ac:dyDescent="0.25">
      <c r="B58" s="83"/>
      <c r="C58" s="224" t="s">
        <v>91</v>
      </c>
      <c r="D58" s="224"/>
      <c r="E58" s="224"/>
      <c r="F58" s="81" t="s">
        <v>101</v>
      </c>
      <c r="G58" s="81" t="s">
        <v>100</v>
      </c>
      <c r="H58" s="81" t="s">
        <v>98</v>
      </c>
      <c r="I58" s="224" t="s">
        <v>96</v>
      </c>
      <c r="J58" s="224"/>
      <c r="K58" s="224" t="s">
        <v>94</v>
      </c>
      <c r="L58" s="228"/>
    </row>
    <row r="59" spans="2:14" x14ac:dyDescent="0.3">
      <c r="B59" s="61"/>
      <c r="C59" s="223" t="s">
        <v>22</v>
      </c>
      <c r="D59" s="223"/>
      <c r="E59" s="223" t="s">
        <v>13</v>
      </c>
      <c r="F59" s="85" t="s">
        <v>16</v>
      </c>
      <c r="G59" s="85" t="s">
        <v>17</v>
      </c>
      <c r="H59" s="86" t="s">
        <v>1</v>
      </c>
      <c r="I59" s="230" t="s">
        <v>18</v>
      </c>
      <c r="J59" s="230"/>
      <c r="K59" s="223" t="s">
        <v>0</v>
      </c>
      <c r="L59" s="239"/>
    </row>
    <row r="60" spans="2:14" x14ac:dyDescent="0.3">
      <c r="B60" s="61"/>
      <c r="C60" s="223"/>
      <c r="D60" s="223"/>
      <c r="E60" s="223"/>
      <c r="F60" s="87">
        <v>1</v>
      </c>
      <c r="G60" s="87">
        <v>2</v>
      </c>
      <c r="H60" s="87">
        <v>3</v>
      </c>
      <c r="I60" s="236">
        <v>4</v>
      </c>
      <c r="J60" s="236"/>
      <c r="K60" s="236">
        <v>5</v>
      </c>
      <c r="L60" s="240"/>
    </row>
    <row r="61" spans="2:14" ht="19.5" customHeight="1" x14ac:dyDescent="0.3">
      <c r="B61" s="61"/>
      <c r="C61" s="224" t="s">
        <v>8</v>
      </c>
      <c r="D61" s="224"/>
      <c r="E61" s="88">
        <v>1</v>
      </c>
      <c r="F61" s="89">
        <v>2</v>
      </c>
      <c r="G61" s="89">
        <v>3</v>
      </c>
      <c r="H61" s="89">
        <v>4</v>
      </c>
      <c r="I61" s="237">
        <v>5</v>
      </c>
      <c r="J61" s="237"/>
      <c r="K61" s="231">
        <v>6</v>
      </c>
      <c r="L61" s="232"/>
    </row>
    <row r="62" spans="2:14" ht="21.75" customHeight="1" x14ac:dyDescent="0.3">
      <c r="B62" s="61"/>
      <c r="C62" s="224" t="s">
        <v>9</v>
      </c>
      <c r="D62" s="224"/>
      <c r="E62" s="88">
        <v>2</v>
      </c>
      <c r="F62" s="89">
        <v>3</v>
      </c>
      <c r="G62" s="89">
        <v>4</v>
      </c>
      <c r="H62" s="90">
        <v>5</v>
      </c>
      <c r="I62" s="231">
        <v>6</v>
      </c>
      <c r="J62" s="231"/>
      <c r="K62" s="233">
        <v>7</v>
      </c>
      <c r="L62" s="234"/>
    </row>
    <row r="63" spans="2:14" ht="26.25" customHeight="1" x14ac:dyDescent="0.3">
      <c r="B63" s="61"/>
      <c r="C63" s="224" t="s">
        <v>10</v>
      </c>
      <c r="D63" s="224"/>
      <c r="E63" s="88">
        <v>3</v>
      </c>
      <c r="F63" s="89">
        <v>4</v>
      </c>
      <c r="G63" s="90">
        <v>5</v>
      </c>
      <c r="H63" s="91">
        <v>6</v>
      </c>
      <c r="I63" s="231">
        <v>7</v>
      </c>
      <c r="J63" s="231"/>
      <c r="K63" s="229">
        <v>8</v>
      </c>
      <c r="L63" s="235"/>
    </row>
    <row r="64" spans="2:14" ht="21" customHeight="1" x14ac:dyDescent="0.3">
      <c r="B64" s="61"/>
      <c r="C64" s="224" t="s">
        <v>11</v>
      </c>
      <c r="D64" s="224"/>
      <c r="E64" s="88">
        <v>4</v>
      </c>
      <c r="F64" s="90">
        <v>5</v>
      </c>
      <c r="G64" s="91">
        <v>6</v>
      </c>
      <c r="H64" s="91">
        <v>7</v>
      </c>
      <c r="I64" s="229">
        <v>8</v>
      </c>
      <c r="J64" s="229"/>
      <c r="K64" s="229">
        <v>9</v>
      </c>
      <c r="L64" s="235"/>
    </row>
    <row r="65" spans="2:12" ht="27" customHeight="1" x14ac:dyDescent="0.3">
      <c r="B65" s="61"/>
      <c r="C65" s="224" t="s">
        <v>12</v>
      </c>
      <c r="D65" s="224"/>
      <c r="E65" s="88">
        <v>5</v>
      </c>
      <c r="F65" s="91">
        <v>6</v>
      </c>
      <c r="G65" s="91">
        <v>7</v>
      </c>
      <c r="H65" s="92">
        <v>8</v>
      </c>
      <c r="I65" s="229">
        <v>9</v>
      </c>
      <c r="J65" s="229"/>
      <c r="K65" s="229">
        <v>10</v>
      </c>
      <c r="L65" s="235"/>
    </row>
    <row r="66" spans="2:12" x14ac:dyDescent="0.3">
      <c r="B66" s="61"/>
      <c r="C66" s="62"/>
      <c r="D66" s="62"/>
      <c r="E66" s="62"/>
      <c r="F66" s="62"/>
      <c r="G66" s="62"/>
      <c r="H66" s="62"/>
      <c r="I66" s="62"/>
      <c r="J66" s="62"/>
      <c r="K66" s="62"/>
      <c r="L66" s="63"/>
    </row>
    <row r="67" spans="2:12" ht="19.5" customHeight="1" x14ac:dyDescent="0.3">
      <c r="B67" s="61"/>
      <c r="C67" s="62"/>
      <c r="D67" s="62"/>
      <c r="E67" s="62"/>
      <c r="F67" s="62"/>
      <c r="G67" s="227" t="s">
        <v>15</v>
      </c>
      <c r="H67" s="227"/>
      <c r="I67" s="62"/>
      <c r="J67" s="62"/>
      <c r="K67" s="62"/>
      <c r="L67" s="63"/>
    </row>
    <row r="68" spans="2:12" ht="18" customHeight="1" x14ac:dyDescent="0.3">
      <c r="B68" s="61"/>
      <c r="C68" s="62"/>
      <c r="D68" s="62"/>
      <c r="E68" s="62"/>
      <c r="F68" s="62"/>
      <c r="G68" s="85" t="s">
        <v>21</v>
      </c>
      <c r="H68" s="93" t="s">
        <v>22</v>
      </c>
      <c r="I68" s="62"/>
      <c r="J68" s="62"/>
      <c r="K68" s="62"/>
      <c r="L68" s="63"/>
    </row>
    <row r="69" spans="2:12" ht="18" customHeight="1" x14ac:dyDescent="0.3">
      <c r="B69" s="61"/>
      <c r="C69" s="62"/>
      <c r="D69" s="62"/>
      <c r="E69" s="62"/>
      <c r="F69" s="62"/>
      <c r="G69" s="92" t="s">
        <v>23</v>
      </c>
      <c r="H69" s="94" t="s">
        <v>24</v>
      </c>
      <c r="I69" s="62"/>
      <c r="J69" s="62"/>
      <c r="K69" s="62"/>
      <c r="L69" s="63"/>
    </row>
    <row r="70" spans="2:12" ht="18" customHeight="1" x14ac:dyDescent="0.3">
      <c r="B70" s="61"/>
      <c r="C70" s="62"/>
      <c r="D70" s="62"/>
      <c r="E70" s="62"/>
      <c r="F70" s="62"/>
      <c r="G70" s="91" t="s">
        <v>25</v>
      </c>
      <c r="H70" s="94" t="s">
        <v>26</v>
      </c>
      <c r="I70" s="62"/>
      <c r="J70" s="62"/>
      <c r="K70" s="62"/>
      <c r="L70" s="63"/>
    </row>
    <row r="71" spans="2:12" ht="18" customHeight="1" x14ac:dyDescent="0.3">
      <c r="B71" s="61"/>
      <c r="C71" s="62"/>
      <c r="D71" s="62"/>
      <c r="E71" s="62"/>
      <c r="F71" s="62"/>
      <c r="G71" s="90">
        <v>5</v>
      </c>
      <c r="H71" s="94" t="s">
        <v>27</v>
      </c>
      <c r="I71" s="62"/>
      <c r="J71" s="62"/>
      <c r="K71" s="62"/>
      <c r="L71" s="63"/>
    </row>
    <row r="72" spans="2:12" ht="18" customHeight="1" x14ac:dyDescent="0.3">
      <c r="B72" s="61"/>
      <c r="C72" s="62"/>
      <c r="D72" s="62"/>
      <c r="E72" s="62"/>
      <c r="F72" s="62"/>
      <c r="G72" s="89" t="s">
        <v>28</v>
      </c>
      <c r="H72" s="94" t="s">
        <v>29</v>
      </c>
      <c r="I72" s="62"/>
      <c r="J72" s="62"/>
      <c r="K72" s="62"/>
      <c r="L72" s="63"/>
    </row>
    <row r="73" spans="2:12" ht="13.5" thickBot="1" x14ac:dyDescent="0.35">
      <c r="B73" s="64"/>
      <c r="C73" s="65"/>
      <c r="D73" s="65"/>
      <c r="E73" s="65"/>
      <c r="F73" s="65"/>
      <c r="G73" s="65"/>
      <c r="H73" s="65"/>
      <c r="I73" s="65"/>
      <c r="J73" s="65"/>
      <c r="K73" s="65"/>
      <c r="L73" s="66"/>
    </row>
    <row r="77" spans="2:12" hidden="1" x14ac:dyDescent="0.3">
      <c r="B77" s="5" t="s">
        <v>102</v>
      </c>
    </row>
    <row r="78" spans="2:12" hidden="1" x14ac:dyDescent="0.3">
      <c r="B78" s="5" t="s">
        <v>103</v>
      </c>
    </row>
  </sheetData>
  <mergeCells count="78">
    <mergeCell ref="C63:D63"/>
    <mergeCell ref="C59:D60"/>
    <mergeCell ref="I60:J60"/>
    <mergeCell ref="H48:I48"/>
    <mergeCell ref="C58:E58"/>
    <mergeCell ref="C61:D61"/>
    <mergeCell ref="I61:J61"/>
    <mergeCell ref="C54:D54"/>
    <mergeCell ref="C57:E57"/>
    <mergeCell ref="I62:J62"/>
    <mergeCell ref="E59:E60"/>
    <mergeCell ref="C56:K56"/>
    <mergeCell ref="K59:L59"/>
    <mergeCell ref="K60:L60"/>
    <mergeCell ref="K58:L58"/>
    <mergeCell ref="C48:E48"/>
    <mergeCell ref="G67:H67"/>
    <mergeCell ref="C62:D62"/>
    <mergeCell ref="K57:L57"/>
    <mergeCell ref="C65:D65"/>
    <mergeCell ref="C64:D64"/>
    <mergeCell ref="I65:J65"/>
    <mergeCell ref="I59:J59"/>
    <mergeCell ref="I57:J57"/>
    <mergeCell ref="I58:J58"/>
    <mergeCell ref="K61:L61"/>
    <mergeCell ref="K62:L62"/>
    <mergeCell ref="K63:L63"/>
    <mergeCell ref="K64:L64"/>
    <mergeCell ref="K65:L65"/>
    <mergeCell ref="I64:J64"/>
    <mergeCell ref="I63:J63"/>
    <mergeCell ref="B49:B54"/>
    <mergeCell ref="C49:D49"/>
    <mergeCell ref="C50:D50"/>
    <mergeCell ref="C17:G17"/>
    <mergeCell ref="C51:D51"/>
    <mergeCell ref="C52:D52"/>
    <mergeCell ref="C53:D53"/>
    <mergeCell ref="G49:G54"/>
    <mergeCell ref="C25:G25"/>
    <mergeCell ref="C26:G26"/>
    <mergeCell ref="C27:G27"/>
    <mergeCell ref="C28:G28"/>
    <mergeCell ref="C22:G22"/>
    <mergeCell ref="C23:G23"/>
    <mergeCell ref="C30:G30"/>
    <mergeCell ref="C24:G24"/>
    <mergeCell ref="H15:L15"/>
    <mergeCell ref="B15:G15"/>
    <mergeCell ref="B6:L6"/>
    <mergeCell ref="B2:B4"/>
    <mergeCell ref="B12:L12"/>
    <mergeCell ref="B7:L7"/>
    <mergeCell ref="C2:J4"/>
    <mergeCell ref="K2:L4"/>
    <mergeCell ref="C29:G29"/>
    <mergeCell ref="C33:G33"/>
    <mergeCell ref="C32:G32"/>
    <mergeCell ref="C31:G31"/>
    <mergeCell ref="C16:G16"/>
    <mergeCell ref="C18:G18"/>
    <mergeCell ref="C19:G19"/>
    <mergeCell ref="C20:G20"/>
    <mergeCell ref="C21:G21"/>
    <mergeCell ref="C35:G35"/>
    <mergeCell ref="C34:G34"/>
    <mergeCell ref="C42:G42"/>
    <mergeCell ref="C41:G41"/>
    <mergeCell ref="C38:G38"/>
    <mergeCell ref="C40:G40"/>
    <mergeCell ref="C39:G39"/>
    <mergeCell ref="C37:G37"/>
    <mergeCell ref="C43:G43"/>
    <mergeCell ref="C44:G44"/>
    <mergeCell ref="C45:G45"/>
    <mergeCell ref="C46:G46"/>
    <mergeCell ref="C36:G36"/>
  </mergeCells>
  <phoneticPr fontId="1" type="noConversion"/>
  <conditionalFormatting sqref="J17:K46">
    <cfRule type="expression" dxfId="17" priority="1" stopIfTrue="1">
      <formula>"""bajo"""</formula>
    </cfRule>
  </conditionalFormatting>
  <conditionalFormatting sqref="L17:L46">
    <cfRule type="cellIs" dxfId="16" priority="4" stopIfTrue="1" operator="equal">
      <formula>"EXTREMO"</formula>
    </cfRule>
    <cfRule type="cellIs" dxfId="15" priority="5" stopIfTrue="1" operator="equal">
      <formula>"ALTO"</formula>
    </cfRule>
    <cfRule type="cellIs" dxfId="14" priority="6" stopIfTrue="1" operator="equal">
      <formula>"MEDIO"</formula>
    </cfRule>
    <cfRule type="cellIs" dxfId="13" priority="7" stopIfTrue="1" operator="equal">
      <formula>"BAJO"</formula>
    </cfRule>
  </conditionalFormatting>
  <dataValidations count="21">
    <dataValidation type="list" allowBlank="1" showInputMessage="1" showErrorMessage="1" sqref="H15" xr:uid="{00000000-0002-0000-0200-000002000000}">
      <formula1>$B$77:$B$78</formula1>
    </dataValidation>
    <dataValidation type="list" allowBlank="1" showInputMessage="1" showErrorMessage="1" sqref="C17:G17" xr:uid="{00000000-0002-0000-0200-000003000000}">
      <formula1>INDIRECT($B$17)</formula1>
    </dataValidation>
    <dataValidation type="list" allowBlank="1" showInputMessage="1" showErrorMessage="1" sqref="C18:G18" xr:uid="{00000000-0002-0000-0200-000005000000}">
      <formula1>INDIRECT($B$18)</formula1>
    </dataValidation>
    <dataValidation type="list" allowBlank="1" showInputMessage="1" showErrorMessage="1" sqref="C19:G19" xr:uid="{00000000-0002-0000-0200-000006000000}">
      <formula1>INDIRECT($B$19)</formula1>
    </dataValidation>
    <dataValidation type="list" allowBlank="1" showInputMessage="1" showErrorMessage="1" sqref="C20:G20" xr:uid="{00000000-0002-0000-0200-000007000000}">
      <formula1>INDIRECT($B$20)</formula1>
    </dataValidation>
    <dataValidation type="list" allowBlank="1" showInputMessage="1" showErrorMessage="1" sqref="C21:G21" xr:uid="{00000000-0002-0000-0200-000008000000}">
      <formula1>INDIRECT($B$21)</formula1>
    </dataValidation>
    <dataValidation type="list" allowBlank="1" showInputMessage="1" showErrorMessage="1" sqref="C22:G22" xr:uid="{00000000-0002-0000-0200-000009000000}">
      <formula1>INDIRECT($B$22)</formula1>
    </dataValidation>
    <dataValidation type="list" allowBlank="1" showInputMessage="1" showErrorMessage="1" sqref="C23:G23" xr:uid="{00000000-0002-0000-0200-00000A000000}">
      <formula1>INDIRECT($B$23)</formula1>
    </dataValidation>
    <dataValidation type="list" allowBlank="1" showInputMessage="1" showErrorMessage="1" sqref="C24:G24" xr:uid="{00000000-0002-0000-0200-00000B000000}">
      <formula1>INDIRECT($B$24)</formula1>
    </dataValidation>
    <dataValidation type="list" allowBlank="1" showInputMessage="1" showErrorMessage="1" sqref="C25:G25" xr:uid="{00000000-0002-0000-0200-00000E000000}">
      <formula1>INDIRECT($B$25)</formula1>
    </dataValidation>
    <dataValidation type="list" allowBlank="1" showInputMessage="1" showErrorMessage="1" sqref="C26:G26" xr:uid="{00000000-0002-0000-0200-00000F000000}">
      <formula1>INDIRECT($B$26)</formula1>
    </dataValidation>
    <dataValidation type="list" allowBlank="1" showInputMessage="1" showErrorMessage="1" sqref="C27:G27" xr:uid="{00000000-0002-0000-0200-000010000000}">
      <formula1>INDIRECT($B$27)</formula1>
    </dataValidation>
    <dataValidation type="list" allowBlank="1" showInputMessage="1" showErrorMessage="1" sqref="C28:G28" xr:uid="{00000000-0002-0000-0200-000011000000}">
      <formula1>INDIRECT($B$28)</formula1>
    </dataValidation>
    <dataValidation type="list" allowBlank="1" showInputMessage="1" showErrorMessage="1" sqref="C29:G29" xr:uid="{00000000-0002-0000-0200-000012000000}">
      <formula1>INDIRECT($B$29)</formula1>
    </dataValidation>
    <dataValidation type="list" allowBlank="1" showInputMessage="1" showErrorMessage="1" sqref="C30:G30" xr:uid="{00000000-0002-0000-0200-000013000000}">
      <formula1>INDIRECT($B$30)</formula1>
    </dataValidation>
    <dataValidation type="list" allowBlank="1" showInputMessage="1" showErrorMessage="1" sqref="I17:I28 I31:I46" xr:uid="{00000000-0002-0000-0200-000000000000}">
      <formula1>$E$50:$E$54</formula1>
    </dataValidation>
    <dataValidation type="list" allowBlank="1" showInputMessage="1" showErrorMessage="1" sqref="J17:J28 J31:J46" xr:uid="{00000000-0002-0000-0200-000001000000}">
      <formula1>$I$50:$I$54</formula1>
    </dataValidation>
    <dataValidation type="list" allowBlank="1" showInputMessage="1" showErrorMessage="1" sqref="J29:J30" xr:uid="{BB701436-D741-4648-AB6D-0F01406DCA4D}">
      <formula1>$I$33:$I$36</formula1>
    </dataValidation>
    <dataValidation type="list" allowBlank="1" showInputMessage="1" showErrorMessage="1" sqref="I29:I30" xr:uid="{F9903496-C534-4590-B963-626F6711D2D6}">
      <formula1>$E$33:$E$36</formula1>
    </dataValidation>
    <dataValidation type="list" allowBlank="1" showInputMessage="1" showErrorMessage="1" sqref="C31:G46" xr:uid="{00000000-0002-0000-0200-000015000000}">
      <formula1>INDIRECT(#REF!)</formula1>
    </dataValidation>
    <dataValidation type="list" allowBlank="1" showInputMessage="1" showErrorMessage="1" sqref="B17:B46" xr:uid="{00000000-0002-0000-0200-000004000000}">
      <formula1>"PLANEACIÓN,SELECCIÓN,CONTRATACIÓN,EJECUCIÓN"</formula1>
    </dataValidation>
  </dataValidations>
  <printOptions horizontalCentered="1"/>
  <pageMargins left="0.7" right="0.7" top="0.75" bottom="0.75" header="0.3" footer="0.3"/>
  <pageSetup scale="25"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65"/>
  <sheetViews>
    <sheetView showGridLines="0" zoomScale="90" zoomScaleNormal="90" zoomScalePageLayoutView="70" workbookViewId="0">
      <selection activeCell="A52" sqref="A52"/>
    </sheetView>
  </sheetViews>
  <sheetFormatPr baseColWidth="10" defaultColWidth="11.453125" defaultRowHeight="12.5" x14ac:dyDescent="0.25"/>
  <cols>
    <col min="1" max="1" width="2.81640625" style="5" customWidth="1"/>
    <col min="2" max="2" width="41.7265625" style="5" customWidth="1"/>
    <col min="3" max="3" width="15.81640625" style="5" customWidth="1"/>
    <col min="4" max="4" width="13.1796875" style="5" customWidth="1"/>
    <col min="5" max="5" width="16.453125" style="5" customWidth="1"/>
    <col min="6" max="6" width="13.1796875" style="5" customWidth="1"/>
    <col min="7" max="7" width="17.453125" style="5" customWidth="1"/>
    <col min="8" max="8" width="14.453125" style="5" customWidth="1"/>
    <col min="9" max="9" width="13.453125" style="5" customWidth="1"/>
    <col min="10" max="10" width="9.453125" style="5" customWidth="1"/>
    <col min="11" max="17" width="14" style="5" customWidth="1"/>
    <col min="18" max="18" width="20.81640625" style="135" customWidth="1"/>
    <col min="19" max="16384" width="11.453125" style="5"/>
  </cols>
  <sheetData>
    <row r="2" spans="2:26" ht="48.75" customHeight="1" x14ac:dyDescent="0.25">
      <c r="B2" s="148"/>
      <c r="C2" s="215" t="s">
        <v>116</v>
      </c>
      <c r="D2" s="162"/>
      <c r="E2" s="162"/>
      <c r="F2" s="162"/>
      <c r="G2" s="162"/>
      <c r="H2" s="162"/>
      <c r="I2" s="162"/>
      <c r="J2" s="162"/>
      <c r="K2" s="162"/>
      <c r="L2" s="162"/>
      <c r="M2" s="162"/>
      <c r="N2" s="162"/>
      <c r="O2" s="162"/>
      <c r="P2" s="163"/>
      <c r="Q2" s="216" t="s">
        <v>127</v>
      </c>
      <c r="R2" s="217"/>
    </row>
    <row r="3" spans="2:26" ht="30" customHeight="1" x14ac:dyDescent="0.25">
      <c r="B3" s="148"/>
      <c r="C3" s="164"/>
      <c r="D3" s="165"/>
      <c r="E3" s="165"/>
      <c r="F3" s="165"/>
      <c r="G3" s="165"/>
      <c r="H3" s="165"/>
      <c r="I3" s="165"/>
      <c r="J3" s="165"/>
      <c r="K3" s="165"/>
      <c r="L3" s="165"/>
      <c r="M3" s="165"/>
      <c r="N3" s="165"/>
      <c r="O3" s="165"/>
      <c r="P3" s="166"/>
      <c r="Q3" s="218"/>
      <c r="R3" s="219"/>
    </row>
    <row r="4" spans="2:26" ht="39.75" customHeight="1" x14ac:dyDescent="0.25">
      <c r="B4" s="148"/>
      <c r="C4" s="167"/>
      <c r="D4" s="168"/>
      <c r="E4" s="168"/>
      <c r="F4" s="168"/>
      <c r="G4" s="168"/>
      <c r="H4" s="168"/>
      <c r="I4" s="168"/>
      <c r="J4" s="168"/>
      <c r="K4" s="168"/>
      <c r="L4" s="168"/>
      <c r="M4" s="168"/>
      <c r="N4" s="168"/>
      <c r="O4" s="168"/>
      <c r="P4" s="169"/>
      <c r="Q4" s="220"/>
      <c r="R4" s="221"/>
    </row>
    <row r="5" spans="2:26" ht="13" thickBot="1" x14ac:dyDescent="0.3"/>
    <row r="6" spans="2:26" ht="78.75" customHeight="1" thickBot="1" x14ac:dyDescent="0.3">
      <c r="B6" s="209" t="str">
        <f>+EVALUACION!B6</f>
        <v>Objeto Contractual: “ADQUISICIÓN DE EQUIPOS OPERATIVOS Y DE PROTECCIÓN PERSONAL PARA EL CONSEJO LOCAL DE GESTIÓN DEL RIESGO DE DESASTRES Y CAMBIO CLIMÁTICO DE LA ALCALDÍA DE TEUSAQUILLO PARA LA VIGENCIA 2024”.</v>
      </c>
      <c r="C6" s="210"/>
      <c r="D6" s="210"/>
      <c r="E6" s="210"/>
      <c r="F6" s="210"/>
      <c r="G6" s="210"/>
      <c r="H6" s="210"/>
      <c r="I6" s="210"/>
      <c r="J6" s="210"/>
      <c r="K6" s="210"/>
      <c r="L6" s="210"/>
      <c r="M6" s="210"/>
      <c r="N6" s="210"/>
      <c r="O6" s="210"/>
      <c r="P6" s="210"/>
      <c r="Q6" s="210"/>
      <c r="R6" s="211"/>
      <c r="S6" s="1"/>
      <c r="T6" s="1"/>
      <c r="U6" s="1"/>
      <c r="V6" s="1"/>
      <c r="W6" s="1"/>
      <c r="X6" s="1"/>
      <c r="Y6" s="1"/>
      <c r="Z6" s="1"/>
    </row>
    <row r="7" spans="2:26" ht="24.75" customHeight="1" x14ac:dyDescent="0.25">
      <c r="B7" s="243" t="s">
        <v>88</v>
      </c>
      <c r="C7" s="244"/>
      <c r="D7" s="244"/>
      <c r="E7" s="244"/>
      <c r="F7" s="244"/>
      <c r="G7" s="244"/>
      <c r="H7" s="244"/>
      <c r="I7" s="244"/>
      <c r="J7" s="244"/>
      <c r="K7" s="244"/>
      <c r="L7" s="244"/>
      <c r="M7" s="244"/>
      <c r="N7" s="244"/>
      <c r="O7" s="244"/>
      <c r="P7" s="244"/>
      <c r="Q7" s="244"/>
      <c r="R7" s="245"/>
    </row>
    <row r="8" spans="2:26" ht="15.5" x14ac:dyDescent="0.35">
      <c r="B8" s="252" t="s">
        <v>89</v>
      </c>
      <c r="C8" s="253"/>
      <c r="D8" s="253"/>
      <c r="E8" s="253"/>
      <c r="F8" s="253"/>
      <c r="G8" s="253"/>
      <c r="H8" s="253"/>
      <c r="I8" s="253"/>
      <c r="J8" s="253"/>
      <c r="K8" s="253"/>
      <c r="L8" s="253"/>
      <c r="M8" s="253"/>
      <c r="N8" s="253"/>
      <c r="O8" s="253"/>
      <c r="P8" s="253"/>
      <c r="Q8" s="253"/>
      <c r="R8" s="253"/>
    </row>
    <row r="9" spans="2:26" ht="34.5" customHeight="1" x14ac:dyDescent="0.25">
      <c r="B9" s="250" t="s">
        <v>121</v>
      </c>
      <c r="C9" s="251"/>
      <c r="D9" s="251"/>
      <c r="E9" s="251"/>
      <c r="F9" s="251"/>
      <c r="G9" s="251"/>
      <c r="H9" s="251"/>
      <c r="I9" s="251"/>
      <c r="J9" s="251"/>
      <c r="K9" s="251"/>
      <c r="L9" s="251"/>
      <c r="M9" s="251"/>
      <c r="N9" s="251"/>
      <c r="O9" s="251"/>
      <c r="P9" s="251"/>
      <c r="Q9" s="251"/>
      <c r="R9" s="251"/>
    </row>
    <row r="10" spans="2:26" ht="15.5" x14ac:dyDescent="0.35">
      <c r="B10" s="252" t="s">
        <v>124</v>
      </c>
      <c r="C10" s="253"/>
      <c r="D10" s="253"/>
      <c r="E10" s="253"/>
      <c r="F10" s="253"/>
      <c r="G10" s="253"/>
      <c r="H10" s="253"/>
      <c r="I10" s="253"/>
      <c r="J10" s="253"/>
      <c r="K10" s="253"/>
      <c r="L10" s="253"/>
      <c r="M10" s="253"/>
      <c r="N10" s="253"/>
      <c r="O10" s="253"/>
      <c r="P10" s="253"/>
      <c r="Q10" s="253"/>
      <c r="R10" s="253"/>
    </row>
    <row r="11" spans="2:26" ht="13" x14ac:dyDescent="0.3">
      <c r="B11" s="61"/>
      <c r="R11" s="109"/>
    </row>
    <row r="12" spans="2:26" x14ac:dyDescent="0.25">
      <c r="B12" s="6"/>
      <c r="R12" s="109"/>
    </row>
    <row r="13" spans="2:26" x14ac:dyDescent="0.25">
      <c r="B13" s="6"/>
      <c r="R13" s="109"/>
    </row>
    <row r="14" spans="2:26" ht="7.5" customHeight="1" thickBot="1" x14ac:dyDescent="0.3">
      <c r="B14" s="6"/>
      <c r="R14" s="109"/>
    </row>
    <row r="15" spans="2:26" s="147" customFormat="1" ht="93.75" customHeight="1" thickBot="1" x14ac:dyDescent="0.3">
      <c r="B15" s="144" t="s">
        <v>70</v>
      </c>
      <c r="C15" s="249" t="s">
        <v>75</v>
      </c>
      <c r="D15" s="249"/>
      <c r="E15" s="249"/>
      <c r="F15" s="249"/>
      <c r="G15" s="247" t="s">
        <v>80</v>
      </c>
      <c r="H15" s="247"/>
      <c r="I15" s="145" t="s">
        <v>6</v>
      </c>
      <c r="J15" s="145" t="s">
        <v>3</v>
      </c>
      <c r="K15" s="145" t="s">
        <v>81</v>
      </c>
      <c r="L15" s="145" t="s">
        <v>78</v>
      </c>
      <c r="M15" s="145" t="s">
        <v>82</v>
      </c>
      <c r="N15" s="145" t="s">
        <v>83</v>
      </c>
      <c r="O15" s="145" t="s">
        <v>84</v>
      </c>
      <c r="P15" s="145" t="s">
        <v>85</v>
      </c>
      <c r="Q15" s="145" t="s">
        <v>112</v>
      </c>
      <c r="R15" s="146" t="s">
        <v>87</v>
      </c>
    </row>
    <row r="16" spans="2:26" s="4" customFormat="1" ht="104.25" customHeight="1" x14ac:dyDescent="0.25">
      <c r="B16" s="95" t="str">
        <f>+EVALUACION!B17</f>
        <v>PLANEACIÓN</v>
      </c>
      <c r="C16" s="248" t="str">
        <f>+EVALUACION!C17</f>
        <v>Inadecuada escogencia de la modalidad de contratación</v>
      </c>
      <c r="D16" s="248"/>
      <c r="E16" s="248"/>
      <c r="F16" s="248"/>
      <c r="G16" s="246" t="s">
        <v>149</v>
      </c>
      <c r="H16" s="246"/>
      <c r="I16" s="96">
        <f>+EVALUACION!I17</f>
        <v>1</v>
      </c>
      <c r="J16" s="96">
        <f>+EVALUACION!J17</f>
        <v>2</v>
      </c>
      <c r="K16" s="96">
        <f>+I16+J16</f>
        <v>3</v>
      </c>
      <c r="L16" s="96" t="str">
        <f>IF(K16&lt;=4,"BAJO",IF(K16=5,"MEDIO",IF(K16=6,"ALTO",IF(K16=7,"ALTO","EXTREMO"))))</f>
        <v>BAJO</v>
      </c>
      <c r="M16" s="96" t="s">
        <v>157</v>
      </c>
      <c r="N16" s="136" t="s">
        <v>159</v>
      </c>
      <c r="O16" s="127"/>
      <c r="P16" s="127"/>
      <c r="Q16" s="136" t="s">
        <v>167</v>
      </c>
      <c r="R16" s="137" t="s">
        <v>158</v>
      </c>
    </row>
    <row r="17" spans="2:18" s="4" customFormat="1" ht="57.75" customHeight="1" x14ac:dyDescent="0.25">
      <c r="B17" s="97" t="str">
        <f>+EVALUACION!B18</f>
        <v>PLANEACIÓN</v>
      </c>
      <c r="C17" s="242" t="str">
        <f>+EVALUACION!C18</f>
        <v xml:space="preserve">Requisitos habilitantes inapropiados para el proceso de selección </v>
      </c>
      <c r="D17" s="242"/>
      <c r="E17" s="242"/>
      <c r="F17" s="242"/>
      <c r="G17" s="224" t="s">
        <v>150</v>
      </c>
      <c r="H17" s="224"/>
      <c r="I17" s="100">
        <f>+EVALUACION!I18</f>
        <v>2</v>
      </c>
      <c r="J17" s="70">
        <f>+EVALUACION!J18</f>
        <v>2</v>
      </c>
      <c r="K17" s="70">
        <f t="shared" ref="K17:K45" si="0">+I17+J17</f>
        <v>4</v>
      </c>
      <c r="L17" s="70" t="str">
        <f t="shared" ref="L17:L45" si="1">IF(K17&lt;=4,"BAJO",IF(K17=5,"MEDIO",IF(K17=6,"ALTO",IF(K17=7,"ALTO","EXTREMO"))))</f>
        <v>BAJO</v>
      </c>
      <c r="M17" s="70" t="s">
        <v>157</v>
      </c>
      <c r="N17" s="138" t="s">
        <v>159</v>
      </c>
      <c r="O17" s="128"/>
      <c r="P17" s="128"/>
      <c r="Q17" s="138" t="s">
        <v>167</v>
      </c>
      <c r="R17" s="139" t="s">
        <v>158</v>
      </c>
    </row>
    <row r="18" spans="2:18" s="4" customFormat="1" ht="57.75" customHeight="1" x14ac:dyDescent="0.25">
      <c r="B18" s="97" t="str">
        <f>+EVALUACION!B19</f>
        <v>PLANEACIÓN</v>
      </c>
      <c r="C18" s="242" t="str">
        <f>+EVALUACION!C19</f>
        <v>Inadecuado análisis  económico estimativo del valor del contrato</v>
      </c>
      <c r="D18" s="242"/>
      <c r="E18" s="242"/>
      <c r="F18" s="242"/>
      <c r="G18" s="224" t="s">
        <v>151</v>
      </c>
      <c r="H18" s="224"/>
      <c r="I18" s="70">
        <f>+EVALUACION!I19</f>
        <v>2</v>
      </c>
      <c r="J18" s="70">
        <f>+EVALUACION!J19</f>
        <v>2</v>
      </c>
      <c r="K18" s="70">
        <f t="shared" si="0"/>
        <v>4</v>
      </c>
      <c r="L18" s="70" t="str">
        <f t="shared" si="1"/>
        <v>BAJO</v>
      </c>
      <c r="M18" s="70" t="s">
        <v>157</v>
      </c>
      <c r="N18" s="138" t="s">
        <v>159</v>
      </c>
      <c r="O18" s="128"/>
      <c r="P18" s="128"/>
      <c r="Q18" s="138" t="s">
        <v>167</v>
      </c>
      <c r="R18" s="139" t="s">
        <v>158</v>
      </c>
    </row>
    <row r="19" spans="2:18" s="4" customFormat="1" ht="78.75" customHeight="1" x14ac:dyDescent="0.25">
      <c r="B19" s="97" t="str">
        <f>+EVALUACION!B20</f>
        <v>PLANEACIÓN</v>
      </c>
      <c r="C19" s="242" t="str">
        <f>+EVALUACION!C20</f>
        <v xml:space="preserve">Inadecuada  descripción del bien o servicio requerido </v>
      </c>
      <c r="D19" s="242"/>
      <c r="E19" s="242"/>
      <c r="F19" s="242"/>
      <c r="G19" s="224" t="s">
        <v>152</v>
      </c>
      <c r="H19" s="224"/>
      <c r="I19" s="70">
        <f>+EVALUACION!I20</f>
        <v>2</v>
      </c>
      <c r="J19" s="70">
        <f>+EVALUACION!J20</f>
        <v>2</v>
      </c>
      <c r="K19" s="70">
        <f t="shared" si="0"/>
        <v>4</v>
      </c>
      <c r="L19" s="70" t="str">
        <f t="shared" si="1"/>
        <v>BAJO</v>
      </c>
      <c r="M19" s="70" t="s">
        <v>157</v>
      </c>
      <c r="N19" s="138" t="s">
        <v>159</v>
      </c>
      <c r="O19" s="128"/>
      <c r="P19" s="128"/>
      <c r="Q19" s="138" t="s">
        <v>167</v>
      </c>
      <c r="R19" s="139" t="s">
        <v>158</v>
      </c>
    </row>
    <row r="20" spans="2:18" s="4" customFormat="1" ht="57.75" customHeight="1" x14ac:dyDescent="0.25">
      <c r="B20" s="97" t="str">
        <f>+EVALUACION!B21</f>
        <v>PLANEACIÓN</v>
      </c>
      <c r="C20" s="242" t="str">
        <f>+EVALUACION!C21</f>
        <v>Requisitos habilitantes que impidan la selección objetiva</v>
      </c>
      <c r="D20" s="242"/>
      <c r="E20" s="242"/>
      <c r="F20" s="242"/>
      <c r="G20" s="224" t="s">
        <v>150</v>
      </c>
      <c r="H20" s="224"/>
      <c r="I20" s="70">
        <f>+EVALUACION!I21</f>
        <v>2</v>
      </c>
      <c r="J20" s="70">
        <f>+EVALUACION!J21</f>
        <v>2</v>
      </c>
      <c r="K20" s="70">
        <f t="shared" si="0"/>
        <v>4</v>
      </c>
      <c r="L20" s="70" t="str">
        <f t="shared" si="1"/>
        <v>BAJO</v>
      </c>
      <c r="M20" s="70" t="s">
        <v>157</v>
      </c>
      <c r="N20" s="138" t="s">
        <v>159</v>
      </c>
      <c r="O20" s="128"/>
      <c r="P20" s="128"/>
      <c r="Q20" s="138" t="s">
        <v>167</v>
      </c>
      <c r="R20" s="139" t="s">
        <v>158</v>
      </c>
    </row>
    <row r="21" spans="2:18" s="4" customFormat="1" ht="57.75" customHeight="1" x14ac:dyDescent="0.25">
      <c r="B21" s="97" t="str">
        <f>+EVALUACION!B22</f>
        <v>PLANEACIÓN</v>
      </c>
      <c r="C21" s="242" t="str">
        <f>+EVALUACION!C22</f>
        <v xml:space="preserve">Falta de profundidad en el estudio de sector no identificandose claramente aspectos de oferta y demanda </v>
      </c>
      <c r="D21" s="242"/>
      <c r="E21" s="242"/>
      <c r="F21" s="242"/>
      <c r="G21" s="224" t="s">
        <v>150</v>
      </c>
      <c r="H21" s="224"/>
      <c r="I21" s="70">
        <f>+EVALUACION!I22</f>
        <v>2</v>
      </c>
      <c r="J21" s="70">
        <f>+EVALUACION!J22</f>
        <v>2</v>
      </c>
      <c r="K21" s="70">
        <f t="shared" si="0"/>
        <v>4</v>
      </c>
      <c r="L21" s="70" t="str">
        <f t="shared" si="1"/>
        <v>BAJO</v>
      </c>
      <c r="M21" s="70" t="s">
        <v>157</v>
      </c>
      <c r="N21" s="138" t="s">
        <v>159</v>
      </c>
      <c r="O21" s="128"/>
      <c r="P21" s="128"/>
      <c r="Q21" s="138" t="s">
        <v>167</v>
      </c>
      <c r="R21" s="139" t="s">
        <v>158</v>
      </c>
    </row>
    <row r="22" spans="2:18" s="4" customFormat="1" ht="109.5" customHeight="1" x14ac:dyDescent="0.25">
      <c r="B22" s="97" t="str">
        <f>+EVALUACION!B23</f>
        <v>PLANEACIÓN</v>
      </c>
      <c r="C22" s="242" t="str">
        <f>+EVALUACION!C23</f>
        <v>Ausencia de fundamentación de la justificación y conveniencia de la contratación</v>
      </c>
      <c r="D22" s="242"/>
      <c r="E22" s="242"/>
      <c r="F22" s="242"/>
      <c r="G22" s="224" t="s">
        <v>181</v>
      </c>
      <c r="H22" s="224"/>
      <c r="I22" s="70">
        <f>+EVALUACION!I23</f>
        <v>2</v>
      </c>
      <c r="J22" s="70">
        <f>+EVALUACION!J23</f>
        <v>2</v>
      </c>
      <c r="K22" s="70">
        <f t="shared" si="0"/>
        <v>4</v>
      </c>
      <c r="L22" s="70" t="str">
        <f t="shared" si="1"/>
        <v>BAJO</v>
      </c>
      <c r="M22" s="70" t="s">
        <v>157</v>
      </c>
      <c r="N22" s="138" t="s">
        <v>159</v>
      </c>
      <c r="O22" s="128"/>
      <c r="P22" s="128"/>
      <c r="Q22" s="138" t="s">
        <v>167</v>
      </c>
      <c r="R22" s="139" t="s">
        <v>158</v>
      </c>
    </row>
    <row r="23" spans="2:18" s="4" customFormat="1" ht="57.75" customHeight="1" x14ac:dyDescent="0.25">
      <c r="B23" s="97" t="str">
        <f>+EVALUACION!B24</f>
        <v>PLANEACIÓN</v>
      </c>
      <c r="C23" s="242" t="str">
        <f>+EVALUACION!C24</f>
        <v>Inadecuada identificación de las condiciones contractuales</v>
      </c>
      <c r="D23" s="242"/>
      <c r="E23" s="242"/>
      <c r="F23" s="242"/>
      <c r="G23" s="224" t="s">
        <v>150</v>
      </c>
      <c r="H23" s="224"/>
      <c r="I23" s="70">
        <f>+EVALUACION!I24</f>
        <v>2</v>
      </c>
      <c r="J23" s="70">
        <f>+EVALUACION!J24</f>
        <v>3</v>
      </c>
      <c r="K23" s="70">
        <f t="shared" si="0"/>
        <v>5</v>
      </c>
      <c r="L23" s="70" t="str">
        <f t="shared" si="1"/>
        <v>MEDIO</v>
      </c>
      <c r="M23" s="70" t="s">
        <v>157</v>
      </c>
      <c r="N23" s="138" t="s">
        <v>159</v>
      </c>
      <c r="O23" s="128"/>
      <c r="P23" s="128"/>
      <c r="Q23" s="138" t="s">
        <v>167</v>
      </c>
      <c r="R23" s="139" t="s">
        <v>158</v>
      </c>
    </row>
    <row r="24" spans="2:18" s="4" customFormat="1" ht="57.75" customHeight="1" x14ac:dyDescent="0.25">
      <c r="B24" s="97" t="str">
        <f>+EVALUACION!B25</f>
        <v>SELECCIÓN</v>
      </c>
      <c r="C24" s="242" t="str">
        <f>+EVALUACION!C25</f>
        <v>Inadecuada evaluación de las ofertas y/o verificación de requisitos habilitantes</v>
      </c>
      <c r="D24" s="242"/>
      <c r="E24" s="242"/>
      <c r="F24" s="242"/>
      <c r="G24" s="224" t="s">
        <v>153</v>
      </c>
      <c r="H24" s="224"/>
      <c r="I24" s="70">
        <f>+EVALUACION!I25</f>
        <v>2</v>
      </c>
      <c r="J24" s="70">
        <f>+EVALUACION!J25</f>
        <v>3</v>
      </c>
      <c r="K24" s="70">
        <f t="shared" si="0"/>
        <v>5</v>
      </c>
      <c r="L24" s="70" t="str">
        <f t="shared" si="1"/>
        <v>MEDIO</v>
      </c>
      <c r="M24" s="70" t="s">
        <v>157</v>
      </c>
      <c r="N24" s="138" t="s">
        <v>160</v>
      </c>
      <c r="O24" s="128"/>
      <c r="P24" s="128"/>
      <c r="Q24" s="138" t="s">
        <v>168</v>
      </c>
      <c r="R24" s="139" t="s">
        <v>165</v>
      </c>
    </row>
    <row r="25" spans="2:18" s="4" customFormat="1" ht="81.75" customHeight="1" x14ac:dyDescent="0.25">
      <c r="B25" s="97" t="str">
        <f>+EVALUACION!B26</f>
        <v>SELECCIÓN</v>
      </c>
      <c r="C25" s="242" t="str">
        <f>+EVALUACION!C26</f>
        <v>Inadecuado manejo administrativo del proceso contractual</v>
      </c>
      <c r="D25" s="242"/>
      <c r="E25" s="242"/>
      <c r="F25" s="242"/>
      <c r="G25" s="224" t="s">
        <v>154</v>
      </c>
      <c r="H25" s="224"/>
      <c r="I25" s="70">
        <f>+EVALUACION!I26</f>
        <v>2</v>
      </c>
      <c r="J25" s="70">
        <f>+EVALUACION!J26</f>
        <v>2</v>
      </c>
      <c r="K25" s="70">
        <f t="shared" si="0"/>
        <v>4</v>
      </c>
      <c r="L25" s="70" t="str">
        <f t="shared" si="1"/>
        <v>BAJO</v>
      </c>
      <c r="M25" s="70" t="s">
        <v>157</v>
      </c>
      <c r="N25" s="138" t="s">
        <v>161</v>
      </c>
      <c r="O25" s="128"/>
      <c r="P25" s="128"/>
      <c r="Q25" s="138" t="s">
        <v>169</v>
      </c>
      <c r="R25" s="139" t="s">
        <v>165</v>
      </c>
    </row>
    <row r="26" spans="2:18" s="4" customFormat="1" ht="73.5" customHeight="1" x14ac:dyDescent="0.25">
      <c r="B26" s="97" t="str">
        <f>+EVALUACION!B27</f>
        <v>SELECCIÓN</v>
      </c>
      <c r="C26" s="242" t="str">
        <f>+EVALUACION!C27</f>
        <v>Falta de claridad en la elaboración de los actos administrativos</v>
      </c>
      <c r="D26" s="242"/>
      <c r="E26" s="242"/>
      <c r="F26" s="242"/>
      <c r="G26" s="224" t="s">
        <v>154</v>
      </c>
      <c r="H26" s="224"/>
      <c r="I26" s="70">
        <f>+EVALUACION!I27</f>
        <v>1</v>
      </c>
      <c r="J26" s="70">
        <f>+EVALUACION!J27</f>
        <v>2</v>
      </c>
      <c r="K26" s="70">
        <f t="shared" si="0"/>
        <v>3</v>
      </c>
      <c r="L26" s="70" t="str">
        <f t="shared" si="1"/>
        <v>BAJO</v>
      </c>
      <c r="M26" s="70" t="s">
        <v>157</v>
      </c>
      <c r="N26" s="138" t="s">
        <v>161</v>
      </c>
      <c r="O26" s="128"/>
      <c r="P26" s="128"/>
      <c r="Q26" s="138" t="s">
        <v>169</v>
      </c>
      <c r="R26" s="139" t="s">
        <v>165</v>
      </c>
    </row>
    <row r="27" spans="2:18" s="4" customFormat="1" ht="166.5" customHeight="1" x14ac:dyDescent="0.25">
      <c r="B27" s="97" t="str">
        <f>+EVALUACION!B28</f>
        <v>SELECCIÓN</v>
      </c>
      <c r="C27" s="242" t="str">
        <f>+EVALUACION!C28</f>
        <v>Contestación inoportuna a todas las observaciones formuladas a los documentos de la contratación</v>
      </c>
      <c r="D27" s="242"/>
      <c r="E27" s="242"/>
      <c r="F27" s="242"/>
      <c r="G27" s="224" t="s">
        <v>152</v>
      </c>
      <c r="H27" s="224"/>
      <c r="I27" s="70">
        <f>+EVALUACION!I28</f>
        <v>2</v>
      </c>
      <c r="J27" s="70">
        <f>+EVALUACION!J28</f>
        <v>2</v>
      </c>
      <c r="K27" s="70">
        <f t="shared" si="0"/>
        <v>4</v>
      </c>
      <c r="L27" s="70" t="str">
        <f t="shared" si="1"/>
        <v>BAJO</v>
      </c>
      <c r="M27" s="70" t="s">
        <v>157</v>
      </c>
      <c r="N27" s="138" t="s">
        <v>162</v>
      </c>
      <c r="O27" s="128"/>
      <c r="P27" s="128"/>
      <c r="Q27" s="138" t="s">
        <v>170</v>
      </c>
      <c r="R27" s="139" t="s">
        <v>165</v>
      </c>
    </row>
    <row r="28" spans="2:18" s="4" customFormat="1" ht="57.75" customHeight="1" x14ac:dyDescent="0.25">
      <c r="B28" s="97" t="str">
        <f>+EVALUACION!B29</f>
        <v>SELECCIÓN</v>
      </c>
      <c r="C28" s="242" t="str">
        <f>+EVALUACION!C29</f>
        <v>No publicación de la documentación del proceso de selección en el SECOP</v>
      </c>
      <c r="D28" s="242"/>
      <c r="E28" s="242"/>
      <c r="F28" s="242"/>
      <c r="G28" s="224" t="s">
        <v>152</v>
      </c>
      <c r="H28" s="224"/>
      <c r="I28" s="70">
        <f>+EVALUACION!I29</f>
        <v>1</v>
      </c>
      <c r="J28" s="70">
        <f>+EVALUACION!J29</f>
        <v>3</v>
      </c>
      <c r="K28" s="70">
        <f t="shared" si="0"/>
        <v>4</v>
      </c>
      <c r="L28" s="70" t="str">
        <f t="shared" si="1"/>
        <v>BAJO</v>
      </c>
      <c r="M28" s="70" t="s">
        <v>157</v>
      </c>
      <c r="N28" s="138" t="s">
        <v>161</v>
      </c>
      <c r="O28" s="128"/>
      <c r="P28" s="128"/>
      <c r="Q28" s="138" t="s">
        <v>169</v>
      </c>
      <c r="R28" s="139" t="s">
        <v>165</v>
      </c>
    </row>
    <row r="29" spans="2:18" s="4" customFormat="1" ht="155.25" customHeight="1" x14ac:dyDescent="0.25">
      <c r="B29" s="97" t="str">
        <f>+EVALUACION!B30</f>
        <v>SELECCIÓN</v>
      </c>
      <c r="C29" s="242" t="str">
        <f>+EVALUACION!C30</f>
        <v>Confabulacion de los proponentes (Colusión)</v>
      </c>
      <c r="D29" s="242"/>
      <c r="E29" s="242"/>
      <c r="F29" s="242"/>
      <c r="G29" s="224" t="s">
        <v>156</v>
      </c>
      <c r="H29" s="224"/>
      <c r="I29" s="70">
        <f>+EVALUACION!I30</f>
        <v>2</v>
      </c>
      <c r="J29" s="70">
        <f>+EVALUACION!J30</f>
        <v>3</v>
      </c>
      <c r="K29" s="70">
        <f t="shared" si="0"/>
        <v>5</v>
      </c>
      <c r="L29" s="70" t="str">
        <f t="shared" si="1"/>
        <v>MEDIO</v>
      </c>
      <c r="M29" s="70" t="s">
        <v>157</v>
      </c>
      <c r="N29" s="138" t="s">
        <v>162</v>
      </c>
      <c r="O29" s="128"/>
      <c r="P29" s="128"/>
      <c r="Q29" s="138" t="s">
        <v>170</v>
      </c>
      <c r="R29" s="139" t="s">
        <v>165</v>
      </c>
    </row>
    <row r="30" spans="2:18" s="4" customFormat="1" ht="84.75" customHeight="1" x14ac:dyDescent="0.25">
      <c r="B30" s="97" t="str">
        <f>+EVALUACION!B31</f>
        <v>CONTRATACIÓN</v>
      </c>
      <c r="C30" s="242" t="str">
        <f>+EVALUACION!C31</f>
        <v>Falta de constitución o constitución tardía de la garantía única. Aceptación de garantías que no se ajustan a lo contemplado en el contrato</v>
      </c>
      <c r="D30" s="242"/>
      <c r="E30" s="242"/>
      <c r="F30" s="242"/>
      <c r="G30" s="224" t="s">
        <v>154</v>
      </c>
      <c r="H30" s="224"/>
      <c r="I30" s="70">
        <f>+EVALUACION!I31</f>
        <v>1</v>
      </c>
      <c r="J30" s="70">
        <f>+EVALUACION!J31</f>
        <v>2</v>
      </c>
      <c r="K30" s="70">
        <f t="shared" si="0"/>
        <v>3</v>
      </c>
      <c r="L30" s="70" t="str">
        <f t="shared" si="1"/>
        <v>BAJO</v>
      </c>
      <c r="M30" s="70" t="s">
        <v>157</v>
      </c>
      <c r="N30" s="138" t="s">
        <v>161</v>
      </c>
      <c r="O30" s="128"/>
      <c r="P30" s="128"/>
      <c r="Q30" s="138" t="s">
        <v>169</v>
      </c>
      <c r="R30" s="139" t="s">
        <v>165</v>
      </c>
    </row>
    <row r="31" spans="2:18" s="4" customFormat="1" ht="57.75" customHeight="1" x14ac:dyDescent="0.25">
      <c r="B31" s="97" t="str">
        <f>+EVALUACION!B32</f>
        <v>CONTRATACIÓN</v>
      </c>
      <c r="C31" s="242" t="str">
        <f>+EVALUACION!C32</f>
        <v>Falta de solicitud o solicitud tardía del registro  presupuestal</v>
      </c>
      <c r="D31" s="242"/>
      <c r="E31" s="242"/>
      <c r="F31" s="242"/>
      <c r="G31" s="224" t="s">
        <v>154</v>
      </c>
      <c r="H31" s="224"/>
      <c r="I31" s="70">
        <f>+EVALUACION!I32</f>
        <v>1</v>
      </c>
      <c r="J31" s="70">
        <f>+EVALUACION!J32</f>
        <v>2</v>
      </c>
      <c r="K31" s="70">
        <f t="shared" si="0"/>
        <v>3</v>
      </c>
      <c r="L31" s="70" t="str">
        <f t="shared" si="1"/>
        <v>BAJO</v>
      </c>
      <c r="M31" s="70" t="s">
        <v>157</v>
      </c>
      <c r="N31" s="138" t="s">
        <v>161</v>
      </c>
      <c r="O31" s="128"/>
      <c r="P31" s="128"/>
      <c r="Q31" s="138" t="s">
        <v>169</v>
      </c>
      <c r="R31" s="139" t="s">
        <v>165</v>
      </c>
    </row>
    <row r="32" spans="2:18" s="4" customFormat="1" ht="57.75" customHeight="1" x14ac:dyDescent="0.25">
      <c r="B32" s="97" t="str">
        <f>+EVALUACION!B33</f>
        <v>EJECUCIÓN</v>
      </c>
      <c r="C32" s="242" t="str">
        <f>+EVALUACION!C33</f>
        <v>Fluctuaciones del valor de la moneda</v>
      </c>
      <c r="D32" s="242"/>
      <c r="E32" s="242"/>
      <c r="F32" s="242"/>
      <c r="G32" s="224" t="s">
        <v>155</v>
      </c>
      <c r="H32" s="224"/>
      <c r="I32" s="70">
        <f>+EVALUACION!I33</f>
        <v>1</v>
      </c>
      <c r="J32" s="70">
        <f>+EVALUACION!J33</f>
        <v>2</v>
      </c>
      <c r="K32" s="70">
        <f t="shared" si="0"/>
        <v>3</v>
      </c>
      <c r="L32" s="70" t="str">
        <f t="shared" si="1"/>
        <v>BAJO</v>
      </c>
      <c r="M32" s="70" t="s">
        <v>164</v>
      </c>
      <c r="N32" s="138" t="s">
        <v>163</v>
      </c>
      <c r="O32" s="128"/>
      <c r="P32" s="128"/>
      <c r="Q32" s="138" t="s">
        <v>171</v>
      </c>
      <c r="R32" s="139" t="s">
        <v>166</v>
      </c>
    </row>
    <row r="33" spans="2:18" s="4" customFormat="1" ht="57.75" customHeight="1" x14ac:dyDescent="0.25">
      <c r="B33" s="97" t="str">
        <f>+EVALUACION!B34</f>
        <v>EJECUCIÓN</v>
      </c>
      <c r="C33" s="242" t="str">
        <f>+EVALUACION!C34</f>
        <v>Variación de los precios del mercado</v>
      </c>
      <c r="D33" s="242"/>
      <c r="E33" s="242"/>
      <c r="F33" s="242"/>
      <c r="G33" s="224" t="s">
        <v>155</v>
      </c>
      <c r="H33" s="224"/>
      <c r="I33" s="70">
        <f>+EVALUACION!I34</f>
        <v>1</v>
      </c>
      <c r="J33" s="70">
        <f>+EVALUACION!J34</f>
        <v>2</v>
      </c>
      <c r="K33" s="70">
        <f t="shared" si="0"/>
        <v>3</v>
      </c>
      <c r="L33" s="70" t="str">
        <f t="shared" si="1"/>
        <v>BAJO</v>
      </c>
      <c r="M33" s="70" t="s">
        <v>164</v>
      </c>
      <c r="N33" s="138" t="s">
        <v>163</v>
      </c>
      <c r="O33" s="128"/>
      <c r="P33" s="128"/>
      <c r="Q33" s="138" t="s">
        <v>171</v>
      </c>
      <c r="R33" s="139" t="s">
        <v>166</v>
      </c>
    </row>
    <row r="34" spans="2:18" s="4" customFormat="1" ht="57.75" customHeight="1" x14ac:dyDescent="0.25">
      <c r="B34" s="97" t="str">
        <f>+EVALUACION!B35</f>
        <v>EJECUCIÓN</v>
      </c>
      <c r="C34" s="242" t="str">
        <f>+EVALUACION!C35</f>
        <v>Factores políticos o macroeconómicos.</v>
      </c>
      <c r="D34" s="242"/>
      <c r="E34" s="242"/>
      <c r="F34" s="242"/>
      <c r="G34" s="224" t="s">
        <v>155</v>
      </c>
      <c r="H34" s="224"/>
      <c r="I34" s="70">
        <f>+EVALUACION!I35</f>
        <v>2</v>
      </c>
      <c r="J34" s="70">
        <f>+EVALUACION!J35</f>
        <v>3</v>
      </c>
      <c r="K34" s="70">
        <f t="shared" si="0"/>
        <v>5</v>
      </c>
      <c r="L34" s="70" t="str">
        <f t="shared" si="1"/>
        <v>MEDIO</v>
      </c>
      <c r="M34" s="70" t="s">
        <v>164</v>
      </c>
      <c r="N34" s="138" t="s">
        <v>163</v>
      </c>
      <c r="O34" s="128"/>
      <c r="P34" s="128"/>
      <c r="Q34" s="138" t="s">
        <v>171</v>
      </c>
      <c r="R34" s="139" t="s">
        <v>166</v>
      </c>
    </row>
    <row r="35" spans="2:18" s="4" customFormat="1" ht="57.75" customHeight="1" x14ac:dyDescent="0.25">
      <c r="B35" s="97" t="str">
        <f>+EVALUACION!B36</f>
        <v>EJECUCIÓN</v>
      </c>
      <c r="C35" s="242" t="str">
        <f>+EVALUACION!C36</f>
        <v>Cancelación de pedidos.</v>
      </c>
      <c r="D35" s="242"/>
      <c r="E35" s="242"/>
      <c r="F35" s="242"/>
      <c r="G35" s="224" t="s">
        <v>155</v>
      </c>
      <c r="H35" s="224"/>
      <c r="I35" s="70">
        <f>+EVALUACION!I36</f>
        <v>1</v>
      </c>
      <c r="J35" s="70">
        <f>+EVALUACION!J36</f>
        <v>2</v>
      </c>
      <c r="K35" s="70">
        <f t="shared" si="0"/>
        <v>3</v>
      </c>
      <c r="L35" s="70" t="str">
        <f t="shared" si="1"/>
        <v>BAJO</v>
      </c>
      <c r="M35" s="70" t="s">
        <v>157</v>
      </c>
      <c r="N35" s="138" t="s">
        <v>163</v>
      </c>
      <c r="O35" s="128"/>
      <c r="P35" s="128"/>
      <c r="Q35" s="138" t="s">
        <v>171</v>
      </c>
      <c r="R35" s="139" t="s">
        <v>166</v>
      </c>
    </row>
    <row r="36" spans="2:18" s="4" customFormat="1" ht="57.75" customHeight="1" x14ac:dyDescent="0.25">
      <c r="B36" s="97" t="str">
        <f>+EVALUACION!B37</f>
        <v>EJECUCIÓN</v>
      </c>
      <c r="C36" s="242" t="str">
        <f>+EVALUACION!C37</f>
        <v>Variación en la disponibilidad o en el costo de los insumos necesarios para prestar los servicios.</v>
      </c>
      <c r="D36" s="242"/>
      <c r="E36" s="242"/>
      <c r="F36" s="242"/>
      <c r="G36" s="224" t="s">
        <v>155</v>
      </c>
      <c r="H36" s="224"/>
      <c r="I36" s="70">
        <f>+EVALUACION!I37</f>
        <v>1</v>
      </c>
      <c r="J36" s="70">
        <f>+EVALUACION!J37</f>
        <v>2</v>
      </c>
      <c r="K36" s="70">
        <f t="shared" si="0"/>
        <v>3</v>
      </c>
      <c r="L36" s="70" t="str">
        <f t="shared" si="1"/>
        <v>BAJO</v>
      </c>
      <c r="M36" s="70" t="s">
        <v>164</v>
      </c>
      <c r="N36" s="138" t="s">
        <v>163</v>
      </c>
      <c r="O36" s="128"/>
      <c r="P36" s="128"/>
      <c r="Q36" s="138" t="s">
        <v>171</v>
      </c>
      <c r="R36" s="139" t="s">
        <v>166</v>
      </c>
    </row>
    <row r="37" spans="2:18" s="4" customFormat="1" ht="57.75" customHeight="1" x14ac:dyDescent="0.25">
      <c r="B37" s="97" t="str">
        <f>+EVALUACION!B38</f>
        <v>EJECUCIÓN</v>
      </c>
      <c r="C37" s="242" t="str">
        <f>+EVALUACION!C38</f>
        <v>Incumplimiento de la administración en los pagos.</v>
      </c>
      <c r="D37" s="242"/>
      <c r="E37" s="242"/>
      <c r="F37" s="242"/>
      <c r="G37" s="224" t="s">
        <v>155</v>
      </c>
      <c r="H37" s="224"/>
      <c r="I37" s="70">
        <f>+EVALUACION!I38</f>
        <v>1</v>
      </c>
      <c r="J37" s="70">
        <f>+EVALUACION!J38</f>
        <v>2</v>
      </c>
      <c r="K37" s="70">
        <f t="shared" si="0"/>
        <v>3</v>
      </c>
      <c r="L37" s="70" t="str">
        <f t="shared" si="1"/>
        <v>BAJO</v>
      </c>
      <c r="M37" s="70" t="s">
        <v>164</v>
      </c>
      <c r="N37" s="138" t="s">
        <v>198</v>
      </c>
      <c r="O37" s="128"/>
      <c r="P37" s="128"/>
      <c r="Q37" s="138" t="s">
        <v>171</v>
      </c>
      <c r="R37" s="139" t="s">
        <v>166</v>
      </c>
    </row>
    <row r="38" spans="2:18" s="4" customFormat="1" ht="57.75" customHeight="1" x14ac:dyDescent="0.25">
      <c r="B38" s="97" t="str">
        <f>+EVALUACION!B39</f>
        <v>EJECUCIÓN</v>
      </c>
      <c r="C38" s="242" t="str">
        <f>+EVALUACION!C39</f>
        <v>Daños a los bienes</v>
      </c>
      <c r="D38" s="242"/>
      <c r="E38" s="242"/>
      <c r="F38" s="242"/>
      <c r="G38" s="224" t="s">
        <v>155</v>
      </c>
      <c r="H38" s="224"/>
      <c r="I38" s="70">
        <f>+EVALUACION!I39</f>
        <v>1</v>
      </c>
      <c r="J38" s="70">
        <f>+EVALUACION!J39</f>
        <v>2</v>
      </c>
      <c r="K38" s="70">
        <f t="shared" si="0"/>
        <v>3</v>
      </c>
      <c r="L38" s="70" t="str">
        <f t="shared" si="1"/>
        <v>BAJO</v>
      </c>
      <c r="M38" s="70" t="s">
        <v>157</v>
      </c>
      <c r="N38" s="138" t="s">
        <v>163</v>
      </c>
      <c r="O38" s="128"/>
      <c r="P38" s="128"/>
      <c r="Q38" s="138" t="s">
        <v>171</v>
      </c>
      <c r="R38" s="139" t="s">
        <v>166</v>
      </c>
    </row>
    <row r="39" spans="2:18" s="4" customFormat="1" ht="57.75" customHeight="1" x14ac:dyDescent="0.25">
      <c r="B39" s="97" t="str">
        <f>+EVALUACION!B40</f>
        <v>EJECUCIÓN</v>
      </c>
      <c r="C39" s="242" t="str">
        <f>+EVALUACION!C40</f>
        <v>Imposición de nuevos tributos</v>
      </c>
      <c r="D39" s="242"/>
      <c r="E39" s="242"/>
      <c r="F39" s="242"/>
      <c r="G39" s="224" t="s">
        <v>155</v>
      </c>
      <c r="H39" s="224"/>
      <c r="I39" s="70">
        <f>+EVALUACION!I40</f>
        <v>2</v>
      </c>
      <c r="J39" s="70">
        <f>+EVALUACION!J40</f>
        <v>3</v>
      </c>
      <c r="K39" s="70">
        <f t="shared" si="0"/>
        <v>5</v>
      </c>
      <c r="L39" s="70" t="str">
        <f t="shared" si="1"/>
        <v>MEDIO</v>
      </c>
      <c r="M39" s="70" t="s">
        <v>164</v>
      </c>
      <c r="N39" s="138" t="s">
        <v>163</v>
      </c>
      <c r="O39" s="128"/>
      <c r="P39" s="128"/>
      <c r="Q39" s="138" t="s">
        <v>171</v>
      </c>
      <c r="R39" s="139" t="s">
        <v>166</v>
      </c>
    </row>
    <row r="40" spans="2:18" s="4" customFormat="1" ht="57.75" customHeight="1" x14ac:dyDescent="0.25">
      <c r="B40" s="97" t="str">
        <f>+EVALUACION!B41</f>
        <v>EJECUCIÓN</v>
      </c>
      <c r="C40" s="242" t="str">
        <f>+EVALUACION!C41</f>
        <v>Imposición de nuevos trámites o permisos</v>
      </c>
      <c r="D40" s="242"/>
      <c r="E40" s="242"/>
      <c r="F40" s="242"/>
      <c r="G40" s="224" t="s">
        <v>155</v>
      </c>
      <c r="H40" s="224"/>
      <c r="I40" s="70">
        <f>+EVALUACION!I41</f>
        <v>1</v>
      </c>
      <c r="J40" s="70">
        <f>+EVALUACION!J41</f>
        <v>2</v>
      </c>
      <c r="K40" s="70">
        <f t="shared" si="0"/>
        <v>3</v>
      </c>
      <c r="L40" s="70" t="str">
        <f t="shared" si="1"/>
        <v>BAJO</v>
      </c>
      <c r="M40" s="70" t="s">
        <v>157</v>
      </c>
      <c r="N40" s="138" t="s">
        <v>163</v>
      </c>
      <c r="O40" s="128"/>
      <c r="P40" s="128"/>
      <c r="Q40" s="138" t="s">
        <v>171</v>
      </c>
      <c r="R40" s="139" t="s">
        <v>166</v>
      </c>
    </row>
    <row r="41" spans="2:18" s="4" customFormat="1" ht="57.75" customHeight="1" x14ac:dyDescent="0.25">
      <c r="B41" s="97" t="str">
        <f>+EVALUACION!B42</f>
        <v>EJECUCIÓN</v>
      </c>
      <c r="C41" s="242" t="str">
        <f>+EVALUACION!C42</f>
        <v>Cambios en el marco regulatorio o normatividad aplicable al proyecto.</v>
      </c>
      <c r="D41" s="242"/>
      <c r="E41" s="242"/>
      <c r="F41" s="242"/>
      <c r="G41" s="224" t="s">
        <v>155</v>
      </c>
      <c r="H41" s="224"/>
      <c r="I41" s="70">
        <f>+EVALUACION!I42</f>
        <v>1</v>
      </c>
      <c r="J41" s="70">
        <f>+EVALUACION!J42</f>
        <v>2</v>
      </c>
      <c r="K41" s="70">
        <f t="shared" si="0"/>
        <v>3</v>
      </c>
      <c r="L41" s="70" t="str">
        <f t="shared" si="1"/>
        <v>BAJO</v>
      </c>
      <c r="M41" s="70" t="s">
        <v>157</v>
      </c>
      <c r="N41" s="138" t="s">
        <v>163</v>
      </c>
      <c r="O41" s="128"/>
      <c r="P41" s="128"/>
      <c r="Q41" s="138" t="s">
        <v>171</v>
      </c>
      <c r="R41" s="139" t="s">
        <v>166</v>
      </c>
    </row>
    <row r="42" spans="2:18" s="4" customFormat="1" ht="57.75" customHeight="1" x14ac:dyDescent="0.25">
      <c r="B42" s="97" t="str">
        <f>+EVALUACION!B43</f>
        <v>EJECUCIÓN</v>
      </c>
      <c r="C42" s="242" t="str">
        <f>+EVALUACION!C43</f>
        <v>Demora en el inicio previsto para la ejecución</v>
      </c>
      <c r="D42" s="242"/>
      <c r="E42" s="242"/>
      <c r="F42" s="242"/>
      <c r="G42" s="224" t="s">
        <v>155</v>
      </c>
      <c r="H42" s="224"/>
      <c r="I42" s="70">
        <f>+EVALUACION!I43</f>
        <v>1</v>
      </c>
      <c r="J42" s="70">
        <f>+EVALUACION!J43</f>
        <v>2</v>
      </c>
      <c r="K42" s="70">
        <f t="shared" si="0"/>
        <v>3</v>
      </c>
      <c r="L42" s="70" t="str">
        <f t="shared" si="1"/>
        <v>BAJO</v>
      </c>
      <c r="M42" s="70" t="s">
        <v>157</v>
      </c>
      <c r="N42" s="138" t="s">
        <v>163</v>
      </c>
      <c r="O42" s="128"/>
      <c r="P42" s="128"/>
      <c r="Q42" s="138" t="s">
        <v>171</v>
      </c>
      <c r="R42" s="139" t="s">
        <v>166</v>
      </c>
    </row>
    <row r="43" spans="2:18" s="4" customFormat="1" ht="57.75" customHeight="1" x14ac:dyDescent="0.25">
      <c r="B43" s="97" t="str">
        <f>+EVALUACION!B44</f>
        <v>EJECUCIÓN</v>
      </c>
      <c r="C43" s="242" t="str">
        <f>+EVALUACION!C44</f>
        <v>Reprogramación de entregas</v>
      </c>
      <c r="D43" s="242"/>
      <c r="E43" s="242"/>
      <c r="F43" s="242"/>
      <c r="G43" s="224" t="s">
        <v>155</v>
      </c>
      <c r="H43" s="224"/>
      <c r="I43" s="70">
        <f>+EVALUACION!I44</f>
        <v>1</v>
      </c>
      <c r="J43" s="70">
        <f>+EVALUACION!J44</f>
        <v>2</v>
      </c>
      <c r="K43" s="70">
        <f t="shared" si="0"/>
        <v>3</v>
      </c>
      <c r="L43" s="70" t="str">
        <f t="shared" si="1"/>
        <v>BAJO</v>
      </c>
      <c r="M43" s="70" t="s">
        <v>157</v>
      </c>
      <c r="N43" s="138" t="s">
        <v>163</v>
      </c>
      <c r="O43" s="128"/>
      <c r="P43" s="128"/>
      <c r="Q43" s="138" t="s">
        <v>171</v>
      </c>
      <c r="R43" s="139" t="s">
        <v>166</v>
      </c>
    </row>
    <row r="44" spans="2:18" s="4" customFormat="1" ht="57.75" customHeight="1" x14ac:dyDescent="0.25">
      <c r="B44" s="97" t="str">
        <f>+EVALUACION!B45</f>
        <v>EJECUCIÓN</v>
      </c>
      <c r="C44" s="242" t="str">
        <f>+EVALUACION!C45</f>
        <v>Calidad  de  elementos y/o servicio</v>
      </c>
      <c r="D44" s="242"/>
      <c r="E44" s="242"/>
      <c r="F44" s="242"/>
      <c r="G44" s="224" t="s">
        <v>155</v>
      </c>
      <c r="H44" s="224"/>
      <c r="I44" s="70">
        <f>+EVALUACION!I45</f>
        <v>1</v>
      </c>
      <c r="J44" s="70">
        <f>+EVALUACION!J45</f>
        <v>2</v>
      </c>
      <c r="K44" s="70">
        <f t="shared" si="0"/>
        <v>3</v>
      </c>
      <c r="L44" s="70" t="str">
        <f t="shared" si="1"/>
        <v>BAJO</v>
      </c>
      <c r="M44" s="70" t="s">
        <v>157</v>
      </c>
      <c r="N44" s="138" t="s">
        <v>163</v>
      </c>
      <c r="O44" s="128"/>
      <c r="P44" s="128"/>
      <c r="Q44" s="138" t="s">
        <v>171</v>
      </c>
      <c r="R44" s="139" t="s">
        <v>166</v>
      </c>
    </row>
    <row r="45" spans="2:18" s="4" customFormat="1" ht="57.75" customHeight="1" thickBot="1" x14ac:dyDescent="0.3">
      <c r="B45" s="132" t="str">
        <f>+EVALUACION!B46</f>
        <v>EJECUCIÓN</v>
      </c>
      <c r="C45" s="261" t="str">
        <f>+EVALUACION!C46</f>
        <v>Eventos naturales tales como lluvias, inundaciones y sequias entre otros</v>
      </c>
      <c r="D45" s="261"/>
      <c r="E45" s="261"/>
      <c r="F45" s="261"/>
      <c r="G45" s="288" t="s">
        <v>155</v>
      </c>
      <c r="H45" s="288"/>
      <c r="I45" s="133">
        <f>+EVALUACION!I46</f>
        <v>1</v>
      </c>
      <c r="J45" s="133">
        <f>+EVALUACION!J46</f>
        <v>4</v>
      </c>
      <c r="K45" s="133">
        <f t="shared" si="0"/>
        <v>5</v>
      </c>
      <c r="L45" s="133" t="str">
        <f t="shared" si="1"/>
        <v>MEDIO</v>
      </c>
      <c r="M45" s="133" t="s">
        <v>157</v>
      </c>
      <c r="N45" s="140" t="s">
        <v>163</v>
      </c>
      <c r="O45" s="134"/>
      <c r="P45" s="134"/>
      <c r="Q45" s="140" t="s">
        <v>171</v>
      </c>
      <c r="R45" s="141" t="s">
        <v>166</v>
      </c>
    </row>
    <row r="46" spans="2:18" ht="12.75" customHeight="1" x14ac:dyDescent="0.3">
      <c r="B46" s="61"/>
      <c r="C46" s="62"/>
      <c r="D46" s="62"/>
      <c r="E46" s="62"/>
      <c r="F46" s="62"/>
      <c r="G46" s="62"/>
      <c r="H46" s="62"/>
      <c r="I46" s="62"/>
      <c r="J46" s="62"/>
      <c r="K46" s="62"/>
      <c r="L46" s="62"/>
      <c r="M46" s="62"/>
      <c r="N46" s="62"/>
      <c r="O46" s="62"/>
      <c r="P46" s="62"/>
      <c r="Q46" s="62"/>
      <c r="R46" s="109"/>
    </row>
    <row r="47" spans="2:18" ht="13" x14ac:dyDescent="0.3">
      <c r="B47" s="61"/>
      <c r="C47" s="262" t="s">
        <v>15</v>
      </c>
      <c r="D47" s="262"/>
      <c r="E47" s="262"/>
      <c r="F47" s="262"/>
      <c r="G47" s="62"/>
      <c r="H47" s="227" t="s">
        <v>20</v>
      </c>
      <c r="I47" s="227"/>
      <c r="J47" s="227"/>
      <c r="K47" s="227"/>
      <c r="L47" s="98"/>
      <c r="M47" s="98"/>
      <c r="N47" s="98"/>
      <c r="O47" s="98"/>
      <c r="P47" s="98"/>
      <c r="Q47" s="98"/>
      <c r="R47" s="109"/>
    </row>
    <row r="48" spans="2:18" ht="19.5" customHeight="1" x14ac:dyDescent="0.3">
      <c r="B48" s="222" t="s">
        <v>2</v>
      </c>
      <c r="C48" s="271" t="s">
        <v>14</v>
      </c>
      <c r="D48" s="276"/>
      <c r="E48" s="272"/>
      <c r="F48" s="79" t="s">
        <v>13</v>
      </c>
      <c r="G48" s="62"/>
      <c r="H48" s="271" t="s">
        <v>19</v>
      </c>
      <c r="I48" s="272"/>
      <c r="J48" s="271" t="s">
        <v>13</v>
      </c>
      <c r="K48" s="272"/>
      <c r="L48" s="84"/>
      <c r="M48" s="84"/>
      <c r="N48" s="227" t="s">
        <v>15</v>
      </c>
      <c r="O48" s="227"/>
      <c r="P48" s="227"/>
      <c r="Q48" s="84"/>
      <c r="R48" s="109"/>
    </row>
    <row r="49" spans="2:23" ht="21" customHeight="1" x14ac:dyDescent="0.3">
      <c r="B49" s="222"/>
      <c r="C49" s="254" t="s">
        <v>8</v>
      </c>
      <c r="D49" s="255"/>
      <c r="E49" s="256"/>
      <c r="F49" s="81">
        <v>1</v>
      </c>
      <c r="G49" s="62"/>
      <c r="H49" s="254" t="s">
        <v>16</v>
      </c>
      <c r="I49" s="256"/>
      <c r="J49" s="254">
        <v>1</v>
      </c>
      <c r="K49" s="256"/>
      <c r="L49" s="84"/>
      <c r="M49" s="84"/>
      <c r="N49" s="263" t="s">
        <v>21</v>
      </c>
      <c r="O49" s="264"/>
      <c r="P49" s="93" t="s">
        <v>22</v>
      </c>
      <c r="Q49" s="84"/>
      <c r="R49" s="109"/>
    </row>
    <row r="50" spans="2:23" ht="15.75" customHeight="1" x14ac:dyDescent="0.3">
      <c r="B50" s="222"/>
      <c r="C50" s="254" t="s">
        <v>9</v>
      </c>
      <c r="D50" s="255"/>
      <c r="E50" s="256"/>
      <c r="F50" s="81">
        <v>2</v>
      </c>
      <c r="G50" s="62"/>
      <c r="H50" s="254" t="s">
        <v>17</v>
      </c>
      <c r="I50" s="256"/>
      <c r="J50" s="254">
        <v>2</v>
      </c>
      <c r="K50" s="256"/>
      <c r="L50" s="84"/>
      <c r="M50" s="84"/>
      <c r="N50" s="265" t="s">
        <v>23</v>
      </c>
      <c r="O50" s="266"/>
      <c r="P50" s="94" t="s">
        <v>24</v>
      </c>
      <c r="Q50" s="84"/>
      <c r="R50" s="109"/>
      <c r="T50" s="142"/>
      <c r="U50" s="142"/>
      <c r="V50" s="142"/>
      <c r="W50" s="142"/>
    </row>
    <row r="51" spans="2:23" ht="24.75" customHeight="1" x14ac:dyDescent="0.3">
      <c r="B51" s="222"/>
      <c r="C51" s="254" t="s">
        <v>10</v>
      </c>
      <c r="D51" s="255"/>
      <c r="E51" s="256"/>
      <c r="F51" s="81">
        <v>3</v>
      </c>
      <c r="G51" s="62"/>
      <c r="H51" s="254" t="s">
        <v>1</v>
      </c>
      <c r="I51" s="256"/>
      <c r="J51" s="254">
        <v>3</v>
      </c>
      <c r="K51" s="256"/>
      <c r="L51" s="84"/>
      <c r="M51" s="84"/>
      <c r="N51" s="233" t="s">
        <v>25</v>
      </c>
      <c r="O51" s="267"/>
      <c r="P51" s="94" t="s">
        <v>26</v>
      </c>
      <c r="Q51" s="84"/>
      <c r="R51" s="109"/>
    </row>
    <row r="52" spans="2:23" ht="18" customHeight="1" x14ac:dyDescent="0.3">
      <c r="B52" s="222"/>
      <c r="C52" s="254" t="s">
        <v>11</v>
      </c>
      <c r="D52" s="255"/>
      <c r="E52" s="256"/>
      <c r="F52" s="81">
        <v>4</v>
      </c>
      <c r="G52" s="62"/>
      <c r="H52" s="254" t="s">
        <v>18</v>
      </c>
      <c r="I52" s="256"/>
      <c r="J52" s="254">
        <v>4</v>
      </c>
      <c r="K52" s="256"/>
      <c r="L52" s="84"/>
      <c r="M52" s="84"/>
      <c r="N52" s="259">
        <v>5</v>
      </c>
      <c r="O52" s="260"/>
      <c r="P52" s="94" t="s">
        <v>27</v>
      </c>
      <c r="Q52" s="84"/>
      <c r="R52" s="109"/>
    </row>
    <row r="53" spans="2:23" ht="21" customHeight="1" thickBot="1" x14ac:dyDescent="0.35">
      <c r="B53" s="222"/>
      <c r="C53" s="254" t="s">
        <v>12</v>
      </c>
      <c r="D53" s="255"/>
      <c r="E53" s="256"/>
      <c r="F53" s="81">
        <v>5</v>
      </c>
      <c r="G53" s="62"/>
      <c r="H53" s="254" t="s">
        <v>0</v>
      </c>
      <c r="I53" s="256"/>
      <c r="J53" s="254">
        <v>5</v>
      </c>
      <c r="K53" s="256"/>
      <c r="L53" s="84"/>
      <c r="M53" s="84"/>
      <c r="N53" s="273" t="s">
        <v>28</v>
      </c>
      <c r="O53" s="274"/>
      <c r="P53" s="99" t="s">
        <v>29</v>
      </c>
      <c r="Q53" s="84"/>
      <c r="R53" s="109"/>
    </row>
    <row r="54" spans="2:23" ht="13" x14ac:dyDescent="0.3">
      <c r="B54" s="61"/>
      <c r="C54" s="62"/>
      <c r="D54" s="62"/>
      <c r="E54" s="62"/>
      <c r="F54" s="62"/>
      <c r="G54" s="62"/>
      <c r="H54" s="62"/>
      <c r="I54" s="62"/>
      <c r="J54" s="62"/>
      <c r="K54" s="62"/>
      <c r="L54" s="62"/>
      <c r="M54" s="62"/>
      <c r="N54" s="62"/>
      <c r="O54" s="62"/>
      <c r="P54" s="62"/>
      <c r="Q54" s="62"/>
      <c r="R54" s="109"/>
    </row>
    <row r="55" spans="2:23" ht="18" customHeight="1" x14ac:dyDescent="0.3">
      <c r="B55" s="61"/>
      <c r="C55" s="227" t="s">
        <v>21</v>
      </c>
      <c r="D55" s="227"/>
      <c r="E55" s="227"/>
      <c r="F55" s="227"/>
      <c r="G55" s="227"/>
      <c r="H55" s="227"/>
      <c r="I55" s="227"/>
      <c r="J55" s="227"/>
      <c r="K55" s="227"/>
      <c r="L55" s="227"/>
      <c r="M55" s="227"/>
      <c r="N55" s="227"/>
      <c r="O55" s="227"/>
      <c r="P55" s="227"/>
      <c r="Q55" s="227"/>
      <c r="R55" s="109"/>
    </row>
    <row r="56" spans="2:23" ht="68.25" customHeight="1" x14ac:dyDescent="0.3">
      <c r="B56" s="61"/>
      <c r="C56" s="254" t="s">
        <v>90</v>
      </c>
      <c r="D56" s="255"/>
      <c r="E56" s="255"/>
      <c r="F56" s="256"/>
      <c r="G56" s="254" t="s">
        <v>92</v>
      </c>
      <c r="H56" s="256"/>
      <c r="I56" s="254" t="s">
        <v>99</v>
      </c>
      <c r="J56" s="255"/>
      <c r="K56" s="256"/>
      <c r="L56" s="254" t="s">
        <v>97</v>
      </c>
      <c r="M56" s="256"/>
      <c r="N56" s="254" t="s">
        <v>95</v>
      </c>
      <c r="O56" s="256"/>
      <c r="P56" s="254" t="s">
        <v>93</v>
      </c>
      <c r="Q56" s="256"/>
      <c r="R56" s="109"/>
    </row>
    <row r="57" spans="2:23" ht="60" customHeight="1" x14ac:dyDescent="0.3">
      <c r="B57" s="61"/>
      <c r="C57" s="254" t="s">
        <v>91</v>
      </c>
      <c r="D57" s="255"/>
      <c r="E57" s="255"/>
      <c r="F57" s="256"/>
      <c r="G57" s="254" t="s">
        <v>101</v>
      </c>
      <c r="H57" s="256"/>
      <c r="I57" s="254" t="s">
        <v>100</v>
      </c>
      <c r="J57" s="255"/>
      <c r="K57" s="256"/>
      <c r="L57" s="254" t="s">
        <v>98</v>
      </c>
      <c r="M57" s="256"/>
      <c r="N57" s="254" t="s">
        <v>96</v>
      </c>
      <c r="O57" s="256"/>
      <c r="P57" s="254" t="s">
        <v>94</v>
      </c>
      <c r="Q57" s="256"/>
      <c r="R57" s="109"/>
    </row>
    <row r="58" spans="2:23" ht="13" x14ac:dyDescent="0.3">
      <c r="B58" s="61"/>
      <c r="C58" s="278" t="s">
        <v>14</v>
      </c>
      <c r="D58" s="279"/>
      <c r="E58" s="280"/>
      <c r="F58" s="284" t="s">
        <v>13</v>
      </c>
      <c r="G58" s="263" t="s">
        <v>16</v>
      </c>
      <c r="H58" s="264"/>
      <c r="I58" s="263" t="s">
        <v>17</v>
      </c>
      <c r="J58" s="268"/>
      <c r="K58" s="264"/>
      <c r="L58" s="263" t="s">
        <v>1</v>
      </c>
      <c r="M58" s="264"/>
      <c r="N58" s="263" t="s">
        <v>18</v>
      </c>
      <c r="O58" s="264"/>
      <c r="P58" s="271" t="s">
        <v>0</v>
      </c>
      <c r="Q58" s="272"/>
      <c r="R58" s="109"/>
    </row>
    <row r="59" spans="2:23" ht="13" x14ac:dyDescent="0.3">
      <c r="B59" s="61"/>
      <c r="C59" s="281"/>
      <c r="D59" s="282"/>
      <c r="E59" s="283"/>
      <c r="F59" s="285"/>
      <c r="G59" s="269">
        <v>1</v>
      </c>
      <c r="H59" s="270"/>
      <c r="I59" s="269">
        <v>2</v>
      </c>
      <c r="J59" s="287"/>
      <c r="K59" s="270"/>
      <c r="L59" s="269">
        <v>3</v>
      </c>
      <c r="M59" s="270"/>
      <c r="N59" s="269">
        <v>4</v>
      </c>
      <c r="O59" s="270"/>
      <c r="P59" s="269">
        <v>5</v>
      </c>
      <c r="Q59" s="270"/>
      <c r="R59" s="109"/>
    </row>
    <row r="60" spans="2:23" ht="19.5" customHeight="1" x14ac:dyDescent="0.3">
      <c r="B60" s="61"/>
      <c r="C60" s="254" t="s">
        <v>8</v>
      </c>
      <c r="D60" s="255"/>
      <c r="E60" s="256"/>
      <c r="F60" s="88">
        <v>1</v>
      </c>
      <c r="G60" s="257">
        <v>2</v>
      </c>
      <c r="H60" s="258"/>
      <c r="I60" s="257">
        <v>3</v>
      </c>
      <c r="J60" s="286"/>
      <c r="K60" s="258"/>
      <c r="L60" s="257">
        <v>4</v>
      </c>
      <c r="M60" s="258"/>
      <c r="N60" s="259">
        <v>5</v>
      </c>
      <c r="O60" s="260"/>
      <c r="P60" s="233">
        <v>6</v>
      </c>
      <c r="Q60" s="267"/>
      <c r="R60" s="109"/>
    </row>
    <row r="61" spans="2:23" ht="21.75" customHeight="1" x14ac:dyDescent="0.3">
      <c r="B61" s="61"/>
      <c r="C61" s="254" t="s">
        <v>9</v>
      </c>
      <c r="D61" s="255"/>
      <c r="E61" s="256"/>
      <c r="F61" s="88">
        <v>2</v>
      </c>
      <c r="G61" s="257">
        <v>3</v>
      </c>
      <c r="H61" s="258"/>
      <c r="I61" s="257">
        <v>4</v>
      </c>
      <c r="J61" s="286"/>
      <c r="K61" s="258"/>
      <c r="L61" s="259">
        <v>5</v>
      </c>
      <c r="M61" s="260"/>
      <c r="N61" s="233">
        <v>6</v>
      </c>
      <c r="O61" s="267"/>
      <c r="P61" s="233">
        <v>7</v>
      </c>
      <c r="Q61" s="267"/>
      <c r="R61" s="109"/>
    </row>
    <row r="62" spans="2:23" ht="21" customHeight="1" x14ac:dyDescent="0.3">
      <c r="B62" s="61"/>
      <c r="C62" s="254" t="s">
        <v>10</v>
      </c>
      <c r="D62" s="255"/>
      <c r="E62" s="256"/>
      <c r="F62" s="88">
        <v>3</v>
      </c>
      <c r="G62" s="257">
        <v>4</v>
      </c>
      <c r="H62" s="258"/>
      <c r="I62" s="259">
        <v>5</v>
      </c>
      <c r="J62" s="277"/>
      <c r="K62" s="260"/>
      <c r="L62" s="233">
        <v>6</v>
      </c>
      <c r="M62" s="267"/>
      <c r="N62" s="233">
        <v>7</v>
      </c>
      <c r="O62" s="267"/>
      <c r="P62" s="265">
        <v>8</v>
      </c>
      <c r="Q62" s="266"/>
      <c r="R62" s="109"/>
    </row>
    <row r="63" spans="2:23" ht="21" customHeight="1" x14ac:dyDescent="0.3">
      <c r="B63" s="61"/>
      <c r="C63" s="254" t="s">
        <v>11</v>
      </c>
      <c r="D63" s="255"/>
      <c r="E63" s="256"/>
      <c r="F63" s="88">
        <v>4</v>
      </c>
      <c r="G63" s="259">
        <v>5</v>
      </c>
      <c r="H63" s="260"/>
      <c r="I63" s="233">
        <v>6</v>
      </c>
      <c r="J63" s="275"/>
      <c r="K63" s="267"/>
      <c r="L63" s="233">
        <v>7</v>
      </c>
      <c r="M63" s="267"/>
      <c r="N63" s="265">
        <v>8</v>
      </c>
      <c r="O63" s="266"/>
      <c r="P63" s="265">
        <v>9</v>
      </c>
      <c r="Q63" s="266"/>
      <c r="R63" s="109"/>
    </row>
    <row r="64" spans="2:23" ht="21" customHeight="1" x14ac:dyDescent="0.3">
      <c r="B64" s="61"/>
      <c r="C64" s="254" t="s">
        <v>12</v>
      </c>
      <c r="D64" s="255"/>
      <c r="E64" s="256"/>
      <c r="F64" s="88">
        <v>5</v>
      </c>
      <c r="G64" s="233">
        <v>6</v>
      </c>
      <c r="H64" s="267"/>
      <c r="I64" s="233">
        <v>7</v>
      </c>
      <c r="J64" s="275"/>
      <c r="K64" s="267"/>
      <c r="L64" s="265">
        <v>8</v>
      </c>
      <c r="M64" s="266"/>
      <c r="N64" s="265">
        <v>9</v>
      </c>
      <c r="O64" s="266"/>
      <c r="P64" s="265">
        <v>10</v>
      </c>
      <c r="Q64" s="266"/>
      <c r="R64" s="109"/>
    </row>
    <row r="65" spans="2:18" ht="13.5" thickBot="1" x14ac:dyDescent="0.35">
      <c r="B65" s="64"/>
      <c r="C65" s="65"/>
      <c r="D65" s="65"/>
      <c r="E65" s="65"/>
      <c r="F65" s="65"/>
      <c r="G65" s="65"/>
      <c r="H65" s="65"/>
      <c r="I65" s="65"/>
      <c r="J65" s="65"/>
      <c r="K65" s="65"/>
      <c r="L65" s="65"/>
      <c r="M65" s="65"/>
      <c r="N65" s="65"/>
      <c r="O65" s="65"/>
      <c r="P65" s="65"/>
      <c r="Q65" s="65"/>
      <c r="R65" s="143"/>
    </row>
  </sheetData>
  <mergeCells count="152">
    <mergeCell ref="C28:F28"/>
    <mergeCell ref="G28:H28"/>
    <mergeCell ref="C29:F29"/>
    <mergeCell ref="G29:H29"/>
    <mergeCell ref="C30:F30"/>
    <mergeCell ref="G30:H30"/>
    <mergeCell ref="C41:F41"/>
    <mergeCell ref="G41:H41"/>
    <mergeCell ref="G35:H35"/>
    <mergeCell ref="C31:F31"/>
    <mergeCell ref="G31:H31"/>
    <mergeCell ref="C33:F33"/>
    <mergeCell ref="G33:H33"/>
    <mergeCell ref="C34:F34"/>
    <mergeCell ref="G34:H34"/>
    <mergeCell ref="C35:F35"/>
    <mergeCell ref="P58:Q58"/>
    <mergeCell ref="C36:F36"/>
    <mergeCell ref="G36:H36"/>
    <mergeCell ref="G45:H45"/>
    <mergeCell ref="C37:F37"/>
    <mergeCell ref="G37:H37"/>
    <mergeCell ref="C38:F38"/>
    <mergeCell ref="G38:H38"/>
    <mergeCell ref="C39:F39"/>
    <mergeCell ref="G39:H39"/>
    <mergeCell ref="L64:M64"/>
    <mergeCell ref="L62:M62"/>
    <mergeCell ref="L59:M59"/>
    <mergeCell ref="G64:H64"/>
    <mergeCell ref="I61:K61"/>
    <mergeCell ref="N59:O59"/>
    <mergeCell ref="N60:O60"/>
    <mergeCell ref="N61:O61"/>
    <mergeCell ref="N62:O62"/>
    <mergeCell ref="N63:O63"/>
    <mergeCell ref="L63:M63"/>
    <mergeCell ref="L60:M60"/>
    <mergeCell ref="L61:M61"/>
    <mergeCell ref="I59:K59"/>
    <mergeCell ref="I60:K60"/>
    <mergeCell ref="I63:K63"/>
    <mergeCell ref="G59:H59"/>
    <mergeCell ref="G60:H60"/>
    <mergeCell ref="B48:B53"/>
    <mergeCell ref="C48:E48"/>
    <mergeCell ref="H48:I48"/>
    <mergeCell ref="C60:E60"/>
    <mergeCell ref="C61:E61"/>
    <mergeCell ref="C62:E62"/>
    <mergeCell ref="C56:F56"/>
    <mergeCell ref="C57:F57"/>
    <mergeCell ref="I62:K62"/>
    <mergeCell ref="C52:E52"/>
    <mergeCell ref="C53:E53"/>
    <mergeCell ref="H53:I53"/>
    <mergeCell ref="J53:K53"/>
    <mergeCell ref="C58:E59"/>
    <mergeCell ref="J52:K52"/>
    <mergeCell ref="F58:F59"/>
    <mergeCell ref="H52:I52"/>
    <mergeCell ref="G56:H56"/>
    <mergeCell ref="G57:H57"/>
    <mergeCell ref="I56:K56"/>
    <mergeCell ref="I57:K57"/>
    <mergeCell ref="J49:K49"/>
    <mergeCell ref="C50:E50"/>
    <mergeCell ref="H50:I50"/>
    <mergeCell ref="C64:E64"/>
    <mergeCell ref="N48:P48"/>
    <mergeCell ref="N49:O49"/>
    <mergeCell ref="N50:O50"/>
    <mergeCell ref="C51:E51"/>
    <mergeCell ref="H51:I51"/>
    <mergeCell ref="J51:K51"/>
    <mergeCell ref="J48:K48"/>
    <mergeCell ref="C49:E49"/>
    <mergeCell ref="J50:K50"/>
    <mergeCell ref="N51:O51"/>
    <mergeCell ref="N56:O56"/>
    <mergeCell ref="N57:O57"/>
    <mergeCell ref="L56:M56"/>
    <mergeCell ref="L57:M57"/>
    <mergeCell ref="N52:O52"/>
    <mergeCell ref="N53:O53"/>
    <mergeCell ref="P56:Q56"/>
    <mergeCell ref="P57:Q57"/>
    <mergeCell ref="L58:M58"/>
    <mergeCell ref="I64:K64"/>
    <mergeCell ref="P64:Q64"/>
    <mergeCell ref="N64:O64"/>
    <mergeCell ref="G61:H61"/>
    <mergeCell ref="C63:E63"/>
    <mergeCell ref="G62:H62"/>
    <mergeCell ref="G63:H63"/>
    <mergeCell ref="G40:H40"/>
    <mergeCell ref="C45:F45"/>
    <mergeCell ref="H49:I49"/>
    <mergeCell ref="C47:F47"/>
    <mergeCell ref="H47:K47"/>
    <mergeCell ref="C40:F40"/>
    <mergeCell ref="C55:Q55"/>
    <mergeCell ref="G58:H58"/>
    <mergeCell ref="P62:Q62"/>
    <mergeCell ref="P63:Q63"/>
    <mergeCell ref="C43:F43"/>
    <mergeCell ref="G43:H43"/>
    <mergeCell ref="C44:F44"/>
    <mergeCell ref="G44:H44"/>
    <mergeCell ref="C42:F42"/>
    <mergeCell ref="G42:H42"/>
    <mergeCell ref="P60:Q60"/>
    <mergeCell ref="P61:Q61"/>
    <mergeCell ref="I58:K58"/>
    <mergeCell ref="P59:Q59"/>
    <mergeCell ref="N58:O58"/>
    <mergeCell ref="B6:R6"/>
    <mergeCell ref="B7:R7"/>
    <mergeCell ref="G16:H16"/>
    <mergeCell ref="G15:H15"/>
    <mergeCell ref="B2:B4"/>
    <mergeCell ref="C16:F16"/>
    <mergeCell ref="C32:F32"/>
    <mergeCell ref="G32:H32"/>
    <mergeCell ref="C17:F17"/>
    <mergeCell ref="G17:H17"/>
    <mergeCell ref="C15:F15"/>
    <mergeCell ref="C2:P4"/>
    <mergeCell ref="Q2:R4"/>
    <mergeCell ref="B9:R9"/>
    <mergeCell ref="B8:R8"/>
    <mergeCell ref="B10:R10"/>
    <mergeCell ref="C19:F19"/>
    <mergeCell ref="G19:H19"/>
    <mergeCell ref="C20:F20"/>
    <mergeCell ref="G20:H20"/>
    <mergeCell ref="C21:F21"/>
    <mergeCell ref="G21:H21"/>
    <mergeCell ref="C18:F18"/>
    <mergeCell ref="G18:H18"/>
    <mergeCell ref="C27:F27"/>
    <mergeCell ref="G27:H27"/>
    <mergeCell ref="C22:F22"/>
    <mergeCell ref="G22:H22"/>
    <mergeCell ref="C23:F23"/>
    <mergeCell ref="G23:H23"/>
    <mergeCell ref="C24:F24"/>
    <mergeCell ref="G24:H24"/>
    <mergeCell ref="C25:F25"/>
    <mergeCell ref="G25:H25"/>
    <mergeCell ref="C26:F26"/>
    <mergeCell ref="G26:H26"/>
  </mergeCells>
  <conditionalFormatting sqref="J16:K45 M16:Q45">
    <cfRule type="expression" dxfId="12" priority="29" stopIfTrue="1">
      <formula>"""bajo"""</formula>
    </cfRule>
  </conditionalFormatting>
  <conditionalFormatting sqref="L16:L45">
    <cfRule type="cellIs" dxfId="11" priority="24" stopIfTrue="1" operator="equal">
      <formula>"EXTREMO"</formula>
    </cfRule>
    <cfRule type="cellIs" dxfId="10" priority="25" stopIfTrue="1" operator="equal">
      <formula>"ALTO"</formula>
    </cfRule>
    <cfRule type="cellIs" dxfId="9" priority="26" stopIfTrue="1" operator="equal">
      <formula>"MEDIO"</formula>
    </cfRule>
    <cfRule type="cellIs" dxfId="8" priority="27" stopIfTrue="1" operator="equal">
      <formula>"BAJO"</formula>
    </cfRule>
  </conditionalFormatting>
  <printOptions horizontalCentered="1"/>
  <pageMargins left="0.7" right="0.7" top="0.75" bottom="0.75" header="0.3" footer="0.3"/>
  <pageSetup scale="2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69"/>
  <sheetViews>
    <sheetView showGridLines="0" tabSelected="1" zoomScale="70" zoomScaleNormal="70" zoomScaleSheetLayoutView="25" zoomScalePageLayoutView="70" workbookViewId="0">
      <selection activeCell="B9" sqref="B9:R9"/>
    </sheetView>
  </sheetViews>
  <sheetFormatPr baseColWidth="10" defaultColWidth="11.453125" defaultRowHeight="14" x14ac:dyDescent="0.25"/>
  <cols>
    <col min="1" max="1" width="4.26953125" style="12" customWidth="1"/>
    <col min="2" max="2" width="21.1796875" style="12" customWidth="1"/>
    <col min="3" max="3" width="42" style="12" customWidth="1"/>
    <col min="4" max="4" width="17.7265625" style="12" customWidth="1"/>
    <col min="5" max="5" width="22.54296875" style="12" customWidth="1"/>
    <col min="6" max="6" width="15.1796875" style="12" customWidth="1"/>
    <col min="7" max="7" width="17.453125" style="12" customWidth="1"/>
    <col min="8" max="8" width="5.1796875" style="12" customWidth="1"/>
    <col min="9" max="9" width="4.26953125" style="12" customWidth="1"/>
    <col min="10" max="10" width="5.81640625" style="12" customWidth="1"/>
    <col min="11" max="11" width="5.26953125" style="12" customWidth="1"/>
    <col min="12" max="12" width="14.1796875" style="12" customWidth="1"/>
    <col min="13" max="13" width="5.26953125" style="12" customWidth="1"/>
    <col min="14" max="14" width="18" style="12" customWidth="1"/>
    <col min="15" max="15" width="5.7265625" style="12" customWidth="1"/>
    <col min="16" max="16" width="6.453125" style="12" customWidth="1"/>
    <col min="17" max="17" width="8.453125" style="12" customWidth="1"/>
    <col min="18" max="18" width="6" style="12" customWidth="1"/>
    <col min="19" max="19" width="9.7265625" style="12" customWidth="1"/>
    <col min="20" max="20" width="12.81640625" style="12" customWidth="1"/>
    <col min="21" max="21" width="12.453125" style="12" bestFit="1" customWidth="1"/>
    <col min="22" max="22" width="12.81640625" style="12" bestFit="1" customWidth="1"/>
    <col min="23" max="23" width="15.7265625" style="12" customWidth="1"/>
    <col min="24" max="24" width="13.81640625" style="12" customWidth="1"/>
    <col min="25" max="16384" width="11.453125" style="12"/>
  </cols>
  <sheetData>
    <row r="1" spans="2:24" s="10" customFormat="1" x14ac:dyDescent="0.3">
      <c r="S1" s="11"/>
    </row>
    <row r="2" spans="2:24" s="10" customFormat="1" ht="54" customHeight="1" x14ac:dyDescent="0.3">
      <c r="B2" s="307"/>
      <c r="C2" s="308" t="s">
        <v>116</v>
      </c>
      <c r="D2" s="308"/>
      <c r="E2" s="308"/>
      <c r="F2" s="308"/>
      <c r="G2" s="308"/>
      <c r="H2" s="308"/>
      <c r="I2" s="308"/>
      <c r="J2" s="308"/>
      <c r="K2" s="308"/>
      <c r="L2" s="308"/>
      <c r="M2" s="308"/>
      <c r="N2" s="308"/>
      <c r="O2" s="308"/>
      <c r="P2" s="308"/>
      <c r="Q2" s="308"/>
      <c r="R2" s="308"/>
      <c r="S2" s="308"/>
      <c r="T2" s="308"/>
      <c r="U2" s="308"/>
      <c r="V2" s="308"/>
      <c r="W2" s="216" t="s">
        <v>127</v>
      </c>
      <c r="X2" s="315"/>
    </row>
    <row r="3" spans="2:24" s="10" customFormat="1" ht="31.5" customHeight="1" x14ac:dyDescent="0.3">
      <c r="B3" s="307"/>
      <c r="C3" s="308"/>
      <c r="D3" s="308"/>
      <c r="E3" s="308"/>
      <c r="F3" s="308"/>
      <c r="G3" s="308"/>
      <c r="H3" s="308"/>
      <c r="I3" s="308"/>
      <c r="J3" s="308"/>
      <c r="K3" s="308"/>
      <c r="L3" s="308"/>
      <c r="M3" s="308"/>
      <c r="N3" s="308"/>
      <c r="O3" s="308"/>
      <c r="P3" s="308"/>
      <c r="Q3" s="308"/>
      <c r="R3" s="308"/>
      <c r="S3" s="308"/>
      <c r="T3" s="308"/>
      <c r="U3" s="308"/>
      <c r="V3" s="308"/>
      <c r="W3" s="316"/>
      <c r="X3" s="317"/>
    </row>
    <row r="4" spans="2:24" s="10" customFormat="1" ht="47.25" customHeight="1" x14ac:dyDescent="0.3">
      <c r="B4" s="307"/>
      <c r="C4" s="308"/>
      <c r="D4" s="308"/>
      <c r="E4" s="308"/>
      <c r="F4" s="308"/>
      <c r="G4" s="308"/>
      <c r="H4" s="308"/>
      <c r="I4" s="308"/>
      <c r="J4" s="308"/>
      <c r="K4" s="308"/>
      <c r="L4" s="308"/>
      <c r="M4" s="308"/>
      <c r="N4" s="308"/>
      <c r="O4" s="308"/>
      <c r="P4" s="308"/>
      <c r="Q4" s="308"/>
      <c r="R4" s="308"/>
      <c r="S4" s="308"/>
      <c r="T4" s="308"/>
      <c r="U4" s="308"/>
      <c r="V4" s="308"/>
      <c r="W4" s="318"/>
      <c r="X4" s="319"/>
    </row>
    <row r="5" spans="2:24" s="10" customFormat="1" ht="32.25" customHeight="1" thickBot="1" x14ac:dyDescent="0.35">
      <c r="B5" s="30"/>
      <c r="C5" s="30"/>
      <c r="D5" s="30"/>
      <c r="E5" s="30"/>
      <c r="F5" s="30"/>
      <c r="G5" s="30"/>
      <c r="H5" s="30"/>
      <c r="I5" s="30"/>
      <c r="J5" s="30"/>
      <c r="K5" s="30"/>
      <c r="L5" s="30"/>
      <c r="M5" s="30"/>
      <c r="N5" s="30"/>
      <c r="O5" s="30"/>
      <c r="P5" s="30"/>
      <c r="Q5" s="30"/>
      <c r="R5" s="30"/>
      <c r="S5" s="31"/>
      <c r="T5" s="30"/>
      <c r="U5" s="30"/>
      <c r="V5" s="30"/>
      <c r="W5" s="30"/>
      <c r="X5" s="30"/>
    </row>
    <row r="6" spans="2:24" ht="91.5" customHeight="1" x14ac:dyDescent="0.25">
      <c r="B6" s="294" t="s">
        <v>199</v>
      </c>
      <c r="C6" s="295"/>
      <c r="D6" s="295"/>
      <c r="E6" s="295"/>
      <c r="F6" s="295"/>
      <c r="G6" s="295"/>
      <c r="H6" s="295"/>
      <c r="I6" s="295"/>
      <c r="J6" s="295"/>
      <c r="K6" s="295"/>
      <c r="L6" s="295"/>
      <c r="M6" s="295"/>
      <c r="N6" s="295"/>
      <c r="O6" s="295"/>
      <c r="P6" s="295"/>
      <c r="Q6" s="295"/>
      <c r="R6" s="295"/>
      <c r="S6" s="295"/>
      <c r="T6" s="295"/>
      <c r="U6" s="295"/>
      <c r="V6" s="295"/>
      <c r="W6" s="295"/>
      <c r="X6" s="296"/>
    </row>
    <row r="7" spans="2:24" ht="26.25" customHeight="1" x14ac:dyDescent="0.25">
      <c r="B7" s="320" t="s">
        <v>109</v>
      </c>
      <c r="C7" s="303"/>
      <c r="D7" s="303"/>
      <c r="E7" s="303"/>
      <c r="F7" s="303"/>
      <c r="G7" s="303"/>
      <c r="H7" s="303"/>
      <c r="I7" s="303"/>
      <c r="J7" s="303"/>
      <c r="K7" s="303"/>
      <c r="L7" s="303"/>
      <c r="M7" s="303"/>
      <c r="N7" s="303"/>
      <c r="O7" s="303"/>
      <c r="P7" s="303"/>
      <c r="Q7" s="303"/>
      <c r="R7" s="303"/>
      <c r="S7" s="303"/>
      <c r="T7" s="303"/>
      <c r="U7" s="303"/>
      <c r="V7" s="303"/>
      <c r="W7" s="303"/>
      <c r="X7" s="321"/>
    </row>
    <row r="8" spans="2:24" ht="20.25" customHeight="1" x14ac:dyDescent="0.25">
      <c r="B8" s="320"/>
      <c r="C8" s="303"/>
      <c r="D8" s="303"/>
      <c r="E8" s="303"/>
      <c r="F8" s="303"/>
      <c r="G8" s="303"/>
      <c r="H8" s="303"/>
      <c r="I8" s="303"/>
      <c r="J8" s="303"/>
      <c r="K8" s="303"/>
      <c r="L8" s="303"/>
      <c r="M8" s="303"/>
      <c r="N8" s="303"/>
      <c r="O8" s="303"/>
      <c r="P8" s="303"/>
      <c r="Q8" s="303"/>
      <c r="R8" s="303"/>
      <c r="S8" s="303"/>
      <c r="T8" s="303"/>
      <c r="U8" s="303"/>
      <c r="V8" s="303"/>
      <c r="W8" s="303"/>
      <c r="X8" s="321"/>
    </row>
    <row r="9" spans="2:24" ht="24.75" customHeight="1" thickBot="1" x14ac:dyDescent="0.3">
      <c r="B9" s="292"/>
      <c r="C9" s="293"/>
      <c r="D9" s="293"/>
      <c r="E9" s="293"/>
      <c r="F9" s="293"/>
      <c r="G9" s="293"/>
      <c r="H9" s="293"/>
      <c r="I9" s="293"/>
      <c r="J9" s="293"/>
      <c r="K9" s="293"/>
      <c r="L9" s="293"/>
      <c r="M9" s="293"/>
      <c r="N9" s="293"/>
      <c r="O9" s="293"/>
      <c r="P9" s="293"/>
      <c r="Q9" s="293"/>
      <c r="R9" s="293"/>
      <c r="X9" s="40"/>
    </row>
    <row r="10" spans="2:24" ht="106.5" customHeight="1" thickBot="1" x14ac:dyDescent="0.3">
      <c r="B10" s="111" t="s">
        <v>71</v>
      </c>
      <c r="C10" s="112" t="s">
        <v>75</v>
      </c>
      <c r="D10" s="113" t="s">
        <v>74</v>
      </c>
      <c r="E10" s="113" t="s">
        <v>72</v>
      </c>
      <c r="F10" s="113" t="s">
        <v>73</v>
      </c>
      <c r="G10" s="112" t="s">
        <v>76</v>
      </c>
      <c r="H10" s="113" t="s">
        <v>2</v>
      </c>
      <c r="I10" s="113" t="s">
        <v>3</v>
      </c>
      <c r="J10" s="113" t="s">
        <v>77</v>
      </c>
      <c r="K10" s="113" t="s">
        <v>78</v>
      </c>
      <c r="L10" s="113" t="s">
        <v>79</v>
      </c>
      <c r="M10" s="112" t="s">
        <v>5</v>
      </c>
      <c r="N10" s="112" t="s">
        <v>80</v>
      </c>
      <c r="O10" s="113" t="s">
        <v>2</v>
      </c>
      <c r="P10" s="113" t="s">
        <v>3</v>
      </c>
      <c r="Q10" s="113" t="s">
        <v>77</v>
      </c>
      <c r="R10" s="113" t="s">
        <v>78</v>
      </c>
      <c r="S10" s="112" t="s">
        <v>82</v>
      </c>
      <c r="T10" s="112" t="s">
        <v>83</v>
      </c>
      <c r="U10" s="112" t="s">
        <v>84</v>
      </c>
      <c r="V10" s="112" t="s">
        <v>85</v>
      </c>
      <c r="W10" s="112" t="s">
        <v>86</v>
      </c>
      <c r="X10" s="114" t="s">
        <v>87</v>
      </c>
    </row>
    <row r="11" spans="2:24" ht="267" customHeight="1" x14ac:dyDescent="0.25">
      <c r="B11" s="23">
        <v>1</v>
      </c>
      <c r="C11" s="24" t="str">
        <f>+'EVALUACION CON CONTROLES'!C16:F16</f>
        <v>Inadecuada escogencia de la modalidad de contratación</v>
      </c>
      <c r="D11" s="25" t="str">
        <f>+'EVALUACION CON CONTROLES'!B16</f>
        <v>PLANEACIÓN</v>
      </c>
      <c r="E11" s="25" t="str">
        <f>VLOOKUP(C11,'IDENTIFICACION Y ANALISIS'!$B$19:$F$52,3,FALSE)</f>
        <v>General</v>
      </c>
      <c r="F11" s="25" t="str">
        <f>VLOOKUP(C11,'IDENTIFICACION Y ANALISIS'!$B$19:$F$52,4,FALSE)</f>
        <v>Interno</v>
      </c>
      <c r="G11" s="24" t="str">
        <f>+EVALUACION!H17</f>
        <v>Retrasos en la revisión y ajuste del estudio previo y aprobación del mismo por parte del Fondo y el área que genera la  necesidad.</v>
      </c>
      <c r="H11" s="24">
        <f>+EVALUACION!I17</f>
        <v>1</v>
      </c>
      <c r="I11" s="24">
        <f>+EVALUACION!J17</f>
        <v>2</v>
      </c>
      <c r="J11" s="24">
        <f>+EVALUACION!K17</f>
        <v>3</v>
      </c>
      <c r="K11" s="25" t="str">
        <f>+EVALUACION!L17</f>
        <v>BAJO</v>
      </c>
      <c r="L11" s="24" t="s">
        <v>113</v>
      </c>
      <c r="M11" s="25">
        <v>100</v>
      </c>
      <c r="N11" s="24" t="str">
        <f>+'EVALUACION CON CONTROLES'!G16</f>
        <v>Determinar todos los requisitos del proceso de contratación, a partir de un adecuado estudio de mercado que cumpla con todas y cada una de las recomendaciones legales en la materia, en especial las que compete para procesos de servicios de suministro.</v>
      </c>
      <c r="O11" s="24">
        <f>+'EVALUACION CON CONTROLES'!I16</f>
        <v>1</v>
      </c>
      <c r="P11" s="24">
        <f>+'EVALUACION CON CONTROLES'!J16</f>
        <v>2</v>
      </c>
      <c r="Q11" s="24">
        <f>+'EVALUACION CON CONTROLES'!K16</f>
        <v>3</v>
      </c>
      <c r="R11" s="25" t="str">
        <f>+'EVALUACION CON CONTROLES'!L16</f>
        <v>BAJO</v>
      </c>
      <c r="S11" s="24" t="str">
        <f>+'EVALUACION CON CONTROLES'!M16</f>
        <v>NO</v>
      </c>
      <c r="T11" s="24" t="str">
        <f>+'EVALUACION CON CONTROLES'!N16</f>
        <v>Profesional de Planeación a cargo de la formulación del proceso</v>
      </c>
      <c r="U11" s="129"/>
      <c r="V11" s="129"/>
      <c r="W11" s="24" t="str">
        <f>+'EVALUACION CON CONTROLES'!Q16</f>
        <v>Verificación de la información por parte del area encargada del proceso.</v>
      </c>
      <c r="X11" s="26" t="str">
        <f>+'EVALUACION CON CONTROLES'!R16</f>
        <v>Etapa Precontractual</v>
      </c>
    </row>
    <row r="12" spans="2:24" ht="146.25" customHeight="1" x14ac:dyDescent="0.25">
      <c r="B12" s="13">
        <v>2</v>
      </c>
      <c r="C12" s="15" t="str">
        <f>+'EVALUACION CON CONTROLES'!C17:F17</f>
        <v xml:space="preserve">Requisitos habilitantes inapropiados para el proceso de selección </v>
      </c>
      <c r="D12" s="14" t="str">
        <f>+'EVALUACION CON CONTROLES'!B17</f>
        <v>PLANEACIÓN</v>
      </c>
      <c r="E12" s="14" t="str">
        <f>VLOOKUP(C12,'IDENTIFICACION Y ANALISIS'!$B$19:$F$52,3,FALSE)</f>
        <v>General</v>
      </c>
      <c r="F12" s="14" t="str">
        <f>VLOOKUP(C12,'IDENTIFICACION Y ANALISIS'!$B$19:$F$52,4,FALSE)</f>
        <v>Interno</v>
      </c>
      <c r="G12" s="15" t="str">
        <f>+EVALUACION!H18</f>
        <v>Demora o incumplimiento de los plazos legales para la publicación de los actos y/o documentos derivados de los procesos contractuales</v>
      </c>
      <c r="H12" s="15">
        <f>+EVALUACION!I18</f>
        <v>2</v>
      </c>
      <c r="I12" s="15">
        <f>+EVALUACION!J18</f>
        <v>2</v>
      </c>
      <c r="J12" s="15">
        <f>+EVALUACION!K18</f>
        <v>4</v>
      </c>
      <c r="K12" s="14" t="str">
        <f>+EVALUACION!L18</f>
        <v>BAJO</v>
      </c>
      <c r="L12" s="15" t="s">
        <v>113</v>
      </c>
      <c r="M12" s="14">
        <v>100</v>
      </c>
      <c r="N12" s="15" t="str">
        <f>+'EVALUACION CON CONTROLES'!G17</f>
        <v>Realizar el análisis, consolidación y verificación de la información consignada en los documentos del proceso de contratación.</v>
      </c>
      <c r="O12" s="15">
        <f>+'EVALUACION CON CONTROLES'!I17</f>
        <v>2</v>
      </c>
      <c r="P12" s="15">
        <f>+'EVALUACION CON CONTROLES'!J17</f>
        <v>2</v>
      </c>
      <c r="Q12" s="15">
        <f>+'EVALUACION CON CONTROLES'!K17</f>
        <v>4</v>
      </c>
      <c r="R12" s="14" t="str">
        <f>+'EVALUACION CON CONTROLES'!L17</f>
        <v>BAJO</v>
      </c>
      <c r="S12" s="15" t="str">
        <f>+'EVALUACION CON CONTROLES'!M17</f>
        <v>NO</v>
      </c>
      <c r="T12" s="15" t="str">
        <f>+'EVALUACION CON CONTROLES'!N17</f>
        <v>Profesional de Planeación a cargo de la formulación del proceso</v>
      </c>
      <c r="U12" s="130"/>
      <c r="V12" s="130"/>
      <c r="W12" s="15" t="str">
        <f>+'EVALUACION CON CONTROLES'!Q17</f>
        <v>Verificación de la información por parte del area encargada del proceso.</v>
      </c>
      <c r="X12" s="16" t="str">
        <f>+'EVALUACION CON CONTROLES'!R17</f>
        <v>Etapa Precontractual</v>
      </c>
    </row>
    <row r="13" spans="2:24" ht="106.5" customHeight="1" x14ac:dyDescent="0.25">
      <c r="B13" s="13">
        <v>3</v>
      </c>
      <c r="C13" s="15" t="str">
        <f>+'EVALUACION CON CONTROLES'!C18:F18</f>
        <v>Inadecuado análisis  económico estimativo del valor del contrato</v>
      </c>
      <c r="D13" s="14" t="str">
        <f>+'EVALUACION CON CONTROLES'!B18</f>
        <v>PLANEACIÓN</v>
      </c>
      <c r="E13" s="14" t="str">
        <f>VLOOKUP(C13,'IDENTIFICACION Y ANALISIS'!$B$19:$F$52,3,FALSE)</f>
        <v>General</v>
      </c>
      <c r="F13" s="14" t="str">
        <f>VLOOKUP(C13,'IDENTIFICACION Y ANALISIS'!$B$19:$F$52,4,FALSE)</f>
        <v>Interno</v>
      </c>
      <c r="G13" s="15" t="str">
        <f>+EVALUACION!H19</f>
        <v>Declarar desierto el proceso por tener costos demasiado bajos en el presente proceso</v>
      </c>
      <c r="H13" s="15">
        <f>+EVALUACION!I19</f>
        <v>2</v>
      </c>
      <c r="I13" s="15">
        <f>+EVALUACION!J19</f>
        <v>2</v>
      </c>
      <c r="J13" s="15">
        <f>+EVALUACION!K19</f>
        <v>4</v>
      </c>
      <c r="K13" s="14" t="str">
        <f>+EVALUACION!L19</f>
        <v>BAJO</v>
      </c>
      <c r="L13" s="15" t="s">
        <v>113</v>
      </c>
      <c r="M13" s="14">
        <v>100</v>
      </c>
      <c r="N13" s="15" t="str">
        <f>+'EVALUACION CON CONTROLES'!G18</f>
        <v>Elaborar los documentos del proceso de contratación, con un correcto análisis del mercado</v>
      </c>
      <c r="O13" s="15">
        <f>+'EVALUACION CON CONTROLES'!I18</f>
        <v>2</v>
      </c>
      <c r="P13" s="15">
        <f>+'EVALUACION CON CONTROLES'!J18</f>
        <v>2</v>
      </c>
      <c r="Q13" s="15">
        <f>+'EVALUACION CON CONTROLES'!K18</f>
        <v>4</v>
      </c>
      <c r="R13" s="14" t="str">
        <f>+'EVALUACION CON CONTROLES'!L18</f>
        <v>BAJO</v>
      </c>
      <c r="S13" s="15" t="str">
        <f>+'EVALUACION CON CONTROLES'!M18</f>
        <v>NO</v>
      </c>
      <c r="T13" s="15" t="str">
        <f>+'EVALUACION CON CONTROLES'!N18</f>
        <v>Profesional de Planeación a cargo de la formulación del proceso</v>
      </c>
      <c r="U13" s="130"/>
      <c r="V13" s="130"/>
      <c r="W13" s="15" t="str">
        <f>+'EVALUACION CON CONTROLES'!Q18</f>
        <v>Verificación de la información por parte del area encargada del proceso.</v>
      </c>
      <c r="X13" s="16" t="str">
        <f>+'EVALUACION CON CONTROLES'!R18</f>
        <v>Etapa Precontractual</v>
      </c>
    </row>
    <row r="14" spans="2:24" ht="178.5" customHeight="1" x14ac:dyDescent="0.25">
      <c r="B14" s="13">
        <v>4</v>
      </c>
      <c r="C14" s="15" t="str">
        <f>+'EVALUACION CON CONTROLES'!C19:F19</f>
        <v xml:space="preserve">Inadecuada  descripción del bien o servicio requerido </v>
      </c>
      <c r="D14" s="14" t="str">
        <f>+'EVALUACION CON CONTROLES'!B19</f>
        <v>PLANEACIÓN</v>
      </c>
      <c r="E14" s="14" t="str">
        <f>VLOOKUP(C14,'IDENTIFICACION Y ANALISIS'!$B$19:$F$52,3,FALSE)</f>
        <v>General</v>
      </c>
      <c r="F14" s="14" t="str">
        <f>VLOOKUP(C14,'IDENTIFICACION Y ANALISIS'!$B$19:$F$52,4,FALSE)</f>
        <v>Interno</v>
      </c>
      <c r="G14" s="15" t="str">
        <f>+EVALUACION!H20</f>
        <v>Entrega de los bienes y/o servicios que no cumplen con la expectativa de la entidad ni de los requerimientos de la comunidad</v>
      </c>
      <c r="H14" s="15">
        <f>+EVALUACION!I20</f>
        <v>2</v>
      </c>
      <c r="I14" s="15">
        <f>+EVALUACION!J20</f>
        <v>2</v>
      </c>
      <c r="J14" s="15">
        <f>+EVALUACION!K20</f>
        <v>4</v>
      </c>
      <c r="K14" s="14" t="str">
        <f>+EVALUACION!L20</f>
        <v>BAJO</v>
      </c>
      <c r="L14" s="15" t="s">
        <v>113</v>
      </c>
      <c r="M14" s="14">
        <v>100</v>
      </c>
      <c r="N14" s="15" t="str">
        <f>+'EVALUACION CON CONTROLES'!G19</f>
        <v>Elaborar los documentos del proceso de contratación, atendiendo cada una de las recomendaciones legales y realizar una correcta aplicación de la normatividad vigente.</v>
      </c>
      <c r="O14" s="15">
        <f>+'EVALUACION CON CONTROLES'!I19</f>
        <v>2</v>
      </c>
      <c r="P14" s="15">
        <f>+'EVALUACION CON CONTROLES'!J19</f>
        <v>2</v>
      </c>
      <c r="Q14" s="15">
        <f>+'EVALUACION CON CONTROLES'!K19</f>
        <v>4</v>
      </c>
      <c r="R14" s="14" t="str">
        <f>+'EVALUACION CON CONTROLES'!L19</f>
        <v>BAJO</v>
      </c>
      <c r="S14" s="15" t="str">
        <f>+'EVALUACION CON CONTROLES'!M19</f>
        <v>NO</v>
      </c>
      <c r="T14" s="15" t="str">
        <f>+'EVALUACION CON CONTROLES'!N19</f>
        <v>Profesional de Planeación a cargo de la formulación del proceso</v>
      </c>
      <c r="U14" s="130"/>
      <c r="V14" s="130"/>
      <c r="W14" s="15" t="str">
        <f>+'EVALUACION CON CONTROLES'!Q19</f>
        <v>Verificación de la información por parte del area encargada del proceso.</v>
      </c>
      <c r="X14" s="16" t="str">
        <f>+'EVALUACION CON CONTROLES'!R19</f>
        <v>Etapa Precontractual</v>
      </c>
    </row>
    <row r="15" spans="2:24" ht="164.25" customHeight="1" x14ac:dyDescent="0.25">
      <c r="B15" s="13">
        <v>5</v>
      </c>
      <c r="C15" s="15" t="str">
        <f>+'EVALUACION CON CONTROLES'!C20:F20</f>
        <v>Requisitos habilitantes que impidan la selección objetiva</v>
      </c>
      <c r="D15" s="14" t="str">
        <f>+'EVALUACION CON CONTROLES'!B20</f>
        <v>PLANEACIÓN</v>
      </c>
      <c r="E15" s="14" t="str">
        <f>VLOOKUP(C15,'IDENTIFICACION Y ANALISIS'!$B$19:$F$52,3,FALSE)</f>
        <v>General</v>
      </c>
      <c r="F15" s="14" t="str">
        <f>VLOOKUP(C15,'IDENTIFICACION Y ANALISIS'!$B$19:$F$52,4,FALSE)</f>
        <v>Interno</v>
      </c>
      <c r="G15" s="15" t="str">
        <f>+EVALUACION!H21</f>
        <v>No dar cumplimiento a la normatividad vigente en materia de contratación con las consecuencias disciplinarias que ello implica</v>
      </c>
      <c r="H15" s="15">
        <f>+EVALUACION!I21</f>
        <v>2</v>
      </c>
      <c r="I15" s="15">
        <f>+EVALUACION!J21</f>
        <v>2</v>
      </c>
      <c r="J15" s="15">
        <f>+EVALUACION!K21</f>
        <v>4</v>
      </c>
      <c r="K15" s="14" t="str">
        <f>+EVALUACION!L21</f>
        <v>BAJO</v>
      </c>
      <c r="L15" s="15" t="s">
        <v>113</v>
      </c>
      <c r="M15" s="14">
        <v>100</v>
      </c>
      <c r="N15" s="15" t="str">
        <f>+'EVALUACION CON CONTROLES'!G20</f>
        <v>Realizar el análisis, consolidación y verificación de la información consignada en los documentos del proceso de contratación.</v>
      </c>
      <c r="O15" s="15">
        <f>+'EVALUACION CON CONTROLES'!I20</f>
        <v>2</v>
      </c>
      <c r="P15" s="15">
        <f>+'EVALUACION CON CONTROLES'!J20</f>
        <v>2</v>
      </c>
      <c r="Q15" s="15">
        <f>+'EVALUACION CON CONTROLES'!K20</f>
        <v>4</v>
      </c>
      <c r="R15" s="14" t="str">
        <f>+'EVALUACION CON CONTROLES'!L20</f>
        <v>BAJO</v>
      </c>
      <c r="S15" s="15" t="str">
        <f>+'EVALUACION CON CONTROLES'!M20</f>
        <v>NO</v>
      </c>
      <c r="T15" s="15" t="str">
        <f>+'EVALUACION CON CONTROLES'!N20</f>
        <v>Profesional de Planeación a cargo de la formulación del proceso</v>
      </c>
      <c r="U15" s="130"/>
      <c r="V15" s="130"/>
      <c r="W15" s="15" t="str">
        <f>+'EVALUACION CON CONTROLES'!Q20</f>
        <v>Verificación de la información por parte del area encargada del proceso.</v>
      </c>
      <c r="X15" s="16" t="str">
        <f>+'EVALUACION CON CONTROLES'!R20</f>
        <v>Etapa Precontractual</v>
      </c>
    </row>
    <row r="16" spans="2:24" ht="157.5" customHeight="1" x14ac:dyDescent="0.25">
      <c r="B16" s="13">
        <v>6</v>
      </c>
      <c r="C16" s="15" t="str">
        <f>+'EVALUACION CON CONTROLES'!C21:F21</f>
        <v xml:space="preserve">Falta de profundidad en el estudio de sector no identificandose claramente aspectos de oferta y demanda </v>
      </c>
      <c r="D16" s="14" t="str">
        <f>+'EVALUACION CON CONTROLES'!B21</f>
        <v>PLANEACIÓN</v>
      </c>
      <c r="E16" s="14" t="str">
        <f>VLOOKUP(C16,'IDENTIFICACION Y ANALISIS'!$B$19:$F$52,3,FALSE)</f>
        <v>General</v>
      </c>
      <c r="F16" s="14" t="str">
        <f>VLOOKUP(C16,'IDENTIFICACION Y ANALISIS'!$B$19:$F$52,4,FALSE)</f>
        <v>Interno</v>
      </c>
      <c r="G16" s="15" t="str">
        <f>+EVALUACION!H22</f>
        <v>No tener en cuenta algunas particularidades de la oferta, generando declaratoria de desierto del proceso o posibles incumpliminentos futuros</v>
      </c>
      <c r="H16" s="15">
        <f>+EVALUACION!I22</f>
        <v>2</v>
      </c>
      <c r="I16" s="15">
        <f>+EVALUACION!J22</f>
        <v>2</v>
      </c>
      <c r="J16" s="15">
        <f>+EVALUACION!K22</f>
        <v>4</v>
      </c>
      <c r="K16" s="14" t="str">
        <f>+EVALUACION!L22</f>
        <v>BAJO</v>
      </c>
      <c r="L16" s="15" t="s">
        <v>113</v>
      </c>
      <c r="M16" s="14">
        <v>100</v>
      </c>
      <c r="N16" s="15" t="str">
        <f>+'EVALUACION CON CONTROLES'!G21</f>
        <v>Realizar el análisis, consolidación y verificación de la información consignada en los documentos del proceso de contratación.</v>
      </c>
      <c r="O16" s="15">
        <f>+'EVALUACION CON CONTROLES'!I21</f>
        <v>2</v>
      </c>
      <c r="P16" s="15">
        <f>+'EVALUACION CON CONTROLES'!J21</f>
        <v>2</v>
      </c>
      <c r="Q16" s="15">
        <f>+'EVALUACION CON CONTROLES'!K21</f>
        <v>4</v>
      </c>
      <c r="R16" s="14" t="str">
        <f>+'EVALUACION CON CONTROLES'!L21</f>
        <v>BAJO</v>
      </c>
      <c r="S16" s="15" t="str">
        <f>+'EVALUACION CON CONTROLES'!M21</f>
        <v>NO</v>
      </c>
      <c r="T16" s="15" t="str">
        <f>+'EVALUACION CON CONTROLES'!N21</f>
        <v>Profesional de Planeación a cargo de la formulación del proceso</v>
      </c>
      <c r="U16" s="130"/>
      <c r="V16" s="130"/>
      <c r="W16" s="15" t="str">
        <f>+'EVALUACION CON CONTROLES'!Q21</f>
        <v>Verificación de la información por parte del area encargada del proceso.</v>
      </c>
      <c r="X16" s="16" t="str">
        <f>+'EVALUACION CON CONTROLES'!R21</f>
        <v>Etapa Precontractual</v>
      </c>
    </row>
    <row r="17" spans="2:24" ht="243" customHeight="1" x14ac:dyDescent="0.25">
      <c r="B17" s="13">
        <v>7</v>
      </c>
      <c r="C17" s="15" t="str">
        <f>+'EVALUACION CON CONTROLES'!C22:F22</f>
        <v>Ausencia de fundamentación de la justificación y conveniencia de la contratación</v>
      </c>
      <c r="D17" s="14" t="str">
        <f>+'EVALUACION CON CONTROLES'!B22</f>
        <v>PLANEACIÓN</v>
      </c>
      <c r="E17" s="14" t="str">
        <f>VLOOKUP(C17,'IDENTIFICACION Y ANALISIS'!$B$19:$F$52,3,FALSE)</f>
        <v>General</v>
      </c>
      <c r="F17" s="14" t="str">
        <f>VLOOKUP(C17,'IDENTIFICACION Y ANALISIS'!$B$19:$F$52,4,FALSE)</f>
        <v>Interno</v>
      </c>
      <c r="G17" s="15" t="str">
        <f>+EVALUACION!H23</f>
        <v>Hallazgos de los entes de control por no tener justificación suficiente para el proceso contractual</v>
      </c>
      <c r="H17" s="15">
        <f>+EVALUACION!I23</f>
        <v>2</v>
      </c>
      <c r="I17" s="15">
        <f>+EVALUACION!J23</f>
        <v>2</v>
      </c>
      <c r="J17" s="15">
        <f>+EVALUACION!K23</f>
        <v>4</v>
      </c>
      <c r="K17" s="14" t="str">
        <f>+EVALUACION!L23</f>
        <v>BAJO</v>
      </c>
      <c r="L17" s="15" t="s">
        <v>113</v>
      </c>
      <c r="M17" s="14">
        <v>100</v>
      </c>
      <c r="N17" s="15" t="str">
        <f>+'EVALUACION CON CONTROLES'!G22</f>
        <v>Realizar el análisis de sector a partir de herramientas como Colombia Compra Eficiente y el estudio de mercado realizado por la entidad, en el cual se incluyen las variables pertinentes reguladas por el Estado  asociados al objeto contractual.</v>
      </c>
      <c r="O17" s="15">
        <f>+'EVALUACION CON CONTROLES'!I22</f>
        <v>2</v>
      </c>
      <c r="P17" s="15">
        <f>+'EVALUACION CON CONTROLES'!J22</f>
        <v>2</v>
      </c>
      <c r="Q17" s="15">
        <f>+'EVALUACION CON CONTROLES'!K22</f>
        <v>4</v>
      </c>
      <c r="R17" s="14" t="str">
        <f>+'EVALUACION CON CONTROLES'!L22</f>
        <v>BAJO</v>
      </c>
      <c r="S17" s="15" t="str">
        <f>+'EVALUACION CON CONTROLES'!M22</f>
        <v>NO</v>
      </c>
      <c r="T17" s="15" t="str">
        <f>+'EVALUACION CON CONTROLES'!N22</f>
        <v>Profesional de Planeación a cargo de la formulación del proceso</v>
      </c>
      <c r="U17" s="130"/>
      <c r="V17" s="130"/>
      <c r="W17" s="15" t="str">
        <f>+'EVALUACION CON CONTROLES'!Q22</f>
        <v>Verificación de la información por parte del area encargada del proceso.</v>
      </c>
      <c r="X17" s="16" t="str">
        <f>+'EVALUACION CON CONTROLES'!R22</f>
        <v>Etapa Precontractual</v>
      </c>
    </row>
    <row r="18" spans="2:24" ht="148.5" customHeight="1" x14ac:dyDescent="0.25">
      <c r="B18" s="13">
        <v>8</v>
      </c>
      <c r="C18" s="15" t="str">
        <f>+'EVALUACION CON CONTROLES'!C23:F23</f>
        <v>Inadecuada identificación de las condiciones contractuales</v>
      </c>
      <c r="D18" s="14" t="str">
        <f>+'EVALUACION CON CONTROLES'!B23</f>
        <v>PLANEACIÓN</v>
      </c>
      <c r="E18" s="14" t="str">
        <f>VLOOKUP(C18,'IDENTIFICACION Y ANALISIS'!$B$19:$F$52,3,FALSE)</f>
        <v>General</v>
      </c>
      <c r="F18" s="14" t="str">
        <f>VLOOKUP(C18,'IDENTIFICACION Y ANALISIS'!$B$19:$F$52,4,FALSE)</f>
        <v>Interno</v>
      </c>
      <c r="G18" s="15" t="str">
        <f>+EVALUACION!H24</f>
        <v>Afecta la selección del futuro contratista, generando posible declaratoria de desierto</v>
      </c>
      <c r="H18" s="15">
        <f>+EVALUACION!I24</f>
        <v>2</v>
      </c>
      <c r="I18" s="15">
        <f>+EVALUACION!J24</f>
        <v>3</v>
      </c>
      <c r="J18" s="15">
        <f>+EVALUACION!K24</f>
        <v>5</v>
      </c>
      <c r="K18" s="14" t="str">
        <f>+EVALUACION!L24</f>
        <v>MEDIO</v>
      </c>
      <c r="L18" s="15" t="s">
        <v>113</v>
      </c>
      <c r="M18" s="14">
        <v>100</v>
      </c>
      <c r="N18" s="15" t="str">
        <f>+'EVALUACION CON CONTROLES'!G23</f>
        <v>Realizar el análisis, consolidación y verificación de la información consignada en los documentos del proceso de contratación.</v>
      </c>
      <c r="O18" s="15">
        <f>+'EVALUACION CON CONTROLES'!I23</f>
        <v>2</v>
      </c>
      <c r="P18" s="15">
        <f>+'EVALUACION CON CONTROLES'!J23</f>
        <v>3</v>
      </c>
      <c r="Q18" s="15">
        <f>+'EVALUACION CON CONTROLES'!K23</f>
        <v>5</v>
      </c>
      <c r="R18" s="14" t="str">
        <f>+'EVALUACION CON CONTROLES'!L23</f>
        <v>MEDIO</v>
      </c>
      <c r="S18" s="15" t="str">
        <f>+'EVALUACION CON CONTROLES'!M23</f>
        <v>NO</v>
      </c>
      <c r="T18" s="15" t="str">
        <f>+'EVALUACION CON CONTROLES'!N23</f>
        <v>Profesional de Planeación a cargo de la formulación del proceso</v>
      </c>
      <c r="U18" s="130"/>
      <c r="V18" s="130"/>
      <c r="W18" s="15" t="str">
        <f>+'EVALUACION CON CONTROLES'!Q23</f>
        <v>Verificación de la información por parte del area encargada del proceso.</v>
      </c>
      <c r="X18" s="16" t="str">
        <f>+'EVALUACION CON CONTROLES'!R23</f>
        <v>Etapa Precontractual</v>
      </c>
    </row>
    <row r="19" spans="2:24" ht="153.75" customHeight="1" x14ac:dyDescent="0.25">
      <c r="B19" s="13">
        <v>9</v>
      </c>
      <c r="C19" s="15" t="str">
        <f>+'EVALUACION CON CONTROLES'!C24:F24</f>
        <v>Inadecuada evaluación de las ofertas y/o verificación de requisitos habilitantes</v>
      </c>
      <c r="D19" s="14" t="str">
        <f>+'EVALUACION CON CONTROLES'!B24</f>
        <v>SELECCIÓN</v>
      </c>
      <c r="E19" s="14" t="str">
        <f>VLOOKUP(C19,'IDENTIFICACION Y ANALISIS'!$B$19:$F$52,3,FALSE)</f>
        <v>General</v>
      </c>
      <c r="F19" s="14" t="str">
        <f>VLOOKUP(C19,'IDENTIFICACION Y ANALISIS'!$B$19:$F$52,4,FALSE)</f>
        <v>Interno</v>
      </c>
      <c r="G19" s="15" t="str">
        <f>+EVALUACION!H25</f>
        <v xml:space="preserve">Implicaciones de responsabilidad legal y disciplinaria  que se derivan de tal conducta. </v>
      </c>
      <c r="H19" s="15">
        <f>+EVALUACION!I25</f>
        <v>2</v>
      </c>
      <c r="I19" s="15">
        <f>+EVALUACION!J25</f>
        <v>3</v>
      </c>
      <c r="J19" s="15">
        <f>+EVALUACION!K25</f>
        <v>5</v>
      </c>
      <c r="K19" s="14" t="str">
        <f>+EVALUACION!L25</f>
        <v>MEDIO</v>
      </c>
      <c r="L19" s="15" t="s">
        <v>113</v>
      </c>
      <c r="M19" s="14">
        <v>100</v>
      </c>
      <c r="N19" s="15" t="str">
        <f>+'EVALUACION CON CONTROLES'!G24</f>
        <v>Control y vigilancia del cumplimiento de los requisitos de Ley para la celebración, el perfeccionamiento y de ejecución del contrato.</v>
      </c>
      <c r="O19" s="15">
        <f>+'EVALUACION CON CONTROLES'!I24</f>
        <v>2</v>
      </c>
      <c r="P19" s="15">
        <f>+'EVALUACION CON CONTROLES'!J24</f>
        <v>3</v>
      </c>
      <c r="Q19" s="15">
        <f>+'EVALUACION CON CONTROLES'!K24</f>
        <v>5</v>
      </c>
      <c r="R19" s="14" t="str">
        <f>+'EVALUACION CON CONTROLES'!L24</f>
        <v>MEDIO</v>
      </c>
      <c r="S19" s="15" t="str">
        <f>+'EVALUACION CON CONTROLES'!M24</f>
        <v>NO</v>
      </c>
      <c r="T19" s="15" t="str">
        <f>+'EVALUACION CON CONTROLES'!N24</f>
        <v>Comité evaluador</v>
      </c>
      <c r="U19" s="130"/>
      <c r="V19" s="130"/>
      <c r="W19" s="15" t="str">
        <f>+'EVALUACION CON CONTROLES'!Q24</f>
        <v>Verificación de la información por parte del comité evaluador.</v>
      </c>
      <c r="X19" s="16" t="str">
        <f>+'EVALUACION CON CONTROLES'!R24</f>
        <v>Durante etapa de selección</v>
      </c>
    </row>
    <row r="20" spans="2:24" ht="143.25" customHeight="1" x14ac:dyDescent="0.25">
      <c r="B20" s="13">
        <v>10</v>
      </c>
      <c r="C20" s="15" t="str">
        <f>+'EVALUACION CON CONTROLES'!C25:F25</f>
        <v>Inadecuado manejo administrativo del proceso contractual</v>
      </c>
      <c r="D20" s="14" t="str">
        <f>+'EVALUACION CON CONTROLES'!B25</f>
        <v>SELECCIÓN</v>
      </c>
      <c r="E20" s="14" t="str">
        <f>VLOOKUP(C20,'IDENTIFICACION Y ANALISIS'!$B$19:$F$52,3,FALSE)</f>
        <v>General</v>
      </c>
      <c r="F20" s="14" t="str">
        <f>VLOOKUP(C20,'IDENTIFICACION Y ANALISIS'!$B$19:$F$52,4,FALSE)</f>
        <v>Interno</v>
      </c>
      <c r="G20" s="15" t="str">
        <f>+EVALUACION!H26</f>
        <v>Afecta el cumplimiento del contrato y de igual manera las obligaciones del contratista, lo cual puede generar sanciones.</v>
      </c>
      <c r="H20" s="15">
        <f>+EVALUACION!I26</f>
        <v>2</v>
      </c>
      <c r="I20" s="15">
        <f>+EVALUACION!J26</f>
        <v>2</v>
      </c>
      <c r="J20" s="15">
        <f>+EVALUACION!K26</f>
        <v>4</v>
      </c>
      <c r="K20" s="14" t="str">
        <f>+EVALUACION!L26</f>
        <v>BAJO</v>
      </c>
      <c r="L20" s="15" t="s">
        <v>115</v>
      </c>
      <c r="M20" s="14" t="s">
        <v>182</v>
      </c>
      <c r="N20" s="15" t="str">
        <f>+'EVALUACION CON CONTROLES'!G25</f>
        <v>Control y vigilancia del cumplimiento de los requisitos de Ley para la celebración, el perfeccionamiento y de ejecucion del contrato.</v>
      </c>
      <c r="O20" s="15">
        <f>+'EVALUACION CON CONTROLES'!I25</f>
        <v>2</v>
      </c>
      <c r="P20" s="15">
        <f>+'EVALUACION CON CONTROLES'!J25</f>
        <v>2</v>
      </c>
      <c r="Q20" s="15">
        <f>+'EVALUACION CON CONTROLES'!K25</f>
        <v>4</v>
      </c>
      <c r="R20" s="14" t="str">
        <f>+'EVALUACION CON CONTROLES'!L25</f>
        <v>BAJO</v>
      </c>
      <c r="S20" s="15" t="str">
        <f>+'EVALUACION CON CONTROLES'!M25</f>
        <v>NO</v>
      </c>
      <c r="T20" s="15" t="str">
        <f>+'EVALUACION CON CONTROLES'!N25</f>
        <v>Profesional de contratación que apoya el proceso</v>
      </c>
      <c r="U20" s="130"/>
      <c r="V20" s="130"/>
      <c r="W20" s="15" t="str">
        <f>+'EVALUACION CON CONTROLES'!Q25</f>
        <v>Verificación de la información por parte del Profesional de contratación que apoya el proceso</v>
      </c>
      <c r="X20" s="16" t="str">
        <f>+'EVALUACION CON CONTROLES'!R25</f>
        <v>Durante etapa de selección</v>
      </c>
    </row>
    <row r="21" spans="2:24" ht="188.25" customHeight="1" x14ac:dyDescent="0.25">
      <c r="B21" s="13">
        <v>11</v>
      </c>
      <c r="C21" s="15" t="str">
        <f>+'EVALUACION CON CONTROLES'!C26:F26</f>
        <v>Falta de claridad en la elaboración de los actos administrativos</v>
      </c>
      <c r="D21" s="14" t="str">
        <f>+'EVALUACION CON CONTROLES'!B26</f>
        <v>SELECCIÓN</v>
      </c>
      <c r="E21" s="14" t="str">
        <f>VLOOKUP(C21,'IDENTIFICACION Y ANALISIS'!$B$19:$F$52,3,FALSE)</f>
        <v>General</v>
      </c>
      <c r="F21" s="14" t="str">
        <f>VLOOKUP(C21,'IDENTIFICACION Y ANALISIS'!$B$19:$F$52,4,FALSE)</f>
        <v>Interno</v>
      </c>
      <c r="G21" s="15" t="str">
        <f>+EVALUACION!H27</f>
        <v>Genera una carga adicional a las previstas, que puede afectar a cualquiera o a las dos partes del contrato. No obstante, es poco probable por la duración y naturaleza del contrato</v>
      </c>
      <c r="H21" s="15">
        <f>+EVALUACION!I27</f>
        <v>1</v>
      </c>
      <c r="I21" s="15">
        <f>+EVALUACION!J27</f>
        <v>2</v>
      </c>
      <c r="J21" s="15">
        <f>+EVALUACION!K27</f>
        <v>3</v>
      </c>
      <c r="K21" s="14" t="str">
        <f>+EVALUACION!L27</f>
        <v>BAJO</v>
      </c>
      <c r="L21" s="15" t="s">
        <v>113</v>
      </c>
      <c r="M21" s="14">
        <v>100</v>
      </c>
      <c r="N21" s="15" t="str">
        <f>+'EVALUACION CON CONTROLES'!G26</f>
        <v>Control y vigilancia del cumplimiento de los requisitos de Ley para la celebración, el perfeccionamiento y de ejecucion del contrato.</v>
      </c>
      <c r="O21" s="15">
        <f>+'EVALUACION CON CONTROLES'!I26</f>
        <v>1</v>
      </c>
      <c r="P21" s="15">
        <f>+'EVALUACION CON CONTROLES'!J26</f>
        <v>2</v>
      </c>
      <c r="Q21" s="15">
        <f>+'EVALUACION CON CONTROLES'!K26</f>
        <v>3</v>
      </c>
      <c r="R21" s="14" t="str">
        <f>+'EVALUACION CON CONTROLES'!L26</f>
        <v>BAJO</v>
      </c>
      <c r="S21" s="15" t="str">
        <f>+'EVALUACION CON CONTROLES'!M26</f>
        <v>NO</v>
      </c>
      <c r="T21" s="15" t="str">
        <f>+'EVALUACION CON CONTROLES'!N26</f>
        <v>Profesional de contratación que apoya el proceso</v>
      </c>
      <c r="U21" s="130"/>
      <c r="V21" s="130"/>
      <c r="W21" s="15" t="str">
        <f>+'EVALUACION CON CONTROLES'!Q26</f>
        <v>Verificación de la información por parte del Profesional de contratación que apoya el proceso</v>
      </c>
      <c r="X21" s="16" t="str">
        <f>+'EVALUACION CON CONTROLES'!R26</f>
        <v>Durante etapa de selección</v>
      </c>
    </row>
    <row r="22" spans="2:24" ht="208.5" customHeight="1" x14ac:dyDescent="0.25">
      <c r="B22" s="13">
        <v>12</v>
      </c>
      <c r="C22" s="15" t="str">
        <f>+'EVALUACION CON CONTROLES'!C27:F27</f>
        <v>Contestación inoportuna a todas las observaciones formuladas a los documentos de la contratación</v>
      </c>
      <c r="D22" s="14" t="str">
        <f>+'EVALUACION CON CONTROLES'!B27</f>
        <v>SELECCIÓN</v>
      </c>
      <c r="E22" s="14" t="str">
        <f>VLOOKUP(C22,'IDENTIFICACION Y ANALISIS'!$B$19:$F$52,3,FALSE)</f>
        <v>General</v>
      </c>
      <c r="F22" s="14" t="str">
        <f>VLOOKUP(C22,'IDENTIFICACION Y ANALISIS'!$B$19:$F$52,4,FALSE)</f>
        <v>Interno</v>
      </c>
      <c r="G22" s="15" t="str">
        <f>+EVALUACION!H28</f>
        <v>Retraso en la estructuración y proyección del proceso</v>
      </c>
      <c r="H22" s="15">
        <f>+EVALUACION!I28</f>
        <v>2</v>
      </c>
      <c r="I22" s="15">
        <f>+EVALUACION!J28</f>
        <v>2</v>
      </c>
      <c r="J22" s="15">
        <f>+EVALUACION!K28</f>
        <v>4</v>
      </c>
      <c r="K22" s="14" t="str">
        <f>+EVALUACION!L28</f>
        <v>BAJO</v>
      </c>
      <c r="L22" s="15" t="s">
        <v>113</v>
      </c>
      <c r="M22" s="14">
        <v>100</v>
      </c>
      <c r="N22" s="15" t="str">
        <f>+'EVALUACION CON CONTROLES'!G27</f>
        <v>Elaborar los documentos del proceso de contratación, atendiendo cada una de las recomendaciones legales y realizar una correcta aplicación de la normatividad vigente.</v>
      </c>
      <c r="O22" s="15">
        <f>+'EVALUACION CON CONTROLES'!I27</f>
        <v>2</v>
      </c>
      <c r="P22" s="15">
        <f>+'EVALUACION CON CONTROLES'!J27</f>
        <v>2</v>
      </c>
      <c r="Q22" s="15">
        <f>+'EVALUACION CON CONTROLES'!K27</f>
        <v>4</v>
      </c>
      <c r="R22" s="14" t="str">
        <f>+'EVALUACION CON CONTROLES'!L27</f>
        <v>BAJO</v>
      </c>
      <c r="S22" s="15" t="str">
        <f>+'EVALUACION CON CONTROLES'!M27</f>
        <v>NO</v>
      </c>
      <c r="T22" s="15" t="str">
        <f>+'EVALUACION CON CONTROLES'!N27</f>
        <v>Comité evaluador /Profesional de contratación que apoya el proceso/Profesional de Planeación a cargo de la formulación del proceso</v>
      </c>
      <c r="U22" s="130"/>
      <c r="V22" s="130"/>
      <c r="W22" s="15" t="str">
        <f>+'EVALUACION CON CONTROLES'!Q27</f>
        <v>Verificación de la información por parte del comité evaluador/Profesional de contratación que apoya el proceso/Profesional de Planeación a cargo de la formulación del proceso</v>
      </c>
      <c r="X22" s="16" t="str">
        <f>+'EVALUACION CON CONTROLES'!R27</f>
        <v>Durante etapa de selección</v>
      </c>
    </row>
    <row r="23" spans="2:24" ht="197.25" customHeight="1" x14ac:dyDescent="0.25">
      <c r="B23" s="13">
        <v>13</v>
      </c>
      <c r="C23" s="15" t="str">
        <f>+'EVALUACION CON CONTROLES'!C28:F28</f>
        <v>No publicación de la documentación del proceso de selección en el SECOP</v>
      </c>
      <c r="D23" s="14" t="str">
        <f>+'EVALUACION CON CONTROLES'!B28</f>
        <v>SELECCIÓN</v>
      </c>
      <c r="E23" s="14" t="str">
        <f>VLOOKUP(C23,'IDENTIFICACION Y ANALISIS'!$B$19:$F$52,3,FALSE)</f>
        <v>General</v>
      </c>
      <c r="F23" s="14" t="str">
        <f>VLOOKUP(C23,'IDENTIFICACION Y ANALISIS'!$B$19:$F$52,4,FALSE)</f>
        <v>Interno</v>
      </c>
      <c r="G23" s="15" t="str">
        <f>+EVALUACION!H29</f>
        <v xml:space="preserve">No se genera la pluralidad para la correcta selección del proponente, lo cual puede acarrear sanciones disciplinarias. </v>
      </c>
      <c r="H23" s="15">
        <f>+EVALUACION!I29</f>
        <v>1</v>
      </c>
      <c r="I23" s="15">
        <f>+EVALUACION!J29</f>
        <v>3</v>
      </c>
      <c r="J23" s="15">
        <f>+EVALUACION!K29</f>
        <v>4</v>
      </c>
      <c r="K23" s="14" t="str">
        <f>+EVALUACION!L29</f>
        <v>BAJO</v>
      </c>
      <c r="L23" s="15" t="s">
        <v>113</v>
      </c>
      <c r="M23" s="14">
        <v>100</v>
      </c>
      <c r="N23" s="15" t="str">
        <f>+'EVALUACION CON CONTROLES'!G28</f>
        <v>Elaborar los documentos del proceso de contratación, atendiendo cada una de las recomendaciones legales y realizar una correcta aplicación de la normatividad vigente.</v>
      </c>
      <c r="O23" s="15">
        <f>+'EVALUACION CON CONTROLES'!I28</f>
        <v>1</v>
      </c>
      <c r="P23" s="15">
        <f>+'EVALUACION CON CONTROLES'!J28</f>
        <v>3</v>
      </c>
      <c r="Q23" s="15">
        <f>+'EVALUACION CON CONTROLES'!K28</f>
        <v>4</v>
      </c>
      <c r="R23" s="14" t="str">
        <f>+'EVALUACION CON CONTROLES'!L28</f>
        <v>BAJO</v>
      </c>
      <c r="S23" s="15" t="str">
        <f>+'EVALUACION CON CONTROLES'!M28</f>
        <v>NO</v>
      </c>
      <c r="T23" s="15" t="str">
        <f>+'EVALUACION CON CONTROLES'!N28</f>
        <v>Profesional de contratación que apoya el proceso</v>
      </c>
      <c r="U23" s="130"/>
      <c r="V23" s="130"/>
      <c r="W23" s="15" t="str">
        <f>+'EVALUACION CON CONTROLES'!Q28</f>
        <v>Verificación de la información por parte del Profesional de contratación que apoya el proceso</v>
      </c>
      <c r="X23" s="16" t="str">
        <f>+'EVALUACION CON CONTROLES'!R28</f>
        <v>Durante etapa de selección</v>
      </c>
    </row>
    <row r="24" spans="2:24" ht="201.75" customHeight="1" x14ac:dyDescent="0.25">
      <c r="B24" s="13">
        <v>14</v>
      </c>
      <c r="C24" s="15" t="str">
        <f>+'EVALUACION CON CONTROLES'!C29:F29</f>
        <v>Confabulacion de los proponentes (Colusión)</v>
      </c>
      <c r="D24" s="14" t="str">
        <f>+'EVALUACION CON CONTROLES'!B29</f>
        <v>SELECCIÓN</v>
      </c>
      <c r="E24" s="14" t="str">
        <f>VLOOKUP(C24,'IDENTIFICACION Y ANALISIS'!$B$19:$F$52,3,FALSE)</f>
        <v>General</v>
      </c>
      <c r="F24" s="14" t="str">
        <f>VLOOKUP(C24,'IDENTIFICACION Y ANALISIS'!$B$19:$F$52,4,FALSE)</f>
        <v>Externo</v>
      </c>
      <c r="G24" s="15" t="str">
        <f>+EVALUACION!H30</f>
        <v>Guiar a la entidad a realizar la adjudicación a precios altos generando posibles investigaciones de orden disciplinario, fiscal y penal.</v>
      </c>
      <c r="H24" s="15">
        <f>+EVALUACION!I30</f>
        <v>2</v>
      </c>
      <c r="I24" s="15">
        <f>+EVALUACION!J30</f>
        <v>3</v>
      </c>
      <c r="J24" s="15">
        <f>+EVALUACION!K30</f>
        <v>5</v>
      </c>
      <c r="K24" s="14" t="str">
        <f>+EVALUACION!L30</f>
        <v>MEDIO</v>
      </c>
      <c r="L24" s="15" t="s">
        <v>114</v>
      </c>
      <c r="M24" s="14">
        <v>100</v>
      </c>
      <c r="N24" s="15" t="str">
        <f>+'EVALUACION CON CONTROLES'!G29</f>
        <v>Evaluar el proceso de contratación, atendiendo cada una de las recomendaciones legales y realizar una correcta aplicación de la normatividad vigente.</v>
      </c>
      <c r="O24" s="15">
        <f>+'EVALUACION CON CONTROLES'!I29</f>
        <v>2</v>
      </c>
      <c r="P24" s="15">
        <f>+'EVALUACION CON CONTROLES'!J29</f>
        <v>3</v>
      </c>
      <c r="Q24" s="15">
        <f>+'EVALUACION CON CONTROLES'!K29</f>
        <v>5</v>
      </c>
      <c r="R24" s="14" t="str">
        <f>+'EVALUACION CON CONTROLES'!L29</f>
        <v>MEDIO</v>
      </c>
      <c r="S24" s="15" t="str">
        <f>+'EVALUACION CON CONTROLES'!M29</f>
        <v>NO</v>
      </c>
      <c r="T24" s="15" t="str">
        <f>+'EVALUACION CON CONTROLES'!N29</f>
        <v>Comité evaluador /Profesional de contratación que apoya el proceso/Profesional de Planeación a cargo de la formulación del proceso</v>
      </c>
      <c r="U24" s="130"/>
      <c r="V24" s="130"/>
      <c r="W24" s="15" t="str">
        <f>+'EVALUACION CON CONTROLES'!Q29</f>
        <v>Verificación de la información por parte del comité evaluador/Profesional de contratación que apoya el proceso/Profesional de Planeación a cargo de la formulación del proceso</v>
      </c>
      <c r="X24" s="16" t="str">
        <f>+'EVALUACION CON CONTROLES'!R29</f>
        <v>Durante etapa de selección</v>
      </c>
    </row>
    <row r="25" spans="2:24" ht="146.25" customHeight="1" x14ac:dyDescent="0.25">
      <c r="B25" s="13">
        <v>16</v>
      </c>
      <c r="C25" s="15" t="str">
        <f>+'EVALUACION CON CONTROLES'!C30:F30</f>
        <v>Falta de constitución o constitución tardía de la garantía única. Aceptación de garantías que no se ajustan a lo contemplado en el contrato</v>
      </c>
      <c r="D25" s="14" t="str">
        <f>+'EVALUACION CON CONTROLES'!B30</f>
        <v>CONTRATACIÓN</v>
      </c>
      <c r="E25" s="14" t="str">
        <f>VLOOKUP(C25,'IDENTIFICACION Y ANALISIS'!$B$19:$F$52,3,FALSE)</f>
        <v>General</v>
      </c>
      <c r="F25" s="14" t="str">
        <f>VLOOKUP(C25,'IDENTIFICACION Y ANALISIS'!$B$19:$F$52,4,FALSE)</f>
        <v>Externo</v>
      </c>
      <c r="G25" s="15" t="str">
        <f>+EVALUACION!H31</f>
        <v>Se retrasa el inicio de ejecución del contrato</v>
      </c>
      <c r="H25" s="15">
        <f>+EVALUACION!I31</f>
        <v>1</v>
      </c>
      <c r="I25" s="15">
        <f>+EVALUACION!J31</f>
        <v>2</v>
      </c>
      <c r="J25" s="15">
        <f>+EVALUACION!K31</f>
        <v>3</v>
      </c>
      <c r="K25" s="14" t="str">
        <f>+EVALUACION!L31</f>
        <v>BAJO</v>
      </c>
      <c r="L25" s="15" t="s">
        <v>115</v>
      </c>
      <c r="M25" s="14" t="s">
        <v>182</v>
      </c>
      <c r="N25" s="15" t="str">
        <f>+'EVALUACION CON CONTROLES'!G30</f>
        <v>Control y vigilancia del cumplimiento de los requisitos de Ley para la celebración, el perfeccionamiento y de ejecucion del contrato.</v>
      </c>
      <c r="O25" s="15">
        <f>+'EVALUACION CON CONTROLES'!I30</f>
        <v>1</v>
      </c>
      <c r="P25" s="15">
        <f>+'EVALUACION CON CONTROLES'!J30</f>
        <v>2</v>
      </c>
      <c r="Q25" s="15">
        <f>+'EVALUACION CON CONTROLES'!K30</f>
        <v>3</v>
      </c>
      <c r="R25" s="14" t="str">
        <f>+'EVALUACION CON CONTROLES'!L30</f>
        <v>BAJO</v>
      </c>
      <c r="S25" s="15" t="str">
        <f>+'EVALUACION CON CONTROLES'!M30</f>
        <v>NO</v>
      </c>
      <c r="T25" s="15" t="str">
        <f>+'EVALUACION CON CONTROLES'!N30</f>
        <v>Profesional de contratación que apoya el proceso</v>
      </c>
      <c r="U25" s="130"/>
      <c r="V25" s="130"/>
      <c r="W25" s="15" t="str">
        <f>+'EVALUACION CON CONTROLES'!Q30</f>
        <v>Verificación de la información por parte del Profesional de contratación que apoya el proceso</v>
      </c>
      <c r="X25" s="16" t="str">
        <f>+'EVALUACION CON CONTROLES'!R30</f>
        <v>Durante etapa de selección</v>
      </c>
    </row>
    <row r="26" spans="2:24" ht="156.75" customHeight="1" x14ac:dyDescent="0.25">
      <c r="B26" s="13">
        <v>17</v>
      </c>
      <c r="C26" s="15" t="str">
        <f>+'EVALUACION CON CONTROLES'!C31:F31</f>
        <v>Falta de solicitud o solicitud tardía del registro  presupuestal</v>
      </c>
      <c r="D26" s="14" t="str">
        <f>+'EVALUACION CON CONTROLES'!B31</f>
        <v>CONTRATACIÓN</v>
      </c>
      <c r="E26" s="14" t="str">
        <f>VLOOKUP(C26,'IDENTIFICACION Y ANALISIS'!$B$19:$F$52,3,FALSE)</f>
        <v>General</v>
      </c>
      <c r="F26" s="14" t="str">
        <f>VLOOKUP(C26,'IDENTIFICACION Y ANALISIS'!$B$19:$F$52,4,FALSE)</f>
        <v>Interno</v>
      </c>
      <c r="G26" s="15" t="str">
        <f>+EVALUACION!H32</f>
        <v>Se retrasa el inicio de ejecución del contrato</v>
      </c>
      <c r="H26" s="15">
        <f>+EVALUACION!I32</f>
        <v>1</v>
      </c>
      <c r="I26" s="15">
        <f>+EVALUACION!J32</f>
        <v>2</v>
      </c>
      <c r="J26" s="15">
        <f>+EVALUACION!K32</f>
        <v>3</v>
      </c>
      <c r="K26" s="14" t="str">
        <f>+EVALUACION!L32</f>
        <v>BAJO</v>
      </c>
      <c r="L26" s="15" t="s">
        <v>113</v>
      </c>
      <c r="M26" s="14">
        <v>100</v>
      </c>
      <c r="N26" s="15" t="str">
        <f>+'EVALUACION CON CONTROLES'!G31</f>
        <v>Control y vigilancia del cumplimiento de los requisitos de Ley para la celebración, el perfeccionamiento y de ejecucion del contrato.</v>
      </c>
      <c r="O26" s="15">
        <f>+'EVALUACION CON CONTROLES'!I31</f>
        <v>1</v>
      </c>
      <c r="P26" s="15">
        <f>+'EVALUACION CON CONTROLES'!J31</f>
        <v>2</v>
      </c>
      <c r="Q26" s="15">
        <f>+'EVALUACION CON CONTROLES'!K31</f>
        <v>3</v>
      </c>
      <c r="R26" s="14" t="str">
        <f>+'EVALUACION CON CONTROLES'!L31</f>
        <v>BAJO</v>
      </c>
      <c r="S26" s="15" t="str">
        <f>+'EVALUACION CON CONTROLES'!M31</f>
        <v>NO</v>
      </c>
      <c r="T26" s="15" t="str">
        <f>+'EVALUACION CON CONTROLES'!N31</f>
        <v>Profesional de contratación que apoya el proceso</v>
      </c>
      <c r="U26" s="130"/>
      <c r="V26" s="130"/>
      <c r="W26" s="15" t="str">
        <f>+'EVALUACION CON CONTROLES'!Q31</f>
        <v>Verificación de la información por parte del Profesional de contratación que apoya el proceso</v>
      </c>
      <c r="X26" s="16" t="str">
        <f>+'EVALUACION CON CONTROLES'!R31</f>
        <v>Durante etapa de selección</v>
      </c>
    </row>
    <row r="27" spans="2:24" ht="171" customHeight="1" x14ac:dyDescent="0.25">
      <c r="B27" s="13">
        <v>18</v>
      </c>
      <c r="C27" s="15" t="str">
        <f>+'EVALUACION CON CONTROLES'!C32:F32</f>
        <v>Fluctuaciones del valor de la moneda</v>
      </c>
      <c r="D27" s="14" t="str">
        <f>+'EVALUACION CON CONTROLES'!B32</f>
        <v>EJECUCIÓN</v>
      </c>
      <c r="E27" s="14" t="str">
        <f>VLOOKUP(C27,'IDENTIFICACION Y ANALISIS'!$B$19:$F$52,3,FALSE)</f>
        <v>General</v>
      </c>
      <c r="F27" s="14" t="str">
        <f>VLOOKUP(C27,'IDENTIFICACION Y ANALISIS'!$B$19:$F$52,4,FALSE)</f>
        <v>Externo</v>
      </c>
      <c r="G27" s="15" t="str">
        <f>+EVALUACION!H33</f>
        <v>Posible desequilibrio económico en el contrato</v>
      </c>
      <c r="H27" s="15">
        <f>+EVALUACION!I33</f>
        <v>1</v>
      </c>
      <c r="I27" s="15">
        <f>+EVALUACION!J33</f>
        <v>2</v>
      </c>
      <c r="J27" s="15">
        <f>+EVALUACION!K33</f>
        <v>3</v>
      </c>
      <c r="K27" s="14" t="str">
        <f>+EVALUACION!L33</f>
        <v>BAJO</v>
      </c>
      <c r="L27" s="15" t="s">
        <v>114</v>
      </c>
      <c r="M27" s="14">
        <v>100</v>
      </c>
      <c r="N27" s="15" t="str">
        <f>+'EVALUACION CON CONTROLES'!G32</f>
        <v>Cumplimiento del manual de supervisión e interventoría de la Secretaría Distrital de Gobierno para un correcto seguimiento en la ejecucion del contrato.</v>
      </c>
      <c r="O27" s="15">
        <f>+'EVALUACION CON CONTROLES'!I32</f>
        <v>1</v>
      </c>
      <c r="P27" s="15">
        <f>+'EVALUACION CON CONTROLES'!J32</f>
        <v>2</v>
      </c>
      <c r="Q27" s="15">
        <f>+'EVALUACION CON CONTROLES'!K32</f>
        <v>3</v>
      </c>
      <c r="R27" s="14" t="str">
        <f>+'EVALUACION CON CONTROLES'!L32</f>
        <v>BAJO</v>
      </c>
      <c r="S27" s="15" t="str">
        <f>+'EVALUACION CON CONTROLES'!M32</f>
        <v>SI</v>
      </c>
      <c r="T27" s="15" t="str">
        <f>+'EVALUACION CON CONTROLES'!N32</f>
        <v>Ejecutor</v>
      </c>
      <c r="U27" s="130"/>
      <c r="V27" s="130"/>
      <c r="W27" s="15" t="str">
        <f>+'EVALUACION CON CONTROLES'!Q32</f>
        <v>Seguimiento técnico por parte del supervisor y/o apoyo a la supervisión.</v>
      </c>
      <c r="X27" s="16" t="str">
        <f>+'EVALUACION CON CONTROLES'!R32</f>
        <v>Durante la ejecución contractual</v>
      </c>
    </row>
    <row r="28" spans="2:24" ht="183.75" customHeight="1" x14ac:dyDescent="0.25">
      <c r="B28" s="13">
        <v>19</v>
      </c>
      <c r="C28" s="15" t="str">
        <f>+'EVALUACION CON CONTROLES'!C33:F33</f>
        <v>Variación de los precios del mercado</v>
      </c>
      <c r="D28" s="14" t="str">
        <f>+'EVALUACION CON CONTROLES'!B33</f>
        <v>EJECUCIÓN</v>
      </c>
      <c r="E28" s="14" t="str">
        <f>VLOOKUP(C28,'IDENTIFICACION Y ANALISIS'!$B$19:$F$52,3,FALSE)</f>
        <v>General</v>
      </c>
      <c r="F28" s="14" t="str">
        <f>VLOOKUP(C28,'IDENTIFICACION Y ANALISIS'!$B$19:$F$52,4,FALSE)</f>
        <v>Externo</v>
      </c>
      <c r="G28" s="15" t="str">
        <f>+EVALUACION!H34</f>
        <v>Genera una carga adicional a las previstas, que puede afectar a cualquiera o a las dos partes del contrato. No obstante, es poco probable por la duración y naturaleza del contrato</v>
      </c>
      <c r="H28" s="15">
        <f>+EVALUACION!I34</f>
        <v>1</v>
      </c>
      <c r="I28" s="15">
        <f>+EVALUACION!J34</f>
        <v>2</v>
      </c>
      <c r="J28" s="15">
        <f>+EVALUACION!K34</f>
        <v>3</v>
      </c>
      <c r="K28" s="14" t="str">
        <f>+EVALUACION!L34</f>
        <v>BAJO</v>
      </c>
      <c r="L28" s="15" t="s">
        <v>114</v>
      </c>
      <c r="M28" s="14">
        <v>100</v>
      </c>
      <c r="N28" s="15" t="str">
        <f>+'EVALUACION CON CONTROLES'!G33</f>
        <v>Cumplimiento del manual de supervisión e interventoría de la Secretaría Distrital de Gobierno para un correcto seguimiento en la ejecucion del contrato.</v>
      </c>
      <c r="O28" s="15">
        <f>+'EVALUACION CON CONTROLES'!I33</f>
        <v>1</v>
      </c>
      <c r="P28" s="15">
        <f>+'EVALUACION CON CONTROLES'!J33</f>
        <v>2</v>
      </c>
      <c r="Q28" s="15">
        <f>+'EVALUACION CON CONTROLES'!K33</f>
        <v>3</v>
      </c>
      <c r="R28" s="14" t="str">
        <f>+'EVALUACION CON CONTROLES'!L33</f>
        <v>BAJO</v>
      </c>
      <c r="S28" s="15" t="str">
        <f>+'EVALUACION CON CONTROLES'!M33</f>
        <v>SI</v>
      </c>
      <c r="T28" s="15" t="str">
        <f>+'EVALUACION CON CONTROLES'!N33</f>
        <v>Ejecutor</v>
      </c>
      <c r="U28" s="130"/>
      <c r="V28" s="130"/>
      <c r="W28" s="15" t="str">
        <f>+'EVALUACION CON CONTROLES'!Q33</f>
        <v>Seguimiento técnico por parte del supervisor y/o apoyo a la supervisión.</v>
      </c>
      <c r="X28" s="16" t="str">
        <f>+'EVALUACION CON CONTROLES'!R33</f>
        <v>Durante la ejecución contractual</v>
      </c>
    </row>
    <row r="29" spans="2:24" ht="156" customHeight="1" x14ac:dyDescent="0.25">
      <c r="B29" s="13">
        <v>20</v>
      </c>
      <c r="C29" s="15" t="str">
        <f>+'EVALUACION CON CONTROLES'!C34:F34</f>
        <v>Factores políticos o macroeconómicos.</v>
      </c>
      <c r="D29" s="14" t="str">
        <f>+'EVALUACION CON CONTROLES'!B34</f>
        <v>EJECUCIÓN</v>
      </c>
      <c r="E29" s="14" t="str">
        <f>VLOOKUP(C29,'IDENTIFICACION Y ANALISIS'!$B$19:$F$52,3,FALSE)</f>
        <v>General</v>
      </c>
      <c r="F29" s="14" t="str">
        <f>VLOOKUP(C29,'IDENTIFICACION Y ANALISIS'!$B$19:$F$52,4,FALSE)</f>
        <v>Externo</v>
      </c>
      <c r="G29" s="15" t="str">
        <f>+EVALUACION!H35</f>
        <v xml:space="preserve">Cambios en la políticas públicas, ramos, incremento de precios que afecta la ejecución del contrato </v>
      </c>
      <c r="H29" s="15">
        <f>+EVALUACION!I35</f>
        <v>2</v>
      </c>
      <c r="I29" s="15">
        <f>+EVALUACION!J35</f>
        <v>3</v>
      </c>
      <c r="J29" s="15">
        <f>+EVALUACION!K35</f>
        <v>5</v>
      </c>
      <c r="K29" s="14" t="str">
        <f>+EVALUACION!L35</f>
        <v>MEDIO</v>
      </c>
      <c r="L29" s="15" t="s">
        <v>114</v>
      </c>
      <c r="M29" s="14">
        <v>100</v>
      </c>
      <c r="N29" s="15" t="str">
        <f>+'EVALUACION CON CONTROLES'!G34</f>
        <v>Cumplimiento del manual de supervisión e interventoría de la Secretaría Distrital de Gobierno para un correcto seguimiento en la ejecucion del contrato.</v>
      </c>
      <c r="O29" s="15">
        <f>+'EVALUACION CON CONTROLES'!I34</f>
        <v>2</v>
      </c>
      <c r="P29" s="15">
        <f>+'EVALUACION CON CONTROLES'!J34</f>
        <v>3</v>
      </c>
      <c r="Q29" s="15">
        <f>+'EVALUACION CON CONTROLES'!K34</f>
        <v>5</v>
      </c>
      <c r="R29" s="14" t="str">
        <f>+'EVALUACION CON CONTROLES'!L34</f>
        <v>MEDIO</v>
      </c>
      <c r="S29" s="15" t="str">
        <f>+'EVALUACION CON CONTROLES'!M34</f>
        <v>SI</v>
      </c>
      <c r="T29" s="15" t="str">
        <f>+'EVALUACION CON CONTROLES'!N34</f>
        <v>Ejecutor</v>
      </c>
      <c r="U29" s="130"/>
      <c r="V29" s="130"/>
      <c r="W29" s="15" t="str">
        <f>+'EVALUACION CON CONTROLES'!Q34</f>
        <v>Seguimiento técnico por parte del supervisor y/o apoyo a la supervisión.</v>
      </c>
      <c r="X29" s="16" t="str">
        <f>+'EVALUACION CON CONTROLES'!R34</f>
        <v>Durante la ejecución contractual</v>
      </c>
    </row>
    <row r="30" spans="2:24" ht="151.5" customHeight="1" x14ac:dyDescent="0.25">
      <c r="B30" s="13">
        <v>21</v>
      </c>
      <c r="C30" s="15" t="str">
        <f>+'EVALUACION CON CONTROLES'!C35:F35</f>
        <v>Cancelación de pedidos.</v>
      </c>
      <c r="D30" s="14" t="str">
        <f>+'EVALUACION CON CONTROLES'!B35</f>
        <v>EJECUCIÓN</v>
      </c>
      <c r="E30" s="14" t="str">
        <f>VLOOKUP(C30,'IDENTIFICACION Y ANALISIS'!$B$19:$F$52,3,FALSE)</f>
        <v>General</v>
      </c>
      <c r="F30" s="14" t="str">
        <f>VLOOKUP(C30,'IDENTIFICACION Y ANALISIS'!$B$19:$F$52,4,FALSE)</f>
        <v>Externo</v>
      </c>
      <c r="G30" s="15" t="str">
        <f>+EVALUACION!H36</f>
        <v>Afectación en la ejecución del contrato</v>
      </c>
      <c r="H30" s="15">
        <f>+EVALUACION!I36</f>
        <v>1</v>
      </c>
      <c r="I30" s="15">
        <f>+EVALUACION!J36</f>
        <v>2</v>
      </c>
      <c r="J30" s="15">
        <f>+EVALUACION!K36</f>
        <v>3</v>
      </c>
      <c r="K30" s="14" t="str">
        <f>+EVALUACION!L36</f>
        <v>BAJO</v>
      </c>
      <c r="L30" s="15" t="s">
        <v>114</v>
      </c>
      <c r="M30" s="14">
        <v>100</v>
      </c>
      <c r="N30" s="15" t="str">
        <f>+'EVALUACION CON CONTROLES'!G35</f>
        <v>Cumplimiento del manual de supervisión e interventoría de la Secretaría Distrital de Gobierno para un correcto seguimiento en la ejecucion del contrato.</v>
      </c>
      <c r="O30" s="15">
        <f>+'EVALUACION CON CONTROLES'!I35</f>
        <v>1</v>
      </c>
      <c r="P30" s="15">
        <f>+'EVALUACION CON CONTROLES'!J35</f>
        <v>2</v>
      </c>
      <c r="Q30" s="15">
        <f>+'EVALUACION CON CONTROLES'!K35</f>
        <v>3</v>
      </c>
      <c r="R30" s="14" t="str">
        <f>+'EVALUACION CON CONTROLES'!L35</f>
        <v>BAJO</v>
      </c>
      <c r="S30" s="15" t="str">
        <f>+'EVALUACION CON CONTROLES'!M35</f>
        <v>NO</v>
      </c>
      <c r="T30" s="15" t="str">
        <f>+'EVALUACION CON CONTROLES'!N35</f>
        <v>Ejecutor</v>
      </c>
      <c r="U30" s="130"/>
      <c r="V30" s="130"/>
      <c r="W30" s="15" t="str">
        <f>+'EVALUACION CON CONTROLES'!Q35</f>
        <v>Seguimiento técnico por parte del supervisor y/o apoyo a la supervisión.</v>
      </c>
      <c r="X30" s="16" t="str">
        <f>+'EVALUACION CON CONTROLES'!R35</f>
        <v>Durante la ejecución contractual</v>
      </c>
    </row>
    <row r="31" spans="2:24" ht="160.5" customHeight="1" x14ac:dyDescent="0.25">
      <c r="B31" s="13">
        <v>22</v>
      </c>
      <c r="C31" s="15" t="str">
        <f>+'EVALUACION CON CONTROLES'!C36:F36</f>
        <v>Variación en la disponibilidad o en el costo de los insumos necesarios para prestar los servicios.</v>
      </c>
      <c r="D31" s="14" t="str">
        <f>+'EVALUACION CON CONTROLES'!B36</f>
        <v>EJECUCIÓN</v>
      </c>
      <c r="E31" s="14" t="str">
        <f>VLOOKUP(C31,'IDENTIFICACION Y ANALISIS'!$B$19:$F$52,3,FALSE)</f>
        <v>General</v>
      </c>
      <c r="F31" s="14" t="str">
        <f>VLOOKUP(C31,'IDENTIFICACION Y ANALISIS'!$B$19:$F$52,4,FALSE)</f>
        <v>Externo</v>
      </c>
      <c r="G31" s="15" t="str">
        <f>+EVALUACION!H37</f>
        <v>Afectación en la ejecución del contrato</v>
      </c>
      <c r="H31" s="15">
        <f>+EVALUACION!I37</f>
        <v>1</v>
      </c>
      <c r="I31" s="15">
        <f>+EVALUACION!J37</f>
        <v>2</v>
      </c>
      <c r="J31" s="15">
        <f>+EVALUACION!K37</f>
        <v>3</v>
      </c>
      <c r="K31" s="14" t="str">
        <f>+EVALUACION!L37</f>
        <v>BAJO</v>
      </c>
      <c r="L31" s="15" t="s">
        <v>114</v>
      </c>
      <c r="M31" s="14">
        <v>100</v>
      </c>
      <c r="N31" s="15" t="str">
        <f>+'EVALUACION CON CONTROLES'!G36</f>
        <v>Cumplimiento del manual de supervisión e interventoría de la Secretaría Distrital de Gobierno para un correcto seguimiento en la ejecucion del contrato.</v>
      </c>
      <c r="O31" s="15">
        <f>+'EVALUACION CON CONTROLES'!I36</f>
        <v>1</v>
      </c>
      <c r="P31" s="15">
        <f>+'EVALUACION CON CONTROLES'!J36</f>
        <v>2</v>
      </c>
      <c r="Q31" s="15">
        <f>+'EVALUACION CON CONTROLES'!K36</f>
        <v>3</v>
      </c>
      <c r="R31" s="14" t="str">
        <f>+'EVALUACION CON CONTROLES'!L36</f>
        <v>BAJO</v>
      </c>
      <c r="S31" s="15" t="str">
        <f>+'EVALUACION CON CONTROLES'!M36</f>
        <v>SI</v>
      </c>
      <c r="T31" s="15" t="str">
        <f>+'EVALUACION CON CONTROLES'!N36</f>
        <v>Ejecutor</v>
      </c>
      <c r="U31" s="130"/>
      <c r="V31" s="130"/>
      <c r="W31" s="15" t="str">
        <f>+'EVALUACION CON CONTROLES'!Q36</f>
        <v>Seguimiento técnico por parte del supervisor y/o apoyo a la supervisión.</v>
      </c>
      <c r="X31" s="16" t="str">
        <f>+'EVALUACION CON CONTROLES'!R36</f>
        <v>Durante la ejecución contractual</v>
      </c>
    </row>
    <row r="32" spans="2:24" ht="164.25" customHeight="1" x14ac:dyDescent="0.25">
      <c r="B32" s="13">
        <v>23</v>
      </c>
      <c r="C32" s="15" t="str">
        <f>+'EVALUACION CON CONTROLES'!C37:F37</f>
        <v>Incumplimiento de la administración en los pagos.</v>
      </c>
      <c r="D32" s="14" t="str">
        <f>+'EVALUACION CON CONTROLES'!B37</f>
        <v>EJECUCIÓN</v>
      </c>
      <c r="E32" s="14" t="str">
        <f>VLOOKUP(C32,'IDENTIFICACION Y ANALISIS'!$B$19:$F$52,3,FALSE)</f>
        <v>General</v>
      </c>
      <c r="F32" s="14" t="str">
        <f>VLOOKUP(C32,'IDENTIFICACION Y ANALISIS'!$B$19:$F$52,4,FALSE)</f>
        <v>Interno</v>
      </c>
      <c r="G32" s="15" t="str">
        <f>+EVALUACION!H38</f>
        <v>Desequilibrio económico y retraso en la ejecución.</v>
      </c>
      <c r="H32" s="15">
        <f>+EVALUACION!I38</f>
        <v>1</v>
      </c>
      <c r="I32" s="15">
        <f>+EVALUACION!J38</f>
        <v>2</v>
      </c>
      <c r="J32" s="15">
        <f>+EVALUACION!K38</f>
        <v>3</v>
      </c>
      <c r="K32" s="14" t="str">
        <f>+EVALUACION!L38</f>
        <v>BAJO</v>
      </c>
      <c r="L32" s="15" t="s">
        <v>113</v>
      </c>
      <c r="M32" s="14">
        <v>100</v>
      </c>
      <c r="N32" s="15" t="str">
        <f>+'EVALUACION CON CONTROLES'!G37</f>
        <v>Cumplimiento del manual de supervisión e interventoría de la Secretaría Distrital de Gobierno para un correcto seguimiento en la ejecucion del contrato.</v>
      </c>
      <c r="O32" s="15">
        <f>+'EVALUACION CON CONTROLES'!I37</f>
        <v>1</v>
      </c>
      <c r="P32" s="15">
        <f>+'EVALUACION CON CONTROLES'!J37</f>
        <v>2</v>
      </c>
      <c r="Q32" s="15">
        <f>+'EVALUACION CON CONTROLES'!K37</f>
        <v>3</v>
      </c>
      <c r="R32" s="14" t="str">
        <f>+'EVALUACION CON CONTROLES'!L37</f>
        <v>BAJO</v>
      </c>
      <c r="S32" s="15" t="str">
        <f>+'EVALUACION CON CONTROLES'!M37</f>
        <v>SI</v>
      </c>
      <c r="T32" s="15" t="str">
        <f>+'EVALUACION CON CONTROLES'!N37</f>
        <v>Apoyo a la supervisión designado por el FDLT</v>
      </c>
      <c r="U32" s="130"/>
      <c r="V32" s="130"/>
      <c r="W32" s="15" t="str">
        <f>+'EVALUACION CON CONTROLES'!Q37</f>
        <v>Seguimiento técnico por parte del supervisor y/o apoyo a la supervisión.</v>
      </c>
      <c r="X32" s="16" t="str">
        <f>+'EVALUACION CON CONTROLES'!R37</f>
        <v>Durante la ejecución contractual</v>
      </c>
    </row>
    <row r="33" spans="2:24" ht="167.25" customHeight="1" x14ac:dyDescent="0.25">
      <c r="B33" s="13">
        <v>24</v>
      </c>
      <c r="C33" s="15" t="str">
        <f>+'EVALUACION CON CONTROLES'!C38:F38</f>
        <v>Daños a los bienes</v>
      </c>
      <c r="D33" s="14" t="str">
        <f>+'EVALUACION CON CONTROLES'!B38</f>
        <v>EJECUCIÓN</v>
      </c>
      <c r="E33" s="14" t="str">
        <f>VLOOKUP(C33,'IDENTIFICACION Y ANALISIS'!$B$19:$F$52,3,FALSE)</f>
        <v>General</v>
      </c>
      <c r="F33" s="14" t="str">
        <f>VLOOKUP(C33,'IDENTIFICACION Y ANALISIS'!$B$19:$F$52,4,FALSE)</f>
        <v>Externo</v>
      </c>
      <c r="G33" s="15" t="str">
        <f>+EVALUACION!H39</f>
        <v>Retrasos en la entrega de productos y por ende en la ejecución</v>
      </c>
      <c r="H33" s="15">
        <f>+EVALUACION!I39</f>
        <v>1</v>
      </c>
      <c r="I33" s="15">
        <f>+EVALUACION!J39</f>
        <v>2</v>
      </c>
      <c r="J33" s="15">
        <f>+EVALUACION!K39</f>
        <v>3</v>
      </c>
      <c r="K33" s="14" t="str">
        <f>+EVALUACION!L39</f>
        <v>BAJO</v>
      </c>
      <c r="L33" s="15" t="s">
        <v>114</v>
      </c>
      <c r="M33" s="14">
        <v>100</v>
      </c>
      <c r="N33" s="15" t="str">
        <f>+'EVALUACION CON CONTROLES'!G38</f>
        <v>Cumplimiento del manual de supervisión e interventoría de la Secretaría Distrital de Gobierno para un correcto seguimiento en la ejecucion del contrato.</v>
      </c>
      <c r="O33" s="15">
        <f>+'EVALUACION CON CONTROLES'!I38</f>
        <v>1</v>
      </c>
      <c r="P33" s="15">
        <f>+'EVALUACION CON CONTROLES'!J38</f>
        <v>2</v>
      </c>
      <c r="Q33" s="15">
        <f>+'EVALUACION CON CONTROLES'!K38</f>
        <v>3</v>
      </c>
      <c r="R33" s="14" t="str">
        <f>+'EVALUACION CON CONTROLES'!L38</f>
        <v>BAJO</v>
      </c>
      <c r="S33" s="15" t="str">
        <f>+'EVALUACION CON CONTROLES'!M38</f>
        <v>NO</v>
      </c>
      <c r="T33" s="15" t="str">
        <f>+'EVALUACION CON CONTROLES'!N38</f>
        <v>Ejecutor</v>
      </c>
      <c r="U33" s="130"/>
      <c r="V33" s="130"/>
      <c r="W33" s="15" t="str">
        <f>+'EVALUACION CON CONTROLES'!Q38</f>
        <v>Seguimiento técnico por parte del supervisor y/o apoyo a la supervisión.</v>
      </c>
      <c r="X33" s="16" t="str">
        <f>+'EVALUACION CON CONTROLES'!R38</f>
        <v>Durante la ejecución contractual</v>
      </c>
    </row>
    <row r="34" spans="2:24" ht="160.5" customHeight="1" x14ac:dyDescent="0.25">
      <c r="B34" s="13">
        <v>25</v>
      </c>
      <c r="C34" s="15" t="str">
        <f>+'EVALUACION CON CONTROLES'!C39:F39</f>
        <v>Imposición de nuevos tributos</v>
      </c>
      <c r="D34" s="14" t="str">
        <f>+'EVALUACION CON CONTROLES'!B39</f>
        <v>EJECUCIÓN</v>
      </c>
      <c r="E34" s="14" t="str">
        <f>VLOOKUP(C34,'IDENTIFICACION Y ANALISIS'!$B$19:$F$52,3,FALSE)</f>
        <v>General</v>
      </c>
      <c r="F34" s="14" t="str">
        <f>VLOOKUP(C34,'IDENTIFICACION Y ANALISIS'!$B$19:$F$52,4,FALSE)</f>
        <v>Externo</v>
      </c>
      <c r="G34" s="15" t="str">
        <f>+EVALUACION!H40</f>
        <v xml:space="preserve">Variación en las condiciones tributarias iniciales </v>
      </c>
      <c r="H34" s="15">
        <f>+EVALUACION!I40</f>
        <v>2</v>
      </c>
      <c r="I34" s="15">
        <f>+EVALUACION!J40</f>
        <v>3</v>
      </c>
      <c r="J34" s="15">
        <f>+EVALUACION!K40</f>
        <v>5</v>
      </c>
      <c r="K34" s="14" t="str">
        <f>+EVALUACION!L40</f>
        <v>MEDIO</v>
      </c>
      <c r="L34" s="15" t="s">
        <v>115</v>
      </c>
      <c r="M34" s="14" t="s">
        <v>182</v>
      </c>
      <c r="N34" s="15" t="str">
        <f>+'EVALUACION CON CONTROLES'!G39</f>
        <v>Cumplimiento del manual de supervisión e interventoría de la Secretaría Distrital de Gobierno para un correcto seguimiento en la ejecucion del contrato.</v>
      </c>
      <c r="O34" s="15">
        <f>+'EVALUACION CON CONTROLES'!I39</f>
        <v>2</v>
      </c>
      <c r="P34" s="15">
        <f>+'EVALUACION CON CONTROLES'!J39</f>
        <v>3</v>
      </c>
      <c r="Q34" s="15">
        <f>+'EVALUACION CON CONTROLES'!K39</f>
        <v>5</v>
      </c>
      <c r="R34" s="14" t="str">
        <f>+'EVALUACION CON CONTROLES'!L39</f>
        <v>MEDIO</v>
      </c>
      <c r="S34" s="15" t="str">
        <f>+'EVALUACION CON CONTROLES'!M39</f>
        <v>SI</v>
      </c>
      <c r="T34" s="15" t="str">
        <f>+'EVALUACION CON CONTROLES'!N39</f>
        <v>Ejecutor</v>
      </c>
      <c r="U34" s="130"/>
      <c r="V34" s="130"/>
      <c r="W34" s="15" t="str">
        <f>+'EVALUACION CON CONTROLES'!Q39</f>
        <v>Seguimiento técnico por parte del supervisor y/o apoyo a la supervisión.</v>
      </c>
      <c r="X34" s="16" t="str">
        <f>+'EVALUACION CON CONTROLES'!R39</f>
        <v>Durante la ejecución contractual</v>
      </c>
    </row>
    <row r="35" spans="2:24" ht="164.25" customHeight="1" x14ac:dyDescent="0.25">
      <c r="B35" s="13">
        <v>26</v>
      </c>
      <c r="C35" s="15" t="str">
        <f>+'EVALUACION CON CONTROLES'!C40:F40</f>
        <v>Imposición de nuevos trámites o permisos</v>
      </c>
      <c r="D35" s="14" t="str">
        <f>+'EVALUACION CON CONTROLES'!B40</f>
        <v>EJECUCIÓN</v>
      </c>
      <c r="E35" s="14" t="str">
        <f>VLOOKUP(C35,'IDENTIFICACION Y ANALISIS'!$B$19:$F$52,3,FALSE)</f>
        <v>General</v>
      </c>
      <c r="F35" s="14" t="str">
        <f>VLOOKUP(C35,'IDENTIFICACION Y ANALISIS'!$B$19:$F$52,4,FALSE)</f>
        <v>Externo</v>
      </c>
      <c r="G35" s="15" t="str">
        <f>+EVALUACION!H41</f>
        <v>Retrasos en la entrega de productos y por ende en la ejecución</v>
      </c>
      <c r="H35" s="15">
        <f>+EVALUACION!I41</f>
        <v>1</v>
      </c>
      <c r="I35" s="15">
        <f>+EVALUACION!J41</f>
        <v>2</v>
      </c>
      <c r="J35" s="15">
        <f>+EVALUACION!K41</f>
        <v>3</v>
      </c>
      <c r="K35" s="14" t="str">
        <f>+EVALUACION!L41</f>
        <v>BAJO</v>
      </c>
      <c r="L35" s="15" t="s">
        <v>115</v>
      </c>
      <c r="M35" s="14" t="s">
        <v>182</v>
      </c>
      <c r="N35" s="15" t="str">
        <f>+'EVALUACION CON CONTROLES'!G40</f>
        <v>Cumplimiento del manual de supervisión e interventoría de la Secretaría Distrital de Gobierno para un correcto seguimiento en la ejecucion del contrato.</v>
      </c>
      <c r="O35" s="15">
        <f>+'EVALUACION CON CONTROLES'!I40</f>
        <v>1</v>
      </c>
      <c r="P35" s="15">
        <f>+'EVALUACION CON CONTROLES'!J40</f>
        <v>2</v>
      </c>
      <c r="Q35" s="15">
        <f>+'EVALUACION CON CONTROLES'!K40</f>
        <v>3</v>
      </c>
      <c r="R35" s="14" t="str">
        <f>+'EVALUACION CON CONTROLES'!L40</f>
        <v>BAJO</v>
      </c>
      <c r="S35" s="15" t="str">
        <f>+'EVALUACION CON CONTROLES'!M40</f>
        <v>NO</v>
      </c>
      <c r="T35" s="15" t="str">
        <f>+'EVALUACION CON CONTROLES'!N40</f>
        <v>Ejecutor</v>
      </c>
      <c r="U35" s="130"/>
      <c r="V35" s="130"/>
      <c r="W35" s="15" t="str">
        <f>+'EVALUACION CON CONTROLES'!Q40</f>
        <v>Seguimiento técnico por parte del supervisor y/o apoyo a la supervisión.</v>
      </c>
      <c r="X35" s="16" t="str">
        <f>+'EVALUACION CON CONTROLES'!R40</f>
        <v>Durante la ejecución contractual</v>
      </c>
    </row>
    <row r="36" spans="2:24" ht="166.5" customHeight="1" x14ac:dyDescent="0.25">
      <c r="B36" s="13">
        <v>27</v>
      </c>
      <c r="C36" s="15" t="str">
        <f>+'EVALUACION CON CONTROLES'!C41:F41</f>
        <v>Cambios en el marco regulatorio o normatividad aplicable al proyecto.</v>
      </c>
      <c r="D36" s="14" t="str">
        <f>+'EVALUACION CON CONTROLES'!B41</f>
        <v>EJECUCIÓN</v>
      </c>
      <c r="E36" s="14" t="str">
        <f>VLOOKUP(C36,'IDENTIFICACION Y ANALISIS'!$B$19:$F$52,3,FALSE)</f>
        <v>General</v>
      </c>
      <c r="F36" s="14" t="str">
        <f>VLOOKUP(C36,'IDENTIFICACION Y ANALISIS'!$B$19:$F$52,4,FALSE)</f>
        <v>Externo</v>
      </c>
      <c r="G36" s="15" t="str">
        <f>+EVALUACION!H42</f>
        <v>Retrasos en la entrega de productos y por ende en la ejecución</v>
      </c>
      <c r="H36" s="15">
        <f>+EVALUACION!I42</f>
        <v>1</v>
      </c>
      <c r="I36" s="15">
        <f>+EVALUACION!J42</f>
        <v>2</v>
      </c>
      <c r="J36" s="15">
        <f>+EVALUACION!K42</f>
        <v>3</v>
      </c>
      <c r="K36" s="14" t="str">
        <f>+EVALUACION!L42</f>
        <v>BAJO</v>
      </c>
      <c r="L36" s="15" t="s">
        <v>115</v>
      </c>
      <c r="M36" s="14" t="s">
        <v>182</v>
      </c>
      <c r="N36" s="15" t="str">
        <f>+'EVALUACION CON CONTROLES'!G41</f>
        <v>Cumplimiento del manual de supervisión e interventoría de la Secretaría Distrital de Gobierno para un correcto seguimiento en la ejecucion del contrato.</v>
      </c>
      <c r="O36" s="15">
        <f>+'EVALUACION CON CONTROLES'!I41</f>
        <v>1</v>
      </c>
      <c r="P36" s="15">
        <f>+'EVALUACION CON CONTROLES'!J41</f>
        <v>2</v>
      </c>
      <c r="Q36" s="15">
        <f>+'EVALUACION CON CONTROLES'!K41</f>
        <v>3</v>
      </c>
      <c r="R36" s="14" t="str">
        <f>+'EVALUACION CON CONTROLES'!L41</f>
        <v>BAJO</v>
      </c>
      <c r="S36" s="15" t="str">
        <f>+'EVALUACION CON CONTROLES'!M41</f>
        <v>NO</v>
      </c>
      <c r="T36" s="15" t="str">
        <f>+'EVALUACION CON CONTROLES'!N41</f>
        <v>Ejecutor</v>
      </c>
      <c r="U36" s="130"/>
      <c r="V36" s="130"/>
      <c r="W36" s="15" t="str">
        <f>+'EVALUACION CON CONTROLES'!Q41</f>
        <v>Seguimiento técnico por parte del supervisor y/o apoyo a la supervisión.</v>
      </c>
      <c r="X36" s="16" t="str">
        <f>+'EVALUACION CON CONTROLES'!R41</f>
        <v>Durante la ejecución contractual</v>
      </c>
    </row>
    <row r="37" spans="2:24" ht="161.25" customHeight="1" x14ac:dyDescent="0.25">
      <c r="B37" s="13">
        <v>28</v>
      </c>
      <c r="C37" s="15" t="str">
        <f>+'EVALUACION CON CONTROLES'!C42:F42</f>
        <v>Demora en el inicio previsto para la ejecución</v>
      </c>
      <c r="D37" s="14" t="str">
        <f>+'EVALUACION CON CONTROLES'!B42</f>
        <v>EJECUCIÓN</v>
      </c>
      <c r="E37" s="14" t="str">
        <f>VLOOKUP(C37,'IDENTIFICACION Y ANALISIS'!$B$19:$F$52,3,FALSE)</f>
        <v>General</v>
      </c>
      <c r="F37" s="14" t="str">
        <f>VLOOKUP(C37,'IDENTIFICACION Y ANALISIS'!$B$19:$F$52,4,FALSE)</f>
        <v>Externo</v>
      </c>
      <c r="G37" s="15" t="str">
        <f>+EVALUACION!H43</f>
        <v>Afectación en el inicio de entregas y/o actividades</v>
      </c>
      <c r="H37" s="15">
        <f>+EVALUACION!I43</f>
        <v>1</v>
      </c>
      <c r="I37" s="15">
        <f>+EVALUACION!J43</f>
        <v>2</v>
      </c>
      <c r="J37" s="15">
        <f>+EVALUACION!K43</f>
        <v>3</v>
      </c>
      <c r="K37" s="14" t="str">
        <f>+EVALUACION!L43</f>
        <v>BAJO</v>
      </c>
      <c r="L37" s="15" t="s">
        <v>114</v>
      </c>
      <c r="M37" s="14">
        <v>100</v>
      </c>
      <c r="N37" s="15" t="str">
        <f>+'EVALUACION CON CONTROLES'!G42</f>
        <v>Cumplimiento del manual de supervisión e interventoría de la Secretaría Distrital de Gobierno para un correcto seguimiento en la ejecucion del contrato.</v>
      </c>
      <c r="O37" s="15">
        <f>+'EVALUACION CON CONTROLES'!I42</f>
        <v>1</v>
      </c>
      <c r="P37" s="15">
        <f>+'EVALUACION CON CONTROLES'!J42</f>
        <v>2</v>
      </c>
      <c r="Q37" s="15">
        <f>+'EVALUACION CON CONTROLES'!K42</f>
        <v>3</v>
      </c>
      <c r="R37" s="14" t="str">
        <f>+'EVALUACION CON CONTROLES'!L42</f>
        <v>BAJO</v>
      </c>
      <c r="S37" s="15" t="str">
        <f>+'EVALUACION CON CONTROLES'!M42</f>
        <v>NO</v>
      </c>
      <c r="T37" s="15" t="str">
        <f>+'EVALUACION CON CONTROLES'!N42</f>
        <v>Ejecutor</v>
      </c>
      <c r="U37" s="130"/>
      <c r="V37" s="130"/>
      <c r="W37" s="15" t="str">
        <f>+'EVALUACION CON CONTROLES'!Q42</f>
        <v>Seguimiento técnico por parte del supervisor y/o apoyo a la supervisión.</v>
      </c>
      <c r="X37" s="16" t="str">
        <f>+'EVALUACION CON CONTROLES'!R42</f>
        <v>Durante la ejecución contractual</v>
      </c>
    </row>
    <row r="38" spans="2:24" ht="165.75" customHeight="1" x14ac:dyDescent="0.25">
      <c r="B38" s="13">
        <v>29</v>
      </c>
      <c r="C38" s="15" t="str">
        <f>+'EVALUACION CON CONTROLES'!C43:F43</f>
        <v>Reprogramación de entregas</v>
      </c>
      <c r="D38" s="14" t="str">
        <f>+'EVALUACION CON CONTROLES'!B43</f>
        <v>EJECUCIÓN</v>
      </c>
      <c r="E38" s="14" t="str">
        <f>VLOOKUP(C38,'IDENTIFICACION Y ANALISIS'!$B$19:$F$52,3,FALSE)</f>
        <v>General</v>
      </c>
      <c r="F38" s="14" t="str">
        <f>VLOOKUP(C38,'IDENTIFICACION Y ANALISIS'!$B$19:$F$52,4,FALSE)</f>
        <v>Externo</v>
      </c>
      <c r="G38" s="15" t="str">
        <f>+EVALUACION!H44</f>
        <v>Afectación y retrasos frente al plan de trabajo y cronograma propuestos.</v>
      </c>
      <c r="H38" s="15">
        <f>+EVALUACION!I44</f>
        <v>1</v>
      </c>
      <c r="I38" s="15">
        <f>+EVALUACION!J44</f>
        <v>2</v>
      </c>
      <c r="J38" s="15">
        <f>+EVALUACION!K44</f>
        <v>3</v>
      </c>
      <c r="K38" s="14" t="str">
        <f>+EVALUACION!L44</f>
        <v>BAJO</v>
      </c>
      <c r="L38" s="15" t="s">
        <v>114</v>
      </c>
      <c r="M38" s="14">
        <v>100</v>
      </c>
      <c r="N38" s="15" t="str">
        <f>+'EVALUACION CON CONTROLES'!G43</f>
        <v>Cumplimiento del manual de supervisión e interventoría de la Secretaría Distrital de Gobierno para un correcto seguimiento en la ejecucion del contrato.</v>
      </c>
      <c r="O38" s="15">
        <f>+'EVALUACION CON CONTROLES'!I43</f>
        <v>1</v>
      </c>
      <c r="P38" s="15">
        <f>+'EVALUACION CON CONTROLES'!J43</f>
        <v>2</v>
      </c>
      <c r="Q38" s="15">
        <f>+'EVALUACION CON CONTROLES'!K43</f>
        <v>3</v>
      </c>
      <c r="R38" s="14" t="str">
        <f>+'EVALUACION CON CONTROLES'!L43</f>
        <v>BAJO</v>
      </c>
      <c r="S38" s="15" t="str">
        <f>+'EVALUACION CON CONTROLES'!M43</f>
        <v>NO</v>
      </c>
      <c r="T38" s="15" t="str">
        <f>+'EVALUACION CON CONTROLES'!N43</f>
        <v>Ejecutor</v>
      </c>
      <c r="U38" s="130"/>
      <c r="V38" s="130"/>
      <c r="W38" s="15" t="str">
        <f>+'EVALUACION CON CONTROLES'!Q43</f>
        <v>Seguimiento técnico por parte del supervisor y/o apoyo a la supervisión.</v>
      </c>
      <c r="X38" s="16" t="str">
        <f>+'EVALUACION CON CONTROLES'!R43</f>
        <v>Durante la ejecución contractual</v>
      </c>
    </row>
    <row r="39" spans="2:24" ht="183.75" customHeight="1" x14ac:dyDescent="0.25">
      <c r="B39" s="13">
        <v>30</v>
      </c>
      <c r="C39" s="15" t="str">
        <f>+'EVALUACION CON CONTROLES'!C44:F44</f>
        <v>Calidad  de  elementos y/o servicio</v>
      </c>
      <c r="D39" s="14" t="str">
        <f>+'EVALUACION CON CONTROLES'!B44</f>
        <v>EJECUCIÓN</v>
      </c>
      <c r="E39" s="14" t="str">
        <f>VLOOKUP(C39,'IDENTIFICACION Y ANALISIS'!$B$19:$F$52,3,FALSE)</f>
        <v>General</v>
      </c>
      <c r="F39" s="14" t="str">
        <f>VLOOKUP(C39,'IDENTIFICACION Y ANALISIS'!$B$19:$F$52,4,FALSE)</f>
        <v>Externo</v>
      </c>
      <c r="G39" s="15" t="str">
        <f>+EVALUACION!H45</f>
        <v>Retrasos en las entregas tras solicitud de cambios en los mismos.</v>
      </c>
      <c r="H39" s="15">
        <f>+EVALUACION!I45</f>
        <v>1</v>
      </c>
      <c r="I39" s="15">
        <f>+EVALUACION!J45</f>
        <v>2</v>
      </c>
      <c r="J39" s="15">
        <f>+EVALUACION!K45</f>
        <v>3</v>
      </c>
      <c r="K39" s="14" t="str">
        <f>+EVALUACION!L45</f>
        <v>BAJO</v>
      </c>
      <c r="L39" s="15" t="s">
        <v>114</v>
      </c>
      <c r="M39" s="14">
        <v>100</v>
      </c>
      <c r="N39" s="15" t="str">
        <f>+'EVALUACION CON CONTROLES'!G44</f>
        <v>Cumplimiento del manual de supervisión e interventoría de la Secretaría Distrital de Gobierno para un correcto seguimiento en la ejecucion del contrato.</v>
      </c>
      <c r="O39" s="15">
        <f>+'EVALUACION CON CONTROLES'!I44</f>
        <v>1</v>
      </c>
      <c r="P39" s="15">
        <f>+'EVALUACION CON CONTROLES'!J44</f>
        <v>2</v>
      </c>
      <c r="Q39" s="15">
        <f>+'EVALUACION CON CONTROLES'!K44</f>
        <v>3</v>
      </c>
      <c r="R39" s="14" t="str">
        <f>+'EVALUACION CON CONTROLES'!L44</f>
        <v>BAJO</v>
      </c>
      <c r="S39" s="15" t="str">
        <f>+'EVALUACION CON CONTROLES'!M44</f>
        <v>NO</v>
      </c>
      <c r="T39" s="15" t="str">
        <f>+'EVALUACION CON CONTROLES'!N44</f>
        <v>Ejecutor</v>
      </c>
      <c r="U39" s="130"/>
      <c r="V39" s="130"/>
      <c r="W39" s="15" t="str">
        <f>+'EVALUACION CON CONTROLES'!Q44</f>
        <v>Seguimiento técnico por parte del supervisor y/o apoyo a la supervisión.</v>
      </c>
      <c r="X39" s="16" t="str">
        <f>+'EVALUACION CON CONTROLES'!R44</f>
        <v>Durante la ejecución contractual</v>
      </c>
    </row>
    <row r="40" spans="2:24" ht="174" customHeight="1" thickBot="1" x14ac:dyDescent="0.3">
      <c r="B40" s="27">
        <v>31</v>
      </c>
      <c r="C40" s="28" t="str">
        <f>+'EVALUACION CON CONTROLES'!C45:F45</f>
        <v>Eventos naturales tales como lluvias, inundaciones y sequias entre otros</v>
      </c>
      <c r="D40" s="29" t="str">
        <f>+'EVALUACION CON CONTROLES'!B45</f>
        <v>EJECUCIÓN</v>
      </c>
      <c r="E40" s="29" t="str">
        <f>VLOOKUP(C40,'IDENTIFICACION Y ANALISIS'!$B$19:$F$52,3,FALSE)</f>
        <v>General</v>
      </c>
      <c r="F40" s="29" t="str">
        <f>VLOOKUP(C40,'IDENTIFICACION Y ANALISIS'!$B$19:$F$52,4,FALSE)</f>
        <v>Externo</v>
      </c>
      <c r="G40" s="28" t="str">
        <f>+EVALUACION!H46</f>
        <v>Suspensión del contrato</v>
      </c>
      <c r="H40" s="28">
        <f>+EVALUACION!I46</f>
        <v>1</v>
      </c>
      <c r="I40" s="28">
        <f>+EVALUACION!J46</f>
        <v>4</v>
      </c>
      <c r="J40" s="28">
        <f>+EVALUACION!K46</f>
        <v>5</v>
      </c>
      <c r="K40" s="29" t="str">
        <f>+EVALUACION!L46</f>
        <v>MEDIO</v>
      </c>
      <c r="L40" s="28" t="s">
        <v>115</v>
      </c>
      <c r="M40" s="29" t="s">
        <v>182</v>
      </c>
      <c r="N40" s="28" t="str">
        <f>+'EVALUACION CON CONTROLES'!G45</f>
        <v>Cumplimiento del manual de supervisión e interventoría de la Secretaría Distrital de Gobierno para un correcto seguimiento en la ejecucion del contrato.</v>
      </c>
      <c r="O40" s="28">
        <f>+'EVALUACION CON CONTROLES'!I45</f>
        <v>1</v>
      </c>
      <c r="P40" s="28">
        <f>+'EVALUACION CON CONTROLES'!J45</f>
        <v>4</v>
      </c>
      <c r="Q40" s="28">
        <f>+'EVALUACION CON CONTROLES'!K45</f>
        <v>5</v>
      </c>
      <c r="R40" s="29" t="str">
        <f>+'EVALUACION CON CONTROLES'!L45</f>
        <v>MEDIO</v>
      </c>
      <c r="S40" s="28" t="str">
        <f>+'EVALUACION CON CONTROLES'!M45</f>
        <v>NO</v>
      </c>
      <c r="T40" s="28" t="str">
        <f>+'EVALUACION CON CONTROLES'!N45</f>
        <v>Ejecutor</v>
      </c>
      <c r="U40" s="131"/>
      <c r="V40" s="131"/>
      <c r="W40" s="28" t="str">
        <f>+'EVALUACION CON CONTROLES'!Q45</f>
        <v>Seguimiento técnico por parte del supervisor y/o apoyo a la supervisión.</v>
      </c>
      <c r="X40" s="115" t="str">
        <f>+'EVALUACION CON CONTROLES'!R45</f>
        <v>Durante la ejecución contractual</v>
      </c>
    </row>
    <row r="41" spans="2:24" ht="13.5" customHeight="1" x14ac:dyDescent="0.25">
      <c r="B41" s="39"/>
      <c r="X41" s="40"/>
    </row>
    <row r="42" spans="2:24" ht="13.5" customHeight="1" x14ac:dyDescent="0.3">
      <c r="B42" s="39"/>
      <c r="E42" s="10"/>
      <c r="F42" s="297" t="s">
        <v>106</v>
      </c>
      <c r="G42" s="297"/>
      <c r="H42" s="10"/>
      <c r="I42" s="10"/>
      <c r="J42" s="298" t="s">
        <v>20</v>
      </c>
      <c r="K42" s="298"/>
      <c r="L42" s="298"/>
      <c r="M42" s="298"/>
      <c r="X42" s="40"/>
    </row>
    <row r="43" spans="2:24" ht="13.5" customHeight="1" x14ac:dyDescent="0.3">
      <c r="B43" s="39"/>
      <c r="E43" s="313" t="s">
        <v>2</v>
      </c>
      <c r="F43" s="35" t="s">
        <v>14</v>
      </c>
      <c r="G43" s="35" t="s">
        <v>13</v>
      </c>
      <c r="H43" s="10"/>
      <c r="I43" s="10"/>
      <c r="J43" s="328" t="s">
        <v>19</v>
      </c>
      <c r="K43" s="329"/>
      <c r="L43" s="328" t="s">
        <v>13</v>
      </c>
      <c r="M43" s="329"/>
      <c r="X43" s="40"/>
    </row>
    <row r="44" spans="2:24" ht="13.5" customHeight="1" x14ac:dyDescent="0.3">
      <c r="B44" s="39"/>
      <c r="E44" s="313"/>
      <c r="F44" s="15" t="s">
        <v>8</v>
      </c>
      <c r="G44" s="15">
        <v>1</v>
      </c>
      <c r="H44" s="10"/>
      <c r="I44" s="10"/>
      <c r="J44" s="301" t="s">
        <v>16</v>
      </c>
      <c r="K44" s="302"/>
      <c r="L44" s="303">
        <v>1</v>
      </c>
      <c r="M44" s="303"/>
      <c r="X44" s="40"/>
    </row>
    <row r="45" spans="2:24" ht="13.5" customHeight="1" x14ac:dyDescent="0.3">
      <c r="B45" s="39"/>
      <c r="E45" s="313"/>
      <c r="F45" s="15" t="s">
        <v>9</v>
      </c>
      <c r="G45" s="15">
        <v>2</v>
      </c>
      <c r="H45" s="10"/>
      <c r="I45" s="10"/>
      <c r="J45" s="301" t="s">
        <v>17</v>
      </c>
      <c r="K45" s="302"/>
      <c r="L45" s="303">
        <v>2</v>
      </c>
      <c r="M45" s="303"/>
      <c r="X45" s="40"/>
    </row>
    <row r="46" spans="2:24" ht="13.5" customHeight="1" x14ac:dyDescent="0.3">
      <c r="B46" s="39"/>
      <c r="E46" s="313"/>
      <c r="F46" s="15" t="s">
        <v>10</v>
      </c>
      <c r="G46" s="15">
        <v>3</v>
      </c>
      <c r="H46" s="10"/>
      <c r="I46" s="10"/>
      <c r="J46" s="301" t="s">
        <v>1</v>
      </c>
      <c r="K46" s="302"/>
      <c r="L46" s="303">
        <v>3</v>
      </c>
      <c r="M46" s="303"/>
      <c r="X46" s="40"/>
    </row>
    <row r="47" spans="2:24" ht="13.5" customHeight="1" x14ac:dyDescent="0.3">
      <c r="B47" s="39"/>
      <c r="E47" s="313"/>
      <c r="F47" s="15" t="s">
        <v>11</v>
      </c>
      <c r="G47" s="15">
        <v>4</v>
      </c>
      <c r="H47" s="10"/>
      <c r="I47" s="10"/>
      <c r="J47" s="301" t="s">
        <v>18</v>
      </c>
      <c r="K47" s="302"/>
      <c r="L47" s="303">
        <v>4</v>
      </c>
      <c r="M47" s="303"/>
      <c r="X47" s="40"/>
    </row>
    <row r="48" spans="2:24" ht="13.5" customHeight="1" x14ac:dyDescent="0.3">
      <c r="B48" s="39"/>
      <c r="E48" s="313"/>
      <c r="F48" s="15" t="s">
        <v>12</v>
      </c>
      <c r="G48" s="15">
        <v>5</v>
      </c>
      <c r="H48" s="10"/>
      <c r="I48" s="10"/>
      <c r="J48" s="301" t="s">
        <v>0</v>
      </c>
      <c r="K48" s="302"/>
      <c r="L48" s="303">
        <v>5</v>
      </c>
      <c r="M48" s="303"/>
      <c r="X48" s="40"/>
    </row>
    <row r="49" spans="2:24" ht="13.5" customHeight="1" x14ac:dyDescent="0.3">
      <c r="B49" s="39"/>
      <c r="D49" s="10"/>
      <c r="E49" s="10"/>
      <c r="F49" s="10"/>
      <c r="G49" s="10"/>
      <c r="H49" s="10"/>
      <c r="I49" s="10"/>
      <c r="J49" s="10"/>
      <c r="K49" s="10"/>
      <c r="L49" s="10"/>
      <c r="M49" s="10"/>
      <c r="X49" s="40"/>
    </row>
    <row r="50" spans="2:24" ht="13.5" customHeight="1" x14ac:dyDescent="0.3">
      <c r="B50" s="39"/>
      <c r="D50" s="298" t="s">
        <v>21</v>
      </c>
      <c r="E50" s="298"/>
      <c r="F50" s="298"/>
      <c r="G50" s="298"/>
      <c r="H50" s="298"/>
      <c r="I50" s="298"/>
      <c r="J50" s="298"/>
      <c r="K50" s="298"/>
      <c r="X50" s="40"/>
    </row>
    <row r="51" spans="2:24" ht="13.5" customHeight="1" x14ac:dyDescent="0.3">
      <c r="B51" s="39"/>
      <c r="D51" s="309" t="s">
        <v>14</v>
      </c>
      <c r="E51" s="309" t="s">
        <v>13</v>
      </c>
      <c r="F51" s="304" t="s">
        <v>16</v>
      </c>
      <c r="G51" s="304"/>
      <c r="H51" s="299" t="s">
        <v>17</v>
      </c>
      <c r="I51" s="300"/>
      <c r="J51" s="36" t="s">
        <v>1</v>
      </c>
      <c r="K51" s="36" t="s">
        <v>18</v>
      </c>
      <c r="L51" s="35" t="s">
        <v>0</v>
      </c>
      <c r="P51" s="298" t="s">
        <v>15</v>
      </c>
      <c r="Q51" s="298"/>
      <c r="R51" s="298"/>
      <c r="S51" s="298"/>
      <c r="T51" s="298"/>
      <c r="X51" s="40"/>
    </row>
    <row r="52" spans="2:24" ht="13.5" customHeight="1" x14ac:dyDescent="0.3">
      <c r="B52" s="39"/>
      <c r="D52" s="309"/>
      <c r="E52" s="309"/>
      <c r="F52" s="312">
        <v>1</v>
      </c>
      <c r="G52" s="312"/>
      <c r="H52" s="310">
        <v>2</v>
      </c>
      <c r="I52" s="311"/>
      <c r="J52" s="37">
        <v>3</v>
      </c>
      <c r="K52" s="37">
        <v>4</v>
      </c>
      <c r="L52" s="37">
        <v>5</v>
      </c>
      <c r="P52" s="304" t="s">
        <v>21</v>
      </c>
      <c r="Q52" s="304"/>
      <c r="R52" s="304"/>
      <c r="S52" s="304" t="s">
        <v>22</v>
      </c>
      <c r="T52" s="304"/>
      <c r="X52" s="40"/>
    </row>
    <row r="53" spans="2:24" ht="13.5" customHeight="1" x14ac:dyDescent="0.25">
      <c r="B53" s="39"/>
      <c r="D53" s="15" t="s">
        <v>8</v>
      </c>
      <c r="E53" s="17">
        <v>1</v>
      </c>
      <c r="F53" s="290">
        <v>2</v>
      </c>
      <c r="G53" s="290"/>
      <c r="H53" s="325">
        <v>3</v>
      </c>
      <c r="I53" s="326"/>
      <c r="J53" s="33">
        <v>4</v>
      </c>
      <c r="K53" s="38">
        <v>5</v>
      </c>
      <c r="L53" s="32">
        <v>6</v>
      </c>
      <c r="P53" s="291" t="s">
        <v>23</v>
      </c>
      <c r="Q53" s="291"/>
      <c r="R53" s="291"/>
      <c r="S53" s="289" t="s">
        <v>24</v>
      </c>
      <c r="T53" s="289"/>
      <c r="X53" s="40"/>
    </row>
    <row r="54" spans="2:24" ht="13.5" customHeight="1" x14ac:dyDescent="0.25">
      <c r="B54" s="39"/>
      <c r="D54" s="15" t="s">
        <v>9</v>
      </c>
      <c r="E54" s="17">
        <v>2</v>
      </c>
      <c r="F54" s="290">
        <v>3</v>
      </c>
      <c r="G54" s="290"/>
      <c r="H54" s="325">
        <v>4</v>
      </c>
      <c r="I54" s="326"/>
      <c r="J54" s="38">
        <v>5</v>
      </c>
      <c r="K54" s="32">
        <v>6</v>
      </c>
      <c r="L54" s="32">
        <v>7</v>
      </c>
      <c r="P54" s="322" t="s">
        <v>25</v>
      </c>
      <c r="Q54" s="322"/>
      <c r="R54" s="322"/>
      <c r="S54" s="289" t="s">
        <v>26</v>
      </c>
      <c r="T54" s="289"/>
      <c r="X54" s="40"/>
    </row>
    <row r="55" spans="2:24" ht="13.5" customHeight="1" x14ac:dyDescent="0.25">
      <c r="B55" s="39"/>
      <c r="D55" s="15" t="s">
        <v>10</v>
      </c>
      <c r="E55" s="17">
        <v>3</v>
      </c>
      <c r="F55" s="290">
        <v>4</v>
      </c>
      <c r="G55" s="290"/>
      <c r="H55" s="305">
        <v>5</v>
      </c>
      <c r="I55" s="306"/>
      <c r="J55" s="32">
        <v>6</v>
      </c>
      <c r="K55" s="32">
        <v>7</v>
      </c>
      <c r="L55" s="34">
        <v>8</v>
      </c>
      <c r="P55" s="327">
        <v>5</v>
      </c>
      <c r="Q55" s="327"/>
      <c r="R55" s="327"/>
      <c r="S55" s="289" t="s">
        <v>27</v>
      </c>
      <c r="T55" s="289"/>
      <c r="X55" s="40"/>
    </row>
    <row r="56" spans="2:24" ht="13.5" customHeight="1" x14ac:dyDescent="0.25">
      <c r="B56" s="39"/>
      <c r="D56" s="15" t="s">
        <v>11</v>
      </c>
      <c r="E56" s="17">
        <v>4</v>
      </c>
      <c r="F56" s="327">
        <v>5</v>
      </c>
      <c r="G56" s="327"/>
      <c r="H56" s="323">
        <v>6</v>
      </c>
      <c r="I56" s="324"/>
      <c r="J56" s="32">
        <v>7</v>
      </c>
      <c r="K56" s="34">
        <v>8</v>
      </c>
      <c r="L56" s="34">
        <v>9</v>
      </c>
      <c r="P56" s="290" t="s">
        <v>28</v>
      </c>
      <c r="Q56" s="290"/>
      <c r="R56" s="290"/>
      <c r="S56" s="289" t="s">
        <v>29</v>
      </c>
      <c r="T56" s="289"/>
      <c r="X56" s="40"/>
    </row>
    <row r="57" spans="2:24" ht="13.5" customHeight="1" x14ac:dyDescent="0.25">
      <c r="B57" s="39"/>
      <c r="D57" s="15" t="s">
        <v>12</v>
      </c>
      <c r="E57" s="17">
        <v>5</v>
      </c>
      <c r="F57" s="322">
        <v>6</v>
      </c>
      <c r="G57" s="322"/>
      <c r="H57" s="323">
        <v>7</v>
      </c>
      <c r="I57" s="324"/>
      <c r="J57" s="34">
        <v>8</v>
      </c>
      <c r="K57" s="34">
        <v>9</v>
      </c>
      <c r="L57" s="34">
        <v>10</v>
      </c>
      <c r="X57" s="40"/>
    </row>
    <row r="58" spans="2:24" ht="13.5" customHeight="1" thickBot="1" x14ac:dyDescent="0.35">
      <c r="B58" s="18"/>
      <c r="C58" s="19"/>
      <c r="D58" s="20"/>
      <c r="E58" s="20"/>
      <c r="F58" s="20"/>
      <c r="G58" s="20"/>
      <c r="H58" s="20"/>
      <c r="I58" s="20"/>
      <c r="J58" s="20"/>
      <c r="K58" s="20"/>
      <c r="L58" s="20"/>
      <c r="M58" s="20"/>
      <c r="N58" s="19"/>
      <c r="O58" s="19"/>
      <c r="P58" s="19"/>
      <c r="Q58" s="19"/>
      <c r="R58" s="19"/>
      <c r="S58" s="19"/>
      <c r="T58" s="19"/>
      <c r="U58" s="19"/>
      <c r="V58" s="19"/>
      <c r="W58" s="19"/>
      <c r="X58" s="21"/>
    </row>
    <row r="59" spans="2:24" ht="16.5" customHeight="1" x14ac:dyDescent="0.3">
      <c r="D59" s="10"/>
      <c r="F59" s="10"/>
      <c r="G59" s="10"/>
      <c r="H59" s="10"/>
      <c r="I59" s="10"/>
      <c r="J59" s="10"/>
      <c r="K59" s="10"/>
      <c r="L59" s="10"/>
      <c r="M59" s="10"/>
      <c r="N59" s="10"/>
      <c r="O59" s="10"/>
      <c r="P59" s="10"/>
      <c r="Q59" s="10"/>
      <c r="R59" s="10"/>
    </row>
    <row r="60" spans="2:24" ht="42" customHeight="1" x14ac:dyDescent="0.3">
      <c r="B60" s="314" t="s">
        <v>183</v>
      </c>
      <c r="C60" s="314"/>
      <c r="D60" s="314"/>
      <c r="E60" s="314"/>
      <c r="F60" s="314"/>
      <c r="G60" s="10"/>
      <c r="H60" s="10"/>
      <c r="I60" s="10"/>
      <c r="J60" s="10"/>
      <c r="K60" s="10"/>
      <c r="L60" s="10"/>
      <c r="M60" s="10"/>
      <c r="N60" s="10"/>
      <c r="O60" s="10"/>
      <c r="P60" s="10"/>
      <c r="Q60" s="10"/>
      <c r="R60" s="10"/>
    </row>
    <row r="61" spans="2:24" ht="12.75" customHeight="1" x14ac:dyDescent="0.3">
      <c r="D61" s="10"/>
      <c r="F61" s="10"/>
      <c r="G61" s="10"/>
      <c r="H61" s="10"/>
      <c r="I61" s="10"/>
      <c r="J61" s="10"/>
      <c r="K61" s="10"/>
      <c r="L61" s="10"/>
      <c r="M61" s="10"/>
      <c r="N61" s="10"/>
      <c r="O61" s="10"/>
      <c r="P61" s="10"/>
      <c r="Q61" s="10"/>
      <c r="R61" s="10"/>
    </row>
    <row r="62" spans="2:24" hidden="1" x14ac:dyDescent="0.3">
      <c r="B62" s="12" t="s">
        <v>114</v>
      </c>
      <c r="D62" s="10"/>
      <c r="F62" s="10"/>
      <c r="G62" s="10"/>
      <c r="H62" s="10"/>
      <c r="I62" s="10"/>
      <c r="J62" s="10"/>
      <c r="K62" s="10"/>
      <c r="L62" s="10"/>
      <c r="M62" s="10"/>
      <c r="N62" s="10"/>
      <c r="O62" s="10"/>
      <c r="P62" s="10"/>
      <c r="Q62" s="10"/>
      <c r="R62" s="10"/>
    </row>
    <row r="63" spans="2:24" hidden="1" x14ac:dyDescent="0.3">
      <c r="B63" s="12" t="s">
        <v>113</v>
      </c>
      <c r="D63" s="22"/>
      <c r="F63" s="10"/>
      <c r="G63" s="22"/>
      <c r="H63" s="22"/>
      <c r="I63" s="22"/>
      <c r="J63" s="22"/>
      <c r="K63" s="22"/>
      <c r="L63" s="22"/>
      <c r="M63" s="22"/>
      <c r="N63" s="22"/>
      <c r="O63" s="22"/>
      <c r="P63" s="22"/>
      <c r="Q63" s="22"/>
      <c r="R63" s="22"/>
    </row>
    <row r="64" spans="2:24" ht="28" hidden="1" x14ac:dyDescent="0.3">
      <c r="B64" s="12" t="s">
        <v>115</v>
      </c>
      <c r="D64" s="10"/>
      <c r="F64" s="10"/>
      <c r="G64" s="10"/>
      <c r="H64" s="10"/>
      <c r="I64" s="10"/>
      <c r="J64" s="10"/>
      <c r="K64" s="10"/>
      <c r="L64" s="10"/>
      <c r="M64" s="10"/>
      <c r="N64" s="10"/>
      <c r="O64" s="10"/>
      <c r="P64" s="10"/>
      <c r="Q64" s="10"/>
      <c r="R64" s="10"/>
    </row>
    <row r="65" spans="4:18" x14ac:dyDescent="0.3">
      <c r="D65" s="10"/>
      <c r="F65" s="10"/>
      <c r="G65" s="10"/>
      <c r="H65" s="10"/>
      <c r="I65" s="10"/>
      <c r="J65" s="10"/>
      <c r="K65" s="10"/>
      <c r="L65" s="10"/>
      <c r="M65" s="10"/>
      <c r="N65" s="10"/>
      <c r="O65" s="10"/>
      <c r="P65" s="10"/>
      <c r="Q65" s="10"/>
      <c r="R65" s="10"/>
    </row>
    <row r="66" spans="4:18" x14ac:dyDescent="0.3">
      <c r="D66" s="10"/>
      <c r="F66" s="10"/>
      <c r="G66" s="10"/>
      <c r="H66" s="10"/>
      <c r="I66" s="10"/>
      <c r="J66" s="10"/>
      <c r="K66" s="10"/>
      <c r="L66" s="10"/>
      <c r="M66" s="10"/>
      <c r="N66" s="10"/>
      <c r="O66" s="10"/>
      <c r="P66" s="10"/>
      <c r="Q66" s="10"/>
      <c r="R66" s="10"/>
    </row>
    <row r="67" spans="4:18" x14ac:dyDescent="0.3">
      <c r="D67" s="10"/>
      <c r="F67" s="10"/>
      <c r="G67" s="10"/>
      <c r="H67" s="10"/>
      <c r="I67" s="10"/>
      <c r="J67" s="10"/>
      <c r="K67" s="10"/>
      <c r="L67" s="10"/>
      <c r="M67" s="10"/>
      <c r="N67" s="10"/>
      <c r="O67" s="10"/>
      <c r="P67" s="10"/>
      <c r="Q67" s="10"/>
      <c r="R67" s="10"/>
    </row>
    <row r="68" spans="4:18" ht="12.75" customHeight="1" x14ac:dyDescent="0.3">
      <c r="D68" s="10"/>
    </row>
    <row r="69" spans="4:18" x14ac:dyDescent="0.3">
      <c r="D69" s="10"/>
    </row>
  </sheetData>
  <mergeCells count="50">
    <mergeCell ref="B60:F60"/>
    <mergeCell ref="W2:X4"/>
    <mergeCell ref="B7:X8"/>
    <mergeCell ref="F57:G57"/>
    <mergeCell ref="H57:I57"/>
    <mergeCell ref="P52:R52"/>
    <mergeCell ref="H54:I54"/>
    <mergeCell ref="H53:I53"/>
    <mergeCell ref="F55:G55"/>
    <mergeCell ref="F56:G56"/>
    <mergeCell ref="P55:R55"/>
    <mergeCell ref="H56:I56"/>
    <mergeCell ref="P54:R54"/>
    <mergeCell ref="L43:M43"/>
    <mergeCell ref="J43:K43"/>
    <mergeCell ref="J46:K46"/>
    <mergeCell ref="S52:T52"/>
    <mergeCell ref="J47:K47"/>
    <mergeCell ref="P51:T51"/>
    <mergeCell ref="B2:B4"/>
    <mergeCell ref="C2:V4"/>
    <mergeCell ref="E51:E52"/>
    <mergeCell ref="H52:I52"/>
    <mergeCell ref="J48:K48"/>
    <mergeCell ref="L48:M48"/>
    <mergeCell ref="D51:D52"/>
    <mergeCell ref="F52:G52"/>
    <mergeCell ref="E43:E48"/>
    <mergeCell ref="S53:T53"/>
    <mergeCell ref="F53:G53"/>
    <mergeCell ref="S54:T54"/>
    <mergeCell ref="S55:T55"/>
    <mergeCell ref="H55:I55"/>
    <mergeCell ref="F54:G54"/>
    <mergeCell ref="S56:T56"/>
    <mergeCell ref="P56:R56"/>
    <mergeCell ref="P53:R53"/>
    <mergeCell ref="B9:R9"/>
    <mergeCell ref="B6:X6"/>
    <mergeCell ref="F42:G42"/>
    <mergeCell ref="J42:M42"/>
    <mergeCell ref="H51:I51"/>
    <mergeCell ref="J44:K44"/>
    <mergeCell ref="J45:K45"/>
    <mergeCell ref="L46:M46"/>
    <mergeCell ref="L47:M47"/>
    <mergeCell ref="D50:K50"/>
    <mergeCell ref="F51:G51"/>
    <mergeCell ref="L44:M44"/>
    <mergeCell ref="L45:M45"/>
  </mergeCells>
  <phoneticPr fontId="1" type="noConversion"/>
  <conditionalFormatting sqref="K11:K40">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40">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40"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1" manualBreakCount="1">
    <brk id="17"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Company>Workgroup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Nataly Salamanca Mesa</cp:lastModifiedBy>
  <cp:lastPrinted>2021-08-05T16:35:29Z</cp:lastPrinted>
  <dcterms:created xsi:type="dcterms:W3CDTF">2007-06-14T01:55:06Z</dcterms:created>
  <dcterms:modified xsi:type="dcterms:W3CDTF">2024-10-04T16:34:11Z</dcterms:modified>
</cp:coreProperties>
</file>