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D:\DTOR\2024\DTOR\DTOR - CON -50\ESTUDIOS PREVIOS\EP PROVEEDORES\SEPTIEMBRE\Botes y motores\EVALUACIONES\"/>
    </mc:Choice>
  </mc:AlternateContent>
  <xr:revisionPtr revIDLastSave="0" documentId="13_ncr:1_{D4747A16-CED0-4A07-ACCE-339A317EFAF7}" xr6:coauthVersionLast="47" xr6:coauthVersionMax="47" xr10:uidLastSave="{00000000-0000-0000-0000-000000000000}"/>
  <bookViews>
    <workbookView xWindow="-120" yWindow="-120" windowWidth="29040" windowHeight="15720" xr2:uid="{D8A5E997-ED5E-476C-960A-B60C38956A3D}"/>
  </bookViews>
  <sheets>
    <sheet name="Presupuesto oficial" sheetId="2"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1" i="2" l="1"/>
  <c r="I12" i="2"/>
  <c r="I15" i="2"/>
  <c r="I18" i="2"/>
  <c r="I10" i="2"/>
  <c r="H20" i="2"/>
  <c r="I20" i="2" s="1"/>
  <c r="H19" i="2"/>
  <c r="I19" i="2" s="1"/>
  <c r="H18" i="2"/>
  <c r="H17" i="2"/>
  <c r="I17" i="2" s="1"/>
  <c r="H16" i="2"/>
  <c r="I16" i="2" s="1"/>
  <c r="H15" i="2"/>
  <c r="H14" i="2"/>
  <c r="I14" i="2" s="1"/>
  <c r="H13" i="2"/>
  <c r="I13" i="2" s="1"/>
  <c r="H10" i="2"/>
  <c r="I21" i="2" l="1"/>
</calcChain>
</file>

<file path=xl/sharedStrings.xml><?xml version="1.0" encoding="utf-8"?>
<sst xmlns="http://schemas.openxmlformats.org/spreadsheetml/2006/main" count="73" uniqueCount="42">
  <si>
    <t>ITEM</t>
  </si>
  <si>
    <t>DESCRIPCION</t>
  </si>
  <si>
    <t>UNIDAD DE MEDIDA</t>
  </si>
  <si>
    <t>CANTIDAD</t>
  </si>
  <si>
    <t>unidad</t>
  </si>
  <si>
    <t xml:space="preserve">Extintor Multipropósito ABC de 10 libras con boquilla, incluye gancho para colgar.   </t>
  </si>
  <si>
    <t>Bandera Marítima Colombia medidas: 70 cm x 50 cm</t>
  </si>
  <si>
    <t>Global</t>
  </si>
  <si>
    <t>REMOLQUE PARA LANCHA DE 8 METROS
Tubo reforzado personalizado (CRT) con travesaños en V profunda y soportes pivotantes en L
Doble Eje 
Tren de aterrizaje ajustable
Guardabarros  que soportan carga
2 juegos de literas alfombradas
Cableado completamente conectado a tierra
LED sumergible
Soporte de cabrestante resistente y correa con cadena/cable de seguridad con ojo de arco
Tope de proa que no dejan marcas
Gato de lengüeta de lujo con rueda de 9"
Guías verticales en  PVC.
sujetadores laterales
Rodillo trasero de 10” para protector de espejo de popa
neumáticos radiales</t>
  </si>
  <si>
    <t xml:space="preserve">Chaleco salvavidas para adulto de categoría 100 N conforme a la norma ISO 12402-4.
Talla: mayor a 80 kg </t>
  </si>
  <si>
    <t xml:space="preserve">Chaleco salvavidas para adulto de categoría 100 N conforme a la norma ISO 12402-4.
Talla: Entre 40 kg -80 kg  </t>
  </si>
  <si>
    <t>Botiquín de primeros auxilios Tipo C, el cual incluye:     
1 Morral grande de 52cm x 36cm x 13 cm compuesto por dos bolsillos (uno grande con compartimientos para almacenar los elementos y uno pequeño) elaborado en lona, reata para cargar en hombros.
20 Gasa Estéril 7.5x7.5 por 5 Unidades
2 Compresa Abdominal
4 Esparadrapo de Tela 4 pulgadas x5 Yardas
2 Bajalenguas Paquete x 20 Unidades
4 Venda Elástica 2 pulgadas x 5 Yardas
4 Venda Elástica 3 pulgadas x 5 Yardas
4 Venda Elástica 5 pulgadas x 5 Yardas
4 Venda de Algodón 3 pulgadas x 5 Yardas
4 Venda de Algodón 5 pulgadas x 5 Yardas
2 Yodopovidona Solución 120Ml
10 Solución Salina 250Ml
2 Guante Látex por caja de 100
2 Termómetro Digital
2 Alcohol Antiséptico frasco x 350Ml
2 Linterna Dinamo Recargable No necesita pilas
2 Tijera Universal para trauma
1 Cuello Para Inmovilización Cervical Uso Adulto Mul
1 Kit x 3 Piezas Inmovilizadores En cartón plast Ad brazo pierna y tobillo
2 Vasos Paquete x 25 Unidades
4 Ácido Acetil Salicílico Tabletas x 10 Unidades
4 Acetaminofén 500 Mg Tabletas x 10 Unidades.
4 Hidróxido de Aluminio Tabletas x 10
2 Barrera Plástica de Protección Para Rcp Tipo Llavero</t>
  </si>
  <si>
    <t>Rollo Cabo Náutico Trenzado para asegurar embarcaciones y equipos de forma segura. 
-Material: Nailon
-Diámetro: 12 mm
-Largo: 30 m</t>
  </si>
  <si>
    <t>Transporte, entrega y descargue a los sitios establecidos por las áreas protegidas:
-Parque Nacional Natural Serranía Manacacías Municipio San Martin de los llanos -Vereda Pto. Castro - Caño Cumaral - Cabaña el Placer 3°34'1.10"N 72°24'53.71"O
-Oficina del Parque Nacional Natural Tinigua ubicada en la zona urbana del Municipio de La Macarena – Meta.</t>
  </si>
  <si>
    <r>
      <t xml:space="preserve">MOTOR PARA LANCHA 50HP - 4T
</t>
    </r>
    <r>
      <rPr>
        <sz val="10"/>
        <color rgb="FF000000"/>
        <rFont val="Verdana"/>
        <family val="2"/>
      </rPr>
      <t>ESPECIFICACIONES TECNICAS
Tipo de motor: 4 Tiempos - 4 Cilindros en línea SOHC
Cilindrada:  935 c.c
Diámetro por carrera:  63 x 75 mm
Potencia de salida: 50 HP @ 5500 rpm
Rango máx.: 5000 - 6000 rpm
Régimen mín.: 900 - 1000 rpm
Bujía: DPR6EA-9
Relación de  compresión: 9,3 : 1
Encendido: CDI
Sistema de combustible: 4 carburadores
Sistema de arranque: Eléctrico
Sistema de mandos: Manuales  
Sistema de inclinación: Manual asistido
Sistema de lubricación: Por carácter húmedo
Peso seco: 117 - 121 kg</t>
    </r>
  </si>
  <si>
    <t>EVALUACIÓN ECONOMICA FINAL</t>
  </si>
  <si>
    <t>CUMPLE O NO CUMPLE CON LA DESCRIPCIÓN Y CANTIDAD</t>
  </si>
  <si>
    <t>VALOR UNITARIO</t>
  </si>
  <si>
    <t>VALOR TOTAL</t>
  </si>
  <si>
    <t>HABILITADO -         NO HABILITADO</t>
  </si>
  <si>
    <t xml:space="preserve"> MULTISERVI M&amp;P S.A.S</t>
  </si>
  <si>
    <t>MOTOR PARA LANCHA 20HP - 4T
ESPECIFICACIONES TECNICAS
Tipo de motor:  4 Tiempos - 2 Cilindros
Cilindrada: 362 c.c
Diámetro por carrera: 63 x 58.1 mm
Potencia de salida: 20 HP @ 5500 rpm
Rango máx.: 5000 - 6000 rpm
Régimen mín.: 1000 - 1100 rpm
Bujía: DPR6EA-9
Relación de compresión: 9,3 : 1
Encendido: CDI
Sistema de arranque: Manual
Sistema de mandos: Manuales  
Sistema de inclinación: Manual
Sistema de lubricación: Por carácter húmedo
Peso seco:  51 -  54kg</t>
  </si>
  <si>
    <t>LANCHA utilitario tipo canoa 8 metros para uso en ríos y lagunas.  Diseñada y construida con materiales avalados por la norma técnica colombiana (NTC - ISO - 12215).
Eslora: 8 metros  - 26,2’
Manga: minimo 1.3 metros - 4,26’
Puntal: minimo 0.45 metros  - 1,47’
Carga útil: 1.200 kg - 2,645 Lb.
Peso aproximado: 280 kg - 617 Lb
Altura espejo: 0.38 m - 15’’
INCLUYE: 
5 Costillas en P.R.F.V.
1 Banca piloto en P.R.F.V.
1 Repisa en P.R.F.V. o en madera forrada con P.R.F.V
1 Tabique en popa
1 Placa transom en aluminio
1 Protector espejo en P.R.F.V.
1 Tapón palanca de 1 1/4"
3 Tornillo de ojo 3/8" en acero inoxidable                                                                                                                                              1 Toldo de cobertura total bote (Instalado)
Cálculo estructural bajo NTC ISO 12215
Fabricación certificada bajo norma ISO 9001: 2015
Fabricación certificada bajo norma BASC V5</t>
  </si>
  <si>
    <t>Presupuesto Oficial: $ 195.227.789</t>
  </si>
  <si>
    <t>Objeto: OR00-P3202008-032 Adquisición de lanchas y motores fuera de borda para la implementación de las acciones programadas en los planes de manejo de las áreas protegidas de la Dirección Territorial Orinoquia</t>
  </si>
  <si>
    <t xml:space="preserve">Proceso: DTOR-SASI-014-2024 </t>
  </si>
  <si>
    <t xml:space="preserve"> VALOR TOTAL PROPUESTA ECONOMICA</t>
  </si>
  <si>
    <t>CUMPLE</t>
  </si>
  <si>
    <t xml:space="preserve">HABILITADO </t>
  </si>
  <si>
    <t>Aprobó</t>
  </si>
  <si>
    <t>Edgar Olaya Ospina</t>
  </si>
  <si>
    <t xml:space="preserve">Director Territorial Orinoquia </t>
  </si>
  <si>
    <t xml:space="preserve">Edgar Eduardo Lozano / Jefe del PNN Tinigua </t>
  </si>
  <si>
    <t>William Alberto Zorro Maldonado / Jefe del PNN Serranìa de Manacacìas</t>
  </si>
  <si>
    <t xml:space="preserve">Proyectó: </t>
  </si>
  <si>
    <t xml:space="preserve">Maby Katerin Falla Tovar / Contratista </t>
  </si>
  <si>
    <t xml:space="preserve">Javier Duarte Vargas/ Contratista </t>
  </si>
  <si>
    <t xml:space="preserve">Gustavo Gonzalez Bonilla/ Contratista </t>
  </si>
  <si>
    <t>_________________________________________</t>
  </si>
  <si>
    <t>________________________________________________________</t>
  </si>
  <si>
    <t>_____________________________________</t>
  </si>
  <si>
    <t>OBSEVACIONES: Se evidencio que la oferta económica presentada por el proponente MULTISERVI M&amp;P S.A.S, identificada con Nit 901.369.751-6 presentaba errores aritméticos, por lo cual la entidad procedió a realizar la respectiva corrección, determinando que el valor total de la propuesta corresponde a $195.224.692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</si>
</sst>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43" formatCode="_-* #,##0.00_-;\-* #,##0.00_-;_-* &quot;-&quot;??_-;_-@_-"/>
    <numFmt numFmtId="165" formatCode="_-* #,##0_-;\-* #,##0_-;_-* &quot;-&quot;??_-;_-@_-"/>
  </numFmts>
  <fonts count="8" x14ac:knownFonts="1">
    <font>
      <sz val="11"/>
      <color theme="1"/>
      <name val="Calibri"/>
      <family val="2"/>
      <scheme val="minor"/>
    </font>
    <font>
      <b/>
      <sz val="11"/>
      <color theme="1"/>
      <name val="Calibri"/>
      <family val="2"/>
      <scheme val="minor"/>
    </font>
    <font>
      <b/>
      <sz val="10"/>
      <color theme="1"/>
      <name val="Verdana"/>
      <family val="2"/>
    </font>
    <font>
      <sz val="10"/>
      <color theme="1"/>
      <name val="Verdana"/>
      <family val="2"/>
    </font>
    <font>
      <b/>
      <sz val="10"/>
      <color rgb="FF000000"/>
      <name val="Verdana"/>
      <family val="2"/>
    </font>
    <font>
      <sz val="10"/>
      <color rgb="FF000000"/>
      <name val="Verdana"/>
      <family val="2"/>
    </font>
    <font>
      <sz val="11"/>
      <color theme="1"/>
      <name val="Calibri"/>
      <family val="2"/>
      <scheme val="minor"/>
    </font>
    <font>
      <b/>
      <sz val="8"/>
      <color theme="1"/>
      <name val="Verdana"/>
      <family val="2"/>
    </font>
  </fonts>
  <fills count="6">
    <fill>
      <patternFill patternType="none"/>
    </fill>
    <fill>
      <patternFill patternType="gray125"/>
    </fill>
    <fill>
      <patternFill patternType="solid">
        <fgColor rgb="FFFFFFFF"/>
        <bgColor indexed="64"/>
      </patternFill>
    </fill>
    <fill>
      <patternFill patternType="solid">
        <fgColor theme="5" tint="0.79998168889431442"/>
        <bgColor indexed="64"/>
      </patternFill>
    </fill>
    <fill>
      <patternFill patternType="solid">
        <fgColor theme="0"/>
        <bgColor indexed="64"/>
      </patternFill>
    </fill>
    <fill>
      <patternFill patternType="solid">
        <fgColor theme="0" tint="-4.9989318521683403E-2"/>
        <bgColor rgb="FFD9E2F3"/>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43" fontId="6" fillId="0" borderId="0" applyFont="0" applyFill="0" applyBorder="0" applyAlignment="0" applyProtection="0"/>
  </cellStyleXfs>
  <cellXfs count="32">
    <xf numFmtId="0" fontId="0" fillId="0" borderId="0" xfId="0"/>
    <xf numFmtId="0" fontId="3" fillId="0" borderId="0" xfId="0" applyFont="1"/>
    <xf numFmtId="0" fontId="4" fillId="2" borderId="1" xfId="0" applyFont="1" applyFill="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vertical="center" wrapText="1"/>
    </xf>
    <xf numFmtId="0" fontId="4" fillId="0" borderId="1" xfId="0" applyFont="1" applyBorder="1" applyAlignment="1">
      <alignment vertical="center" wrapText="1"/>
    </xf>
    <xf numFmtId="0" fontId="5" fillId="0" borderId="1" xfId="0" applyFont="1" applyBorder="1" applyAlignment="1">
      <alignment horizontal="justify" vertical="center" wrapText="1"/>
    </xf>
    <xf numFmtId="0" fontId="4" fillId="2" borderId="1" xfId="0" applyFont="1" applyFill="1" applyBorder="1" applyAlignment="1">
      <alignment horizontal="right" vertical="center"/>
    </xf>
    <xf numFmtId="0" fontId="2" fillId="0" borderId="0" xfId="0" applyFont="1" applyAlignment="1">
      <alignment horizontal="center"/>
    </xf>
    <xf numFmtId="0" fontId="4" fillId="2" borderId="1" xfId="0" applyFont="1" applyFill="1" applyBorder="1" applyAlignment="1">
      <alignment horizontal="right" vertical="center"/>
    </xf>
    <xf numFmtId="0" fontId="2" fillId="0" borderId="0" xfId="0" applyFont="1" applyAlignment="1">
      <alignment horizontal="center"/>
    </xf>
    <xf numFmtId="0" fontId="2" fillId="0" borderId="0" xfId="0" applyFont="1" applyAlignment="1">
      <alignment horizontal="left"/>
    </xf>
    <xf numFmtId="0" fontId="2" fillId="0" borderId="0" xfId="0" applyFont="1" applyBorder="1" applyAlignment="1">
      <alignment horizontal="left"/>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7" fillId="5" borderId="1"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2" fillId="0" borderId="0" xfId="0" applyFont="1" applyBorder="1" applyAlignment="1">
      <alignment horizontal="left"/>
    </xf>
    <xf numFmtId="0" fontId="4" fillId="2" borderId="2" xfId="0" applyFont="1" applyFill="1" applyBorder="1" applyAlignment="1">
      <alignment horizontal="center" vertical="center"/>
    </xf>
    <xf numFmtId="0" fontId="5" fillId="0" borderId="2" xfId="0" applyFont="1" applyBorder="1" applyAlignment="1">
      <alignment horizontal="left" vertical="center" wrapText="1"/>
    </xf>
    <xf numFmtId="0" fontId="5" fillId="0" borderId="2" xfId="0" applyFont="1" applyBorder="1" applyAlignment="1">
      <alignment horizontal="center" vertical="center" wrapText="1"/>
    </xf>
    <xf numFmtId="0" fontId="5" fillId="0" borderId="2" xfId="0" applyFont="1" applyBorder="1" applyAlignment="1">
      <alignment horizontal="center" vertical="center"/>
    </xf>
    <xf numFmtId="0" fontId="2" fillId="0" borderId="1" xfId="0" applyFont="1" applyBorder="1" applyAlignment="1">
      <alignment horizontal="center"/>
    </xf>
    <xf numFmtId="0" fontId="2" fillId="0" borderId="0" xfId="0" applyFont="1" applyAlignment="1">
      <alignment horizontal="left" wrapText="1"/>
    </xf>
    <xf numFmtId="0" fontId="1" fillId="0" borderId="1" xfId="0" applyFont="1" applyBorder="1" applyAlignment="1">
      <alignment horizontal="center" vertical="center"/>
    </xf>
    <xf numFmtId="165" fontId="3" fillId="0" borderId="1" xfId="1" applyNumberFormat="1" applyFont="1" applyBorder="1" applyAlignment="1">
      <alignment vertical="center"/>
    </xf>
    <xf numFmtId="165" fontId="3" fillId="0" borderId="1" xfId="0" applyNumberFormat="1" applyFont="1" applyBorder="1" applyAlignment="1">
      <alignment horizontal="center" vertical="center"/>
    </xf>
    <xf numFmtId="165" fontId="3" fillId="4" borderId="1" xfId="1" applyNumberFormat="1" applyFont="1" applyFill="1" applyBorder="1" applyAlignment="1">
      <alignment vertical="center"/>
    </xf>
    <xf numFmtId="0" fontId="2" fillId="0" borderId="0" xfId="0" applyFont="1" applyAlignment="1">
      <alignment horizontal="left" vertical="top"/>
    </xf>
    <xf numFmtId="0" fontId="2" fillId="0" borderId="0" xfId="0" applyFont="1" applyAlignment="1">
      <alignment horizontal="left" vertical="top" wrapText="1"/>
    </xf>
    <xf numFmtId="6" fontId="2" fillId="3" borderId="1" xfId="0" applyNumberFormat="1" applyFont="1" applyFill="1" applyBorder="1" applyAlignment="1">
      <alignment horizontal="center"/>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1</xdr:col>
      <xdr:colOff>419100</xdr:colOff>
      <xdr:row>28</xdr:row>
      <xdr:rowOff>133350</xdr:rowOff>
    </xdr:from>
    <xdr:ext cx="1400175" cy="381000"/>
    <xdr:pic>
      <xdr:nvPicPr>
        <xdr:cNvPr id="2" name="image1.png" title="Imagen">
          <a:extLst>
            <a:ext uri="{FF2B5EF4-FFF2-40B4-BE49-F238E27FC236}">
              <a16:creationId xmlns:a16="http://schemas.microsoft.com/office/drawing/2014/main" id="{92C6B512-EE3E-455F-BD95-B430C59E06F3}"/>
            </a:ext>
          </a:extLst>
        </xdr:cNvPr>
        <xdr:cNvPicPr preferRelativeResize="0"/>
      </xdr:nvPicPr>
      <xdr:blipFill>
        <a:blip xmlns:r="http://schemas.openxmlformats.org/officeDocument/2006/relationships" r:embed="rId1" cstate="print"/>
        <a:stretch>
          <a:fillRect/>
        </a:stretch>
      </xdr:blipFill>
      <xdr:spPr>
        <a:xfrm>
          <a:off x="781050" y="23983950"/>
          <a:ext cx="1400175" cy="381000"/>
        </a:xfrm>
        <a:prstGeom prst="rect">
          <a:avLst/>
        </a:prstGeom>
        <a:noFill/>
      </xdr:spPr>
    </xdr:pic>
    <xdr:clientData fLocksWithSheet="0"/>
  </xdr:oneCellAnchor>
  <xdr:oneCellAnchor>
    <xdr:from>
      <xdr:col>1</xdr:col>
      <xdr:colOff>333375</xdr:colOff>
      <xdr:row>31</xdr:row>
      <xdr:rowOff>152400</xdr:rowOff>
    </xdr:from>
    <xdr:ext cx="1457325" cy="1066800"/>
    <xdr:pic>
      <xdr:nvPicPr>
        <xdr:cNvPr id="3" name="image5.png" title="Imagen">
          <a:extLst>
            <a:ext uri="{FF2B5EF4-FFF2-40B4-BE49-F238E27FC236}">
              <a16:creationId xmlns:a16="http://schemas.microsoft.com/office/drawing/2014/main" id="{A47B9846-E561-4D68-90F8-FF5C4C9D5219}"/>
            </a:ext>
          </a:extLst>
        </xdr:cNvPr>
        <xdr:cNvPicPr preferRelativeResize="0"/>
      </xdr:nvPicPr>
      <xdr:blipFill>
        <a:blip xmlns:r="http://schemas.openxmlformats.org/officeDocument/2006/relationships" r:embed="rId2" cstate="print"/>
        <a:stretch>
          <a:fillRect/>
        </a:stretch>
      </xdr:blipFill>
      <xdr:spPr>
        <a:xfrm>
          <a:off x="695325" y="24574500"/>
          <a:ext cx="1457325" cy="1066800"/>
        </a:xfrm>
        <a:prstGeom prst="rect">
          <a:avLst/>
        </a:prstGeom>
        <a:noFill/>
      </xdr:spPr>
    </xdr:pic>
    <xdr:clientData fLocksWithSheet="0"/>
  </xdr:oneCellAnchor>
  <xdr:oneCellAnchor>
    <xdr:from>
      <xdr:col>1</xdr:col>
      <xdr:colOff>180975</xdr:colOff>
      <xdr:row>38</xdr:row>
      <xdr:rowOff>0</xdr:rowOff>
    </xdr:from>
    <xdr:ext cx="1514475" cy="514350"/>
    <xdr:pic>
      <xdr:nvPicPr>
        <xdr:cNvPr id="4" name="image3.png" title="Imagen">
          <a:extLst>
            <a:ext uri="{FF2B5EF4-FFF2-40B4-BE49-F238E27FC236}">
              <a16:creationId xmlns:a16="http://schemas.microsoft.com/office/drawing/2014/main" id="{4B390B9A-7DF0-4565-BDE5-0B17C25BAC2A}"/>
            </a:ext>
          </a:extLst>
        </xdr:cNvPr>
        <xdr:cNvPicPr preferRelativeResize="0"/>
      </xdr:nvPicPr>
      <xdr:blipFill>
        <a:blip xmlns:r="http://schemas.openxmlformats.org/officeDocument/2006/relationships" r:embed="rId3" cstate="print"/>
        <a:stretch>
          <a:fillRect/>
        </a:stretch>
      </xdr:blipFill>
      <xdr:spPr>
        <a:xfrm>
          <a:off x="542925" y="25755600"/>
          <a:ext cx="1514475" cy="514350"/>
        </a:xfrm>
        <a:prstGeom prst="rect">
          <a:avLst/>
        </a:prstGeom>
        <a:noFill/>
      </xdr:spPr>
    </xdr:pic>
    <xdr:clientData fLocksWithSheet="0"/>
  </xdr:oneCellAnchor>
  <xdr:oneCellAnchor>
    <xdr:from>
      <xdr:col>2</xdr:col>
      <xdr:colOff>152400</xdr:colOff>
      <xdr:row>41</xdr:row>
      <xdr:rowOff>180975</xdr:rowOff>
    </xdr:from>
    <xdr:ext cx="447675" cy="523875"/>
    <xdr:pic>
      <xdr:nvPicPr>
        <xdr:cNvPr id="5" name="image2.png" title="Imagen">
          <a:extLst>
            <a:ext uri="{FF2B5EF4-FFF2-40B4-BE49-F238E27FC236}">
              <a16:creationId xmlns:a16="http://schemas.microsoft.com/office/drawing/2014/main" id="{FACA8401-2B8A-4248-8BE5-CF9AE20AE28C}"/>
            </a:ext>
          </a:extLst>
        </xdr:cNvPr>
        <xdr:cNvPicPr preferRelativeResize="0"/>
      </xdr:nvPicPr>
      <xdr:blipFill>
        <a:blip xmlns:r="http://schemas.openxmlformats.org/officeDocument/2006/relationships" r:embed="rId4" cstate="print"/>
        <a:stretch>
          <a:fillRect/>
        </a:stretch>
      </xdr:blipFill>
      <xdr:spPr>
        <a:xfrm>
          <a:off x="942975" y="26508075"/>
          <a:ext cx="447675" cy="523875"/>
        </a:xfrm>
        <a:prstGeom prst="rect">
          <a:avLst/>
        </a:prstGeom>
        <a:noFill/>
      </xdr:spPr>
    </xdr:pic>
    <xdr:clientData fLocksWithSheet="0"/>
  </xdr:oneCellAnchor>
  <xdr:oneCellAnchor>
    <xdr:from>
      <xdr:col>1</xdr:col>
      <xdr:colOff>266700</xdr:colOff>
      <xdr:row>44</xdr:row>
      <xdr:rowOff>95250</xdr:rowOff>
    </xdr:from>
    <xdr:ext cx="1285875" cy="819150"/>
    <xdr:pic>
      <xdr:nvPicPr>
        <xdr:cNvPr id="6" name="image4.png" title="Imagen">
          <a:extLst>
            <a:ext uri="{FF2B5EF4-FFF2-40B4-BE49-F238E27FC236}">
              <a16:creationId xmlns:a16="http://schemas.microsoft.com/office/drawing/2014/main" id="{DEBCF0F3-CF9F-4AD6-8A73-18C50F3EAF04}"/>
            </a:ext>
          </a:extLst>
        </xdr:cNvPr>
        <xdr:cNvPicPr preferRelativeResize="0"/>
      </xdr:nvPicPr>
      <xdr:blipFill>
        <a:blip xmlns:r="http://schemas.openxmlformats.org/officeDocument/2006/relationships" r:embed="rId5" cstate="print"/>
        <a:stretch>
          <a:fillRect/>
        </a:stretch>
      </xdr:blipFill>
      <xdr:spPr>
        <a:xfrm>
          <a:off x="628650" y="26993850"/>
          <a:ext cx="1285875" cy="819150"/>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CC4A9D-5F9E-45AC-AF37-954E676C1684}">
  <dimension ref="B2:J53"/>
  <sheetViews>
    <sheetView tabSelected="1" topLeftCell="A20" workbookViewId="0">
      <selection activeCell="I38" sqref="I38"/>
    </sheetView>
  </sheetViews>
  <sheetFormatPr baseColWidth="10" defaultRowHeight="15" x14ac:dyDescent="0.25"/>
  <cols>
    <col min="1" max="1" width="5.42578125" customWidth="1"/>
    <col min="2" max="2" width="6.42578125" customWidth="1"/>
    <col min="3" max="3" width="75.42578125" customWidth="1"/>
    <col min="4" max="4" width="11.7109375" customWidth="1"/>
    <col min="5" max="5" width="11.5703125" customWidth="1"/>
    <col min="6" max="6" width="20.85546875" customWidth="1"/>
    <col min="7" max="8" width="14.28515625" customWidth="1"/>
    <col min="9" max="9" width="16.28515625" customWidth="1"/>
    <col min="10" max="10" width="13.42578125" customWidth="1"/>
  </cols>
  <sheetData>
    <row r="2" spans="2:10" x14ac:dyDescent="0.25">
      <c r="B2" s="11" t="s">
        <v>15</v>
      </c>
      <c r="C2" s="11"/>
      <c r="D2" s="11"/>
      <c r="E2" s="11"/>
    </row>
    <row r="3" spans="2:10" x14ac:dyDescent="0.25">
      <c r="B3" s="9"/>
      <c r="C3" s="9"/>
      <c r="D3" s="9"/>
      <c r="E3" s="9"/>
    </row>
    <row r="4" spans="2:10" x14ac:dyDescent="0.25">
      <c r="B4" s="12" t="s">
        <v>25</v>
      </c>
      <c r="C4" s="12"/>
      <c r="D4" s="9"/>
      <c r="E4" s="9"/>
    </row>
    <row r="5" spans="2:10" ht="26.25" customHeight="1" x14ac:dyDescent="0.25">
      <c r="B5" s="24" t="s">
        <v>24</v>
      </c>
      <c r="C5" s="24"/>
      <c r="D5" s="24"/>
      <c r="E5" s="24"/>
      <c r="F5" s="24"/>
      <c r="G5" s="24"/>
      <c r="H5" s="24"/>
      <c r="I5" s="24"/>
      <c r="J5" s="24"/>
    </row>
    <row r="6" spans="2:10" x14ac:dyDescent="0.25">
      <c r="B6" s="13" t="s">
        <v>23</v>
      </c>
      <c r="C6" s="13"/>
      <c r="D6" s="1"/>
      <c r="E6" s="1"/>
    </row>
    <row r="7" spans="2:10" x14ac:dyDescent="0.25">
      <c r="B7" s="18"/>
      <c r="C7" s="18"/>
      <c r="D7" s="1"/>
      <c r="E7" s="1"/>
    </row>
    <row r="8" spans="2:10" x14ac:dyDescent="0.25">
      <c r="B8" s="14" t="s">
        <v>0</v>
      </c>
      <c r="C8" s="14" t="s">
        <v>1</v>
      </c>
      <c r="D8" s="15" t="s">
        <v>2</v>
      </c>
      <c r="E8" s="14" t="s">
        <v>3</v>
      </c>
      <c r="F8" s="23" t="s">
        <v>20</v>
      </c>
      <c r="G8" s="23"/>
      <c r="H8" s="23"/>
      <c r="I8" s="23"/>
      <c r="J8" s="16" t="s">
        <v>19</v>
      </c>
    </row>
    <row r="9" spans="2:10" ht="34.5" customHeight="1" x14ac:dyDescent="0.25">
      <c r="B9" s="14"/>
      <c r="C9" s="14"/>
      <c r="D9" s="15"/>
      <c r="E9" s="14"/>
      <c r="F9" s="17" t="s">
        <v>16</v>
      </c>
      <c r="G9" s="17" t="s">
        <v>17</v>
      </c>
      <c r="H9" s="17"/>
      <c r="I9" s="17" t="s">
        <v>18</v>
      </c>
      <c r="J9" s="16"/>
    </row>
    <row r="10" spans="2:10" ht="280.5" customHeight="1" x14ac:dyDescent="0.25">
      <c r="B10" s="19">
        <v>1</v>
      </c>
      <c r="C10" s="20" t="s">
        <v>22</v>
      </c>
      <c r="D10" s="21" t="s">
        <v>4</v>
      </c>
      <c r="E10" s="22">
        <v>2</v>
      </c>
      <c r="F10" s="25" t="s">
        <v>27</v>
      </c>
      <c r="G10" s="26">
        <v>17013255.239999998</v>
      </c>
      <c r="H10" s="28">
        <f>+G10*0.05</f>
        <v>850662.76199999999</v>
      </c>
      <c r="I10" s="27">
        <f>(G10+H10)*E10</f>
        <v>35727836.003999993</v>
      </c>
      <c r="J10" s="25" t="s">
        <v>28</v>
      </c>
    </row>
    <row r="11" spans="2:10" ht="209.25" customHeight="1" x14ac:dyDescent="0.25">
      <c r="B11" s="2">
        <v>2</v>
      </c>
      <c r="C11" s="5" t="s">
        <v>21</v>
      </c>
      <c r="D11" s="3" t="s">
        <v>4</v>
      </c>
      <c r="E11" s="4">
        <v>2</v>
      </c>
      <c r="F11" s="25" t="s">
        <v>27</v>
      </c>
      <c r="G11" s="26">
        <v>24581750</v>
      </c>
      <c r="H11" s="28">
        <v>0</v>
      </c>
      <c r="I11" s="27">
        <f t="shared" ref="I11:I20" si="0">(G11+H11)*E11</f>
        <v>49163500</v>
      </c>
      <c r="J11" s="25" t="s">
        <v>28</v>
      </c>
    </row>
    <row r="12" spans="2:10" ht="220.5" customHeight="1" x14ac:dyDescent="0.25">
      <c r="B12" s="2">
        <v>3</v>
      </c>
      <c r="C12" s="6" t="s">
        <v>14</v>
      </c>
      <c r="D12" s="3" t="s">
        <v>4</v>
      </c>
      <c r="E12" s="4">
        <v>1</v>
      </c>
      <c r="F12" s="25" t="s">
        <v>27</v>
      </c>
      <c r="G12" s="26">
        <v>54020000</v>
      </c>
      <c r="H12" s="28">
        <v>0</v>
      </c>
      <c r="I12" s="27">
        <f t="shared" si="0"/>
        <v>54020000</v>
      </c>
      <c r="J12" s="25" t="s">
        <v>28</v>
      </c>
    </row>
    <row r="13" spans="2:10" ht="219.75" customHeight="1" x14ac:dyDescent="0.25">
      <c r="B13" s="2">
        <v>4</v>
      </c>
      <c r="C13" s="5" t="s">
        <v>8</v>
      </c>
      <c r="D13" s="3" t="s">
        <v>4</v>
      </c>
      <c r="E13" s="4">
        <v>1</v>
      </c>
      <c r="F13" s="25" t="s">
        <v>27</v>
      </c>
      <c r="G13" s="26">
        <v>28577746.43</v>
      </c>
      <c r="H13" s="28">
        <f>+G13*0.19</f>
        <v>5429771.8217000002</v>
      </c>
      <c r="I13" s="27">
        <f t="shared" si="0"/>
        <v>34007518.251699999</v>
      </c>
      <c r="J13" s="25" t="s">
        <v>28</v>
      </c>
    </row>
    <row r="14" spans="2:10" ht="41.25" customHeight="1" x14ac:dyDescent="0.25">
      <c r="B14" s="2">
        <v>5</v>
      </c>
      <c r="C14" s="7" t="s">
        <v>9</v>
      </c>
      <c r="D14" s="3" t="s">
        <v>4</v>
      </c>
      <c r="E14" s="4">
        <v>10</v>
      </c>
      <c r="F14" s="25" t="s">
        <v>27</v>
      </c>
      <c r="G14" s="28">
        <v>390019.43</v>
      </c>
      <c r="H14" s="28">
        <f>+G14*0.19</f>
        <v>74103.691699999996</v>
      </c>
      <c r="I14" s="27">
        <f t="shared" si="0"/>
        <v>4641231.2170000002</v>
      </c>
      <c r="J14" s="25" t="s">
        <v>28</v>
      </c>
    </row>
    <row r="15" spans="2:10" ht="42" customHeight="1" x14ac:dyDescent="0.25">
      <c r="B15" s="2">
        <v>6</v>
      </c>
      <c r="C15" s="7" t="s">
        <v>10</v>
      </c>
      <c r="D15" s="3" t="s">
        <v>4</v>
      </c>
      <c r="E15" s="4">
        <v>10</v>
      </c>
      <c r="F15" s="25" t="s">
        <v>27</v>
      </c>
      <c r="G15" s="26">
        <v>371383.47</v>
      </c>
      <c r="H15" s="28">
        <f t="shared" ref="H15:H20" si="1">+G15*0.19</f>
        <v>70562.859299999996</v>
      </c>
      <c r="I15" s="27">
        <f t="shared" si="0"/>
        <v>4419463.2929999996</v>
      </c>
      <c r="J15" s="25" t="s">
        <v>28</v>
      </c>
    </row>
    <row r="16" spans="2:10" ht="348" customHeight="1" x14ac:dyDescent="0.25">
      <c r="B16" s="2">
        <v>7</v>
      </c>
      <c r="C16" s="5" t="s">
        <v>11</v>
      </c>
      <c r="D16" s="3" t="s">
        <v>4</v>
      </c>
      <c r="E16" s="4">
        <v>2</v>
      </c>
      <c r="F16" s="25" t="s">
        <v>27</v>
      </c>
      <c r="G16" s="26">
        <v>814433.82</v>
      </c>
      <c r="H16" s="28">
        <f t="shared" si="1"/>
        <v>154742.4258</v>
      </c>
      <c r="I16" s="27">
        <f t="shared" si="0"/>
        <v>1938352.4915999998</v>
      </c>
      <c r="J16" s="25" t="s">
        <v>28</v>
      </c>
    </row>
    <row r="17" spans="2:10" ht="27.75" customHeight="1" x14ac:dyDescent="0.25">
      <c r="B17" s="2">
        <v>8</v>
      </c>
      <c r="C17" s="7" t="s">
        <v>5</v>
      </c>
      <c r="D17" s="3" t="s">
        <v>4</v>
      </c>
      <c r="E17" s="4">
        <v>2</v>
      </c>
      <c r="F17" s="25" t="s">
        <v>27</v>
      </c>
      <c r="G17" s="26">
        <v>71512.61</v>
      </c>
      <c r="H17" s="28">
        <f t="shared" si="1"/>
        <v>13587.3959</v>
      </c>
      <c r="I17" s="27">
        <f t="shared" si="0"/>
        <v>170200.01180000001</v>
      </c>
      <c r="J17" s="25" t="s">
        <v>28</v>
      </c>
    </row>
    <row r="18" spans="2:10" ht="24" customHeight="1" x14ac:dyDescent="0.25">
      <c r="B18" s="2">
        <v>9</v>
      </c>
      <c r="C18" s="7" t="s">
        <v>6</v>
      </c>
      <c r="D18" s="3" t="s">
        <v>4</v>
      </c>
      <c r="E18" s="4">
        <v>2</v>
      </c>
      <c r="F18" s="25" t="s">
        <v>27</v>
      </c>
      <c r="G18" s="26">
        <v>121347.69</v>
      </c>
      <c r="H18" s="28">
        <f t="shared" si="1"/>
        <v>23056.061099999999</v>
      </c>
      <c r="I18" s="27">
        <f t="shared" si="0"/>
        <v>288807.50219999999</v>
      </c>
      <c r="J18" s="25" t="s">
        <v>28</v>
      </c>
    </row>
    <row r="19" spans="2:10" ht="63.75" customHeight="1" x14ac:dyDescent="0.25">
      <c r="B19" s="2">
        <v>10</v>
      </c>
      <c r="C19" s="5" t="s">
        <v>12</v>
      </c>
      <c r="D19" s="3" t="s">
        <v>4</v>
      </c>
      <c r="E19" s="4">
        <v>2</v>
      </c>
      <c r="F19" s="25" t="s">
        <v>27</v>
      </c>
      <c r="G19" s="26">
        <v>347807.77</v>
      </c>
      <c r="H19" s="28">
        <f t="shared" si="1"/>
        <v>66083.476300000009</v>
      </c>
      <c r="I19" s="27">
        <f t="shared" si="0"/>
        <v>827782.4926</v>
      </c>
      <c r="J19" s="25" t="s">
        <v>28</v>
      </c>
    </row>
    <row r="20" spans="2:10" ht="90.75" customHeight="1" x14ac:dyDescent="0.25">
      <c r="B20" s="2">
        <v>11</v>
      </c>
      <c r="C20" s="7" t="s">
        <v>13</v>
      </c>
      <c r="D20" s="3" t="s">
        <v>7</v>
      </c>
      <c r="E20" s="4">
        <v>1</v>
      </c>
      <c r="F20" s="25" t="s">
        <v>27</v>
      </c>
      <c r="G20" s="26">
        <v>8420168.6999999993</v>
      </c>
      <c r="H20" s="28">
        <f t="shared" si="1"/>
        <v>1599832.0529999998</v>
      </c>
      <c r="I20" s="27">
        <f t="shared" si="0"/>
        <v>10020000.752999999</v>
      </c>
      <c r="J20" s="25" t="s">
        <v>28</v>
      </c>
    </row>
    <row r="21" spans="2:10" x14ac:dyDescent="0.25">
      <c r="B21" s="10" t="s">
        <v>26</v>
      </c>
      <c r="C21" s="10"/>
      <c r="D21" s="10"/>
      <c r="E21" s="10"/>
      <c r="F21" s="10"/>
      <c r="G21" s="10"/>
      <c r="H21" s="8"/>
      <c r="I21" s="31">
        <f>SUM(I10:I20)</f>
        <v>195224692.0169</v>
      </c>
    </row>
    <row r="22" spans="2:10" x14ac:dyDescent="0.25">
      <c r="B22" s="1"/>
      <c r="C22" s="1"/>
      <c r="D22" s="1"/>
      <c r="E22" s="1"/>
    </row>
    <row r="23" spans="2:10" ht="24.75" customHeight="1" x14ac:dyDescent="0.25">
      <c r="B23" s="30" t="s">
        <v>41</v>
      </c>
      <c r="C23" s="29"/>
      <c r="D23" s="29"/>
      <c r="E23" s="29"/>
      <c r="F23" s="29"/>
      <c r="G23" s="29"/>
      <c r="H23" s="29"/>
      <c r="I23" s="29"/>
      <c r="J23" s="29"/>
    </row>
    <row r="24" spans="2:10" x14ac:dyDescent="0.25">
      <c r="B24" s="1"/>
      <c r="C24" s="1"/>
      <c r="D24" s="1"/>
      <c r="E24" s="1"/>
    </row>
    <row r="25" spans="2:10" ht="0.75" customHeight="1" x14ac:dyDescent="0.25">
      <c r="B25" s="1"/>
      <c r="C25" s="1"/>
      <c r="D25" s="1"/>
      <c r="E25" s="1"/>
    </row>
    <row r="26" spans="2:10" x14ac:dyDescent="0.25">
      <c r="B26" s="1" t="s">
        <v>29</v>
      </c>
      <c r="C26" s="1"/>
      <c r="D26" s="1"/>
      <c r="E26" s="1"/>
    </row>
    <row r="27" spans="2:10" x14ac:dyDescent="0.25">
      <c r="B27" s="1" t="s">
        <v>30</v>
      </c>
      <c r="C27" s="1"/>
      <c r="D27" s="1"/>
      <c r="E27" s="1"/>
    </row>
    <row r="28" spans="2:10" x14ac:dyDescent="0.25">
      <c r="B28" s="1" t="s">
        <v>31</v>
      </c>
      <c r="C28" s="1"/>
      <c r="D28" s="1"/>
      <c r="E28" s="1"/>
    </row>
    <row r="29" spans="2:10" x14ac:dyDescent="0.25">
      <c r="B29" s="1"/>
      <c r="C29" s="1"/>
      <c r="D29" s="1"/>
      <c r="E29" s="1"/>
    </row>
    <row r="30" spans="2:10" x14ac:dyDescent="0.25">
      <c r="B30" s="1"/>
      <c r="C30" s="1"/>
      <c r="D30" s="1"/>
      <c r="E30" s="1"/>
    </row>
    <row r="31" spans="2:10" x14ac:dyDescent="0.25">
      <c r="B31" s="1" t="s">
        <v>38</v>
      </c>
      <c r="C31" s="1"/>
      <c r="D31" s="1"/>
      <c r="E31" s="1"/>
    </row>
    <row r="32" spans="2:10" x14ac:dyDescent="0.25">
      <c r="B32" s="1" t="s">
        <v>32</v>
      </c>
      <c r="C32" s="1"/>
      <c r="D32" s="1"/>
      <c r="E32" s="1"/>
    </row>
    <row r="33" spans="2:5" x14ac:dyDescent="0.25">
      <c r="B33" s="1"/>
      <c r="C33" s="1"/>
      <c r="D33" s="1"/>
      <c r="E33" s="1"/>
    </row>
    <row r="34" spans="2:5" x14ac:dyDescent="0.25">
      <c r="B34" s="1"/>
      <c r="C34" s="1"/>
      <c r="D34" s="1"/>
      <c r="E34" s="1"/>
    </row>
    <row r="35" spans="2:5" x14ac:dyDescent="0.25">
      <c r="B35" s="1" t="s">
        <v>39</v>
      </c>
      <c r="C35" s="1"/>
      <c r="D35" s="1"/>
      <c r="E35" s="1"/>
    </row>
    <row r="36" spans="2:5" x14ac:dyDescent="0.25">
      <c r="B36" s="1" t="s">
        <v>33</v>
      </c>
      <c r="C36" s="1"/>
      <c r="D36" s="1"/>
      <c r="E36" s="1"/>
    </row>
    <row r="37" spans="2:5" x14ac:dyDescent="0.25">
      <c r="B37" s="1"/>
      <c r="C37" s="1"/>
      <c r="D37" s="1"/>
      <c r="E37" s="1"/>
    </row>
    <row r="38" spans="2:5" x14ac:dyDescent="0.25">
      <c r="B38" s="1" t="s">
        <v>34</v>
      </c>
      <c r="C38" s="1"/>
      <c r="D38" s="1"/>
      <c r="E38" s="1"/>
    </row>
    <row r="39" spans="2:5" x14ac:dyDescent="0.25">
      <c r="B39" s="1"/>
      <c r="C39" s="1"/>
      <c r="D39" s="1"/>
      <c r="E39" s="1"/>
    </row>
    <row r="40" spans="2:5" x14ac:dyDescent="0.25">
      <c r="B40" s="1"/>
      <c r="C40" s="1"/>
      <c r="D40" s="1"/>
      <c r="E40" s="1"/>
    </row>
    <row r="41" spans="2:5" x14ac:dyDescent="0.25">
      <c r="B41" s="1" t="s">
        <v>40</v>
      </c>
      <c r="C41" s="1"/>
      <c r="D41" s="1"/>
      <c r="E41" s="1"/>
    </row>
    <row r="42" spans="2:5" x14ac:dyDescent="0.25">
      <c r="B42" s="1" t="s">
        <v>35</v>
      </c>
      <c r="C42" s="1"/>
      <c r="D42" s="1"/>
      <c r="E42" s="1"/>
    </row>
    <row r="43" spans="2:5" x14ac:dyDescent="0.25">
      <c r="B43" s="1"/>
      <c r="C43" s="1"/>
      <c r="D43" s="1"/>
      <c r="E43" s="1"/>
    </row>
    <row r="44" spans="2:5" ht="30" customHeight="1" x14ac:dyDescent="0.25">
      <c r="B44" s="1" t="s">
        <v>40</v>
      </c>
      <c r="C44" s="1"/>
      <c r="D44" s="1"/>
      <c r="E44" s="1"/>
    </row>
    <row r="45" spans="2:5" x14ac:dyDescent="0.25">
      <c r="B45" s="1" t="s">
        <v>36</v>
      </c>
      <c r="C45" s="1"/>
      <c r="D45" s="1"/>
      <c r="E45" s="1"/>
    </row>
    <row r="46" spans="2:5" x14ac:dyDescent="0.25">
      <c r="B46" s="1"/>
      <c r="C46" s="1"/>
      <c r="D46" s="1"/>
      <c r="E46" s="1"/>
    </row>
    <row r="47" spans="2:5" x14ac:dyDescent="0.25">
      <c r="B47" s="1" t="s">
        <v>40</v>
      </c>
      <c r="C47" s="1"/>
      <c r="D47" s="1"/>
      <c r="E47" s="1"/>
    </row>
    <row r="48" spans="2:5" x14ac:dyDescent="0.25">
      <c r="B48" s="1" t="s">
        <v>37</v>
      </c>
      <c r="C48" s="1"/>
      <c r="D48" s="1"/>
      <c r="E48" s="1"/>
    </row>
    <row r="49" spans="2:5" x14ac:dyDescent="0.25">
      <c r="B49" s="1"/>
      <c r="C49" s="1"/>
      <c r="D49" s="1"/>
      <c r="E49" s="1"/>
    </row>
    <row r="50" spans="2:5" x14ac:dyDescent="0.25">
      <c r="B50" s="1"/>
      <c r="C50" s="1"/>
      <c r="D50" s="1"/>
      <c r="E50" s="1"/>
    </row>
    <row r="51" spans="2:5" x14ac:dyDescent="0.25">
      <c r="B51" s="1"/>
      <c r="C51" s="1"/>
      <c r="D51" s="1"/>
      <c r="E51" s="1"/>
    </row>
    <row r="52" spans="2:5" x14ac:dyDescent="0.25">
      <c r="B52" s="1"/>
      <c r="C52" s="1"/>
      <c r="D52" s="1"/>
      <c r="E52" s="1"/>
    </row>
    <row r="53" spans="2:5" x14ac:dyDescent="0.25">
      <c r="B53" s="1"/>
      <c r="C53" s="1"/>
      <c r="D53" s="1"/>
      <c r="E53" s="1"/>
    </row>
  </sheetData>
  <mergeCells count="12">
    <mergeCell ref="B23:J23"/>
    <mergeCell ref="J8:J9"/>
    <mergeCell ref="F8:I8"/>
    <mergeCell ref="B5:J5"/>
    <mergeCell ref="B21:G21"/>
    <mergeCell ref="B2:E2"/>
    <mergeCell ref="B4:C4"/>
    <mergeCell ref="B6:C6"/>
    <mergeCell ref="B8:B9"/>
    <mergeCell ref="C8:C9"/>
    <mergeCell ref="D8:D9"/>
    <mergeCell ref="E8:E9"/>
  </mergeCells>
  <pageMargins left="0.70866141732283472" right="0.70866141732283472" top="0.74803149606299213" bottom="0.74803149606299213" header="0.31496062992125984" footer="0.31496062992125984"/>
  <pageSetup paperSize="9" scale="35" fitToWidth="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 oficial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Katerin</dc:creator>
  <cp:lastModifiedBy>Katerin</cp:lastModifiedBy>
  <cp:lastPrinted>2024-10-29T21:24:50Z</cp:lastPrinted>
  <dcterms:created xsi:type="dcterms:W3CDTF">2024-09-12T19:17:19Z</dcterms:created>
  <dcterms:modified xsi:type="dcterms:W3CDTF">2024-10-29T21:25:32Z</dcterms:modified>
</cp:coreProperties>
</file>