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7094001826b43e9/Documents/SABANETA/EDUCACION/BIENESTAR DOCENTE/"/>
    </mc:Choice>
  </mc:AlternateContent>
  <xr:revisionPtr revIDLastSave="0" documentId="8_{F7E093D1-D5A7-455D-A9C4-EB31F8AA95E0}" xr6:coauthVersionLast="47" xr6:coauthVersionMax="47" xr10:uidLastSave="{00000000-0000-0000-0000-000000000000}"/>
  <bookViews>
    <workbookView xWindow="-96" yWindow="-96" windowWidth="18192" windowHeight="11472" tabRatio="780" xr2:uid="{00000000-000D-0000-FFFF-FFFF00000000}"/>
  </bookViews>
  <sheets>
    <sheet name="invitacion" sheetId="16" r:id="rId1"/>
  </sheets>
  <definedNames>
    <definedName name="_xlnm.Print_Titles" localSheetId="0">invitacion!$1:$11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6" l="1"/>
  <c r="K14" i="16"/>
  <c r="K15" i="16"/>
  <c r="K16" i="16"/>
  <c r="K17" i="16"/>
  <c r="K18" i="16"/>
  <c r="K19" i="16"/>
  <c r="K20" i="16"/>
  <c r="K21" i="16"/>
  <c r="K22" i="16"/>
  <c r="K23" i="16"/>
  <c r="K24" i="16"/>
  <c r="K25" i="16"/>
  <c r="K26" i="16"/>
  <c r="K27" i="16"/>
  <c r="K28" i="16"/>
  <c r="K12" i="16"/>
  <c r="H20" i="16" l="1"/>
  <c r="H21" i="16"/>
  <c r="J21" i="16" s="1"/>
  <c r="L21" i="16" s="1"/>
  <c r="H22" i="16"/>
  <c r="J22" i="16" s="1"/>
  <c r="L22" i="16" s="1"/>
  <c r="H23" i="16"/>
  <c r="J23" i="16" s="1"/>
  <c r="L23" i="16" s="1"/>
  <c r="H24" i="16"/>
  <c r="H25" i="16"/>
  <c r="H26" i="16"/>
  <c r="H27" i="16"/>
  <c r="J27" i="16" s="1"/>
  <c r="L27" i="16" s="1"/>
  <c r="H28" i="16"/>
  <c r="J28" i="16" s="1"/>
  <c r="L28" i="16" s="1"/>
  <c r="H13" i="16"/>
  <c r="J13" i="16" s="1"/>
  <c r="L13" i="16" s="1"/>
  <c r="H14" i="16"/>
  <c r="H15" i="16"/>
  <c r="H16" i="16"/>
  <c r="J16" i="16" s="1"/>
  <c r="L16" i="16" s="1"/>
  <c r="H17" i="16"/>
  <c r="J17" i="16" s="1"/>
  <c r="L17" i="16" s="1"/>
  <c r="H18" i="16"/>
  <c r="H19" i="16"/>
  <c r="H12" i="16"/>
  <c r="J12" i="16" s="1"/>
  <c r="L12" i="16" s="1"/>
  <c r="I14" i="16" l="1"/>
  <c r="J14" i="16"/>
  <c r="L14" i="16" s="1"/>
  <c r="I20" i="16"/>
  <c r="J20" i="16"/>
  <c r="L20" i="16" s="1"/>
  <c r="I18" i="16"/>
  <c r="J18" i="16"/>
  <c r="L18" i="16" s="1"/>
  <c r="I26" i="16"/>
  <c r="J26" i="16"/>
  <c r="L26" i="16" s="1"/>
  <c r="I25" i="16"/>
  <c r="J25" i="16"/>
  <c r="L25" i="16" s="1"/>
  <c r="I24" i="16"/>
  <c r="J24" i="16"/>
  <c r="L24" i="16" s="1"/>
  <c r="I19" i="16"/>
  <c r="J19" i="16"/>
  <c r="L19" i="16" s="1"/>
  <c r="I15" i="16"/>
  <c r="J15" i="16"/>
  <c r="L15" i="16" s="1"/>
  <c r="I23" i="16"/>
  <c r="I13" i="16"/>
  <c r="I28" i="16"/>
  <c r="I27" i="16"/>
  <c r="I17" i="16"/>
  <c r="I16" i="16"/>
  <c r="K29" i="16"/>
  <c r="I22" i="16"/>
  <c r="I21" i="16"/>
  <c r="I12" i="16"/>
  <c r="H29" i="16"/>
  <c r="L29" i="16" l="1"/>
  <c r="J29" i="16"/>
  <c r="I29" i="16"/>
</calcChain>
</file>

<file path=xl/sharedStrings.xml><?xml version="1.0" encoding="utf-8"?>
<sst xmlns="http://schemas.openxmlformats.org/spreadsheetml/2006/main" count="65" uniqueCount="51">
  <si>
    <t>OBJETO:</t>
  </si>
  <si>
    <t xml:space="preserve">N° PROCESO </t>
  </si>
  <si>
    <t>PROVEEDOR:</t>
  </si>
  <si>
    <t>NIT:</t>
  </si>
  <si>
    <t>NOMBRE REPRESENTATE LEGAL:</t>
  </si>
  <si>
    <t>C.C.</t>
  </si>
  <si>
    <t>CONTACTO:</t>
  </si>
  <si>
    <t xml:space="preserve">CORREO ELECTRÓNICO: </t>
  </si>
  <si>
    <t>TELÉFONO FIJO Y/O CELULAR:</t>
  </si>
  <si>
    <t>REGIMEN AL CUAL PERTENECE</t>
  </si>
  <si>
    <t xml:space="preserve">  RESPONSABLE DE IVA _____    |    NO RESPONSABLE DE IVA ______     |     OTRO_______ CUAL:</t>
  </si>
  <si>
    <t>ÍTEM</t>
  </si>
  <si>
    <r>
      <t xml:space="preserve">DESCRIPCIÓN
</t>
    </r>
    <r>
      <rPr>
        <b/>
        <i/>
        <sz val="11"/>
        <rFont val="Calibri"/>
        <family val="2"/>
        <scheme val="minor"/>
      </rPr>
      <t>(Ver detalle en ficha técnica publicada por la entidad)</t>
    </r>
  </si>
  <si>
    <t>UNIDAD DE MANEJO</t>
  </si>
  <si>
    <t>CANTIDAD</t>
  </si>
  <si>
    <t>PROPUESTA ECONÓMICA</t>
  </si>
  <si>
    <r>
      <t xml:space="preserve">VALOR UNITARIO ANTES DE IVA 
</t>
    </r>
    <r>
      <rPr>
        <b/>
        <i/>
        <sz val="10"/>
        <rFont val="Calibri"/>
        <family val="2"/>
        <scheme val="minor"/>
      </rPr>
      <t>(digite los valores sin puntos ni comas)</t>
    </r>
  </si>
  <si>
    <t>%IVA</t>
  </si>
  <si>
    <t>VALOR IVA</t>
  </si>
  <si>
    <t xml:space="preserve">VALOR UNITARIO 
IVA INCLUIDO </t>
  </si>
  <si>
    <t>VALOR 
TOTAL IVA</t>
  </si>
  <si>
    <t xml:space="preserve">VALOR TOTAL ANTES DE IVA </t>
  </si>
  <si>
    <t>VALOR TOTAL INCLUIDO IVA</t>
  </si>
  <si>
    <t>PRECIO TECHO VALOR UNITARIO IVA INCLUIDO</t>
  </si>
  <si>
    <t>TOTALES</t>
  </si>
  <si>
    <t>_________________________________________________________</t>
  </si>
  <si>
    <t>Firma del Representante Legal y sello de la empresa</t>
  </si>
  <si>
    <t>COORDINADOR DE PROGRAMA (1) PROFESIONALTendrá como funciones: Responder por el proceso de planeación y ejecución de actividades. Articular la gestión social y educativa en las instituciones involucradas a través de la gestión interinstitucional.</t>
  </si>
  <si>
    <t>unidad</t>
  </si>
  <si>
    <t>Material P.O.P (Roll up, invitaciones, E-card, tarjetas, entre otros)</t>
  </si>
  <si>
    <t>Bolsa</t>
  </si>
  <si>
    <t>Evento Prejubilados Encuentro motivacional para la preparación a la jubilación. Se debe contar con el acompañamiento de un profesional que brinde un espacio de reflexión y sensibilización</t>
  </si>
  <si>
    <t>Hora</t>
  </si>
  <si>
    <t>Evento Prejubilados: Menú completo servido Proteína: 250 gr (res, cerdo, pollo o pescado) Acompañamiento: carbohidrato 150 gr, Sopa 250 ml, Fruta o ensalada vegetal 150 gr Bebida: jugo natural de 200 ml Postre: 100 gr Presentación: Servido a la mesa o en tipo buffet Incluye: menaje (plato, cubiertos, vaso, samovar)</t>
  </si>
  <si>
    <t>Evento Prejubilados: Hidratación: Botella de agua</t>
  </si>
  <si>
    <t>Evento Prejubilados: Estación de café y aromática. Se requiere de una estación de café y aromática, para la distribución de tinto filtrado en greca, aromática de frutas y galletas de mantequilla. La estación de café debe tener disponibilidad de greca, dispensador de agua fría, mesa con mantel y personal para la atención durante la duración del evento.</t>
  </si>
  <si>
    <t>Evento Jubilados Encuentro motivacional para enfrentar la jubilación. Se debe contar con el acompañamiento de un profesional que brinde un espacio de reflexión y sensibilización</t>
  </si>
  <si>
    <t>Evento Jubilados: Menú completo servido Proteína: 250 gr (res, cerdo, pollo o pescado) Acompañamiento: carbohidrato 150 gr, Sopa 250 ml, Fruta o ensalada vegetal 150 gr Bebida: jugo natural de 200 ml Postre: 100 gr Presentación: Servido a la mesa o en tipo buffet Incluye: menaje (plato, cubiertos, vaso, samovar)</t>
  </si>
  <si>
    <t>Evento Jubilados: Hidratación: Botella de agua</t>
  </si>
  <si>
    <t>Evento Jubilados: Estación de café y aromática. Se requiere de una estación de café y aromática, para la distribución de tinto filtrado en greca, aromática de frutas y galletas de mantequilla. La estación de café debe tener disponibilidad de greca, dispensador de agua fría, mesa con mantel y personal para la atención durante la duración del evento.</t>
  </si>
  <si>
    <t>Apoyo logístico a taller para docentes en el marco del funcionamiento y lineamientos de secretaria de educación. Se apoya con "Refrigerio completo - Bebida: Jugo en natural 9 oz - Pastelería dulce o salada de 150 gr (Croissant, panzerotti, pastel, empanada de queso, jamón y queso, hawaiano, ranchero, verduras o carnes, etc) Acompañamiento fruta de 100 gr o dulce a convenir) Presentación: Empacado en material que no sea icopor. "</t>
  </si>
  <si>
    <t>Taller para Docentes: Estación de café y aromática. Se requiere de una estación de café y aromática, para la distribución de tinto filtrado en greca, aromática de frutas y galletas de mantequilla. La estación de café debe tener disponibilidad de greca, dispensador de agua fría, mesa con mantel y personal para la atención durante la duración del evento.</t>
  </si>
  <si>
    <t>Taller para Docentes: Hidratación: Botella de agua</t>
  </si>
  <si>
    <t>Evento cierre fin de año: Dia de sol fuera del perímetro de sabaneta, incluye: entrada al sitio, desayuno, almuerzo, refrigerio, hidratación , transporte ida y regreso , póliza de viaje (esta salida se estipula realizarse los viernes del mes de noviembre es decir 8,15,22,29)</t>
  </si>
  <si>
    <t>Recreacionistas y Animadores para jornada de día de sol</t>
  </si>
  <si>
    <t>Material para actividades de recreación como hora loca, bailoterappia, juegos múltiples)</t>
  </si>
  <si>
    <t>Souvenir personal docente y directivo docente (termo de acero inoxidable para bebidas calientes de 200 ml, grabados con imagen institucional del municipio de Sabaneta proporcionada por el área de comunicaciones)</t>
  </si>
  <si>
    <t>FRECUENCIA</t>
  </si>
  <si>
    <t>PRESUPUESTO OFICIAL
$ 149.999.912
IVA INCLUIDO</t>
  </si>
  <si>
    <t xml:space="preserve">
PROPUESTA ECONÓMICA
SELECCIÓN ABREVIADA  - MENOR CUANTÍA</t>
  </si>
  <si>
    <t>PRESTACIÓN DE SERVICIOS PARA EL FORTALECIMIENTO DE LAS ESTRATEGIAS ENFOCADAS EN EL BIENESTAR DE LOS DOCENTES DE LAS INSTITUCIONES EDUCATIVAS DEL MUNICIPIO DE SABANETA DURANTE LA VIGENCIA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</si>
</sst>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_);\(&quot;$&quot;\ #,##0\)"/>
    <numFmt numFmtId="165" formatCode="&quot;$&quot;\ #,##0_);[Red]\(&quot;$&quot;\ #,##0\)"/>
    <numFmt numFmtId="166" formatCode="&quot;$&quot;\ #,##0.00"/>
    <numFmt numFmtId="167" formatCode="&quot;$&quot;\ #,##0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0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/>
      <right/>
      <top style="double">
        <color theme="4"/>
      </top>
      <bottom/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67">
    <xf numFmtId="0" fontId="0" fillId="0" borderId="0" xfId="0"/>
    <xf numFmtId="0" fontId="8" fillId="0" borderId="0" xfId="0" applyFont="1" applyAlignment="1">
      <alignment vertical="center"/>
    </xf>
    <xf numFmtId="0" fontId="9" fillId="0" borderId="2" xfId="7" applyFont="1" applyFill="1" applyAlignment="1">
      <alignment horizontal="left" vertical="center"/>
    </xf>
    <xf numFmtId="0" fontId="9" fillId="0" borderId="12" xfId="7" applyFont="1" applyFill="1" applyBorder="1" applyAlignment="1">
      <alignment horizontal="left" vertical="center"/>
    </xf>
    <xf numFmtId="0" fontId="9" fillId="0" borderId="10" xfId="7" applyFont="1" applyFill="1" applyBorder="1" applyAlignment="1">
      <alignment vertical="center"/>
    </xf>
    <xf numFmtId="0" fontId="10" fillId="6" borderId="1" xfId="6" applyFont="1" applyFill="1" applyAlignment="1">
      <alignment horizontal="center" vertical="center" wrapText="1"/>
    </xf>
    <xf numFmtId="1" fontId="10" fillId="6" borderId="1" xfId="6" applyNumberFormat="1" applyFont="1" applyFill="1" applyAlignment="1">
      <alignment horizontal="center" vertical="center"/>
    </xf>
    <xf numFmtId="0" fontId="10" fillId="6" borderId="15" xfId="6" applyFont="1" applyFill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/>
    </xf>
    <xf numFmtId="0" fontId="9" fillId="2" borderId="2" xfId="7" applyFont="1" applyFill="1" applyAlignment="1">
      <alignment horizontal="justify" vertical="center" wrapText="1"/>
    </xf>
    <xf numFmtId="0" fontId="9" fillId="2" borderId="2" xfId="7" applyFont="1" applyFill="1" applyAlignment="1">
      <alignment horizontal="center" vertical="center" wrapText="1"/>
    </xf>
    <xf numFmtId="0" fontId="9" fillId="2" borderId="2" xfId="7" applyNumberFormat="1" applyFont="1" applyFill="1" applyAlignment="1">
      <alignment horizontal="center" vertical="center" wrapText="1"/>
    </xf>
    <xf numFmtId="9" fontId="9" fillId="7" borderId="5" xfId="2" applyFont="1" applyFill="1" applyBorder="1" applyAlignment="1">
      <alignment horizontal="center" vertical="center"/>
    </xf>
    <xf numFmtId="166" fontId="9" fillId="3" borderId="10" xfId="7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164" fontId="6" fillId="4" borderId="15" xfId="6" applyNumberFormat="1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4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167" fontId="9" fillId="0" borderId="2" xfId="7" applyNumberFormat="1" applyFont="1" applyAlignment="1">
      <alignment horizontal="center" vertical="center" wrapText="1"/>
    </xf>
    <xf numFmtId="167" fontId="9" fillId="0" borderId="2" xfId="7" applyNumberFormat="1" applyFont="1" applyAlignment="1" applyProtection="1">
      <alignment horizontal="center" vertical="center" wrapText="1"/>
    </xf>
    <xf numFmtId="167" fontId="14" fillId="5" borderId="1" xfId="6" applyNumberFormat="1" applyFont="1" applyFill="1" applyAlignment="1">
      <alignment horizontal="center" vertical="center"/>
    </xf>
    <xf numFmtId="167" fontId="9" fillId="7" borderId="2" xfId="7" applyNumberFormat="1" applyFont="1" applyFill="1" applyAlignment="1" applyProtection="1">
      <alignment horizontal="center" vertical="center" wrapText="1"/>
    </xf>
    <xf numFmtId="0" fontId="7" fillId="6" borderId="21" xfId="7" applyFont="1" applyFill="1" applyBorder="1" applyAlignment="1">
      <alignment horizontal="center" vertical="center" wrapText="1"/>
    </xf>
    <xf numFmtId="0" fontId="7" fillId="6" borderId="22" xfId="7" applyFont="1" applyFill="1" applyBorder="1" applyAlignment="1">
      <alignment horizontal="center" vertical="center" wrapText="1"/>
    </xf>
    <xf numFmtId="0" fontId="7" fillId="6" borderId="23" xfId="7" applyFont="1" applyFill="1" applyBorder="1" applyAlignment="1">
      <alignment horizontal="center" vertical="center" wrapText="1"/>
    </xf>
    <xf numFmtId="0" fontId="7" fillId="6" borderId="24" xfId="7" applyFont="1" applyFill="1" applyBorder="1" applyAlignment="1">
      <alignment horizontal="center" vertical="center" wrapText="1"/>
    </xf>
    <xf numFmtId="0" fontId="7" fillId="6" borderId="25" xfId="7" applyFont="1" applyFill="1" applyBorder="1" applyAlignment="1">
      <alignment horizontal="center" vertical="center" wrapText="1"/>
    </xf>
    <xf numFmtId="0" fontId="7" fillId="6" borderId="26" xfId="7" applyFont="1" applyFill="1" applyBorder="1" applyAlignment="1">
      <alignment horizontal="center" vertical="center" wrapText="1"/>
    </xf>
    <xf numFmtId="0" fontId="9" fillId="0" borderId="9" xfId="7" applyFont="1" applyFill="1" applyBorder="1" applyAlignment="1">
      <alignment horizontal="left" vertical="center"/>
    </xf>
    <xf numFmtId="0" fontId="9" fillId="0" borderId="2" xfId="7" applyFont="1" applyFill="1" applyAlignment="1">
      <alignment horizontal="left" vertical="center"/>
    </xf>
    <xf numFmtId="165" fontId="9" fillId="6" borderId="7" xfId="7" applyNumberFormat="1" applyFont="1" applyFill="1" applyBorder="1" applyAlignment="1">
      <alignment horizontal="center" vertical="center" wrapText="1"/>
    </xf>
    <xf numFmtId="165" fontId="9" fillId="6" borderId="11" xfId="7" applyNumberFormat="1" applyFont="1" applyFill="1" applyBorder="1" applyAlignment="1">
      <alignment horizontal="center" vertical="center" wrapText="1"/>
    </xf>
    <xf numFmtId="165" fontId="9" fillId="6" borderId="8" xfId="7" applyNumberFormat="1" applyFont="1" applyFill="1" applyBorder="1" applyAlignment="1">
      <alignment horizontal="center" vertical="center" wrapText="1"/>
    </xf>
    <xf numFmtId="165" fontId="9" fillId="6" borderId="10" xfId="7" applyNumberFormat="1" applyFont="1" applyFill="1" applyBorder="1" applyAlignment="1">
      <alignment horizontal="center" vertical="center" wrapText="1"/>
    </xf>
    <xf numFmtId="0" fontId="9" fillId="0" borderId="5" xfId="7" applyFont="1" applyFill="1" applyBorder="1" applyAlignment="1">
      <alignment horizontal="left" vertical="center"/>
    </xf>
    <xf numFmtId="0" fontId="9" fillId="0" borderId="6" xfId="7" applyFont="1" applyFill="1" applyBorder="1" applyAlignment="1">
      <alignment horizontal="left" vertical="center"/>
    </xf>
    <xf numFmtId="0" fontId="9" fillId="6" borderId="9" xfId="7" applyFont="1" applyFill="1" applyBorder="1" applyAlignment="1">
      <alignment horizontal="left" vertical="center"/>
    </xf>
    <xf numFmtId="0" fontId="9" fillId="6" borderId="2" xfId="7" applyFont="1" applyFill="1" applyAlignment="1">
      <alignment horizontal="left" vertical="center"/>
    </xf>
    <xf numFmtId="0" fontId="9" fillId="6" borderId="3" xfId="7" applyFont="1" applyFill="1" applyBorder="1" applyAlignment="1">
      <alignment horizontal="center" vertical="center" wrapText="1"/>
    </xf>
    <xf numFmtId="0" fontId="9" fillId="6" borderId="4" xfId="7" applyFont="1" applyFill="1" applyBorder="1" applyAlignment="1">
      <alignment horizontal="center" vertical="center" wrapText="1"/>
    </xf>
    <xf numFmtId="0" fontId="9" fillId="6" borderId="5" xfId="7" applyFont="1" applyFill="1" applyBorder="1" applyAlignment="1">
      <alignment horizontal="center" vertical="center"/>
    </xf>
    <xf numFmtId="0" fontId="9" fillId="6" borderId="6" xfId="7" applyFont="1" applyFill="1" applyBorder="1" applyAlignment="1">
      <alignment horizontal="center" vertical="center"/>
    </xf>
    <xf numFmtId="0" fontId="9" fillId="0" borderId="8" xfId="7" applyFont="1" applyFill="1" applyBorder="1" applyAlignment="1">
      <alignment horizontal="left" vertical="center"/>
    </xf>
    <xf numFmtId="0" fontId="9" fillId="0" borderId="13" xfId="7" applyFont="1" applyFill="1" applyBorder="1" applyAlignment="1">
      <alignment horizontal="left" vertical="center"/>
    </xf>
    <xf numFmtId="0" fontId="10" fillId="6" borderId="1" xfId="6" applyFont="1" applyFill="1" applyAlignment="1">
      <alignment horizontal="center" vertical="center"/>
    </xf>
    <xf numFmtId="0" fontId="10" fillId="6" borderId="15" xfId="6" applyFont="1" applyFill="1" applyBorder="1" applyAlignment="1">
      <alignment horizontal="center" vertical="center"/>
    </xf>
    <xf numFmtId="0" fontId="10" fillId="6" borderId="1" xfId="6" applyFont="1" applyFill="1" applyAlignment="1">
      <alignment horizontal="center" vertical="center" wrapText="1"/>
    </xf>
    <xf numFmtId="0" fontId="10" fillId="6" borderId="14" xfId="6" applyFont="1" applyFill="1" applyBorder="1" applyAlignment="1">
      <alignment horizontal="center" vertical="center" wrapText="1"/>
    </xf>
    <xf numFmtId="0" fontId="9" fillId="0" borderId="10" xfId="7" applyFont="1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3" fillId="0" borderId="16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17" xfId="0" applyFont="1" applyBorder="1" applyAlignment="1">
      <alignment horizontal="left"/>
    </xf>
    <xf numFmtId="0" fontId="14" fillId="5" borderId="14" xfId="6" applyFont="1" applyFill="1" applyBorder="1" applyAlignment="1">
      <alignment horizontal="right" vertical="center" wrapText="1"/>
    </xf>
    <xf numFmtId="0" fontId="14" fillId="5" borderId="1" xfId="6" applyFont="1" applyFill="1" applyAlignment="1">
      <alignment horizontal="right" vertical="center" wrapText="1"/>
    </xf>
    <xf numFmtId="0" fontId="10" fillId="6" borderId="27" xfId="6" applyFont="1" applyFill="1" applyBorder="1" applyAlignment="1">
      <alignment horizontal="center" vertical="center" wrapText="1"/>
    </xf>
  </cellXfs>
  <cellStyles count="8">
    <cellStyle name="Millares 2" xfId="1" xr:uid="{00000000-0005-0000-0000-000000000000}"/>
    <cellStyle name="Millares 2 2" xfId="4" xr:uid="{00000000-0005-0000-0000-000001000000}"/>
    <cellStyle name="Normal" xfId="0" builtinId="0"/>
    <cellStyle name="Normal 2" xfId="3" xr:uid="{00000000-0005-0000-0000-000003000000}"/>
    <cellStyle name="Porcentaje" xfId="2" builtinId="5"/>
    <cellStyle name="Porcentaje 2" xfId="5" xr:uid="{00000000-0005-0000-0000-000005000000}"/>
    <cellStyle name="Título 3" xfId="6" builtinId="18"/>
    <cellStyle name="Total" xfId="7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showGridLines="0" tabSelected="1" defaultGridColor="0" view="pageBreakPreview" topLeftCell="B1" colorId="44" zoomScale="90" zoomScaleNormal="90" zoomScaleSheetLayoutView="90" workbookViewId="0">
      <selection activeCell="B14" sqref="B14"/>
    </sheetView>
  </sheetViews>
  <sheetFormatPr baseColWidth="10" defaultColWidth="11.44140625" defaultRowHeight="15.6" x14ac:dyDescent="0.4"/>
  <cols>
    <col min="1" max="1" width="5.44140625" style="1" customWidth="1"/>
    <col min="2" max="2" width="47.1640625" style="1" customWidth="1"/>
    <col min="3" max="4" width="11.27734375" style="1" customWidth="1"/>
    <col min="5" max="5" width="11.83203125" style="1" customWidth="1"/>
    <col min="6" max="6" width="19" style="1" customWidth="1"/>
    <col min="7" max="7" width="7" style="18" customWidth="1"/>
    <col min="8" max="8" width="13.27734375" style="18" customWidth="1"/>
    <col min="9" max="11" width="17.1640625" style="18" customWidth="1"/>
    <col min="12" max="12" width="17.1640625" style="1" customWidth="1"/>
    <col min="13" max="13" width="17" style="1" customWidth="1"/>
    <col min="14" max="16384" width="11.44140625" style="1"/>
  </cols>
  <sheetData>
    <row r="1" spans="1:13" ht="35.1" customHeight="1" x14ac:dyDescent="0.4">
      <c r="A1" s="23" t="s">
        <v>49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35.1" customHeight="1" thickBot="1" x14ac:dyDescent="0.45">
      <c r="A2" s="26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</row>
    <row r="3" spans="1:13" ht="43.5" customHeight="1" thickTop="1" thickBot="1" x14ac:dyDescent="0.45">
      <c r="A3" s="37" t="s">
        <v>0</v>
      </c>
      <c r="B3" s="38"/>
      <c r="C3" s="39" t="s">
        <v>50</v>
      </c>
      <c r="D3" s="40"/>
      <c r="E3" s="40"/>
      <c r="F3" s="40"/>
      <c r="G3" s="40"/>
      <c r="H3" s="40"/>
      <c r="I3" s="40"/>
      <c r="J3" s="40"/>
      <c r="K3" s="40"/>
      <c r="L3" s="31" t="s">
        <v>48</v>
      </c>
      <c r="M3" s="32"/>
    </row>
    <row r="4" spans="1:13" ht="21.25" customHeight="1" thickTop="1" thickBot="1" x14ac:dyDescent="0.45">
      <c r="A4" s="37" t="s">
        <v>1</v>
      </c>
      <c r="B4" s="38"/>
      <c r="C4" s="41"/>
      <c r="D4" s="42"/>
      <c r="E4" s="42"/>
      <c r="F4" s="42"/>
      <c r="G4" s="42"/>
      <c r="H4" s="42"/>
      <c r="I4" s="42"/>
      <c r="J4" s="42"/>
      <c r="K4" s="42"/>
      <c r="L4" s="33"/>
      <c r="M4" s="34"/>
    </row>
    <row r="5" spans="1:13" ht="21.25" customHeight="1" thickTop="1" thickBot="1" x14ac:dyDescent="0.45">
      <c r="A5" s="29" t="s">
        <v>2</v>
      </c>
      <c r="B5" s="30"/>
      <c r="C5" s="35"/>
      <c r="D5" s="36"/>
      <c r="E5" s="36"/>
      <c r="F5" s="36"/>
      <c r="G5" s="36"/>
      <c r="H5" s="36"/>
      <c r="I5" s="36"/>
      <c r="J5" s="36"/>
      <c r="K5" s="36"/>
      <c r="L5" s="2" t="s">
        <v>3</v>
      </c>
      <c r="M5" s="3"/>
    </row>
    <row r="6" spans="1:13" ht="21.25" customHeight="1" thickTop="1" thickBot="1" x14ac:dyDescent="0.45">
      <c r="A6" s="29" t="s">
        <v>4</v>
      </c>
      <c r="B6" s="30"/>
      <c r="C6" s="43"/>
      <c r="D6" s="30"/>
      <c r="E6" s="30"/>
      <c r="F6" s="30"/>
      <c r="G6" s="30"/>
      <c r="H6" s="30"/>
      <c r="I6" s="30"/>
      <c r="J6" s="30"/>
      <c r="K6" s="30"/>
      <c r="L6" s="2" t="s">
        <v>5</v>
      </c>
      <c r="M6" s="3"/>
    </row>
    <row r="7" spans="1:13" ht="21.25" customHeight="1" thickTop="1" thickBot="1" x14ac:dyDescent="0.45">
      <c r="A7" s="29" t="s">
        <v>6</v>
      </c>
      <c r="B7" s="30"/>
      <c r="C7" s="43"/>
      <c r="D7" s="30"/>
      <c r="E7" s="30"/>
      <c r="F7" s="30"/>
      <c r="G7" s="30"/>
      <c r="H7" s="30"/>
      <c r="I7" s="30"/>
      <c r="J7" s="30"/>
      <c r="K7" s="30"/>
      <c r="L7" s="2" t="s">
        <v>7</v>
      </c>
      <c r="M7" s="4"/>
    </row>
    <row r="8" spans="1:13" ht="21.25" customHeight="1" thickTop="1" thickBot="1" x14ac:dyDescent="0.45">
      <c r="A8" s="29" t="s">
        <v>8</v>
      </c>
      <c r="B8" s="30"/>
      <c r="C8" s="43"/>
      <c r="D8" s="30"/>
      <c r="E8" s="30"/>
      <c r="F8" s="30"/>
      <c r="G8" s="30"/>
      <c r="H8" s="30"/>
      <c r="I8" s="30"/>
      <c r="J8" s="30"/>
      <c r="K8" s="30"/>
      <c r="L8" s="35"/>
      <c r="M8" s="44"/>
    </row>
    <row r="9" spans="1:13" ht="21.25" customHeight="1" thickTop="1" thickBot="1" x14ac:dyDescent="0.45">
      <c r="A9" s="29" t="s">
        <v>9</v>
      </c>
      <c r="B9" s="30"/>
      <c r="C9" s="30" t="s">
        <v>10</v>
      </c>
      <c r="D9" s="30"/>
      <c r="E9" s="30"/>
      <c r="F9" s="30"/>
      <c r="G9" s="30"/>
      <c r="H9" s="30"/>
      <c r="I9" s="30"/>
      <c r="J9" s="30"/>
      <c r="K9" s="30"/>
      <c r="L9" s="30"/>
      <c r="M9" s="49"/>
    </row>
    <row r="10" spans="1:13" ht="21.25" customHeight="1" thickTop="1" thickBot="1" x14ac:dyDescent="0.45">
      <c r="A10" s="48" t="s">
        <v>11</v>
      </c>
      <c r="B10" s="47" t="s">
        <v>12</v>
      </c>
      <c r="C10" s="47" t="s">
        <v>13</v>
      </c>
      <c r="D10" s="66" t="s">
        <v>47</v>
      </c>
      <c r="E10" s="47" t="s">
        <v>14</v>
      </c>
      <c r="F10" s="45" t="s">
        <v>15</v>
      </c>
      <c r="G10" s="45"/>
      <c r="H10" s="45"/>
      <c r="I10" s="45"/>
      <c r="J10" s="45"/>
      <c r="K10" s="45"/>
      <c r="L10" s="45"/>
      <c r="M10" s="46"/>
    </row>
    <row r="11" spans="1:13" ht="64.5" customHeight="1" thickBot="1" x14ac:dyDescent="0.45">
      <c r="A11" s="48"/>
      <c r="B11" s="47"/>
      <c r="C11" s="47"/>
      <c r="D11" s="47"/>
      <c r="E11" s="47"/>
      <c r="F11" s="5" t="s">
        <v>16</v>
      </c>
      <c r="G11" s="6" t="s">
        <v>17</v>
      </c>
      <c r="H11" s="5" t="s">
        <v>18</v>
      </c>
      <c r="I11" s="5" t="s">
        <v>19</v>
      </c>
      <c r="J11" s="5" t="s">
        <v>20</v>
      </c>
      <c r="K11" s="5" t="s">
        <v>21</v>
      </c>
      <c r="L11" s="5" t="s">
        <v>22</v>
      </c>
      <c r="M11" s="7" t="s">
        <v>23</v>
      </c>
    </row>
    <row r="12" spans="1:13" s="14" customFormat="1" ht="118.2" thickTop="1" thickBot="1" x14ac:dyDescent="0.45">
      <c r="A12" s="8">
        <v>1</v>
      </c>
      <c r="B12" s="9" t="s">
        <v>27</v>
      </c>
      <c r="C12" s="10" t="s">
        <v>28</v>
      </c>
      <c r="D12" s="10">
        <v>3</v>
      </c>
      <c r="E12" s="11">
        <v>1</v>
      </c>
      <c r="F12" s="22"/>
      <c r="G12" s="12"/>
      <c r="H12" s="19">
        <f>SUM(F12*G12)</f>
        <v>0</v>
      </c>
      <c r="I12" s="20">
        <f>SUM(F12+H12)</f>
        <v>0</v>
      </c>
      <c r="J12" s="20">
        <f>H12*E12*D12</f>
        <v>0</v>
      </c>
      <c r="K12" s="20">
        <f>F12*E12*D12</f>
        <v>0</v>
      </c>
      <c r="L12" s="20">
        <f>K12+J12</f>
        <v>0</v>
      </c>
      <c r="M12" s="13">
        <v>6414101</v>
      </c>
    </row>
    <row r="13" spans="1:13" s="14" customFormat="1" ht="34.200000000000003" thickTop="1" thickBot="1" x14ac:dyDescent="0.45">
      <c r="A13" s="8">
        <v>2</v>
      </c>
      <c r="B13" s="9" t="s">
        <v>29</v>
      </c>
      <c r="C13" s="10" t="s">
        <v>30</v>
      </c>
      <c r="D13" s="10">
        <v>1</v>
      </c>
      <c r="E13" s="11">
        <v>1</v>
      </c>
      <c r="F13" s="22"/>
      <c r="G13" s="12"/>
      <c r="H13" s="19">
        <f t="shared" ref="H13:H19" si="0">SUM(F13*G13)</f>
        <v>0</v>
      </c>
      <c r="I13" s="20">
        <f t="shared" ref="I13:I19" si="1">SUM(F13+H13)</f>
        <v>0</v>
      </c>
      <c r="J13" s="20">
        <f t="shared" ref="J13:J28" si="2">H13*E13*D13</f>
        <v>0</v>
      </c>
      <c r="K13" s="20">
        <f t="shared" ref="K13:K28" si="3">F13*E13*D13</f>
        <v>0</v>
      </c>
      <c r="L13" s="20">
        <f t="shared" ref="L13:L28" si="4">K13+J13</f>
        <v>0</v>
      </c>
      <c r="M13" s="13">
        <v>4165000</v>
      </c>
    </row>
    <row r="14" spans="1:13" s="14" customFormat="1" ht="84.6" thickTop="1" thickBot="1" x14ac:dyDescent="0.45">
      <c r="A14" s="8">
        <v>3</v>
      </c>
      <c r="B14" s="9" t="s">
        <v>31</v>
      </c>
      <c r="C14" s="10" t="s">
        <v>32</v>
      </c>
      <c r="D14" s="10">
        <v>4</v>
      </c>
      <c r="E14" s="11">
        <v>1</v>
      </c>
      <c r="F14" s="22"/>
      <c r="G14" s="12"/>
      <c r="H14" s="19">
        <f t="shared" si="0"/>
        <v>0</v>
      </c>
      <c r="I14" s="20">
        <f t="shared" si="1"/>
        <v>0</v>
      </c>
      <c r="J14" s="20">
        <f t="shared" si="2"/>
        <v>0</v>
      </c>
      <c r="K14" s="20">
        <f t="shared" si="3"/>
        <v>0</v>
      </c>
      <c r="L14" s="20">
        <f t="shared" si="4"/>
        <v>0</v>
      </c>
      <c r="M14" s="13">
        <v>297501</v>
      </c>
    </row>
    <row r="15" spans="1:13" s="14" customFormat="1" ht="135" thickTop="1" thickBot="1" x14ac:dyDescent="0.45">
      <c r="A15" s="8">
        <v>4</v>
      </c>
      <c r="B15" s="9" t="s">
        <v>33</v>
      </c>
      <c r="C15" s="10" t="s">
        <v>28</v>
      </c>
      <c r="D15" s="10">
        <v>1</v>
      </c>
      <c r="E15" s="11">
        <v>30</v>
      </c>
      <c r="F15" s="22"/>
      <c r="G15" s="12"/>
      <c r="H15" s="19">
        <f t="shared" si="0"/>
        <v>0</v>
      </c>
      <c r="I15" s="20">
        <f t="shared" si="1"/>
        <v>0</v>
      </c>
      <c r="J15" s="20">
        <f t="shared" si="2"/>
        <v>0</v>
      </c>
      <c r="K15" s="20">
        <f t="shared" si="3"/>
        <v>0</v>
      </c>
      <c r="L15" s="20">
        <f t="shared" si="4"/>
        <v>0</v>
      </c>
      <c r="M15" s="13">
        <v>51396</v>
      </c>
    </row>
    <row r="16" spans="1:13" s="14" customFormat="1" ht="34.200000000000003" thickTop="1" thickBot="1" x14ac:dyDescent="0.45">
      <c r="A16" s="8">
        <v>5</v>
      </c>
      <c r="B16" s="9" t="s">
        <v>34</v>
      </c>
      <c r="C16" s="10" t="s">
        <v>28</v>
      </c>
      <c r="D16" s="10">
        <v>2</v>
      </c>
      <c r="E16" s="11">
        <v>30</v>
      </c>
      <c r="F16" s="22"/>
      <c r="G16" s="12"/>
      <c r="H16" s="19">
        <f t="shared" si="0"/>
        <v>0</v>
      </c>
      <c r="I16" s="20">
        <f t="shared" si="1"/>
        <v>0</v>
      </c>
      <c r="J16" s="20">
        <f t="shared" si="2"/>
        <v>0</v>
      </c>
      <c r="K16" s="20">
        <f t="shared" si="3"/>
        <v>0</v>
      </c>
      <c r="L16" s="20">
        <f t="shared" si="4"/>
        <v>0</v>
      </c>
      <c r="M16" s="13">
        <v>3539</v>
      </c>
    </row>
    <row r="17" spans="1:13" s="14" customFormat="1" ht="151.80000000000001" thickTop="1" thickBot="1" x14ac:dyDescent="0.45">
      <c r="A17" s="8">
        <v>6</v>
      </c>
      <c r="B17" s="9" t="s">
        <v>35</v>
      </c>
      <c r="C17" s="10" t="s">
        <v>28</v>
      </c>
      <c r="D17" s="10">
        <v>1</v>
      </c>
      <c r="E17" s="11">
        <v>1</v>
      </c>
      <c r="F17" s="22"/>
      <c r="G17" s="12"/>
      <c r="H17" s="19">
        <f t="shared" si="0"/>
        <v>0</v>
      </c>
      <c r="I17" s="20">
        <f t="shared" si="1"/>
        <v>0</v>
      </c>
      <c r="J17" s="20">
        <f t="shared" si="2"/>
        <v>0</v>
      </c>
      <c r="K17" s="20">
        <f t="shared" si="3"/>
        <v>0</v>
      </c>
      <c r="L17" s="20">
        <f t="shared" si="4"/>
        <v>0</v>
      </c>
      <c r="M17" s="13">
        <v>464320</v>
      </c>
    </row>
    <row r="18" spans="1:13" s="14" customFormat="1" ht="84.6" thickTop="1" thickBot="1" x14ac:dyDescent="0.45">
      <c r="A18" s="8">
        <v>7</v>
      </c>
      <c r="B18" s="9" t="s">
        <v>36</v>
      </c>
      <c r="C18" s="10" t="s">
        <v>32</v>
      </c>
      <c r="D18" s="10">
        <v>4</v>
      </c>
      <c r="E18" s="11">
        <v>1</v>
      </c>
      <c r="F18" s="22"/>
      <c r="G18" s="12"/>
      <c r="H18" s="19">
        <f t="shared" si="0"/>
        <v>0</v>
      </c>
      <c r="I18" s="20">
        <f t="shared" si="1"/>
        <v>0</v>
      </c>
      <c r="J18" s="20">
        <f t="shared" si="2"/>
        <v>0</v>
      </c>
      <c r="K18" s="20">
        <f t="shared" si="3"/>
        <v>0</v>
      </c>
      <c r="L18" s="20">
        <f t="shared" si="4"/>
        <v>0</v>
      </c>
      <c r="M18" s="13">
        <v>238000</v>
      </c>
    </row>
    <row r="19" spans="1:13" s="14" customFormat="1" ht="135" thickTop="1" thickBot="1" x14ac:dyDescent="0.45">
      <c r="A19" s="8">
        <v>8</v>
      </c>
      <c r="B19" s="9" t="s">
        <v>37</v>
      </c>
      <c r="C19" s="10" t="s">
        <v>28</v>
      </c>
      <c r="D19" s="10">
        <v>1</v>
      </c>
      <c r="E19" s="11">
        <v>60</v>
      </c>
      <c r="F19" s="22"/>
      <c r="G19" s="12"/>
      <c r="H19" s="19">
        <f t="shared" si="0"/>
        <v>0</v>
      </c>
      <c r="I19" s="20">
        <f t="shared" si="1"/>
        <v>0</v>
      </c>
      <c r="J19" s="20">
        <f t="shared" si="2"/>
        <v>0</v>
      </c>
      <c r="K19" s="20">
        <f t="shared" si="3"/>
        <v>0</v>
      </c>
      <c r="L19" s="20">
        <f t="shared" si="4"/>
        <v>0</v>
      </c>
      <c r="M19" s="13">
        <v>51396</v>
      </c>
    </row>
    <row r="20" spans="1:13" s="14" customFormat="1" ht="34.200000000000003" thickTop="1" thickBot="1" x14ac:dyDescent="0.45">
      <c r="A20" s="8">
        <v>9</v>
      </c>
      <c r="B20" s="9" t="s">
        <v>38</v>
      </c>
      <c r="C20" s="10" t="s">
        <v>28</v>
      </c>
      <c r="D20" s="10">
        <v>2</v>
      </c>
      <c r="E20" s="11">
        <v>60</v>
      </c>
      <c r="F20" s="22"/>
      <c r="G20" s="12"/>
      <c r="H20" s="19">
        <f t="shared" ref="H20:H28" si="5">SUM(F20*G20)</f>
        <v>0</v>
      </c>
      <c r="I20" s="20">
        <f t="shared" ref="I20:I28" si="6">SUM(F20+H20)</f>
        <v>0</v>
      </c>
      <c r="J20" s="20">
        <f t="shared" si="2"/>
        <v>0</v>
      </c>
      <c r="K20" s="20">
        <f t="shared" si="3"/>
        <v>0</v>
      </c>
      <c r="L20" s="20">
        <f t="shared" si="4"/>
        <v>0</v>
      </c>
      <c r="M20" s="13">
        <v>3539</v>
      </c>
    </row>
    <row r="21" spans="1:13" s="14" customFormat="1" ht="151.80000000000001" thickTop="1" thickBot="1" x14ac:dyDescent="0.45">
      <c r="A21" s="8">
        <v>10</v>
      </c>
      <c r="B21" s="9" t="s">
        <v>39</v>
      </c>
      <c r="C21" s="10" t="s">
        <v>28</v>
      </c>
      <c r="D21" s="10">
        <v>1</v>
      </c>
      <c r="E21" s="11">
        <v>1</v>
      </c>
      <c r="F21" s="22"/>
      <c r="G21" s="12"/>
      <c r="H21" s="19">
        <f t="shared" si="5"/>
        <v>0</v>
      </c>
      <c r="I21" s="20">
        <f t="shared" si="6"/>
        <v>0</v>
      </c>
      <c r="J21" s="20">
        <f t="shared" si="2"/>
        <v>0</v>
      </c>
      <c r="K21" s="20">
        <f t="shared" si="3"/>
        <v>0</v>
      </c>
      <c r="L21" s="20">
        <f t="shared" si="4"/>
        <v>0</v>
      </c>
      <c r="M21" s="13">
        <v>464320</v>
      </c>
    </row>
    <row r="22" spans="1:13" s="14" customFormat="1" ht="185.4" thickTop="1" thickBot="1" x14ac:dyDescent="0.45">
      <c r="A22" s="8">
        <v>11</v>
      </c>
      <c r="B22" s="9" t="s">
        <v>40</v>
      </c>
      <c r="C22" s="10" t="s">
        <v>28</v>
      </c>
      <c r="D22" s="10">
        <v>1</v>
      </c>
      <c r="E22" s="11">
        <v>50</v>
      </c>
      <c r="F22" s="22"/>
      <c r="G22" s="12"/>
      <c r="H22" s="19">
        <f t="shared" si="5"/>
        <v>0</v>
      </c>
      <c r="I22" s="20">
        <f t="shared" si="6"/>
        <v>0</v>
      </c>
      <c r="J22" s="20">
        <f t="shared" si="2"/>
        <v>0</v>
      </c>
      <c r="K22" s="20">
        <f t="shared" si="3"/>
        <v>0</v>
      </c>
      <c r="L22" s="20">
        <f t="shared" si="4"/>
        <v>0</v>
      </c>
      <c r="M22" s="13">
        <v>14216</v>
      </c>
    </row>
    <row r="23" spans="1:13" s="14" customFormat="1" ht="151.80000000000001" thickTop="1" thickBot="1" x14ac:dyDescent="0.45">
      <c r="A23" s="8">
        <v>12</v>
      </c>
      <c r="B23" s="9" t="s">
        <v>41</v>
      </c>
      <c r="C23" s="10" t="s">
        <v>28</v>
      </c>
      <c r="D23" s="10">
        <v>1</v>
      </c>
      <c r="E23" s="11">
        <v>1</v>
      </c>
      <c r="F23" s="22"/>
      <c r="G23" s="12"/>
      <c r="H23" s="19">
        <f t="shared" si="5"/>
        <v>0</v>
      </c>
      <c r="I23" s="20">
        <f t="shared" si="6"/>
        <v>0</v>
      </c>
      <c r="J23" s="20">
        <f t="shared" si="2"/>
        <v>0</v>
      </c>
      <c r="K23" s="20">
        <f t="shared" si="3"/>
        <v>0</v>
      </c>
      <c r="L23" s="20">
        <f t="shared" si="4"/>
        <v>0</v>
      </c>
      <c r="M23" s="13">
        <v>464318</v>
      </c>
    </row>
    <row r="24" spans="1:13" s="14" customFormat="1" ht="34.200000000000003" thickTop="1" thickBot="1" x14ac:dyDescent="0.45">
      <c r="A24" s="8">
        <v>13</v>
      </c>
      <c r="B24" s="9" t="s">
        <v>42</v>
      </c>
      <c r="C24" s="10" t="s">
        <v>28</v>
      </c>
      <c r="D24" s="10">
        <v>2</v>
      </c>
      <c r="E24" s="11">
        <v>50</v>
      </c>
      <c r="F24" s="22"/>
      <c r="G24" s="12"/>
      <c r="H24" s="19">
        <f t="shared" si="5"/>
        <v>0</v>
      </c>
      <c r="I24" s="20">
        <f t="shared" si="6"/>
        <v>0</v>
      </c>
      <c r="J24" s="20">
        <f t="shared" si="2"/>
        <v>0</v>
      </c>
      <c r="K24" s="20">
        <f t="shared" si="3"/>
        <v>0</v>
      </c>
      <c r="L24" s="20">
        <f t="shared" si="4"/>
        <v>0</v>
      </c>
      <c r="M24" s="13">
        <v>3539</v>
      </c>
    </row>
    <row r="25" spans="1:13" s="14" customFormat="1" ht="118.2" thickTop="1" thickBot="1" x14ac:dyDescent="0.45">
      <c r="A25" s="8">
        <v>14</v>
      </c>
      <c r="B25" s="9" t="s">
        <v>43</v>
      </c>
      <c r="C25" s="10" t="s">
        <v>28</v>
      </c>
      <c r="D25" s="10">
        <v>1</v>
      </c>
      <c r="E25" s="11">
        <v>300</v>
      </c>
      <c r="F25" s="22"/>
      <c r="G25" s="12"/>
      <c r="H25" s="19">
        <f t="shared" si="5"/>
        <v>0</v>
      </c>
      <c r="I25" s="20">
        <f t="shared" si="6"/>
        <v>0</v>
      </c>
      <c r="J25" s="20">
        <f t="shared" si="2"/>
        <v>0</v>
      </c>
      <c r="K25" s="20">
        <f t="shared" si="3"/>
        <v>0</v>
      </c>
      <c r="L25" s="20">
        <f t="shared" si="4"/>
        <v>0</v>
      </c>
      <c r="M25" s="13">
        <v>333200</v>
      </c>
    </row>
    <row r="26" spans="1:13" s="14" customFormat="1" ht="34.200000000000003" thickTop="1" thickBot="1" x14ac:dyDescent="0.45">
      <c r="A26" s="8">
        <v>15</v>
      </c>
      <c r="B26" s="9" t="s">
        <v>44</v>
      </c>
      <c r="C26" s="10" t="s">
        <v>28</v>
      </c>
      <c r="D26" s="10">
        <v>4</v>
      </c>
      <c r="E26" s="11">
        <v>2</v>
      </c>
      <c r="F26" s="22"/>
      <c r="G26" s="12"/>
      <c r="H26" s="19">
        <f t="shared" si="5"/>
        <v>0</v>
      </c>
      <c r="I26" s="20">
        <f t="shared" si="6"/>
        <v>0</v>
      </c>
      <c r="J26" s="20">
        <f t="shared" si="2"/>
        <v>0</v>
      </c>
      <c r="K26" s="20">
        <f t="shared" si="3"/>
        <v>0</v>
      </c>
      <c r="L26" s="20">
        <f t="shared" si="4"/>
        <v>0</v>
      </c>
      <c r="M26" s="13">
        <v>238000</v>
      </c>
    </row>
    <row r="27" spans="1:13" s="14" customFormat="1" ht="34.200000000000003" thickTop="1" thickBot="1" x14ac:dyDescent="0.45">
      <c r="A27" s="8">
        <v>16</v>
      </c>
      <c r="B27" s="9" t="s">
        <v>45</v>
      </c>
      <c r="C27" s="10" t="s">
        <v>30</v>
      </c>
      <c r="D27" s="10">
        <v>1</v>
      </c>
      <c r="E27" s="11">
        <v>1</v>
      </c>
      <c r="F27" s="22"/>
      <c r="G27" s="12"/>
      <c r="H27" s="19">
        <f t="shared" si="5"/>
        <v>0</v>
      </c>
      <c r="I27" s="20">
        <f t="shared" si="6"/>
        <v>0</v>
      </c>
      <c r="J27" s="20">
        <f t="shared" si="2"/>
        <v>0</v>
      </c>
      <c r="K27" s="20">
        <f t="shared" si="3"/>
        <v>0</v>
      </c>
      <c r="L27" s="20">
        <f t="shared" si="4"/>
        <v>0</v>
      </c>
      <c r="M27" s="13">
        <v>3785187</v>
      </c>
    </row>
    <row r="28" spans="1:13" s="14" customFormat="1" ht="101.4" thickTop="1" thickBot="1" x14ac:dyDescent="0.45">
      <c r="A28" s="8">
        <v>17</v>
      </c>
      <c r="B28" s="9" t="s">
        <v>46</v>
      </c>
      <c r="C28" s="10" t="s">
        <v>28</v>
      </c>
      <c r="D28" s="10">
        <v>1</v>
      </c>
      <c r="E28" s="11">
        <v>300</v>
      </c>
      <c r="F28" s="22"/>
      <c r="G28" s="12"/>
      <c r="H28" s="19">
        <f t="shared" si="5"/>
        <v>0</v>
      </c>
      <c r="I28" s="20">
        <f t="shared" si="6"/>
        <v>0</v>
      </c>
      <c r="J28" s="20">
        <f t="shared" si="2"/>
        <v>0</v>
      </c>
      <c r="K28" s="20">
        <f t="shared" si="3"/>
        <v>0</v>
      </c>
      <c r="L28" s="20">
        <f t="shared" si="4"/>
        <v>0</v>
      </c>
      <c r="M28" s="13">
        <v>36937</v>
      </c>
    </row>
    <row r="29" spans="1:13" s="14" customFormat="1" ht="29.25" customHeight="1" thickTop="1" thickBot="1" x14ac:dyDescent="0.45">
      <c r="A29" s="64" t="s">
        <v>24</v>
      </c>
      <c r="B29" s="65"/>
      <c r="C29" s="65"/>
      <c r="D29" s="65"/>
      <c r="E29" s="65"/>
      <c r="F29" s="65"/>
      <c r="G29" s="65"/>
      <c r="H29" s="21">
        <f>SUM(H12:H28)</f>
        <v>0</v>
      </c>
      <c r="I29" s="21">
        <f>SUM(I12:I28)</f>
        <v>0</v>
      </c>
      <c r="J29" s="21">
        <f>SUM(J12:J28)</f>
        <v>0</v>
      </c>
      <c r="K29" s="21">
        <f>SUM(K12:K28)</f>
        <v>0</v>
      </c>
      <c r="L29" s="21">
        <f>SUM(L12:L28)</f>
        <v>0</v>
      </c>
      <c r="M29" s="15"/>
    </row>
    <row r="30" spans="1:13" ht="11.25" customHeight="1" x14ac:dyDescent="0.4">
      <c r="A30" s="50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2"/>
    </row>
    <row r="31" spans="1:13" ht="16.8" x14ac:dyDescent="0.4">
      <c r="A31" s="16"/>
      <c r="B31" s="17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7"/>
    </row>
    <row r="32" spans="1:13" ht="28.5" customHeight="1" x14ac:dyDescent="0.65">
      <c r="A32" s="61" t="s">
        <v>25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3"/>
    </row>
    <row r="33" spans="1:13" ht="16.8" x14ac:dyDescent="0.4">
      <c r="A33" s="58" t="s">
        <v>26</v>
      </c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60"/>
    </row>
    <row r="34" spans="1:13" ht="15.9" thickBot="1" x14ac:dyDescent="0.45">
      <c r="A34" s="53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5"/>
    </row>
  </sheetData>
  <sheetProtection algorithmName="SHA-512" hashValue="6Cg1VQ/PtD5CGguIoLnGbB1bBdK7bIaWrEFvprPmkj7CuDGe8aP1Vvv4xQ9Erd4v2WUiKKPOQHCmlfzXyjkEmQ==" saltValue="UfbBX5G+Nc68J9/iQfh9yA==" spinCount="100000" sheet="1" objects="1" scenarios="1"/>
  <protectedRanges>
    <protectedRange sqref="C5:K8 L8 C9:D9 M5:M7 F12:G28" name="DATOS"/>
  </protectedRanges>
  <mergeCells count="30">
    <mergeCell ref="A30:M30"/>
    <mergeCell ref="E10:E11"/>
    <mergeCell ref="A34:M34"/>
    <mergeCell ref="C31:M31"/>
    <mergeCell ref="A33:M33"/>
    <mergeCell ref="A32:M32"/>
    <mergeCell ref="A29:G29"/>
    <mergeCell ref="D10:D11"/>
    <mergeCell ref="B10:B11"/>
    <mergeCell ref="A9:B9"/>
    <mergeCell ref="F10:M10"/>
    <mergeCell ref="C10:C11"/>
    <mergeCell ref="A10:A11"/>
    <mergeCell ref="C9:M9"/>
    <mergeCell ref="A1:M2"/>
    <mergeCell ref="A5:B5"/>
    <mergeCell ref="A6:B6"/>
    <mergeCell ref="A7:B7"/>
    <mergeCell ref="A8:B8"/>
    <mergeCell ref="L3:M4"/>
    <mergeCell ref="C5:K5"/>
    <mergeCell ref="A3:B3"/>
    <mergeCell ref="A4:B4"/>
    <mergeCell ref="C3:K3"/>
    <mergeCell ref="C4:K4"/>
    <mergeCell ref="C6:K6"/>
    <mergeCell ref="C7:K7"/>
    <mergeCell ref="C8:G8"/>
    <mergeCell ref="L8:M8"/>
    <mergeCell ref="H8:K8"/>
  </mergeCells>
  <conditionalFormatting sqref="I12:I28">
    <cfRule type="cellIs" dxfId="2" priority="1" operator="equal">
      <formula>M12</formula>
    </cfRule>
    <cfRule type="cellIs" dxfId="1" priority="2" operator="lessThan">
      <formula>M12</formula>
    </cfRule>
    <cfRule type="cellIs" dxfId="0" priority="3" operator="greaterThan">
      <formula>M12</formula>
    </cfRule>
  </conditionalFormatting>
  <printOptions horizontalCentered="1" verticalCentered="1"/>
  <pageMargins left="0.7" right="0.7" top="0.75" bottom="0.75" header="0.3" footer="0.3"/>
  <pageSetup paperSize="5" scale="75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FE30302-745C-4545-8920-87291033ABDE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pjgomez</dc:creator>
  <cp:keywords/>
  <dc:description/>
  <cp:lastModifiedBy>Diana Carolina Correa Berruecos</cp:lastModifiedBy>
  <cp:revision/>
  <dcterms:created xsi:type="dcterms:W3CDTF">2006-11-20T19:37:40Z</dcterms:created>
  <dcterms:modified xsi:type="dcterms:W3CDTF">2024-10-21T22:11:03Z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