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24226"/>
  <mc:AlternateContent xmlns:mc="http://schemas.openxmlformats.org/markup-compatibility/2006">
    <mc:Choice Requires="x15">
      <x15ac:absPath xmlns:x15ac="http://schemas.microsoft.com/office/spreadsheetml/2010/11/ac" url="C:\Users\PC\Desktop\CONTRATO KENNEDY\1. DEPORTES\"/>
    </mc:Choice>
  </mc:AlternateContent>
  <xr:revisionPtr revIDLastSave="0" documentId="13_ncr:1_{52DF2015-34F0-450F-8CDE-36D2356F18D3}" xr6:coauthVersionLast="47" xr6:coauthVersionMax="47" xr10:uidLastSave="{00000000-0000-0000-0000-000000000000}"/>
  <bookViews>
    <workbookView xWindow="-120" yWindow="-120" windowWidth="29040" windowHeight="15225" xr2:uid="{00000000-000D-0000-FFFF-FFFF00000000}"/>
  </bookViews>
  <sheets>
    <sheet name="PRESUPUESTO FINAL" sheetId="1" r:id="rId1"/>
  </sheets>
  <calcPr calcId="191029"/>
</workbook>
</file>

<file path=xl/calcChain.xml><?xml version="1.0" encoding="utf-8"?>
<calcChain xmlns="http://schemas.openxmlformats.org/spreadsheetml/2006/main">
  <c r="F144" i="1" l="1"/>
  <c r="F262" i="1" l="1"/>
  <c r="F261" i="1"/>
  <c r="F260" i="1"/>
  <c r="F259" i="1"/>
  <c r="F258" i="1"/>
  <c r="F221" i="1"/>
  <c r="F212" i="1"/>
  <c r="F217" i="1"/>
  <c r="F216" i="1"/>
  <c r="F215" i="1"/>
  <c r="F214" i="1"/>
  <c r="F213" i="1"/>
  <c r="F196" i="1"/>
  <c r="F197" i="1"/>
  <c r="F181" i="1"/>
  <c r="F182" i="1"/>
  <c r="F183" i="1"/>
  <c r="F184" i="1"/>
  <c r="F185" i="1"/>
  <c r="F180" i="1"/>
  <c r="F164" i="1"/>
  <c r="F165" i="1"/>
  <c r="F166" i="1"/>
  <c r="F167" i="1"/>
  <c r="F168" i="1"/>
  <c r="F163" i="1"/>
  <c r="F135"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45" i="1"/>
  <c r="F4" i="1"/>
  <c r="F300" i="1"/>
  <c r="F294" i="1"/>
  <c r="F295" i="1"/>
  <c r="F287" i="1"/>
  <c r="F288" i="1"/>
  <c r="F289" i="1"/>
  <c r="F290" i="1"/>
  <c r="F291" i="1"/>
  <c r="F286" i="1"/>
  <c r="F293" i="1"/>
  <c r="F235" i="1"/>
  <c r="F236" i="1"/>
  <c r="F237" i="1"/>
  <c r="F238" i="1"/>
  <c r="F239" i="1"/>
  <c r="F240" i="1"/>
  <c r="F241" i="1"/>
  <c r="F242" i="1"/>
  <c r="F234" i="1"/>
  <c r="F206" i="1"/>
  <c r="F207" i="1"/>
  <c r="F208" i="1"/>
  <c r="F209" i="1"/>
  <c r="F205" i="1"/>
  <c r="F198" i="1"/>
  <c r="F199" i="1"/>
  <c r="F200" i="1"/>
  <c r="F201" i="1"/>
  <c r="F189" i="1"/>
  <c r="F190" i="1"/>
  <c r="F191" i="1"/>
  <c r="F192" i="1"/>
  <c r="F193" i="1"/>
  <c r="F173" i="1"/>
  <c r="F174" i="1"/>
  <c r="F175" i="1"/>
  <c r="F176" i="1"/>
  <c r="F177" i="1"/>
  <c r="F172" i="1"/>
  <c r="F145" i="1"/>
  <c r="F146" i="1"/>
  <c r="F147" i="1"/>
  <c r="F148" i="1"/>
  <c r="F149" i="1"/>
  <c r="F136" i="1"/>
  <c r="F137" i="1"/>
  <c r="F138" i="1"/>
  <c r="F139" i="1"/>
  <c r="F140" i="1"/>
  <c r="F112" i="1"/>
  <c r="F113" i="1"/>
  <c r="F114" i="1"/>
  <c r="F115" i="1"/>
  <c r="F116" i="1"/>
  <c r="F117" i="1"/>
  <c r="F118" i="1"/>
  <c r="F119" i="1"/>
  <c r="F120" i="1"/>
  <c r="F111" i="1"/>
  <c r="F99" i="1"/>
  <c r="F87" i="1"/>
  <c r="F88" i="1"/>
  <c r="F89" i="1"/>
  <c r="F90" i="1"/>
  <c r="F91" i="1"/>
  <c r="F92" i="1"/>
  <c r="F93" i="1"/>
  <c r="F94" i="1"/>
  <c r="F95" i="1"/>
  <c r="F86" i="1"/>
  <c r="F46" i="1"/>
  <c r="F47" i="1"/>
  <c r="F18" i="1"/>
  <c r="F19" i="1"/>
  <c r="F20" i="1"/>
  <c r="F21" i="1"/>
  <c r="F22" i="1"/>
  <c r="F23" i="1"/>
  <c r="F24" i="1"/>
  <c r="F25" i="1"/>
  <c r="F26" i="1"/>
  <c r="F27" i="1"/>
  <c r="F28" i="1"/>
  <c r="F29" i="1"/>
  <c r="F30" i="1"/>
  <c r="F31" i="1"/>
  <c r="F32" i="1"/>
  <c r="F33" i="1"/>
  <c r="F34" i="1"/>
  <c r="F35" i="1"/>
  <c r="F36" i="1"/>
  <c r="F37" i="1"/>
  <c r="F38" i="1"/>
  <c r="F39" i="1"/>
  <c r="F40" i="1"/>
  <c r="F41" i="1"/>
  <c r="F42" i="1"/>
  <c r="F43" i="1"/>
  <c r="F44" i="1"/>
  <c r="F17" i="1"/>
  <c r="F11" i="1"/>
  <c r="F12" i="1"/>
  <c r="F10" i="1"/>
  <c r="F5" i="1"/>
  <c r="F6" i="1"/>
  <c r="F7" i="1"/>
  <c r="F280" i="1"/>
  <c r="F274" i="1"/>
  <c r="F227" i="1"/>
  <c r="F228" i="1"/>
  <c r="F229" i="1"/>
  <c r="F107" i="1"/>
  <c r="F131" i="1"/>
  <c r="F270" i="1"/>
  <c r="F264" i="1"/>
  <c r="F263" i="1"/>
  <c r="F255" i="1"/>
  <c r="F254" i="1"/>
  <c r="F252" i="1"/>
  <c r="F253" i="1"/>
  <c r="F251" i="1"/>
  <c r="F250" i="1"/>
  <c r="F249" i="1"/>
  <c r="F188" i="1"/>
  <c r="F265" i="1" l="1"/>
  <c r="F218" i="1"/>
  <c r="F296" i="1"/>
  <c r="F150" i="1"/>
  <c r="F48" i="1"/>
  <c r="F302" i="1" l="1"/>
  <c r="F301" i="1"/>
  <c r="F304" i="1"/>
  <c r="F305" i="1"/>
  <c r="F303" i="1"/>
  <c r="F243" i="1"/>
  <c r="F230" i="1"/>
  <c r="F226" i="1"/>
  <c r="F225" i="1"/>
  <c r="F224" i="1"/>
  <c r="F223" i="1"/>
  <c r="F222" i="1"/>
  <c r="F154" i="1"/>
  <c r="F155" i="1"/>
  <c r="F156" i="1"/>
  <c r="F157" i="1"/>
  <c r="F153" i="1"/>
  <c r="F152" i="1"/>
  <c r="F231" i="1" l="1"/>
  <c r="F244" i="1"/>
  <c r="F307" i="1"/>
  <c r="F158" i="1"/>
  <c r="F130" i="1" l="1"/>
  <c r="F129" i="1"/>
  <c r="F128" i="1"/>
  <c r="F125" i="1"/>
  <c r="F127" i="1"/>
  <c r="F126" i="1"/>
  <c r="F108" i="1"/>
  <c r="F106" i="1"/>
  <c r="F105" i="1"/>
  <c r="F100" i="1"/>
  <c r="F101" i="1"/>
  <c r="F102" i="1"/>
  <c r="F103" i="1"/>
  <c r="F104" i="1"/>
  <c r="F132" i="1" l="1"/>
  <c r="F109" i="1"/>
  <c r="F141" i="1"/>
  <c r="F121" i="1"/>
  <c r="F96" i="1" l="1"/>
  <c r="F159" i="1" s="1"/>
  <c r="F82" i="1"/>
  <c r="F13" i="1" l="1"/>
  <c r="F8" i="1"/>
  <c r="F308" i="1" l="1"/>
</calcChain>
</file>

<file path=xl/sharedStrings.xml><?xml version="1.0" encoding="utf-8"?>
<sst xmlns="http://schemas.openxmlformats.org/spreadsheetml/2006/main" count="582" uniqueCount="213">
  <si>
    <t xml:space="preserve">DESCRIPCIÓN </t>
  </si>
  <si>
    <t xml:space="preserve">CANTIDAD </t>
  </si>
  <si>
    <t xml:space="preserve">UNIDAD DE MEDIDA </t>
  </si>
  <si>
    <t>VALOR UNITARIO (MEDIA GEOMETRICA)</t>
  </si>
  <si>
    <t>VALOR TOTAL (MEDIA GEOMETRICA)</t>
  </si>
  <si>
    <t>PRESENTACIÓN PÚBLICA DEL PROYECTO</t>
  </si>
  <si>
    <t>Unidad</t>
  </si>
  <si>
    <t xml:space="preserve">Jornada </t>
  </si>
  <si>
    <t>DIVULGACION, CONVOCATORIA E INSCRIPCIONES</t>
  </si>
  <si>
    <t>CANTIDAD</t>
  </si>
  <si>
    <t>UNIDAD DE MEDIDA</t>
  </si>
  <si>
    <t>SUBTOTAL</t>
  </si>
  <si>
    <t>Jornada</t>
  </si>
  <si>
    <t>Unidades</t>
  </si>
  <si>
    <t>UNIDAD</t>
  </si>
  <si>
    <t>PROYECTO 2046: CONTRATAR LA PRESTACION DE SERVICIOS ADMINISTRATIVOS Y LOGISTICOS PARA LA REALIZACIÓN Y EJECUCIÓN DE LAS ACTIVIDADES RECREO DEPORTIVAS Y LOS CERTAMENES EN EL MARCO DEL PROYECTO DE INVERSIÓN LOCAL 2046 KENNEDY APUESTA POR EL DEPORTE</t>
  </si>
  <si>
    <t>HORAS</t>
  </si>
  <si>
    <t xml:space="preserve">BONOS </t>
  </si>
  <si>
    <t xml:space="preserve">SUBTOTAL </t>
  </si>
  <si>
    <t>DÍA</t>
  </si>
  <si>
    <t>JORNADA</t>
  </si>
  <si>
    <t>DIA</t>
  </si>
  <si>
    <t>GLOBAL</t>
  </si>
  <si>
    <t>Ambulancia BASICA  que cumpla con todos los estándares de habilitación de los servicios de traslado asistencial medicalizada TAM. Que cuente con conductor de ambulancia capacitado, auxiliar de enfermería médico y los equipos necesarios, durante el desarrollo del evento</t>
  </si>
  <si>
    <t xml:space="preserve">JORNADA </t>
  </si>
  <si>
    <t xml:space="preserve">COMPONENTE 2. CARRERA CICLISTICA </t>
  </si>
  <si>
    <t xml:space="preserve">COMPONENTE 3. COMPONENTE JUEGOS COMUNALES KENNEDY APUESTA POR EL DEPORTE </t>
  </si>
  <si>
    <t xml:space="preserve">DISCIPLINA FUTBOL </t>
  </si>
  <si>
    <t>MESES</t>
  </si>
  <si>
    <t>UNIDADES</t>
  </si>
  <si>
    <t xml:space="preserve">PARTIDOS </t>
  </si>
  <si>
    <t>SUDADERAS</t>
  </si>
  <si>
    <t>MEDALLAS</t>
  </si>
  <si>
    <t xml:space="preserve">TROFEOS </t>
  </si>
  <si>
    <t xml:space="preserve">PETOS Juego de petos x 11 </t>
  </si>
  <si>
    <t xml:space="preserve">paquetes </t>
  </si>
  <si>
    <t>BALONES DE FÚTBOL No. 5
Compra de balones de fútbol con las siguientes características:
Categoría: competición
construcción laminado termo tech.
microestructura de pu de alta calidad con triple recubrimiento de backing de alta densidad.
espuma eva de alta densidad.
cámara interna con doble válvula.
envoltura laminada cruzada diseñada con tejidos de poli-algodón de alta densidad.
ideal para grama artificial y natural.
circunferencia: 68,5 a 69,5 cm.</t>
  </si>
  <si>
    <t xml:space="preserve">SUBTOTAL FUTBOL </t>
  </si>
  <si>
    <t xml:space="preserve">DISCIPLINA FUTBOL DE SALON </t>
  </si>
  <si>
    <t>PARES MALLA</t>
  </si>
  <si>
    <t xml:space="preserve">PAQUETES </t>
  </si>
  <si>
    <t xml:space="preserve">DISCIPLINA BALONCESTO </t>
  </si>
  <si>
    <t>MALLA DE MICROFUTBOL O FUTSAL TIPO CABAÑA NAILON # 5 TAMAÑO OFICIAL
Compra de par de mallas para microfútbol, futbol de salón o futsal corriente tipo cabaña, calibre # 5 (Fabricada en cordón de nylon de 5mm) con medidas oficiales (3m ancho X 2m alto X 90cm profundidad superior X 90cm profundidad inferior) y estructuras oficiales</t>
  </si>
  <si>
    <t>SUBOTOTAL</t>
  </si>
  <si>
    <t xml:space="preserve">DISCIPLINA TEJO Y MINI TEJO </t>
  </si>
  <si>
    <t>Global</t>
  </si>
  <si>
    <t xml:space="preserve">LOGISTICOS </t>
  </si>
  <si>
    <t xml:space="preserve">DISCIPLINA AJEDREZ </t>
  </si>
  <si>
    <t xml:space="preserve">Global </t>
  </si>
  <si>
    <t xml:space="preserve">DISCIPLINA RANA </t>
  </si>
  <si>
    <t xml:space="preserve">DISCIPLINA BILLAR </t>
  </si>
  <si>
    <t xml:space="preserve">COMPONENTE TORNEO POR LA PAZ Y LA RENCONCILIACION </t>
  </si>
  <si>
    <t xml:space="preserve">COMPONENTE DE TORNEO INTERBARRAS </t>
  </si>
  <si>
    <t xml:space="preserve">COMPONENTE DE PERSONA MAYOR </t>
  </si>
  <si>
    <t>INSTRUCTOR ACTIVIDAD FÍSICA (PROFESIONALES POR TRES MESES) Licenciados en Educación física, Cultura física, instructores de aeróbicos, o cualquier carrera a fines con experiencia en manejo, instrucción en procesos de enseñanza y aprendizaje, y/o entrenamiento con (1) año de experiencia especifica Según cronograma propuesto</t>
  </si>
  <si>
    <t>LAZOS Lazo para saltar graduable en extensión., Con manijas para facilitar la sujeción., Cuerda de 275 cm</t>
  </si>
  <si>
    <t>ESCALERA DE COORDINACIÓN (ENTRENAMIENTO DEPORTIVO) Material TPE y nylon de alta resistencia. Caucho termo templado de textura suave. Lamina de 50 cm de largo por 4 cm de ancho. 6 mt de largo dividido en 12 láminas. Apta para uso institucional y profesional.</t>
  </si>
  <si>
    <t>SET DE BANDAS ELÁSTICAS x 5 UNIDADES Material: Látex - Medidas- Tensión Verde: 60x5x0,04 cm / 5 libras. Azul: 60x5x0,06 cm / 15 libras. Amarillo: 60x5x0,08 cm / 20 libras. Rojo: 60x5x0,1 cm / 30 libras. Negro: 60x5x0,12 cm / 40 libras</t>
  </si>
  <si>
    <t>CONOS PARA ENTRENAMIENTO Conos de 23 cm con agujero Especificaciones: 30cm de alto, color: Naranja Neón, con perforación en la parte alta</t>
  </si>
  <si>
    <t>AROS ULA ULA - TUBULARES 60 CMS Aro ULA ULA para entrenamiento, en material PVC Tubulares medida 60 cm x 7 mm de grueso, diseño plano, ultra resistente, material sólido, de buen peso</t>
  </si>
  <si>
    <t xml:space="preserve">EVENTO DE ULTIMA SESION PERSONA MAYOR </t>
  </si>
  <si>
    <t>AGUA EN BOTELLA SIN GAS Agua en botella plástica sin gas de 330</t>
  </si>
  <si>
    <t>DETALLE</t>
  </si>
  <si>
    <t>Coordinador (a) General del proyecto según perfil descrito</t>
  </si>
  <si>
    <t xml:space="preserve">RECURSO HUMANO </t>
  </si>
  <si>
    <t>Apoyo administrativo según perfil descrito</t>
  </si>
  <si>
    <t>Monitor Comunitario según perfil descrito</t>
  </si>
  <si>
    <t xml:space="preserve">COMPONENTE KENNEDY DEPORTIVO </t>
  </si>
  <si>
    <t xml:space="preserve">TOTAL PROYECTO </t>
  </si>
  <si>
    <t>COMPONENTE OLIMPIADAS TECHOTIVA JHON F KENNEDY</t>
  </si>
  <si>
    <t xml:space="preserve">PREMIACION </t>
  </si>
  <si>
    <t xml:space="preserve">UNIDADES </t>
  </si>
  <si>
    <t xml:space="preserve">CATEGORIA JUVENIL </t>
  </si>
  <si>
    <t xml:space="preserve">CATEGORIA PRE INFANTIL </t>
  </si>
  <si>
    <t xml:space="preserve">Categoría población LGBTIQ+ </t>
  </si>
  <si>
    <t xml:space="preserve">TRIANGULAR 1, 2,3,4,5 </t>
  </si>
  <si>
    <t xml:space="preserve">CATEGORIA SECTOR EDUCATIVO </t>
  </si>
  <si>
    <t xml:space="preserve">FUTBOL  </t>
  </si>
  <si>
    <t xml:space="preserve">BALOCESTO </t>
  </si>
  <si>
    <t xml:space="preserve">COMPONENTE DE TORNEOS POBLACIONES DIFERENCIALES </t>
  </si>
  <si>
    <t xml:space="preserve">COMPONENTE DE TORNEOS POBLACIONES DIFERENCIALES 
Certámenes concertados con los pueblos étnicos (Encuentros deportivos Interétnicos - Torneo Afro étnico Baloncesto - Juegos autóctonos poblaciones afro, negras, palenqueras y tradicionales). Incluye escenarios deportivos, juzgamientos, operacion logistica, elementos necesarios para el desarrollo de las actividades y premiaciones. 
</t>
  </si>
  <si>
    <t xml:space="preserve">CATEGORIA ELITE UNICA MASCULINA Y FEMENINA </t>
  </si>
  <si>
    <t xml:space="preserve">COMPONENTE DE TORNEOS NUEVAS TENDENCIAS 
Certámenes concertados con  LA MESA DE DEPORTES EXTREMOS DE LA LOCALIDAD . Incluye escenarios deportivos, juzgamientos, operacion logistica, elementos necesarios para el desarrollo de las actividades y premiaciones. 
</t>
  </si>
  <si>
    <t xml:space="preserve">COMPONENTE DE NUEVAS TENDENCIAS </t>
  </si>
  <si>
    <t xml:space="preserve">COMPONENTE FESTIVALES INTERNOS </t>
  </si>
  <si>
    <t xml:space="preserve">COMPONENTE  DE FESTIVALES  
Certámenes concertados con  LA MESA DE DEPORTES EXTREMOS DE LA LOCALIDAD . Incluye escenarios deportivos, juzgamientos, operacion logistica, elementos necesarios para el desarrollo de las actividades y premiaciones. 
	Futbol 
•	Futbol de salón 
•	Voleibol 
•	Baloncesto 
•	Natación 
•	Lucha olímpica 
•	Ajedrez 
•	Tejo 
•	Rana 
</t>
  </si>
  <si>
    <t xml:space="preserve">DOTACIÓN PARA ADULTO MAYOR Buzo deportivo tipo Hoodie con capucha elaborado en algodón perchado 100% (algodón perchado) Incluye dos logos estampados o sublimados de imagen institucional de acuerdo al diseño suministrado por la Entidad. </t>
  </si>
  <si>
    <t>KITS</t>
  </si>
  <si>
    <t xml:space="preserve">Coordinador (a) carrera atletica y carrera ciclistica y persona mayor perfil descrito </t>
  </si>
  <si>
    <t xml:space="preserve">Coordinador (a) Juegos comunitarios, techotiva, torneo por la paz e interbarras. Perfil descrito </t>
  </si>
  <si>
    <t xml:space="preserve">Coordinador (a) festival kennedy, poblacionales, festivales internos. Perfil descrito </t>
  </si>
  <si>
    <t xml:space="preserve">Coordinador (a) nuevas tendencias. Perfil descrito </t>
  </si>
  <si>
    <t xml:space="preserve">PERSONAS X UNA JORNADA </t>
  </si>
  <si>
    <t xml:space="preserve">BONOS GLOBAL </t>
  </si>
  <si>
    <t xml:space="preserve">COMPONENTES </t>
  </si>
  <si>
    <t xml:space="preserve">REFRIGERIOS balanceado que incluya solido de 200 gramos con proteína; liquido entre 250 y 330 ml; fruta y golosina. INCLUYE TRANSPORTE AL PUNTO DE LA ACTIVIDAD </t>
  </si>
  <si>
    <r>
      <rPr>
        <b/>
        <sz val="12"/>
        <rFont val="Garamond"/>
        <family val="1"/>
      </rPr>
      <t>REFRIGERIO</t>
    </r>
    <r>
      <rPr>
        <sz val="12"/>
        <rFont val="Garamond"/>
        <family val="1"/>
      </rPr>
      <t xml:space="preserve">S balanceado que incluya solido de 200 gramos con proteína; liquido entre 250 y 330 ml; fruta y golosina. INCLUYE TRANSPORTE AL PUNTO DE LA ACTIVIDAD </t>
    </r>
  </si>
  <si>
    <r>
      <rPr>
        <b/>
        <sz val="12"/>
        <rFont val="Garamond"/>
        <family val="1"/>
      </rPr>
      <t>ALQUILER</t>
    </r>
    <r>
      <rPr>
        <sz val="12"/>
        <rFont val="Garamond"/>
        <family val="1"/>
      </rPr>
      <t xml:space="preserve">  de espacio para presentación mínimo 200 pax</t>
    </r>
  </si>
  <si>
    <r>
      <rPr>
        <b/>
        <sz val="12"/>
        <rFont val="Garamond"/>
        <family val="1"/>
      </rPr>
      <t>ALQUILER  d</t>
    </r>
    <r>
      <rPr>
        <sz val="12"/>
        <rFont val="Garamond"/>
        <family val="1"/>
      </rPr>
      <t>e sonido  de 3000 watts; 2 cabinas de sonido, 2 trípodes para cabinas, sistema de monitoreo, set de micrófono, 1 consola de sonido para amplificar</t>
    </r>
  </si>
  <si>
    <r>
      <rPr>
        <b/>
        <sz val="12"/>
        <rFont val="Garamond"/>
        <family val="1"/>
      </rPr>
      <t>ALQUILER</t>
    </r>
    <r>
      <rPr>
        <sz val="12"/>
        <rFont val="Garamond"/>
        <family val="1"/>
      </rPr>
      <t xml:space="preserve">  Videobeam  mínimo 1.200 lumes</t>
    </r>
  </si>
  <si>
    <r>
      <rPr>
        <b/>
        <sz val="12"/>
        <color rgb="FF000000"/>
        <rFont val="Garamond"/>
        <family val="1"/>
      </rPr>
      <t xml:space="preserve">PENDON: </t>
    </r>
    <r>
      <rPr>
        <sz val="12"/>
        <color rgb="FF000000"/>
        <rFont val="Garamond"/>
        <family val="1"/>
      </rPr>
      <t xml:space="preserve"> tamaño 2 x 2mts, en impresión digital full color sobre banner 13 onzas, acabados con  ojáleles superiores y  inferiores y debe estar con las respectivas varillas de agarre superior e inferior.  </t>
    </r>
  </si>
  <si>
    <r>
      <rPr>
        <b/>
        <sz val="12"/>
        <color rgb="FF000000"/>
        <rFont val="Garamond"/>
        <family val="1"/>
      </rPr>
      <t>AFICHE</t>
    </r>
    <r>
      <rPr>
        <sz val="12"/>
        <color rgb="FF000000"/>
        <rFont val="Garamond"/>
        <family val="1"/>
      </rPr>
      <t>: Formación Deportes Convencionales, tamaño ½ pliego papel propalcote policromía incluido logos a 115 gramos.</t>
    </r>
  </si>
  <si>
    <r>
      <rPr>
        <b/>
        <sz val="12"/>
        <color rgb="FF000000"/>
        <rFont val="Garamond"/>
        <family val="1"/>
      </rPr>
      <t xml:space="preserve">VOLANTE: </t>
    </r>
    <r>
      <rPr>
        <sz val="12"/>
        <color rgb="FF000000"/>
        <rFont val="Garamond"/>
        <family val="1"/>
      </rPr>
      <t xml:space="preserve"> tamaño ½ carta papel propalcote policromía, cuatro (4) tintas incluido logos, diseño horizontal a 115 gramos en policromía. </t>
    </r>
  </si>
  <si>
    <r>
      <rPr>
        <b/>
        <sz val="12"/>
        <rFont val="Garamond"/>
        <family val="1"/>
      </rPr>
      <t xml:space="preserve">INSTRUCTOR ACTIVIDAD FÍSICA 
</t>
    </r>
    <r>
      <rPr>
        <sz val="12"/>
        <rFont val="Garamond"/>
        <family val="1"/>
      </rPr>
      <t>Licenciados en Educación física, Cultura física, instructores de aeróbicos, o cualquier carrera a fines con experiencia en manejo, instrucción en procesos de enseñanza y aprendizaje, y/o entrenamiento con (1) año de experiencia especifica. Encargados de liderar sesiones de calentamiento previos y posteriores a la carrera</t>
    </r>
  </si>
  <si>
    <r>
      <rPr>
        <b/>
        <sz val="12"/>
        <rFont val="Garamond"/>
        <family val="1"/>
      </rPr>
      <t>SERVICIO DE MOTOCICLETA ESCOLTA PARA ATLETAS</t>
    </r>
    <r>
      <rPr>
        <sz val="12"/>
        <rFont val="Garamond"/>
        <family val="1"/>
      </rPr>
      <t xml:space="preserve">
Servicio de motocicleta básica para acompañamiento de los competidores en las carreras atléticas y de ciclismo Montain Bike, con cilindraje mínimo de 150CC servicio de casco para acompañante, con los documentos y Pólizas al día, conductor con experiencia y conocedor de este tipo de acompañamientos. Jornada mínima de 4 horas diurnas.
Recorrido dentro de Bogotá.</t>
    </r>
  </si>
  <si>
    <r>
      <rPr>
        <b/>
        <sz val="12"/>
        <rFont val="Garamond"/>
        <family val="1"/>
      </rPr>
      <t>APOYO LOGÍSTICO</t>
    </r>
    <r>
      <rPr>
        <sz val="12"/>
        <rFont val="Garamond"/>
        <family val="1"/>
      </rPr>
      <t xml:space="preserve">
</t>
    </r>
    <r>
      <rPr>
        <b/>
        <sz val="12"/>
        <rFont val="Garamond"/>
        <family val="1"/>
      </rPr>
      <t xml:space="preserve">Personal logístico capacitado y debidamente identificado. </t>
    </r>
    <r>
      <rPr>
        <sz val="12"/>
        <rFont val="Garamond"/>
        <family val="1"/>
      </rPr>
      <t xml:space="preserve">
Estudiantes universitarios o estudiantes bachilleres mayores de edad, con experiencia en trabajo logístico de más de 24 meses, durante una (1) jornada de máximo ocho (8) horas. Deben tener experiencia en trabajo para eventos masivos.</t>
    </r>
  </si>
  <si>
    <r>
      <rPr>
        <b/>
        <sz val="12"/>
        <rFont val="Garamond"/>
        <family val="1"/>
      </rPr>
      <t>JUECES DE CARRERA</t>
    </r>
    <r>
      <rPr>
        <sz val="12"/>
        <rFont val="Garamond"/>
        <family val="1"/>
      </rPr>
      <t xml:space="preserve">
Jueces con experiencia demostrable en eventos de características similares dentro de Bogotá. Función principal: verificar las condiciones óptimas para el desarrollo de la carrera, avalar el circuito, acompañar el recorrido y verificar que ninguno de los deportistas incurra en conductas antideportivas durante el desarrollo del evento.</t>
    </r>
  </si>
  <si>
    <r>
      <rPr>
        <b/>
        <sz val="12"/>
        <rFont val="Garamond"/>
        <family val="1"/>
      </rPr>
      <t xml:space="preserve">PRESENTADOR </t>
    </r>
    <r>
      <rPr>
        <sz val="12"/>
        <rFont val="Garamond"/>
        <family val="1"/>
      </rPr>
      <t xml:space="preserve">
Presentador o maestro de ceremonia con experiencia en presentación y manejo de eventos culturales populares. Jornada por 5-8 horas. Título en formación técnica o tecnológica o acreditación y aprobación del 50% o más de un plan de estudios de una carrera profesional. Mínimo 36 meses de experiencia laboral en presentación y experiencia en por lo menos tres (3) eventos de carácter masivo para entidades públicas y/o proyectos sociales.</t>
    </r>
  </si>
  <si>
    <r>
      <rPr>
        <b/>
        <sz val="12"/>
        <color theme="1"/>
        <rFont val="Garamond"/>
        <family val="1"/>
      </rPr>
      <t>SONIDO GRANDE</t>
    </r>
    <r>
      <rPr>
        <sz val="12"/>
        <color theme="1"/>
        <rFont val="Garamond"/>
        <family val="1"/>
      </rPr>
      <t xml:space="preserve">
Sonido line array 8000 px colgado del trus 25000 vatios se compone de: (2) consola de 40 canales digital, (1) rack de procesos para el frente y monitores digitales, (8) medios altos de 1780 vatios c/u de 136 db de presión sonora, (4) sub bajos de 2000 vatios c/u, (8) monitores de piso, (2) side fill a tres vías, (1) racks de amplificadores, (1) kit de micrófonos de acuerdo a los requerimientos, (32) bases
de micrófonos, (1) central eléctrica para las conexiones del equipo, (1) unidad de cd profesional denom doble 1 USB </t>
    </r>
  </si>
  <si>
    <r>
      <rPr>
        <b/>
        <sz val="12"/>
        <rFont val="Garamond"/>
        <family val="1"/>
      </rPr>
      <t>TARIMA CON CARPA</t>
    </r>
    <r>
      <rPr>
        <sz val="12"/>
        <rFont val="Garamond"/>
        <family val="1"/>
      </rPr>
      <t xml:space="preserve">
Alquiler Tarima de 12 x 6 mts con carpa estructural, escalera a la altura requerida (1,5 mts) y faldones. Estructura certificada, debe tener extintor multipropósito 20 libras. </t>
    </r>
  </si>
  <si>
    <r>
      <rPr>
        <b/>
        <sz val="12"/>
        <rFont val="Garamond"/>
        <family val="1"/>
      </rPr>
      <t>SILLAS</t>
    </r>
    <r>
      <rPr>
        <sz val="12"/>
        <rFont val="Garamond"/>
        <family val="1"/>
      </rPr>
      <t xml:space="preserve">
Alquiler de sillas plásticas sin brazos. Con transporte incluido</t>
    </r>
  </si>
  <si>
    <r>
      <rPr>
        <b/>
        <sz val="12"/>
        <rFont val="Garamond"/>
        <family val="1"/>
      </rPr>
      <t>CARPA DE REGISTRO</t>
    </r>
    <r>
      <rPr>
        <sz val="12"/>
        <rFont val="Garamond"/>
        <family val="1"/>
      </rPr>
      <t xml:space="preserve">
Alquiler Carpa estructural lona 100% impermeable; resistente a la intemperie tipo kiosco de 12x6 mts, Lona alta densidad, alto calibre con microfibras internas para mayor duración calibre 700 a 530 fibras con techo blanco con laterales. debe tener extintor multiproposito 20 libras. Incluye transporte, montaje y desmontaje </t>
    </r>
  </si>
  <si>
    <r>
      <rPr>
        <b/>
        <sz val="12"/>
        <rFont val="Garamond"/>
        <family val="1"/>
      </rPr>
      <t>CARPA DE 4 x 4m</t>
    </r>
    <r>
      <rPr>
        <sz val="12"/>
        <rFont val="Garamond"/>
        <family val="1"/>
      </rPr>
      <t xml:space="preserve">
Alquiler de Carpa tipo kiosco de 4m x 4m. Debe tener tres (3) laterales, anclaje o contrapeso. Incluye transporte, montaje y desmontaje.</t>
    </r>
  </si>
  <si>
    <r>
      <t xml:space="preserve">MESAS
</t>
    </r>
    <r>
      <rPr>
        <sz val="12"/>
        <rFont val="Garamond"/>
        <family val="1"/>
      </rPr>
      <t>Alquiler de mesas plásticas 4 puestos para adultos</t>
    </r>
  </si>
  <si>
    <r>
      <rPr>
        <b/>
        <sz val="12"/>
        <rFont val="Garamond"/>
        <family val="1"/>
      </rPr>
      <t>FORMATOS IMPRESOS</t>
    </r>
    <r>
      <rPr>
        <sz val="12"/>
        <rFont val="Garamond"/>
        <family val="1"/>
      </rPr>
      <t xml:space="preserve">
Formatos de inscripción blanco y negro, entre otros</t>
    </r>
  </si>
  <si>
    <r>
      <rPr>
        <b/>
        <sz val="12"/>
        <rFont val="Garamond"/>
        <family val="1"/>
      </rPr>
      <t>BAÑOS PORTÁTIL BASICO</t>
    </r>
    <r>
      <rPr>
        <sz val="12"/>
        <rFont val="Garamond"/>
        <family val="1"/>
      </rPr>
      <t xml:space="preserve">
Alquiler de baño portátil por jornada en eventos masivos. Incluye suministro de papel higiénico, bateria, limpieza, disposición para uso, transporte ida y regreso de las unidades, instalación y des instalación </t>
    </r>
  </si>
  <si>
    <r>
      <rPr>
        <b/>
        <sz val="12"/>
        <rFont val="Garamond"/>
        <family val="1"/>
      </rPr>
      <t>VALLAS METÁLICAS</t>
    </r>
    <r>
      <rPr>
        <sz val="12"/>
        <rFont val="Garamond"/>
        <family val="1"/>
      </rPr>
      <t xml:space="preserve">
Alquiler de Vallas Tipo Concierto con las siguientes dimensiones: Largo: 2,00mts Ancho: 1,40 mts Diámetro de Tubo: 11/4 pulgadas. Fabricadas en tubo de alta resistencia. Patas de 40 cm. por 20 cm. para perfecto sostenimiento.</t>
    </r>
  </si>
  <si>
    <r>
      <rPr>
        <b/>
        <sz val="12"/>
        <rFont val="Garamond"/>
        <family val="1"/>
      </rPr>
      <t>SEPARADORES TUBULARES</t>
    </r>
    <r>
      <rPr>
        <sz val="12"/>
        <rFont val="Garamond"/>
        <family val="1"/>
      </rPr>
      <t xml:space="preserve">
Alquiler de señalizadores tubulares para señalización de la ruta y demarcación de espacios en zona de salida de atletas.
Incluye transporte e instalación</t>
    </r>
  </si>
  <si>
    <r>
      <rPr>
        <b/>
        <sz val="12"/>
        <rFont val="Garamond"/>
        <family val="1"/>
      </rPr>
      <t>CINTA DE DEMARCACIÓN</t>
    </r>
    <r>
      <rPr>
        <sz val="12"/>
        <rFont val="Garamond"/>
        <family val="1"/>
      </rPr>
      <t xml:space="preserve">
Rollo de Cinta de Precaución, color amarillo de fondo contexto "PRECAUCIÓN-NOPASE" 70mm (ANCHO) .X 100 metros (LARGO). Material  Plástico</t>
    </r>
  </si>
  <si>
    <r>
      <rPr>
        <b/>
        <sz val="12"/>
        <rFont val="Garamond"/>
        <family val="1"/>
      </rPr>
      <t>BANNER O PANCARTA</t>
    </r>
    <r>
      <rPr>
        <sz val="12"/>
        <rFont val="Garamond"/>
        <family val="1"/>
      </rPr>
      <t xml:space="preserve">
Impresión Digital en Banner de 13 onzas 8 mts x 2.50mts, impresión 4*0 con aros metálicos reforzados y soporte metálico lateral (varilla) para colgar con logos institucionales.</t>
    </r>
  </si>
  <si>
    <r>
      <rPr>
        <b/>
        <sz val="12"/>
        <rFont val="Garamond"/>
        <family val="1"/>
      </rPr>
      <t>PLANTA ELÉCTRICA DE 120 KVA</t>
    </r>
    <r>
      <rPr>
        <sz val="12"/>
        <rFont val="Garamond"/>
        <family val="1"/>
      </rPr>
      <t xml:space="preserve">
Alquiler de Planta Eléctrica de 120 KVA (transporte, parcial de corriente 10 metros, trifásica, tierra y neutro, Operario), e insonorizada. (1 Jornada)</t>
    </r>
  </si>
  <si>
    <r>
      <rPr>
        <b/>
        <sz val="12"/>
        <rFont val="Garamond"/>
        <family val="1"/>
      </rPr>
      <t>CAMISETA PARA ATLETISMO</t>
    </r>
    <r>
      <rPr>
        <sz val="12"/>
        <rFont val="Garamond"/>
        <family val="1"/>
      </rPr>
      <t xml:space="preserve">
Camiseta deportiva, fresca y ultraliviana elaborada en material transpirable apto para la práctica deportiva.
100% micro poliéster con protección solar.
Incluye dos logos sublimados o estampados de acuerdo al diseño aprobado por la Entidad.</t>
    </r>
  </si>
  <si>
    <r>
      <rPr>
        <b/>
        <sz val="12"/>
        <color theme="1"/>
        <rFont val="Garamond"/>
        <family val="1"/>
      </rPr>
      <t xml:space="preserve">REFRIGERIO TIPO 1
</t>
    </r>
    <r>
      <rPr>
        <sz val="12"/>
        <color theme="1"/>
        <rFont val="Garamond"/>
        <family val="1"/>
      </rPr>
      <t>Un sólido: Un pastel de pollo o un pastel gloria, jugo o avena en caja, fruta (manzana, pera, durazno, banano, mandarina, o ciruela) y dulce de chocolate. Que cumpla con las normas de Bioseguridad - Empacado individual.</t>
    </r>
  </si>
  <si>
    <r>
      <t>BOTELLAS DE AGUA SIN GAS 600ML</t>
    </r>
    <r>
      <rPr>
        <sz val="12"/>
        <rFont val="Garamond"/>
        <family val="1"/>
      </rPr>
      <t xml:space="preserve">
Hidratación para deportistas</t>
    </r>
  </si>
  <si>
    <r>
      <rPr>
        <b/>
        <sz val="12"/>
        <rFont val="Garamond"/>
        <family val="1"/>
      </rPr>
      <t>PUNTO M.E.C. - PRIMEROS AUXILIOS</t>
    </r>
    <r>
      <rPr>
        <sz val="12"/>
        <rFont val="Garamond"/>
        <family val="1"/>
      </rPr>
      <t xml:space="preserve">
Punto MEC instalado en una carpa de 4x4 mínimo dieciséis (16) metros cuadrados de área Las áreas o carpas utilizadas para estos módulos, deben estar señalizados e identificados con aviso de 80cm * 100cm que indique “M.E.C – MODULO DE ESTABILIZACION Y CLASIFICACION DE HERIDOS". (3) Recipientes plásticos y rígidos (tipo canecas) con bolsas para el desecho de residuos peligrosos, no peligrosos y residuos cortopunzantes Mínimo dos (2) auxiliares de enfermería que deben estar con Uniforme, Equipo de Actuación y Protección básico, y por otro lado deben ajustarse al Plan de Acción de Atención Médica y Primeros Auxilios. (1) Botiquín de primeros auxilios tipo B de acuerdo a lo establecido en la resolución 705 de 2007. Jornada de 6 horas. Incluye costos de transporte, montaje y desmontaje.</t>
    </r>
  </si>
  <si>
    <r>
      <rPr>
        <b/>
        <sz val="12"/>
        <rFont val="Garamond"/>
        <family val="1"/>
      </rPr>
      <t>NÚMERO DE COMPETENCIA</t>
    </r>
    <r>
      <rPr>
        <sz val="12"/>
        <rFont val="Garamond"/>
        <family val="1"/>
      </rPr>
      <t xml:space="preserve">
Números de identificación para corredores, material sintético biodegradable con impresión resistente al agua y al sudor, con numeración serial. Mediano 1: 21.5 cms x 14 cms (tamaño media carta, corte vertical) impresión de logos y textos en full color (Opcional alta resolución).</t>
    </r>
  </si>
  <si>
    <r>
      <rPr>
        <b/>
        <sz val="12"/>
        <rFont val="Garamond"/>
        <family val="1"/>
      </rPr>
      <t xml:space="preserve">MEDALLAS
</t>
    </r>
    <r>
      <rPr>
        <sz val="12"/>
        <rFont val="Garamond"/>
        <family val="1"/>
      </rPr>
      <t>Medalla Redonda de 5 cms de diámetro en alto relieve con cinta gruesa marcada a 1 tinta. Diseño suministrado por la Entidad</t>
    </r>
  </si>
  <si>
    <r>
      <rPr>
        <b/>
        <sz val="12"/>
        <rFont val="Garamond"/>
        <family val="1"/>
      </rPr>
      <t xml:space="preserve">PÓLIZA 
</t>
    </r>
    <r>
      <rPr>
        <sz val="12"/>
        <rFont val="Garamond"/>
        <family val="1"/>
      </rPr>
      <t>Seguro para beneficiarios de proyectos a cargo de la Alcaldía Local (Niños, Niñas, Adultos, Adultos Mayores) y el costo lo cubre cada contratista en su actividad; cubrimiento de cualquier eventualidad que se presente por 1 día (Jornada)</t>
    </r>
  </si>
  <si>
    <r>
      <rPr>
        <b/>
        <sz val="12"/>
        <rFont val="Garamond"/>
        <family val="1"/>
      </rPr>
      <t>PLAN DE CONTIGENCIA MEDIANA COMPLEJIDAD</t>
    </r>
    <r>
      <rPr>
        <sz val="12"/>
        <rFont val="Garamond"/>
        <family val="1"/>
      </rPr>
      <t xml:space="preserve">
Elaboración, Publicación y Autorización del Plan de Contingencia para el Evento Masivo de Media Complejidad,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t>
    </r>
    <r>
      <rPr>
        <b/>
        <sz val="12"/>
        <rFont val="Garamond"/>
        <family val="1"/>
      </rPr>
      <t>ambulancia medicalizada en sitio durante todo el evento.</t>
    </r>
  </si>
  <si>
    <r>
      <rPr>
        <b/>
        <sz val="12"/>
        <rFont val="Garamond"/>
        <family val="1"/>
      </rPr>
      <t>SERVICIO DE LIMPIEZA</t>
    </r>
    <r>
      <rPr>
        <sz val="12"/>
        <rFont val="Garamond"/>
        <family val="1"/>
      </rPr>
      <t xml:space="preserve">
Un/a operario de aseo por 8 horas  para cualquier actividad de limpieza, con una alimentación principal y transporte. Incluye: uniforme, materiales. escoba, trapero, limpiones, jabones, bolsas.</t>
    </r>
  </si>
  <si>
    <r>
      <t xml:space="preserve">BONOS: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t>
    </r>
    <r>
      <rPr>
        <b/>
        <sz val="12"/>
        <color rgb="FF000000"/>
        <rFont val="Garamond"/>
        <family val="1"/>
      </rPr>
      <t xml:space="preserve">LOS VALORES DEL BONO SERAN DE ACUERDO A LO ESTABLECIDO AL ANEXO TECNICO POR CATEGORIA PARA PRIMER LUGAR </t>
    </r>
  </si>
  <si>
    <r>
      <rPr>
        <b/>
        <sz val="12"/>
        <rFont val="Garamond"/>
        <family val="1"/>
      </rPr>
      <t xml:space="preserve">SERVICIO DE MOTOCICLETA ESCOLTA PARA CICLISTAS </t>
    </r>
    <r>
      <rPr>
        <sz val="12"/>
        <rFont val="Garamond"/>
        <family val="1"/>
      </rPr>
      <t xml:space="preserve">
Servicio de motocicleta básica para acompañamiento de los competidores en las carreras atléticas y de ciclismo Montain Bike, con cilindraje mínimo de 150CC servicio de casco para acompañante, con los documentos y Pólizas al día, conductor con experiencia y conocedor de este tipo de acompañamientos. Jornada mínima de 4 horas diurnas.
Recorrido dentro de Bogotá.</t>
    </r>
  </si>
  <si>
    <r>
      <rPr>
        <b/>
        <sz val="12"/>
        <rFont val="Garamond"/>
        <family val="1"/>
      </rPr>
      <t xml:space="preserve">GORRAS DRIL </t>
    </r>
    <r>
      <rPr>
        <sz val="12"/>
        <rFont val="Garamond"/>
        <family val="1"/>
      </rPr>
      <t xml:space="preserve">
seis cascos con hebilla en la parte trasera, con un bordado en la parte del frente. </t>
    </r>
  </si>
  <si>
    <r>
      <rPr>
        <b/>
        <sz val="12"/>
        <color rgb="FF000000"/>
        <rFont val="Garamond"/>
        <family val="1"/>
      </rPr>
      <t>BONOS:</t>
    </r>
    <r>
      <rPr>
        <sz val="12"/>
        <color rgb="FF000000"/>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t>
    </r>
    <r>
      <rPr>
        <b/>
        <sz val="12"/>
        <color rgb="FF000000"/>
        <rFont val="Garamond"/>
        <family val="1"/>
      </rPr>
      <t xml:space="preserve">
LOS VALORES DEL BONO SERAN DE ACUERDO A LO ESTABLECIDO AL ANEXO TECNICO POR CATEGORIA  TERCER LUGAR </t>
    </r>
  </si>
  <si>
    <r>
      <rPr>
        <b/>
        <sz val="12"/>
        <color rgb="FF000000"/>
        <rFont val="Garamond"/>
        <family val="1"/>
      </rPr>
      <t xml:space="preserve">BONOS: </t>
    </r>
    <r>
      <rPr>
        <sz val="12"/>
        <color rgb="FF000000"/>
        <rFont val="Garamond"/>
        <family val="1"/>
      </rPr>
      <t xml:space="preserve">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t>
    </r>
    <r>
      <rPr>
        <b/>
        <sz val="12"/>
        <color rgb="FF000000"/>
        <rFont val="Garamond"/>
        <family val="1"/>
      </rPr>
      <t xml:space="preserve">LOS VALORES DEL BONO SERAN DE ACUERDO A LO ESTABLECIDO AL ANEXO TECNICO POR CATEGORIA PARA SEGUNDO LUGAR </t>
    </r>
  </si>
  <si>
    <r>
      <rPr>
        <b/>
        <sz val="12"/>
        <color rgb="FF000000"/>
        <rFont val="Garamond"/>
        <family val="1"/>
      </rPr>
      <t>BONOS:</t>
    </r>
    <r>
      <rPr>
        <sz val="12"/>
        <color rgb="FF000000"/>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t>
    </r>
    <r>
      <rPr>
        <b/>
        <sz val="12"/>
        <color rgb="FF000000"/>
        <rFont val="Garamond"/>
        <family val="1"/>
      </rPr>
      <t xml:space="preserve">LOS VALORES DEL BONO SERAN DE ACUERDO A LO ESTABLECIDO AL ANEXO TECNICO POR CATEGORIA PARA SEGUNDO LUGAR </t>
    </r>
  </si>
  <si>
    <t xml:space="preserve">VALOR UNITARIO IVA INCLUIDO </t>
  </si>
  <si>
    <t xml:space="preserve">VALOR TOTAL IVA INCLUIDO </t>
  </si>
  <si>
    <r>
      <rPr>
        <b/>
        <sz val="12"/>
        <color rgb="FF000000"/>
        <rFont val="Garamond"/>
        <family val="1"/>
      </rPr>
      <t>BALONES DE FÚTBOL No. 5</t>
    </r>
    <r>
      <rPr>
        <sz val="12"/>
        <color rgb="FF000000"/>
        <rFont val="Garamond"/>
        <family val="1"/>
      </rPr>
      <t xml:space="preserve">
Compra de balones de fútbol con las siguientes características:
Categoría: competición
construcción laminado termo tech.
microestructura de pu de alta calidad con triple recubrimiento de backing de alta densidad.
espuma eva de alta densidad.
cámara interna con doble válvula.
envoltura laminada cruzada diseñada con tejidos de poli-algodón de alta densidad.
ideal para grama artificial y natural.
circunferencia: 68,5 a 69,5 cm. Marca avalada y reconocida </t>
    </r>
  </si>
  <si>
    <r>
      <rPr>
        <b/>
        <sz val="12"/>
        <color rgb="FF000000"/>
        <rFont val="Garamond"/>
        <family val="1"/>
      </rPr>
      <t xml:space="preserve">ALQUILER </t>
    </r>
    <r>
      <rPr>
        <sz val="12"/>
        <color rgb="FF000000"/>
        <rFont val="Garamond"/>
        <family val="1"/>
      </rPr>
      <t>de cancha de futbol con cerramiento (160  horas)</t>
    </r>
  </si>
  <si>
    <r>
      <rPr>
        <b/>
        <sz val="12"/>
        <color rgb="FF000000"/>
        <rFont val="Garamond"/>
        <family val="1"/>
      </rPr>
      <t>JUZGAMIENTO</t>
    </r>
    <r>
      <rPr>
        <sz val="12"/>
        <color rgb="FF000000"/>
        <rFont val="Garamond"/>
        <family val="1"/>
      </rPr>
      <t xml:space="preserve"> Para fútbol, con un juez Central y dos jueces de línea</t>
    </r>
  </si>
  <si>
    <r>
      <rPr>
        <b/>
        <sz val="12"/>
        <color rgb="FF000000"/>
        <rFont val="Garamond"/>
        <family val="1"/>
      </rPr>
      <t>UNIFORMES DE COMPETENCIA</t>
    </r>
    <r>
      <rPr>
        <sz val="12"/>
        <color rgb="FF000000"/>
        <rFont val="Garamond"/>
        <family val="1"/>
      </rPr>
      <t xml:space="preserve">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t>
    </r>
  </si>
  <si>
    <r>
      <rPr>
        <b/>
        <sz val="12"/>
        <color rgb="FF000000"/>
        <rFont val="Garamond"/>
        <family val="1"/>
      </rPr>
      <t>MEDALLA</t>
    </r>
    <r>
      <rPr>
        <sz val="12"/>
        <color rgb="FF000000"/>
        <rFont val="Garamond"/>
        <family val="1"/>
      </rPr>
      <t>S  fotograbadas de 5 cm de diámetro con cordón para jugadores y entrenador, que ocupen el primer, segundo y tercer puesto de cada categoría</t>
    </r>
  </si>
  <si>
    <r>
      <rPr>
        <b/>
        <sz val="12"/>
        <color rgb="FF000000"/>
        <rFont val="Garamond"/>
        <family val="1"/>
      </rPr>
      <t>TROFEOS</t>
    </r>
    <r>
      <rPr>
        <sz val="12"/>
        <color rgb="FF000000"/>
        <rFont val="Garamond"/>
        <family val="1"/>
      </rPr>
      <t xml:space="preserve"> de 50 cm de altura base en madera copa biselada y placas fotograbadas primer, segundo, tercer lugar  puesto para las categorías</t>
    </r>
  </si>
  <si>
    <r>
      <rPr>
        <b/>
        <sz val="12"/>
        <color rgb="FF000000"/>
        <rFont val="Garamond"/>
        <family val="1"/>
      </rPr>
      <t>BONO POR EQUIPO:</t>
    </r>
    <r>
      <rPr>
        <sz val="12"/>
        <color rgb="FF000000"/>
        <rFont val="Garamond"/>
        <family val="1"/>
      </rPr>
      <t xml:space="preserve"> Almacén especializado deportivo.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(PRIMER LUGAR) (DE ACUERDO A LAS CATEGORIAS PARA CAMPEONATO) </t>
    </r>
  </si>
  <si>
    <r>
      <rPr>
        <b/>
        <sz val="12"/>
        <color rgb="FF000000"/>
        <rFont val="Garamond"/>
        <family val="1"/>
      </rPr>
      <t>BONO POR EQUIPO:</t>
    </r>
    <r>
      <rPr>
        <sz val="12"/>
        <color rgb="FF000000"/>
        <rFont val="Garamond"/>
        <family val="1"/>
      </rPr>
      <t xml:space="preserve"> Almacén especializado deportivo.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(SEGUNDO LUGAR)(DE ACUERDO A LAS CATEGORIAS PARA CAMPEONATO) </t>
    </r>
  </si>
  <si>
    <r>
      <rPr>
        <b/>
        <sz val="12"/>
        <color rgb="FF000000"/>
        <rFont val="Garamond"/>
        <family val="1"/>
      </rPr>
      <t xml:space="preserve">BONO POR EQUIPO: </t>
    </r>
    <r>
      <rPr>
        <sz val="12"/>
        <color rgb="FF000000"/>
        <rFont val="Garamond"/>
        <family val="1"/>
      </rPr>
      <t xml:space="preserve">Almacén especializado deportivo.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(TERCER LUGAR)(DE ACUERDO A LAS CATEGORIAS PARA CAMPEONATO) </t>
    </r>
  </si>
  <si>
    <r>
      <rPr>
        <b/>
        <sz val="12"/>
        <color rgb="FF000000"/>
        <rFont val="Garamond"/>
        <family val="1"/>
      </rPr>
      <t>PETOS</t>
    </r>
    <r>
      <rPr>
        <sz val="12"/>
        <color rgb="FF000000"/>
        <rFont val="Garamond"/>
        <family val="1"/>
      </rPr>
      <t xml:space="preserve"> Juego de petos x 11 </t>
    </r>
  </si>
  <si>
    <r>
      <rPr>
        <b/>
        <sz val="12"/>
        <color rgb="FF000000"/>
        <rFont val="Garamond"/>
        <family val="1"/>
      </rPr>
      <t>BALONES DE FÚTBOL No. 5</t>
    </r>
    <r>
      <rPr>
        <sz val="12"/>
        <color rgb="FF000000"/>
        <rFont val="Garamond"/>
        <family val="1"/>
      </rPr>
      <t xml:space="preserve">
Compra de balones de fútbol con las siguientes características:
Categoría: competición
construcción laminado termo tech.
microestructura de pu de alta calidad con triple recubrimiento de backing de alta densidad.
espuma eva de alta densidad.
cámara interna con doble válvula.
envoltura laminada cruzada diseñada con tejidos de poli-algodón de alta densidad.
ideal para grama artificial y natural.
circunferencia: 68,5 a 69,5 cm.</t>
    </r>
  </si>
  <si>
    <r>
      <rPr>
        <b/>
        <sz val="12"/>
        <color rgb="FF000000"/>
        <rFont val="Garamond"/>
        <family val="1"/>
      </rPr>
      <t>MALLA DE MICROFUTBOL O FUTSAL TIPO CABAÑA NAILON # 5 TAMAÑO OFICIAL</t>
    </r>
    <r>
      <rPr>
        <sz val="12"/>
        <color rgb="FF000000"/>
        <rFont val="Garamond"/>
        <family val="1"/>
      </rPr>
      <t xml:space="preserve">
Compra de par de mallas para microfútbol, futbol de salón o futsal corriente tipo cabaña, calibre # 5 (Fabricada en cordón de nylon de 5mm) con medidas oficiales (3m ancho X 2m alto X 90cm profundidad superior X 90cm profundidad inferior) y estructuras oficiales</t>
    </r>
  </si>
  <si>
    <r>
      <rPr>
        <b/>
        <sz val="12"/>
        <color rgb="FF000000"/>
        <rFont val="Garamond"/>
        <family val="1"/>
      </rPr>
      <t xml:space="preserve">JUZGAMIENTO: </t>
    </r>
    <r>
      <rPr>
        <sz val="12"/>
        <color rgb="FF000000"/>
        <rFont val="Garamond"/>
        <family val="1"/>
      </rPr>
      <t xml:space="preserve">Para Futsal, con dos jueces y un anotador. </t>
    </r>
  </si>
  <si>
    <r>
      <rPr>
        <b/>
        <sz val="12"/>
        <color rgb="FF000000"/>
        <rFont val="Garamond"/>
        <family val="1"/>
      </rPr>
      <t>UNIFORMES DE COMPETENCIA</t>
    </r>
    <r>
      <rPr>
        <sz val="12"/>
        <color rgb="FF000000"/>
        <rFont val="Garamond"/>
        <family val="1"/>
      </rPr>
      <t xml:space="preserve">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 (SE ENTREGARAN DE ACUERDO A GANADORES POR CATEGORIA) </t>
    </r>
  </si>
  <si>
    <r>
      <rPr>
        <b/>
        <sz val="12"/>
        <color rgb="FF000000"/>
        <rFont val="Garamond"/>
        <family val="1"/>
      </rPr>
      <t>MEDALLAS</t>
    </r>
    <r>
      <rPr>
        <sz val="12"/>
        <color rgb="FF000000"/>
        <rFont val="Garamond"/>
        <family val="1"/>
      </rPr>
      <t xml:space="preserve"> fotograbadas de 5 cm de diámetro con cordón para jugadores y entrenador, que ocupen el primer, segundo y tercer puesto de cada categoría</t>
    </r>
  </si>
  <si>
    <r>
      <rPr>
        <b/>
        <sz val="12"/>
        <color rgb="FF000000"/>
        <rFont val="Garamond"/>
        <family val="1"/>
      </rPr>
      <t>TROFEOS;</t>
    </r>
    <r>
      <rPr>
        <sz val="12"/>
        <color rgb="FF000000"/>
        <rFont val="Garamond"/>
        <family val="1"/>
      </rPr>
      <t xml:space="preserve">  de 50 cm de altura base en madera copa biselada y placas fotograbadas primer, segundo, tercer lugar  puesto para las categorías</t>
    </r>
  </si>
  <si>
    <r>
      <rPr>
        <b/>
        <sz val="12"/>
        <color rgb="FF000000"/>
        <rFont val="Garamond"/>
        <family val="1"/>
      </rPr>
      <t>BALON DE BALONCESTO</t>
    </r>
    <r>
      <rPr>
        <sz val="12"/>
        <color rgb="FF000000"/>
        <rFont val="Garamond"/>
        <family val="1"/>
      </rPr>
      <t xml:space="preserve"> caucho naranja oficial para competencia, marca reconocida con aval de competicion. </t>
    </r>
  </si>
  <si>
    <r>
      <rPr>
        <b/>
        <sz val="12"/>
        <color rgb="FF000000"/>
        <rFont val="Garamond"/>
        <family val="1"/>
      </rPr>
      <t>MALLAS</t>
    </r>
    <r>
      <rPr>
        <sz val="12"/>
        <color rgb="FF000000"/>
        <rFont val="Garamond"/>
        <family val="1"/>
      </rPr>
      <t xml:space="preserve"> para baloncesto, nylon No. 10 impermeabilizada</t>
    </r>
  </si>
  <si>
    <r>
      <rPr>
        <b/>
        <sz val="12"/>
        <color rgb="FF000000"/>
        <rFont val="Garamond"/>
        <family val="1"/>
      </rPr>
      <t>JUZGAMIENTO BALONCESTO</t>
    </r>
    <r>
      <rPr>
        <sz val="12"/>
        <color rgb="FF000000"/>
        <rFont val="Garamond"/>
        <family val="1"/>
      </rPr>
      <t xml:space="preserve">
Servicio de juzgamiento compuesto por una terna arbitral con experiencia demostrable en competencias de nivel Distrital.
Duración del servicio: una (1) hora
Incluye la señalización propia de la disciplina.
</t>
    </r>
  </si>
  <si>
    <r>
      <rPr>
        <b/>
        <sz val="12"/>
        <color rgb="FF000000"/>
        <rFont val="Garamond"/>
        <family val="1"/>
      </rPr>
      <t>MEDALLAS</t>
    </r>
    <r>
      <rPr>
        <sz val="12"/>
        <color rgb="FF000000"/>
        <rFont val="Garamond"/>
        <family val="1"/>
      </rPr>
      <t xml:space="preserve">  fotograbadas de 5 cm de diámetro con cordón para jugadores y entrenador, que ocupen el primer, segundo y tercer puesto de cada categoría</t>
    </r>
  </si>
  <si>
    <r>
      <rPr>
        <b/>
        <sz val="12"/>
        <color rgb="FF000000"/>
        <rFont val="Garamond"/>
        <family val="1"/>
      </rPr>
      <t>UNIFORMES DE COMPETENCIA</t>
    </r>
    <r>
      <rPr>
        <sz val="12"/>
        <color rgb="FF000000"/>
        <rFont val="Garamond"/>
        <family val="1"/>
      </rPr>
      <t xml:space="preserve">
Uniformes deportivo fondo blanco, terminación cuello y mangas azul, material fast dry,  (Transfer) camiseta manga corta (4 logos en la camiseta, 2 al frente,  1 en  cada manga el número en tamaño media carta en la espalda y nombre de la localidad debajo de este),  pantaloneta con numeración y logo (numero pierna derecha, logo  en la pierna izquierda) terminado. Marcadas según indicaciones del Manual de Imagen. (PAGA GANADORES DE ACUERDO A LA ESTRUCTURA DE JUEGO) </t>
    </r>
  </si>
  <si>
    <r>
      <rPr>
        <b/>
        <sz val="12"/>
        <color rgb="FF000000"/>
        <rFont val="Garamond"/>
        <family val="1"/>
      </rPr>
      <t>JUZGAMIENTO</t>
    </r>
    <r>
      <rPr>
        <sz val="12"/>
        <color rgb="FF000000"/>
        <rFont val="Garamond"/>
        <family val="1"/>
      </rPr>
      <t xml:space="preserve">  Tejo y Minitejo con 1 director y 6 jueces por jornada de 4 horas mínimo</t>
    </r>
  </si>
  <si>
    <r>
      <rPr>
        <b/>
        <sz val="12"/>
        <color rgb="FF000000"/>
        <rFont val="Garamond"/>
        <family val="1"/>
      </rPr>
      <t>APOYO LOGÍSTICO</t>
    </r>
    <r>
      <rPr>
        <sz val="12"/>
        <color rgb="FF000000"/>
        <rFont val="Garamond"/>
        <family val="1"/>
      </rPr>
      <t xml:space="preserve">
Personal logístico capacitado y debidamente identificado. 
Estudiantes universitarios o estudiantes bachilleres mayores de edad, con experiencia en trabajo logístico de más de 24 meses, durante una (1) jornada de máximo ocho (8) horas. Deben tener experiencia en trabajo para eventos masivo. 3 por jornada </t>
    </r>
  </si>
  <si>
    <r>
      <rPr>
        <b/>
        <sz val="12"/>
        <color rgb="FF000000"/>
        <rFont val="Garamond"/>
        <family val="1"/>
      </rPr>
      <t>ALQUILER</t>
    </r>
    <r>
      <rPr>
        <sz val="12"/>
        <color rgb="FF000000"/>
        <rFont val="Garamond"/>
        <family val="1"/>
      </rPr>
      <t xml:space="preserve"> de escenarios (canchas de Tejo y minitejo) DE MINIMO 8 HORAS </t>
    </r>
  </si>
  <si>
    <r>
      <rPr>
        <b/>
        <sz val="12"/>
        <color rgb="FF000000"/>
        <rFont val="Garamond"/>
        <family val="1"/>
      </rPr>
      <t>CAMISETA TIPO POLO</t>
    </r>
    <r>
      <rPr>
        <sz val="12"/>
        <color rgb="FF000000"/>
        <rFont val="Garamond"/>
        <family val="1"/>
      </rPr>
      <t xml:space="preserve">  manga corta, con 2 o 3 botones de 10 mm ojales del tamaño del botón bien terminados, la camiseta debe llevar un botón de repuesto, puede ser: de un solo fondo, colores variados para usar por fuera o por dentro, con estampados exteriores o bordados en hilo, con cuello elástico, para los integrantes del equipo</t>
    </r>
  </si>
  <si>
    <r>
      <rPr>
        <b/>
        <sz val="12"/>
        <color rgb="FF000000"/>
        <rFont val="Garamond"/>
        <family val="1"/>
      </rPr>
      <t>MEDALLA</t>
    </r>
    <r>
      <rPr>
        <sz val="12"/>
        <color rgb="FF000000"/>
        <rFont val="Garamond"/>
        <family val="1"/>
      </rPr>
      <t>S fotograbadas de 5 cm de diámetro con cordón para jugadores y entrenador, que ocupen el primer, segundo y tercer puesto de cada categoría</t>
    </r>
  </si>
  <si>
    <r>
      <t>J</t>
    </r>
    <r>
      <rPr>
        <b/>
        <sz val="12"/>
        <color theme="1"/>
        <rFont val="Garamond"/>
        <family val="1"/>
      </rPr>
      <t>UZGAMIENTO</t>
    </r>
    <r>
      <rPr>
        <sz val="12"/>
        <color theme="1"/>
        <rFont val="Garamond"/>
        <family val="1"/>
      </rPr>
      <t xml:space="preserve">  jueces oficiales de la liga de ajedrez (paquete de juzgamiento) </t>
    </r>
  </si>
  <si>
    <r>
      <rPr>
        <b/>
        <sz val="12"/>
        <color theme="1"/>
        <rFont val="Garamond"/>
        <family val="1"/>
      </rPr>
      <t>ALQUILER</t>
    </r>
    <r>
      <rPr>
        <sz val="12"/>
        <color theme="1"/>
        <rFont val="Garamond"/>
        <family val="1"/>
      </rPr>
      <t xml:space="preserve">: Escenario para el desarrollo del torneo de ajedrez minimo 8 horas </t>
    </r>
  </si>
  <si>
    <r>
      <rPr>
        <b/>
        <sz val="12"/>
        <color rgb="FF000000"/>
        <rFont val="Garamond"/>
        <family val="1"/>
      </rPr>
      <t xml:space="preserve">BONOS: </t>
    </r>
    <r>
      <rPr>
        <sz val="12"/>
        <color rgb="FF000000"/>
        <rFont val="Garamond"/>
        <family val="1"/>
      </rPr>
      <t xml:space="preserve">Almacén especializado deportivo.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(DE ACUERDO A LAS CATEGORIAS PARA CAMPEONATO) </t>
    </r>
  </si>
  <si>
    <r>
      <rPr>
        <b/>
        <sz val="12"/>
        <color theme="1"/>
        <rFont val="Garamond"/>
        <family val="1"/>
      </rPr>
      <t>ALQUILER</t>
    </r>
    <r>
      <rPr>
        <sz val="12"/>
        <color theme="1"/>
        <rFont val="Garamond"/>
        <family val="1"/>
      </rPr>
      <t xml:space="preserve"> Espacio Club de Billar - 1 jornadas de 8 a 10 horas promedio</t>
    </r>
  </si>
  <si>
    <r>
      <t>J</t>
    </r>
    <r>
      <rPr>
        <b/>
        <sz val="12"/>
        <color theme="1"/>
        <rFont val="Garamond"/>
        <family val="1"/>
      </rPr>
      <t xml:space="preserve">UZGAMIENTO </t>
    </r>
    <r>
      <rPr>
        <sz val="12"/>
        <color theme="1"/>
        <rFont val="Garamond"/>
        <family val="1"/>
      </rPr>
      <t xml:space="preserve"> para jornada de billar , debe ser avalado por la liga de billar de bogota , debe incluir 1 juez principal y auxiliares</t>
    </r>
  </si>
  <si>
    <r>
      <t>A</t>
    </r>
    <r>
      <rPr>
        <b/>
        <sz val="12"/>
        <color theme="1"/>
        <rFont val="Garamond"/>
        <family val="1"/>
      </rPr>
      <t xml:space="preserve">LQUILER: </t>
    </r>
    <r>
      <rPr>
        <sz val="12"/>
        <color theme="1"/>
        <rFont val="Garamond"/>
        <family val="1"/>
      </rPr>
      <t>Escenario de bolirana que cuente con un mínimo de 4 boliranas electrónicas las cuales sumen los puntos automáticamente.</t>
    </r>
  </si>
  <si>
    <r>
      <t>J</t>
    </r>
    <r>
      <rPr>
        <b/>
        <sz val="12"/>
        <color theme="1"/>
        <rFont val="Garamond"/>
        <family val="1"/>
      </rPr>
      <t>UZGAMIENTO</t>
    </r>
    <r>
      <rPr>
        <sz val="12"/>
        <color theme="1"/>
        <rFont val="Garamond"/>
        <family val="1"/>
      </rPr>
      <t>: Servicio de coordinacion y veeduria, el cual va a llevar el puntaje de los jugadores de Bolirana</t>
    </r>
  </si>
  <si>
    <r>
      <rPr>
        <b/>
        <sz val="12"/>
        <color theme="1"/>
        <rFont val="Garamond"/>
        <family val="1"/>
      </rPr>
      <t>BONOS:</t>
    </r>
    <r>
      <rPr>
        <sz val="12"/>
        <color theme="1"/>
        <rFont val="Garamond"/>
        <family val="1"/>
      </rPr>
      <t xml:space="preserve"> Almacén especializado deportivo.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(DE ACUERDO A LAS CATEGORIAS PARA CAMPEONATO) </t>
    </r>
  </si>
  <si>
    <r>
      <rPr>
        <b/>
        <sz val="12"/>
        <color rgb="FF000000"/>
        <rFont val="Garamond"/>
        <family val="1"/>
      </rPr>
      <t xml:space="preserve">JUZGAMIENTO </t>
    </r>
    <r>
      <rPr>
        <sz val="12"/>
        <color rgb="FF000000"/>
        <rFont val="Garamond"/>
        <family val="1"/>
      </rPr>
      <t xml:space="preserve"> Para Futsal, con dos jueces y un anotador. </t>
    </r>
  </si>
  <si>
    <r>
      <rPr>
        <b/>
        <sz val="12"/>
        <color theme="1"/>
        <rFont val="Garamond"/>
        <family val="1"/>
      </rPr>
      <t xml:space="preserve">DOTACIÓN PARA ENTRENADOR </t>
    </r>
    <r>
      <rPr>
        <sz val="12"/>
        <color theme="1"/>
        <rFont val="Garamond"/>
        <family val="1"/>
      </rPr>
      <t>Buzo deportivo tipo Hoodie con capucha elaborado en algodón perchado 100% (algodón perchado) Incluye dos logos estampados o sublimados de imagen institucional de acuerdo al diseño suministrado por la Entidad.    Pantalón de Sudadera tipo Jogger en Burda Lycrada, Pretina alta con caucho cosido en la cintura, Cordón de ajuste, Cremalleras selladas vulcanizadas, 3 bolsillos, dos delanteros con cremallera uno trasero sin cremallera. Incluye estampado o sublimado de imagen institucional de acuerdo con el diseño suministrado por la Entidad.</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</si>
  <si>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(PRIMER LUGAR) (PREMIACION DE ACUERDO A CATEGORIA FEMENINA Y MASCULINA) </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</si>
  <si>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(SEGUNDO  LUGAR) (PREMIACION DE ACUERDO A CATEGORIA FEMENINA Y MASCULINA) </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</si>
  <si>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(TERCER LUGAR) (PREMIACION DE ACUERDO A CATEGORIA FEMENINA Y MASCULINA) </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</si>
  <si>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(CUARTO LUGAR) (PREMIACION DE ACUERDO A CATEGORIA FEMENINA Y MASCULINA) </t>
    </r>
  </si>
  <si>
    <r>
      <rPr>
        <b/>
        <sz val="12"/>
        <color rgb="FF000000"/>
        <rFont val="Garamond"/>
        <family val="1"/>
      </rPr>
      <t xml:space="preserve">TROFEOS </t>
    </r>
    <r>
      <rPr>
        <sz val="12"/>
        <color rgb="FF000000"/>
        <rFont val="Garamond"/>
        <family val="1"/>
      </rPr>
      <t>de 50 cm de altura base en madera copa biselada y placas fotograbadas primer, segundo, tercer lugar  puesto para las categorías</t>
    </r>
  </si>
  <si>
    <t xml:space="preserve">CATEGORIA UNICA INFANTIL </t>
  </si>
  <si>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(TERCER LUGAR) (PREMIACION DE ACUERDO A CATEGORIA UNICA) </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</si>
  <si>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(SEGUNDO  LUGAR) (PREMIACION DE ACUERDO A CATEGORIA UNICA) </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</si>
  <si>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(CUARTO LUGAR) (PREMIACION DE ACUERDO A CATEGORIA UNICA) </t>
    </r>
  </si>
  <si>
    <t>MEDALLAS  fotograbadas de 5 cm de diámetro con cordón para jugadores y entrenador, que ocupen el primer, segundo y tercer puesto de cada categoría</t>
  </si>
  <si>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(PRIMER LUGAR) (PREMIACION DE ACUERDO A CATEGORIA UNICA) </t>
    </r>
  </si>
  <si>
    <r>
      <rPr>
        <b/>
        <sz val="12"/>
        <color rgb="FF000000"/>
        <rFont val="Garamond"/>
        <family val="1"/>
      </rPr>
      <t>TROFEO</t>
    </r>
    <r>
      <rPr>
        <sz val="12"/>
        <color rgb="FF000000"/>
        <rFont val="Garamond"/>
        <family val="1"/>
      </rPr>
      <t>S de 50 cm de altura base en madera copa biselada y placas fotograbadas primer, segundo, tercer lugar  puesto para las categorías</t>
    </r>
  </si>
  <si>
    <r>
      <rPr>
        <b/>
        <sz val="12"/>
        <color rgb="FF000000"/>
        <rFont val="Garamond"/>
        <family val="1"/>
      </rPr>
      <t>JUZGAMIENTO</t>
    </r>
    <r>
      <rPr>
        <sz val="12"/>
        <color rgb="FF000000"/>
        <rFont val="Garamond"/>
        <family val="1"/>
      </rPr>
      <t xml:space="preserve">  Para Futsal, con dos jueces y un anotador. </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</si>
  <si>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(PRIMER  LUGAR) (PREMIACION DE ACUERDO A CATEGORIA FEMENINA Y MASCULINA) </t>
    </r>
  </si>
  <si>
    <r>
      <rPr>
        <b/>
        <sz val="12"/>
        <color theme="1"/>
        <rFont val="Garamond"/>
        <family val="1"/>
      </rPr>
      <t xml:space="preserve">BONOS POR EQUIPO </t>
    </r>
    <r>
      <rPr>
        <sz val="12"/>
        <color theme="1"/>
        <rFont val="Garamond"/>
        <family val="1"/>
      </rPr>
      <t xml:space="preserve">: Estos bonos deberán ser canjeables en almacenes de cadena y/o almacenes de cadena deportivos, también podrán ser canjeables en material deportivo que permita fortalecer los procesos de los ganadores, pero en ningún caso se podrán adquirir licor, cigarrillos, ni sustancias psicoactivas (SEGUNDO LUGAR) (PREMIACION DE ACUERDO A CATEGORIA FEMENINA Y MASCULINA) </t>
    </r>
  </si>
  <si>
    <t xml:space="preserve">JUZGAMIENTO  Para Futsal, con un jueces y un anotador. </t>
  </si>
  <si>
    <r>
      <rPr>
        <b/>
        <sz val="12"/>
        <color rgb="FF000000"/>
        <rFont val="Garamond"/>
        <family val="1"/>
      </rPr>
      <t>JUZGAMIENTO</t>
    </r>
    <r>
      <rPr>
        <sz val="12"/>
        <color rgb="FF000000"/>
        <rFont val="Garamond"/>
        <family val="1"/>
      </rPr>
      <t xml:space="preserve">  Para Futsal, con un jueces y un anotador. </t>
    </r>
  </si>
  <si>
    <t xml:space="preserve"> </t>
  </si>
  <si>
    <t xml:space="preserve">ITEM </t>
  </si>
  <si>
    <t xml:space="preserve">CARRERARA ATLETICA </t>
  </si>
  <si>
    <t xml:space="preserve">SUBTOTAL COMPONETE DE JUEGOS COMUNALES </t>
  </si>
  <si>
    <t xml:space="preserve">NOTA 1. NINGUN ITEM PODRA SUPERAR EL VALOR ESTABLECIDO POR EL FDLK SO PENA DE RECHAZO DE LA OFERTA </t>
  </si>
  <si>
    <t xml:space="preserve">NOTA 2. LOS SIGUIENTES ITEMS NO PODRA SER OFERTABLES Y/O MODIFICADOS SO PENA DE RECHAZO DE LA OFERTA </t>
  </si>
  <si>
    <t xml:space="preserve">ITEMS: </t>
  </si>
  <si>
    <t>36,37,38</t>
  </si>
  <si>
    <t>67,68,69</t>
  </si>
  <si>
    <t>76,77,78</t>
  </si>
  <si>
    <t>86,87,88</t>
  </si>
  <si>
    <t>96,97,98</t>
  </si>
  <si>
    <t>131,132,133,134</t>
  </si>
  <si>
    <t>137,138,139,140</t>
  </si>
  <si>
    <t>143,144,145,146</t>
  </si>
  <si>
    <t>149,150,151,152</t>
  </si>
  <si>
    <t>155,156,157</t>
  </si>
  <si>
    <t>160,161,162,163</t>
  </si>
  <si>
    <t>172,173,174</t>
  </si>
  <si>
    <t>182,183,184</t>
  </si>
  <si>
    <t>188,189,190</t>
  </si>
  <si>
    <t>195,196,197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</si>
</sst>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quot;$&quot;\ #,##0_);[Red]\(&quot;$&quot;\ #,##0\)"/>
    <numFmt numFmtId="165" formatCode="_(&quot;$&quot;\ * #,##0.00_);_(&quot;$&quot;\ * \(#,##0.00\);_(&quot;$&quot;\ * &quot;-&quot;??_);_(@_)"/>
    <numFmt numFmtId="166" formatCode="&quot;$&quot;\ #,##0.00;[Red]&quot;$&quot;\ #,##0.00"/>
    <numFmt numFmtId="167" formatCode="&quot;$&quot;\ #,##0.00_);[Red]\(&quot;$&quot;\ #,##0.00\)"/>
  </numFmts>
  <fonts count="10" x14ac:knownFonts="1">
    <font>
      <sz val="11"/>
      <color theme="1"/>
      <name val="Calibri"/>
      <family val="2"/>
      <scheme val="minor"/>
    </font>
    <font>
      <sz val="11"/>
      <color theme="1"/>
      <name val="Calibri"/>
      <family val="2"/>
      <scheme val="minor"/>
    </font>
    <font>
      <b/>
      <sz val="12"/>
      <color theme="1"/>
      <name val="Garamond"/>
      <family val="1"/>
    </font>
    <font>
      <sz val="12"/>
      <color theme="1"/>
      <name val="Garamond"/>
      <family val="1"/>
    </font>
    <font>
      <b/>
      <sz val="12"/>
      <color rgb="FF000000"/>
      <name val="Garamond"/>
      <family val="1"/>
    </font>
    <font>
      <sz val="12"/>
      <name val="Garamond"/>
      <family val="1"/>
    </font>
    <font>
      <b/>
      <sz val="12"/>
      <name val="Garamond"/>
      <family val="1"/>
    </font>
    <font>
      <sz val="12"/>
      <color rgb="FF000000"/>
      <name val="Garamond"/>
      <family val="1"/>
    </font>
    <font>
      <b/>
      <sz val="12"/>
      <color rgb="FFFF0000"/>
      <name val="Garamond"/>
      <family val="1"/>
    </font>
    <font>
      <sz val="12"/>
      <color rgb="FFFF0000"/>
      <name val="Garamond"/>
      <family val="1"/>
    </font>
  </fonts>
  <fills count="12">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rgb="FFC0C0C0"/>
        <bgColor indexed="64"/>
      </patternFill>
    </fill>
    <fill>
      <patternFill patternType="solid">
        <fgColor theme="0" tint="-0.14999847407452621"/>
        <bgColor indexed="64"/>
      </patternFill>
    </fill>
    <fill>
      <patternFill patternType="solid">
        <fgColor theme="0" tint="-0.24997711111789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6">
    <xf numFmtId="0" fontId="0" fillId="0" borderId="0"/>
    <xf numFmtId="165"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38">
    <xf numFmtId="0" fontId="0" fillId="0" borderId="0" xfId="0"/>
    <xf numFmtId="0" fontId="3" fillId="0" borderId="0" xfId="0" applyFont="1"/>
    <xf numFmtId="0" fontId="4" fillId="6"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5" fillId="3" borderId="1" xfId="0" applyFont="1" applyFill="1" applyBorder="1" applyAlignment="1">
      <alignment horizontal="center" vertical="center" wrapText="1"/>
    </xf>
    <xf numFmtId="167" fontId="5" fillId="3" borderId="1" xfId="0" applyNumberFormat="1" applyFont="1" applyFill="1" applyBorder="1" applyAlignment="1">
      <alignment horizontal="right" vertical="center"/>
    </xf>
    <xf numFmtId="164" fontId="4" fillId="3" borderId="1" xfId="0" applyNumberFormat="1" applyFont="1" applyFill="1" applyBorder="1" applyAlignment="1">
      <alignment horizontal="right" vertical="center"/>
    </xf>
    <xf numFmtId="0" fontId="7" fillId="3" borderId="1" xfId="0" applyFont="1" applyFill="1" applyBorder="1" applyAlignment="1">
      <alignment horizontal="justify" vertical="center" wrapText="1"/>
    </xf>
    <xf numFmtId="0" fontId="7" fillId="3" borderId="1" xfId="0" applyFont="1" applyFill="1" applyBorder="1" applyAlignment="1">
      <alignment horizontal="center" vertical="center" wrapText="1"/>
    </xf>
    <xf numFmtId="167" fontId="7" fillId="3" borderId="1" xfId="0" applyNumberFormat="1" applyFont="1" applyFill="1" applyBorder="1" applyAlignment="1">
      <alignment horizontal="right" vertical="center"/>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4" fillId="4" borderId="1" xfId="0" applyFont="1" applyFill="1" applyBorder="1" applyAlignment="1">
      <alignment vertical="center" wrapText="1"/>
    </xf>
    <xf numFmtId="0" fontId="4" fillId="2" borderId="1" xfId="0" applyFont="1" applyFill="1" applyBorder="1" applyAlignment="1">
      <alignment horizontal="center" vertical="center" wrapText="1"/>
    </xf>
    <xf numFmtId="0" fontId="5" fillId="7" borderId="1" xfId="0" applyFont="1" applyFill="1" applyBorder="1" applyAlignment="1">
      <alignment horizontal="justify" vertical="center" wrapText="1"/>
    </xf>
    <xf numFmtId="0" fontId="5" fillId="7" borderId="1" xfId="2" applyNumberFormat="1" applyFont="1" applyFill="1" applyBorder="1" applyAlignment="1">
      <alignment horizontal="center" vertical="center" wrapText="1"/>
    </xf>
    <xf numFmtId="0" fontId="5" fillId="7" borderId="1" xfId="0" applyFont="1" applyFill="1" applyBorder="1" applyAlignment="1">
      <alignment horizontal="center" vertical="center" wrapText="1"/>
    </xf>
    <xf numFmtId="165" fontId="7" fillId="7" borderId="1" xfId="1" applyFont="1" applyFill="1" applyBorder="1" applyAlignment="1">
      <alignment horizontal="center" vertical="center" wrapText="1"/>
    </xf>
    <xf numFmtId="165" fontId="7" fillId="7" borderId="1" xfId="0" applyNumberFormat="1" applyFont="1" applyFill="1" applyBorder="1" applyAlignment="1">
      <alignment horizontal="center" vertical="center" wrapText="1"/>
    </xf>
    <xf numFmtId="0" fontId="5" fillId="7" borderId="1" xfId="3" applyNumberFormat="1" applyFont="1" applyFill="1" applyBorder="1" applyAlignment="1">
      <alignment horizontal="center" vertical="center"/>
    </xf>
    <xf numFmtId="0" fontId="3" fillId="7" borderId="1" xfId="0" applyFont="1" applyFill="1" applyBorder="1" applyAlignment="1">
      <alignment horizontal="justify" vertical="center" wrapText="1"/>
    </xf>
    <xf numFmtId="0" fontId="3" fillId="7" borderId="1" xfId="0" applyFont="1" applyFill="1" applyBorder="1" applyAlignment="1">
      <alignment horizontal="center" vertical="center" wrapText="1"/>
    </xf>
    <xf numFmtId="0" fontId="6" fillId="7" borderId="1" xfId="0" applyFont="1" applyFill="1" applyBorder="1" applyAlignment="1">
      <alignment horizontal="justify" vertical="center" wrapText="1"/>
    </xf>
    <xf numFmtId="0" fontId="5" fillId="7" borderId="1" xfId="0" applyFont="1" applyFill="1" applyBorder="1" applyAlignment="1">
      <alignment horizontal="center" vertical="center"/>
    </xf>
    <xf numFmtId="0" fontId="3" fillId="7" borderId="1" xfId="0" applyFont="1" applyFill="1" applyBorder="1" applyAlignment="1">
      <alignment wrapText="1"/>
    </xf>
    <xf numFmtId="0" fontId="7" fillId="7" borderId="1" xfId="0" applyFont="1" applyFill="1" applyBorder="1" applyAlignment="1">
      <alignment horizontal="center" vertical="center"/>
    </xf>
    <xf numFmtId="0" fontId="7" fillId="7" borderId="1" xfId="0" applyFont="1" applyFill="1" applyBorder="1" applyAlignment="1">
      <alignment horizontal="center" vertical="center" wrapText="1"/>
    </xf>
    <xf numFmtId="0" fontId="7" fillId="7" borderId="1" xfId="0" applyFont="1" applyFill="1" applyBorder="1" applyAlignment="1">
      <alignment horizontal="left" vertical="center" wrapText="1"/>
    </xf>
    <xf numFmtId="0" fontId="3" fillId="7" borderId="1" xfId="0" applyFont="1" applyFill="1" applyBorder="1" applyAlignment="1">
      <alignment horizontal="center" vertical="center"/>
    </xf>
    <xf numFmtId="165" fontId="7" fillId="7" borderId="1" xfId="0" applyNumberFormat="1" applyFont="1" applyFill="1" applyBorder="1" applyAlignment="1">
      <alignment horizontal="right" vertical="center"/>
    </xf>
    <xf numFmtId="164" fontId="7" fillId="3" borderId="1" xfId="0" applyNumberFormat="1" applyFont="1" applyFill="1" applyBorder="1" applyAlignment="1">
      <alignment horizontal="right" vertical="center"/>
    </xf>
    <xf numFmtId="0" fontId="2" fillId="7" borderId="0" xfId="0" applyFont="1" applyFill="1" applyAlignment="1">
      <alignment wrapText="1"/>
    </xf>
    <xf numFmtId="0" fontId="3" fillId="0" borderId="1" xfId="0" applyFont="1" applyBorder="1" applyAlignment="1">
      <alignment horizontal="center"/>
    </xf>
    <xf numFmtId="0" fontId="3" fillId="0" borderId="1" xfId="0" applyFont="1" applyBorder="1"/>
    <xf numFmtId="44" fontId="3" fillId="0" borderId="1" xfId="0" applyNumberFormat="1" applyFont="1" applyBorder="1"/>
    <xf numFmtId="164" fontId="7" fillId="3" borderId="2" xfId="0" applyNumberFormat="1" applyFont="1" applyFill="1" applyBorder="1" applyAlignment="1">
      <alignment horizontal="right" vertical="center"/>
    </xf>
    <xf numFmtId="164" fontId="7" fillId="3" borderId="0" xfId="0" applyNumberFormat="1" applyFont="1" applyFill="1" applyAlignment="1">
      <alignment horizontal="right"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1" xfId="0" applyFont="1" applyBorder="1" applyAlignment="1">
      <alignment horizontal="justify" vertical="center"/>
    </xf>
    <xf numFmtId="0" fontId="7" fillId="7" borderId="1" xfId="0" applyFont="1" applyFill="1" applyBorder="1" applyAlignment="1">
      <alignment horizontal="justify" vertical="center" wrapText="1"/>
    </xf>
    <xf numFmtId="0" fontId="4" fillId="7" borderId="1" xfId="0" applyFont="1" applyFill="1" applyBorder="1" applyAlignment="1">
      <alignment horizontal="center" vertical="center" wrapText="1"/>
    </xf>
    <xf numFmtId="165" fontId="4" fillId="7" borderId="1" xfId="1" applyFont="1" applyFill="1" applyBorder="1" applyAlignment="1">
      <alignment horizontal="center" vertical="center" wrapText="1"/>
    </xf>
    <xf numFmtId="0" fontId="7" fillId="7" borderId="1" xfId="1" applyNumberFormat="1" applyFont="1" applyFill="1" applyBorder="1" applyAlignment="1">
      <alignment horizontal="center" vertical="center" wrapText="1"/>
    </xf>
    <xf numFmtId="0" fontId="7" fillId="0" borderId="1" xfId="0" applyFont="1" applyBorder="1" applyAlignment="1">
      <alignment horizontal="center" vertical="center"/>
    </xf>
    <xf numFmtId="165" fontId="3" fillId="0" borderId="1" xfId="1" applyFont="1" applyBorder="1" applyAlignment="1">
      <alignment horizontal="right"/>
    </xf>
    <xf numFmtId="165" fontId="7" fillId="7" borderId="1" xfId="1" applyFont="1" applyFill="1" applyBorder="1" applyAlignment="1">
      <alignment horizontal="right" vertical="center" wrapText="1"/>
    </xf>
    <xf numFmtId="0" fontId="7" fillId="3" borderId="1" xfId="0" applyFont="1" applyFill="1" applyBorder="1" applyAlignment="1">
      <alignment horizontal="justify" vertical="center"/>
    </xf>
    <xf numFmtId="0" fontId="7" fillId="3" borderId="1" xfId="0" applyFont="1" applyFill="1" applyBorder="1" applyAlignment="1">
      <alignment horizontal="center" vertical="center"/>
    </xf>
    <xf numFmtId="0" fontId="7" fillId="3" borderId="1" xfId="0" applyFont="1" applyFill="1" applyBorder="1" applyAlignment="1">
      <alignment vertical="center"/>
    </xf>
    <xf numFmtId="0" fontId="3" fillId="0" borderId="1" xfId="0" applyFont="1" applyBorder="1" applyAlignment="1">
      <alignment vertical="center" wrapText="1"/>
    </xf>
    <xf numFmtId="164" fontId="7" fillId="0" borderId="1" xfId="0" applyNumberFormat="1" applyFont="1" applyBorder="1" applyAlignment="1">
      <alignment vertical="center"/>
    </xf>
    <xf numFmtId="164" fontId="7" fillId="7" borderId="1" xfId="0" applyNumberFormat="1" applyFont="1" applyFill="1" applyBorder="1" applyAlignment="1">
      <alignment horizontal="right" vertical="center" wrapText="1"/>
    </xf>
    <xf numFmtId="165" fontId="7" fillId="0" borderId="1" xfId="1" applyFont="1" applyBorder="1" applyAlignment="1">
      <alignment horizontal="right" vertical="center"/>
    </xf>
    <xf numFmtId="164" fontId="4" fillId="7" borderId="1" xfId="0" applyNumberFormat="1" applyFont="1" applyFill="1" applyBorder="1" applyAlignment="1">
      <alignment horizontal="right" vertical="center" wrapText="1"/>
    </xf>
    <xf numFmtId="0" fontId="3" fillId="0" borderId="1" xfId="0" applyFont="1" applyBorder="1" applyAlignment="1">
      <alignment horizontal="left" vertical="center" wrapText="1"/>
    </xf>
    <xf numFmtId="0" fontId="7" fillId="0" borderId="1" xfId="0" applyFont="1" applyBorder="1" applyAlignment="1">
      <alignment horizontal="right" vertical="center"/>
    </xf>
    <xf numFmtId="0" fontId="3" fillId="0" borderId="1" xfId="0" applyFont="1" applyBorder="1" applyAlignment="1">
      <alignment horizontal="right" vertical="center" wrapText="1"/>
    </xf>
    <xf numFmtId="0" fontId="3" fillId="0" borderId="1" xfId="0" applyFont="1" applyBorder="1" applyAlignment="1">
      <alignment horizontal="justify" vertical="center" wrapText="1"/>
    </xf>
    <xf numFmtId="0" fontId="3" fillId="0" borderId="1" xfId="0" applyFont="1" applyBorder="1" applyAlignment="1">
      <alignment wrapText="1"/>
    </xf>
    <xf numFmtId="8" fontId="7" fillId="7" borderId="1" xfId="1" applyNumberFormat="1" applyFont="1" applyFill="1" applyBorder="1" applyAlignment="1">
      <alignment horizontal="right" vertical="center" wrapText="1"/>
    </xf>
    <xf numFmtId="165" fontId="7" fillId="7" borderId="1" xfId="1" applyFont="1" applyFill="1" applyBorder="1" applyAlignment="1">
      <alignment vertical="center" wrapText="1"/>
    </xf>
    <xf numFmtId="0" fontId="7" fillId="7" borderId="1" xfId="0" applyFont="1" applyFill="1" applyBorder="1" applyAlignment="1">
      <alignment horizontal="right" vertical="center" wrapText="1"/>
    </xf>
    <xf numFmtId="0" fontId="3" fillId="0" borderId="1" xfId="0" applyFont="1" applyBorder="1" applyAlignment="1">
      <alignment horizontal="right"/>
    </xf>
    <xf numFmtId="165" fontId="7" fillId="0" borderId="1" xfId="1" applyFont="1" applyBorder="1" applyAlignment="1">
      <alignment horizontal="right" vertical="center" wrapText="1"/>
    </xf>
    <xf numFmtId="6" fontId="7" fillId="7" borderId="1" xfId="0" applyNumberFormat="1" applyFont="1" applyFill="1" applyBorder="1" applyAlignment="1">
      <alignment horizontal="right" vertical="center" wrapText="1"/>
    </xf>
    <xf numFmtId="0" fontId="7" fillId="0" borderId="1" xfId="0" applyFont="1" applyBorder="1" applyAlignment="1">
      <alignment horizontal="right" vertical="center" wrapText="1"/>
    </xf>
    <xf numFmtId="0" fontId="3" fillId="0" borderId="1" xfId="0" applyFont="1" applyBorder="1" applyAlignment="1">
      <alignment vertical="top" wrapText="1"/>
    </xf>
    <xf numFmtId="165" fontId="7" fillId="0" borderId="1" xfId="1" applyFont="1" applyBorder="1" applyAlignment="1">
      <alignment horizontal="center" vertical="center" wrapText="1"/>
    </xf>
    <xf numFmtId="44" fontId="7" fillId="7" borderId="1" xfId="0" applyNumberFormat="1" applyFont="1" applyFill="1" applyBorder="1" applyAlignment="1">
      <alignment horizontal="center" vertical="center" wrapText="1"/>
    </xf>
    <xf numFmtId="0" fontId="4" fillId="9" borderId="1" xfId="0" applyFont="1" applyFill="1" applyBorder="1" applyAlignment="1">
      <alignment vertical="center" wrapText="1"/>
    </xf>
    <xf numFmtId="0" fontId="4" fillId="9"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8" fontId="4" fillId="7" borderId="1" xfId="0" applyNumberFormat="1" applyFont="1" applyFill="1" applyBorder="1" applyAlignment="1">
      <alignment horizontal="right" vertical="center" wrapText="1"/>
    </xf>
    <xf numFmtId="167" fontId="7" fillId="0" borderId="1" xfId="0" applyNumberFormat="1" applyFont="1" applyBorder="1" applyAlignment="1">
      <alignment vertical="center"/>
    </xf>
    <xf numFmtId="0" fontId="3" fillId="0" borderId="1" xfId="0" applyFont="1" applyBorder="1" applyAlignment="1">
      <alignment vertical="center"/>
    </xf>
    <xf numFmtId="0" fontId="7" fillId="3" borderId="1" xfId="0" applyFont="1" applyFill="1" applyBorder="1" applyAlignment="1">
      <alignment vertical="center" wrapText="1"/>
    </xf>
    <xf numFmtId="0" fontId="3" fillId="0" borderId="1" xfId="0" applyFont="1" applyBorder="1" applyAlignment="1">
      <alignment horizontal="right" vertical="center"/>
    </xf>
    <xf numFmtId="165" fontId="3" fillId="0" borderId="1" xfId="1" applyFont="1" applyBorder="1" applyAlignment="1">
      <alignment horizontal="right" vertical="center"/>
    </xf>
    <xf numFmtId="8" fontId="3" fillId="0" borderId="1" xfId="0" applyNumberFormat="1" applyFont="1" applyBorder="1" applyAlignment="1">
      <alignment horizontal="right" vertical="center"/>
    </xf>
    <xf numFmtId="8" fontId="3" fillId="0" borderId="1" xfId="1" applyNumberFormat="1" applyFont="1" applyBorder="1" applyAlignment="1">
      <alignment horizontal="right" vertical="center"/>
    </xf>
    <xf numFmtId="8" fontId="3" fillId="0" borderId="1" xfId="1" applyNumberFormat="1" applyFont="1" applyBorder="1" applyAlignment="1">
      <alignment vertical="center"/>
    </xf>
    <xf numFmtId="6" fontId="3" fillId="0" borderId="1" xfId="0" applyNumberFormat="1" applyFont="1" applyBorder="1" applyAlignment="1">
      <alignment horizontal="right" vertical="center"/>
    </xf>
    <xf numFmtId="0" fontId="4" fillId="7" borderId="1" xfId="0" applyFont="1" applyFill="1" applyBorder="1" applyAlignment="1">
      <alignment horizontal="right" vertical="center" wrapText="1"/>
    </xf>
    <xf numFmtId="0" fontId="7" fillId="7" borderId="1" xfId="1" applyNumberFormat="1" applyFont="1" applyFill="1" applyBorder="1" applyAlignment="1">
      <alignment horizontal="right" vertical="center" wrapText="1"/>
    </xf>
    <xf numFmtId="0" fontId="3" fillId="0" borderId="1" xfId="1" applyNumberFormat="1" applyFont="1" applyBorder="1" applyAlignment="1">
      <alignment horizontal="right"/>
    </xf>
    <xf numFmtId="0" fontId="4" fillId="6" borderId="1" xfId="0" applyFont="1" applyFill="1" applyBorder="1" applyAlignment="1">
      <alignment horizontal="center" vertical="center"/>
    </xf>
    <xf numFmtId="0" fontId="4" fillId="3" borderId="1" xfId="0" applyFont="1" applyFill="1" applyBorder="1" applyAlignment="1">
      <alignment vertical="center" wrapText="1"/>
    </xf>
    <xf numFmtId="0" fontId="4" fillId="6" borderId="1" xfId="0" applyFont="1" applyFill="1" applyBorder="1" applyAlignment="1">
      <alignment vertical="center"/>
    </xf>
    <xf numFmtId="0" fontId="3" fillId="6"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2" fillId="10" borderId="1" xfId="0" applyFont="1" applyFill="1" applyBorder="1" applyAlignment="1">
      <alignment horizontal="center" vertical="center"/>
    </xf>
    <xf numFmtId="0" fontId="4" fillId="8" borderId="1" xfId="0" applyFont="1" applyFill="1" applyBorder="1" applyAlignment="1">
      <alignment vertical="center" wrapText="1"/>
    </xf>
    <xf numFmtId="0" fontId="2" fillId="10" borderId="1" xfId="0" applyFont="1" applyFill="1" applyBorder="1" applyAlignment="1">
      <alignment vertical="center"/>
    </xf>
    <xf numFmtId="0" fontId="2" fillId="10" borderId="1" xfId="0" applyFont="1" applyFill="1" applyBorder="1" applyAlignment="1">
      <alignment horizontal="center"/>
    </xf>
    <xf numFmtId="0" fontId="2" fillId="11" borderId="1" xfId="0" applyFont="1" applyFill="1" applyBorder="1" applyAlignment="1">
      <alignment horizontal="center"/>
    </xf>
    <xf numFmtId="6" fontId="4" fillId="7" borderId="1" xfId="0" applyNumberFormat="1" applyFont="1" applyFill="1" applyBorder="1" applyAlignment="1">
      <alignment horizontal="right" vertical="center" wrapText="1"/>
    </xf>
    <xf numFmtId="0" fontId="8" fillId="0" borderId="0" xfId="0" applyFont="1"/>
    <xf numFmtId="0" fontId="9" fillId="0" borderId="0" xfId="0" applyFont="1"/>
    <xf numFmtId="0" fontId="8" fillId="7" borderId="0" xfId="0" applyFont="1" applyFill="1"/>
    <xf numFmtId="0" fontId="9" fillId="0" borderId="0" xfId="0" applyFont="1" applyAlignment="1">
      <alignment horizontal="left"/>
    </xf>
    <xf numFmtId="0" fontId="4" fillId="0" borderId="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8" borderId="5" xfId="0" applyFont="1" applyFill="1" applyBorder="1" applyAlignment="1">
      <alignment horizontal="center" vertical="center" wrapText="1"/>
    </xf>
    <xf numFmtId="0" fontId="4" fillId="8" borderId="3" xfId="0" applyFont="1" applyFill="1" applyBorder="1" applyAlignment="1">
      <alignment horizontal="center" vertical="center" wrapText="1"/>
    </xf>
    <xf numFmtId="0" fontId="4" fillId="8" borderId="4"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8" xfId="0" applyFont="1" applyFill="1" applyBorder="1" applyAlignment="1">
      <alignment horizontal="center" vertical="center" wrapText="1"/>
    </xf>
    <xf numFmtId="0" fontId="3" fillId="0" borderId="1" xfId="0" applyFont="1" applyBorder="1" applyAlignment="1">
      <alignment horizontal="right" vertical="center"/>
    </xf>
    <xf numFmtId="0" fontId="7" fillId="8"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1" xfId="0" applyFont="1" applyBorder="1" applyAlignment="1">
      <alignment horizontal="center"/>
    </xf>
    <xf numFmtId="0" fontId="2" fillId="8" borderId="1" xfId="0" applyFont="1" applyFill="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xf>
    <xf numFmtId="0" fontId="2" fillId="8" borderId="1" xfId="0" applyFont="1" applyFill="1" applyBorder="1" applyAlignment="1">
      <alignment horizontal="center" vertical="center"/>
    </xf>
    <xf numFmtId="0" fontId="3" fillId="8" borderId="1" xfId="0" applyFont="1" applyFill="1" applyBorder="1" applyAlignment="1">
      <alignment horizontal="center"/>
    </xf>
    <xf numFmtId="0" fontId="4" fillId="7"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6" borderId="1" xfId="0" applyFont="1" applyFill="1" applyBorder="1" applyAlignment="1">
      <alignment horizontal="center" vertical="center" wrapText="1"/>
    </xf>
    <xf numFmtId="0" fontId="4" fillId="6" borderId="1" xfId="0" applyFont="1" applyFill="1" applyBorder="1" applyAlignment="1">
      <alignment horizontal="center" vertical="center"/>
    </xf>
    <xf numFmtId="0" fontId="4" fillId="3" borderId="1" xfId="0" applyFont="1" applyFill="1" applyBorder="1" applyAlignment="1">
      <alignment horizontal="center" vertical="center" wrapText="1"/>
    </xf>
    <xf numFmtId="165" fontId="4" fillId="7" borderId="1" xfId="1" applyFont="1" applyFill="1" applyBorder="1" applyAlignment="1">
      <alignment horizontal="center" vertical="center" wrapText="1"/>
    </xf>
    <xf numFmtId="44" fontId="7" fillId="7" borderId="1" xfId="0" applyNumberFormat="1" applyFont="1" applyFill="1" applyBorder="1" applyAlignment="1">
      <alignment horizontal="center" vertical="center" wrapText="1"/>
    </xf>
    <xf numFmtId="0" fontId="7" fillId="7" borderId="1" xfId="0" applyFont="1" applyFill="1" applyBorder="1" applyAlignment="1">
      <alignment horizontal="center" vertical="center" wrapText="1"/>
    </xf>
    <xf numFmtId="44" fontId="4" fillId="7" borderId="1" xfId="0" applyNumberFormat="1" applyFont="1" applyFill="1" applyBorder="1" applyAlignment="1">
      <alignment horizontal="center" vertical="center" wrapText="1"/>
    </xf>
    <xf numFmtId="0" fontId="7" fillId="0" borderId="1" xfId="0" applyFont="1" applyBorder="1" applyAlignment="1">
      <alignment horizontal="left" vertical="center" wrapText="1"/>
    </xf>
    <xf numFmtId="6" fontId="7" fillId="0" borderId="1" xfId="0" applyNumberFormat="1" applyFont="1" applyBorder="1" applyAlignment="1">
      <alignment horizontal="center" vertical="center" wrapText="1"/>
    </xf>
    <xf numFmtId="166" fontId="4" fillId="5" borderId="1" xfId="0" applyNumberFormat="1" applyFont="1" applyFill="1" applyBorder="1" applyAlignment="1">
      <alignment horizontal="center" vertical="center" wrapText="1"/>
    </xf>
    <xf numFmtId="0" fontId="4" fillId="5" borderId="1" xfId="0" applyFont="1" applyFill="1" applyBorder="1" applyAlignment="1">
      <alignment horizontal="center" vertical="center" wrapText="1"/>
    </xf>
    <xf numFmtId="6" fontId="7" fillId="7" borderId="1" xfId="0" applyNumberFormat="1" applyFont="1" applyFill="1" applyBorder="1" applyAlignment="1">
      <alignment horizontal="center" vertical="center" wrapText="1"/>
    </xf>
  </cellXfs>
  <cellStyles count="6">
    <cellStyle name="Millares" xfId="2" builtinId="3"/>
    <cellStyle name="Millares [0]" xfId="3" builtinId="6"/>
    <cellStyle name="Millares 2" xfId="4" xr:uid="{BD1806B7-450B-4B4B-ADEB-0F9EB2F97C17}"/>
    <cellStyle name="Moneda" xfId="1" builtinId="4"/>
    <cellStyle name="Moneda 2" xfId="5" xr:uid="{31346E68-23C4-4405-BD52-1C039E046E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39"/>
  <sheetViews>
    <sheetView tabSelected="1" topLeftCell="A195" zoomScale="71" zoomScaleNormal="71" workbookViewId="0">
      <selection activeCell="F325" sqref="F325"/>
    </sheetView>
  </sheetViews>
  <sheetFormatPr baseColWidth="10" defaultRowHeight="15.75" x14ac:dyDescent="0.25"/>
  <cols>
    <col min="1" max="1" width="11.42578125" style="1"/>
    <col min="2" max="2" width="81.85546875" style="1" customWidth="1"/>
    <col min="3" max="3" width="9.140625" style="1" customWidth="1"/>
    <col min="4" max="4" width="20.85546875" style="1" customWidth="1"/>
    <col min="5" max="5" width="22.85546875" style="1" customWidth="1"/>
    <col min="6" max="6" width="29.28515625" style="1" customWidth="1"/>
    <col min="7" max="7" width="5.7109375" style="1" customWidth="1"/>
    <col min="8" max="8" width="11.42578125" style="1"/>
    <col min="9" max="9" width="28.7109375" style="1" customWidth="1"/>
    <col min="10" max="10" width="28.140625" style="1" customWidth="1"/>
    <col min="11" max="11" width="17" style="1" customWidth="1"/>
    <col min="12" max="16384" width="11.42578125" style="1"/>
  </cols>
  <sheetData>
    <row r="1" spans="1:6" ht="68.25" customHeight="1" x14ac:dyDescent="0.25">
      <c r="A1" s="126" t="s">
        <v>15</v>
      </c>
      <c r="B1" s="126"/>
      <c r="C1" s="126"/>
      <c r="D1" s="126"/>
      <c r="E1" s="126"/>
      <c r="F1" s="126"/>
    </row>
    <row r="2" spans="1:6" ht="35.25" customHeight="1" x14ac:dyDescent="0.25">
      <c r="A2" s="126" t="s">
        <v>0</v>
      </c>
      <c r="B2" s="126"/>
      <c r="C2" s="126" t="s">
        <v>1</v>
      </c>
      <c r="D2" s="126" t="s">
        <v>2</v>
      </c>
      <c r="E2" s="126" t="s">
        <v>136</v>
      </c>
      <c r="F2" s="126" t="s">
        <v>137</v>
      </c>
    </row>
    <row r="3" spans="1:6" x14ac:dyDescent="0.25">
      <c r="A3" s="89" t="s">
        <v>192</v>
      </c>
      <c r="B3" s="87" t="s">
        <v>5</v>
      </c>
      <c r="C3" s="126"/>
      <c r="D3" s="126"/>
      <c r="E3" s="126"/>
      <c r="F3" s="126"/>
    </row>
    <row r="4" spans="1:6" ht="58.5" customHeight="1" x14ac:dyDescent="0.25">
      <c r="A4" s="33">
        <v>1</v>
      </c>
      <c r="B4" s="3" t="s">
        <v>96</v>
      </c>
      <c r="C4" s="4">
        <v>100</v>
      </c>
      <c r="D4" s="4" t="s">
        <v>6</v>
      </c>
      <c r="E4" s="5">
        <v>13000</v>
      </c>
      <c r="F4" s="5">
        <f>E4*C4</f>
        <v>1300000</v>
      </c>
    </row>
    <row r="5" spans="1:6" ht="26.25" customHeight="1" x14ac:dyDescent="0.25">
      <c r="A5" s="33">
        <v>2</v>
      </c>
      <c r="B5" s="3" t="s">
        <v>97</v>
      </c>
      <c r="C5" s="4">
        <v>1</v>
      </c>
      <c r="D5" s="4" t="s">
        <v>7</v>
      </c>
      <c r="E5" s="5">
        <v>500000</v>
      </c>
      <c r="F5" s="5">
        <f t="shared" ref="F5:F7" si="0">E5*C5</f>
        <v>500000</v>
      </c>
    </row>
    <row r="6" spans="1:6" ht="38.25" customHeight="1" x14ac:dyDescent="0.25">
      <c r="A6" s="33">
        <v>3</v>
      </c>
      <c r="B6" s="3" t="s">
        <v>98</v>
      </c>
      <c r="C6" s="4">
        <v>1</v>
      </c>
      <c r="D6" s="4" t="s">
        <v>7</v>
      </c>
      <c r="E6" s="5">
        <v>1900000</v>
      </c>
      <c r="F6" s="5">
        <f t="shared" si="0"/>
        <v>1900000</v>
      </c>
    </row>
    <row r="7" spans="1:6" ht="27.75" customHeight="1" x14ac:dyDescent="0.25">
      <c r="A7" s="33">
        <v>4</v>
      </c>
      <c r="B7" s="3" t="s">
        <v>99</v>
      </c>
      <c r="C7" s="4">
        <v>1</v>
      </c>
      <c r="D7" s="4" t="s">
        <v>7</v>
      </c>
      <c r="E7" s="5">
        <v>269161</v>
      </c>
      <c r="F7" s="5">
        <f t="shared" si="0"/>
        <v>269161</v>
      </c>
    </row>
    <row r="8" spans="1:6" ht="45" customHeight="1" x14ac:dyDescent="0.25">
      <c r="A8" s="128" t="s">
        <v>18</v>
      </c>
      <c r="B8" s="128"/>
      <c r="C8" s="88"/>
      <c r="D8" s="88"/>
      <c r="E8" s="88"/>
      <c r="F8" s="6">
        <f>F4+F5+F6+F7</f>
        <v>3969161</v>
      </c>
    </row>
    <row r="9" spans="1:6" ht="48.75" customHeight="1" x14ac:dyDescent="0.25">
      <c r="A9" s="90" t="s">
        <v>192</v>
      </c>
      <c r="B9" s="2" t="s">
        <v>8</v>
      </c>
      <c r="C9" s="2" t="s">
        <v>9</v>
      </c>
      <c r="D9" s="2" t="s">
        <v>10</v>
      </c>
      <c r="E9" s="2" t="s">
        <v>3</v>
      </c>
      <c r="F9" s="2" t="s">
        <v>4</v>
      </c>
    </row>
    <row r="10" spans="1:6" ht="73.5" customHeight="1" x14ac:dyDescent="0.25">
      <c r="A10" s="33">
        <v>5</v>
      </c>
      <c r="B10" s="7" t="s">
        <v>100</v>
      </c>
      <c r="C10" s="8">
        <v>2</v>
      </c>
      <c r="D10" s="8" t="s">
        <v>6</v>
      </c>
      <c r="E10" s="9">
        <v>183833</v>
      </c>
      <c r="F10" s="9">
        <f>E10*C10</f>
        <v>367666</v>
      </c>
    </row>
    <row r="11" spans="1:6" ht="45.75" customHeight="1" x14ac:dyDescent="0.25">
      <c r="A11" s="33">
        <v>6</v>
      </c>
      <c r="B11" s="10" t="s">
        <v>101</v>
      </c>
      <c r="C11" s="11">
        <v>500</v>
      </c>
      <c r="D11" s="8" t="s">
        <v>6</v>
      </c>
      <c r="E11" s="9">
        <v>3100</v>
      </c>
      <c r="F11" s="9">
        <f t="shared" ref="F11:F12" si="1">E11*C11</f>
        <v>1550000</v>
      </c>
    </row>
    <row r="12" spans="1:6" ht="39" customHeight="1" x14ac:dyDescent="0.25">
      <c r="A12" s="33">
        <v>7</v>
      </c>
      <c r="B12" s="10" t="s">
        <v>102</v>
      </c>
      <c r="C12" s="11">
        <v>3000</v>
      </c>
      <c r="D12" s="8" t="s">
        <v>6</v>
      </c>
      <c r="E12" s="9">
        <v>250</v>
      </c>
      <c r="F12" s="9">
        <f t="shared" si="1"/>
        <v>750000</v>
      </c>
    </row>
    <row r="13" spans="1:6" ht="36" customHeight="1" x14ac:dyDescent="0.25">
      <c r="A13" s="128" t="s">
        <v>11</v>
      </c>
      <c r="B13" s="128"/>
      <c r="C13" s="128"/>
      <c r="D13" s="128"/>
      <c r="E13" s="128"/>
      <c r="F13" s="6">
        <f>F10+F11+F12</f>
        <v>2667666</v>
      </c>
    </row>
    <row r="14" spans="1:6" ht="30" customHeight="1" x14ac:dyDescent="0.25">
      <c r="A14" s="126" t="s">
        <v>94</v>
      </c>
      <c r="B14" s="126"/>
      <c r="C14" s="126"/>
      <c r="D14" s="126"/>
      <c r="E14" s="126"/>
      <c r="F14" s="126"/>
    </row>
    <row r="15" spans="1:6" ht="31.5" customHeight="1" x14ac:dyDescent="0.25">
      <c r="A15" s="127" t="s">
        <v>193</v>
      </c>
      <c r="B15" s="127"/>
      <c r="C15" s="127"/>
      <c r="D15" s="127"/>
      <c r="E15" s="127"/>
      <c r="F15" s="127"/>
    </row>
    <row r="16" spans="1:6" ht="47.25" x14ac:dyDescent="0.25">
      <c r="A16" s="94" t="s">
        <v>192</v>
      </c>
      <c r="B16" s="12" t="s">
        <v>0</v>
      </c>
      <c r="C16" s="13" t="s">
        <v>9</v>
      </c>
      <c r="D16" s="13" t="s">
        <v>10</v>
      </c>
      <c r="E16" s="13" t="s">
        <v>3</v>
      </c>
      <c r="F16" s="13" t="s">
        <v>4</v>
      </c>
    </row>
    <row r="17" spans="1:6" ht="96" customHeight="1" x14ac:dyDescent="0.25">
      <c r="A17" s="33">
        <v>8</v>
      </c>
      <c r="B17" s="14" t="s">
        <v>103</v>
      </c>
      <c r="C17" s="15">
        <v>1</v>
      </c>
      <c r="D17" s="16" t="s">
        <v>19</v>
      </c>
      <c r="E17" s="17">
        <v>183333</v>
      </c>
      <c r="F17" s="18">
        <f>E17*C17</f>
        <v>183333</v>
      </c>
    </row>
    <row r="18" spans="1:6" ht="117" customHeight="1" x14ac:dyDescent="0.25">
      <c r="A18" s="33">
        <v>9</v>
      </c>
      <c r="B18" s="14" t="s">
        <v>104</v>
      </c>
      <c r="C18" s="15">
        <v>1</v>
      </c>
      <c r="D18" s="16" t="s">
        <v>24</v>
      </c>
      <c r="E18" s="17">
        <v>176666</v>
      </c>
      <c r="F18" s="18">
        <f t="shared" ref="F18:F44" si="2">E18*C18</f>
        <v>176666</v>
      </c>
    </row>
    <row r="19" spans="1:6" ht="99" customHeight="1" x14ac:dyDescent="0.25">
      <c r="A19" s="33">
        <v>10</v>
      </c>
      <c r="B19" s="14" t="s">
        <v>105</v>
      </c>
      <c r="C19" s="19">
        <v>80</v>
      </c>
      <c r="D19" s="19" t="s">
        <v>19</v>
      </c>
      <c r="E19" s="17">
        <v>140000</v>
      </c>
      <c r="F19" s="18">
        <f t="shared" si="2"/>
        <v>11200000</v>
      </c>
    </row>
    <row r="20" spans="1:6" ht="111.75" customHeight="1" x14ac:dyDescent="0.25">
      <c r="A20" s="33">
        <v>11</v>
      </c>
      <c r="B20" s="14" t="s">
        <v>106</v>
      </c>
      <c r="C20" s="19">
        <v>20</v>
      </c>
      <c r="D20" s="19" t="s">
        <v>19</v>
      </c>
      <c r="E20" s="17">
        <v>189000</v>
      </c>
      <c r="F20" s="18">
        <f t="shared" si="2"/>
        <v>3780000</v>
      </c>
    </row>
    <row r="21" spans="1:6" ht="129.75" customHeight="1" x14ac:dyDescent="0.25">
      <c r="A21" s="33">
        <v>12</v>
      </c>
      <c r="B21" s="14" t="s">
        <v>107</v>
      </c>
      <c r="C21" s="15">
        <v>1</v>
      </c>
      <c r="D21" s="16" t="s">
        <v>20</v>
      </c>
      <c r="E21" s="17">
        <v>490000</v>
      </c>
      <c r="F21" s="18">
        <f t="shared" si="2"/>
        <v>490000</v>
      </c>
    </row>
    <row r="22" spans="1:6" ht="146.25" customHeight="1" x14ac:dyDescent="0.25">
      <c r="A22" s="33">
        <v>13</v>
      </c>
      <c r="B22" s="20" t="s">
        <v>108</v>
      </c>
      <c r="C22" s="21">
        <v>1</v>
      </c>
      <c r="D22" s="21" t="s">
        <v>21</v>
      </c>
      <c r="E22" s="17">
        <v>7000000</v>
      </c>
      <c r="F22" s="18">
        <f t="shared" si="2"/>
        <v>7000000</v>
      </c>
    </row>
    <row r="23" spans="1:6" ht="81.75" customHeight="1" x14ac:dyDescent="0.25">
      <c r="A23" s="33">
        <v>14</v>
      </c>
      <c r="B23" s="14" t="s">
        <v>109</v>
      </c>
      <c r="C23" s="19">
        <v>1</v>
      </c>
      <c r="D23" s="16" t="s">
        <v>19</v>
      </c>
      <c r="E23" s="17">
        <v>4033333</v>
      </c>
      <c r="F23" s="18">
        <f t="shared" si="2"/>
        <v>4033333</v>
      </c>
    </row>
    <row r="24" spans="1:6" ht="36.75" customHeight="1" x14ac:dyDescent="0.25">
      <c r="A24" s="33">
        <v>15</v>
      </c>
      <c r="B24" s="14" t="s">
        <v>110</v>
      </c>
      <c r="C24" s="15">
        <v>200</v>
      </c>
      <c r="D24" s="16" t="s">
        <v>14</v>
      </c>
      <c r="E24" s="17">
        <v>2516</v>
      </c>
      <c r="F24" s="18">
        <f t="shared" si="2"/>
        <v>503200</v>
      </c>
    </row>
    <row r="25" spans="1:6" ht="94.5" customHeight="1" x14ac:dyDescent="0.25">
      <c r="A25" s="33">
        <v>16</v>
      </c>
      <c r="B25" s="14" t="s">
        <v>111</v>
      </c>
      <c r="C25" s="19">
        <v>1</v>
      </c>
      <c r="D25" s="19" t="s">
        <v>14</v>
      </c>
      <c r="E25" s="17">
        <v>1083333</v>
      </c>
      <c r="F25" s="18">
        <f t="shared" si="2"/>
        <v>1083333</v>
      </c>
    </row>
    <row r="26" spans="1:6" ht="63" customHeight="1" x14ac:dyDescent="0.25">
      <c r="A26" s="33">
        <v>17</v>
      </c>
      <c r="B26" s="14" t="s">
        <v>112</v>
      </c>
      <c r="C26" s="15">
        <v>3</v>
      </c>
      <c r="D26" s="16" t="s">
        <v>14</v>
      </c>
      <c r="E26" s="17">
        <v>289666</v>
      </c>
      <c r="F26" s="18">
        <f t="shared" si="2"/>
        <v>868998</v>
      </c>
    </row>
    <row r="27" spans="1:6" ht="46.5" customHeight="1" x14ac:dyDescent="0.25">
      <c r="A27" s="33">
        <v>18</v>
      </c>
      <c r="B27" s="22" t="s">
        <v>113</v>
      </c>
      <c r="C27" s="19">
        <v>10</v>
      </c>
      <c r="D27" s="16" t="s">
        <v>14</v>
      </c>
      <c r="E27" s="17">
        <v>11500</v>
      </c>
      <c r="F27" s="18">
        <f t="shared" si="2"/>
        <v>115000</v>
      </c>
    </row>
    <row r="28" spans="1:6" ht="56.25" customHeight="1" x14ac:dyDescent="0.25">
      <c r="A28" s="33">
        <v>19</v>
      </c>
      <c r="B28" s="14" t="s">
        <v>114</v>
      </c>
      <c r="C28" s="19">
        <v>500</v>
      </c>
      <c r="D28" s="16" t="s">
        <v>14</v>
      </c>
      <c r="E28" s="17">
        <v>220</v>
      </c>
      <c r="F28" s="18">
        <f t="shared" si="2"/>
        <v>110000</v>
      </c>
    </row>
    <row r="29" spans="1:6" ht="56.25" customHeight="1" x14ac:dyDescent="0.25">
      <c r="A29" s="33">
        <v>20</v>
      </c>
      <c r="B29" s="14" t="s">
        <v>115</v>
      </c>
      <c r="C29" s="19">
        <v>10</v>
      </c>
      <c r="D29" s="16" t="s">
        <v>14</v>
      </c>
      <c r="E29" s="17">
        <v>446000</v>
      </c>
      <c r="F29" s="18">
        <f t="shared" si="2"/>
        <v>4460000</v>
      </c>
    </row>
    <row r="30" spans="1:6" ht="63" x14ac:dyDescent="0.25">
      <c r="A30" s="33">
        <v>21</v>
      </c>
      <c r="B30" s="14" t="s">
        <v>116</v>
      </c>
      <c r="C30" s="19">
        <v>150</v>
      </c>
      <c r="D30" s="16" t="s">
        <v>14</v>
      </c>
      <c r="E30" s="17">
        <v>19000</v>
      </c>
      <c r="F30" s="18">
        <f t="shared" si="2"/>
        <v>2850000</v>
      </c>
    </row>
    <row r="31" spans="1:6" ht="67.5" customHeight="1" x14ac:dyDescent="0.25">
      <c r="A31" s="33">
        <v>22</v>
      </c>
      <c r="B31" s="14" t="s">
        <v>117</v>
      </c>
      <c r="C31" s="19">
        <v>20</v>
      </c>
      <c r="D31" s="16" t="s">
        <v>14</v>
      </c>
      <c r="E31" s="17">
        <v>17416</v>
      </c>
      <c r="F31" s="18">
        <f t="shared" si="2"/>
        <v>348320</v>
      </c>
    </row>
    <row r="32" spans="1:6" ht="74.25" customHeight="1" x14ac:dyDescent="0.25">
      <c r="A32" s="33">
        <v>23</v>
      </c>
      <c r="B32" s="14" t="s">
        <v>118</v>
      </c>
      <c r="C32" s="19">
        <v>80</v>
      </c>
      <c r="D32" s="16" t="s">
        <v>14</v>
      </c>
      <c r="E32" s="17">
        <v>31166</v>
      </c>
      <c r="F32" s="18">
        <f t="shared" si="2"/>
        <v>2493280</v>
      </c>
    </row>
    <row r="33" spans="1:6" ht="67.5" customHeight="1" x14ac:dyDescent="0.25">
      <c r="A33" s="33">
        <v>24</v>
      </c>
      <c r="B33" s="14" t="s">
        <v>119</v>
      </c>
      <c r="C33" s="19">
        <v>1</v>
      </c>
      <c r="D33" s="16" t="s">
        <v>14</v>
      </c>
      <c r="E33" s="17">
        <v>328333</v>
      </c>
      <c r="F33" s="18">
        <f t="shared" si="2"/>
        <v>328333</v>
      </c>
    </row>
    <row r="34" spans="1:6" ht="49.5" customHeight="1" x14ac:dyDescent="0.25">
      <c r="A34" s="33">
        <v>25</v>
      </c>
      <c r="B34" s="14" t="s">
        <v>120</v>
      </c>
      <c r="C34" s="15">
        <v>1</v>
      </c>
      <c r="D34" s="16" t="s">
        <v>19</v>
      </c>
      <c r="E34" s="17">
        <v>2550000</v>
      </c>
      <c r="F34" s="18">
        <f t="shared" si="2"/>
        <v>2550000</v>
      </c>
    </row>
    <row r="35" spans="1:6" ht="96.75" customHeight="1" x14ac:dyDescent="0.25">
      <c r="A35" s="33">
        <v>26</v>
      </c>
      <c r="B35" s="14" t="s">
        <v>121</v>
      </c>
      <c r="C35" s="19">
        <v>500</v>
      </c>
      <c r="D35" s="16" t="s">
        <v>14</v>
      </c>
      <c r="E35" s="17">
        <v>37000</v>
      </c>
      <c r="F35" s="18">
        <f t="shared" si="2"/>
        <v>18500000</v>
      </c>
    </row>
    <row r="36" spans="1:6" ht="96.75" customHeight="1" x14ac:dyDescent="0.25">
      <c r="A36" s="33">
        <v>27</v>
      </c>
      <c r="B36" s="20" t="s">
        <v>122</v>
      </c>
      <c r="C36" s="19">
        <v>500</v>
      </c>
      <c r="D36" s="16" t="s">
        <v>14</v>
      </c>
      <c r="E36" s="17">
        <v>13000</v>
      </c>
      <c r="F36" s="18">
        <f t="shared" si="2"/>
        <v>6500000</v>
      </c>
    </row>
    <row r="37" spans="1:6" ht="37.5" customHeight="1" x14ac:dyDescent="0.25">
      <c r="A37" s="33">
        <v>28</v>
      </c>
      <c r="B37" s="22" t="s">
        <v>123</v>
      </c>
      <c r="C37" s="19">
        <v>1000</v>
      </c>
      <c r="D37" s="16" t="s">
        <v>14</v>
      </c>
      <c r="E37" s="17">
        <v>1266</v>
      </c>
      <c r="F37" s="18">
        <f t="shared" si="2"/>
        <v>1266000</v>
      </c>
    </row>
    <row r="38" spans="1:6" ht="214.5" customHeight="1" x14ac:dyDescent="0.25">
      <c r="A38" s="33">
        <v>29</v>
      </c>
      <c r="B38" s="14" t="s">
        <v>124</v>
      </c>
      <c r="C38" s="15">
        <v>1</v>
      </c>
      <c r="D38" s="16" t="s">
        <v>19</v>
      </c>
      <c r="E38" s="17">
        <v>3073333</v>
      </c>
      <c r="F38" s="18">
        <f t="shared" si="2"/>
        <v>3073333</v>
      </c>
    </row>
    <row r="39" spans="1:6" ht="78.75" x14ac:dyDescent="0.25">
      <c r="A39" s="33">
        <v>30</v>
      </c>
      <c r="B39" s="14" t="s">
        <v>125</v>
      </c>
      <c r="C39" s="19">
        <v>500</v>
      </c>
      <c r="D39" s="16" t="s">
        <v>14</v>
      </c>
      <c r="E39" s="17">
        <v>10733</v>
      </c>
      <c r="F39" s="18">
        <f t="shared" si="2"/>
        <v>5366500</v>
      </c>
    </row>
    <row r="40" spans="1:6" ht="56.25" customHeight="1" x14ac:dyDescent="0.25">
      <c r="A40" s="33">
        <v>31</v>
      </c>
      <c r="B40" s="14" t="s">
        <v>126</v>
      </c>
      <c r="C40" s="23">
        <v>500</v>
      </c>
      <c r="D40" s="23" t="s">
        <v>14</v>
      </c>
      <c r="E40" s="17">
        <v>11166</v>
      </c>
      <c r="F40" s="18">
        <f t="shared" si="2"/>
        <v>5583000</v>
      </c>
    </row>
    <row r="41" spans="1:6" ht="63" x14ac:dyDescent="0.25">
      <c r="A41" s="33">
        <v>32</v>
      </c>
      <c r="B41" s="14" t="s">
        <v>127</v>
      </c>
      <c r="C41" s="15">
        <v>500</v>
      </c>
      <c r="D41" s="16" t="s">
        <v>14</v>
      </c>
      <c r="E41" s="17">
        <v>3166</v>
      </c>
      <c r="F41" s="18">
        <f t="shared" si="2"/>
        <v>1583000</v>
      </c>
    </row>
    <row r="42" spans="1:6" ht="110.25" x14ac:dyDescent="0.25">
      <c r="A42" s="33">
        <v>33</v>
      </c>
      <c r="B42" s="14" t="s">
        <v>128</v>
      </c>
      <c r="C42" s="19">
        <v>1</v>
      </c>
      <c r="D42" s="19" t="s">
        <v>22</v>
      </c>
      <c r="E42" s="17">
        <v>12446666</v>
      </c>
      <c r="F42" s="18">
        <f t="shared" si="2"/>
        <v>12446666</v>
      </c>
    </row>
    <row r="43" spans="1:6" ht="63" customHeight="1" x14ac:dyDescent="0.25">
      <c r="A43" s="33">
        <v>34</v>
      </c>
      <c r="B43" s="14" t="s">
        <v>129</v>
      </c>
      <c r="C43" s="23">
        <v>4</v>
      </c>
      <c r="D43" s="16" t="s">
        <v>92</v>
      </c>
      <c r="E43" s="17">
        <v>148333</v>
      </c>
      <c r="F43" s="18">
        <f t="shared" si="2"/>
        <v>593332</v>
      </c>
    </row>
    <row r="44" spans="1:6" ht="63" x14ac:dyDescent="0.25">
      <c r="A44" s="33">
        <v>35</v>
      </c>
      <c r="B44" s="24" t="s">
        <v>23</v>
      </c>
      <c r="C44" s="25">
        <v>1</v>
      </c>
      <c r="D44" s="26" t="s">
        <v>20</v>
      </c>
      <c r="E44" s="17">
        <v>1633333</v>
      </c>
      <c r="F44" s="18">
        <f t="shared" si="2"/>
        <v>1633333</v>
      </c>
    </row>
    <row r="45" spans="1:6" ht="110.25" x14ac:dyDescent="0.25">
      <c r="A45" s="33">
        <v>36</v>
      </c>
      <c r="B45" s="27" t="s">
        <v>130</v>
      </c>
      <c r="C45" s="28">
        <v>16</v>
      </c>
      <c r="D45" s="28" t="s">
        <v>93</v>
      </c>
      <c r="E45" s="29">
        <v>5740000</v>
      </c>
      <c r="F45" s="18">
        <f>E45</f>
        <v>5740000</v>
      </c>
    </row>
    <row r="46" spans="1:6" ht="110.25" x14ac:dyDescent="0.25">
      <c r="A46" s="33">
        <v>37</v>
      </c>
      <c r="B46" s="27" t="s">
        <v>134</v>
      </c>
      <c r="C46" s="28">
        <v>16</v>
      </c>
      <c r="D46" s="28" t="s">
        <v>93</v>
      </c>
      <c r="E46" s="29">
        <v>4400000</v>
      </c>
      <c r="F46" s="18">
        <f t="shared" ref="F46:F47" si="3">E46</f>
        <v>4400000</v>
      </c>
    </row>
    <row r="47" spans="1:6" ht="110.25" x14ac:dyDescent="0.25">
      <c r="A47" s="33">
        <v>38</v>
      </c>
      <c r="B47" s="27" t="s">
        <v>133</v>
      </c>
      <c r="C47" s="28">
        <v>16</v>
      </c>
      <c r="D47" s="28" t="s">
        <v>93</v>
      </c>
      <c r="E47" s="29">
        <v>3300000</v>
      </c>
      <c r="F47" s="18">
        <f t="shared" si="3"/>
        <v>3300000</v>
      </c>
    </row>
    <row r="48" spans="1:6" ht="28.5" customHeight="1" x14ac:dyDescent="0.25">
      <c r="A48" s="121" t="s">
        <v>18</v>
      </c>
      <c r="B48" s="121"/>
      <c r="C48" s="121"/>
      <c r="D48" s="121"/>
      <c r="E48" s="121"/>
      <c r="F48" s="30">
        <f>SUM(F17:F47)</f>
        <v>112558960</v>
      </c>
    </row>
    <row r="49" spans="1:11" ht="28.5" customHeight="1" x14ac:dyDescent="0.25">
      <c r="A49" s="127" t="s">
        <v>25</v>
      </c>
      <c r="B49" s="127"/>
      <c r="C49" s="127"/>
      <c r="D49" s="127"/>
      <c r="E49" s="127"/>
      <c r="F49" s="127"/>
    </row>
    <row r="50" spans="1:11" ht="50.25" customHeight="1" x14ac:dyDescent="0.25">
      <c r="A50" s="95" t="s">
        <v>192</v>
      </c>
      <c r="B50" s="12" t="s">
        <v>0</v>
      </c>
      <c r="C50" s="13" t="s">
        <v>9</v>
      </c>
      <c r="D50" s="13" t="s">
        <v>10</v>
      </c>
      <c r="E50" s="13" t="s">
        <v>3</v>
      </c>
      <c r="F50" s="13" t="s">
        <v>4</v>
      </c>
    </row>
    <row r="51" spans="1:11" ht="96" customHeight="1" x14ac:dyDescent="0.25">
      <c r="A51" s="33">
        <v>39</v>
      </c>
      <c r="B51" s="14" t="s">
        <v>103</v>
      </c>
      <c r="C51" s="15">
        <v>1</v>
      </c>
      <c r="D51" s="16" t="s">
        <v>19</v>
      </c>
      <c r="E51" s="17">
        <v>183333</v>
      </c>
      <c r="F51" s="18">
        <f>E51*C51</f>
        <v>183333</v>
      </c>
    </row>
    <row r="52" spans="1:11" ht="95.25" customHeight="1" x14ac:dyDescent="0.25">
      <c r="A52" s="33">
        <v>40</v>
      </c>
      <c r="B52" s="14" t="s">
        <v>131</v>
      </c>
      <c r="C52" s="15">
        <v>1</v>
      </c>
      <c r="D52" s="16" t="s">
        <v>24</v>
      </c>
      <c r="E52" s="17">
        <v>176666</v>
      </c>
      <c r="F52" s="18">
        <f t="shared" ref="F52:F78" si="4">E52*C52</f>
        <v>176666</v>
      </c>
    </row>
    <row r="53" spans="1:11" ht="90" customHeight="1" x14ac:dyDescent="0.25">
      <c r="A53" s="33">
        <v>41</v>
      </c>
      <c r="B53" s="14" t="s">
        <v>105</v>
      </c>
      <c r="C53" s="19">
        <v>40</v>
      </c>
      <c r="D53" s="19" t="s">
        <v>19</v>
      </c>
      <c r="E53" s="17">
        <v>140000</v>
      </c>
      <c r="F53" s="18">
        <f t="shared" si="4"/>
        <v>5600000</v>
      </c>
    </row>
    <row r="54" spans="1:11" ht="124.5" customHeight="1" x14ac:dyDescent="0.25">
      <c r="A54" s="33">
        <v>42</v>
      </c>
      <c r="B54" s="14" t="s">
        <v>106</v>
      </c>
      <c r="C54" s="19">
        <v>15</v>
      </c>
      <c r="D54" s="19" t="s">
        <v>19</v>
      </c>
      <c r="E54" s="17">
        <v>189000</v>
      </c>
      <c r="F54" s="18">
        <f t="shared" si="4"/>
        <v>2835000</v>
      </c>
    </row>
    <row r="55" spans="1:11" ht="128.25" customHeight="1" x14ac:dyDescent="0.25">
      <c r="A55" s="33">
        <v>43</v>
      </c>
      <c r="B55" s="14" t="s">
        <v>107</v>
      </c>
      <c r="C55" s="15">
        <v>1</v>
      </c>
      <c r="D55" s="16" t="s">
        <v>20</v>
      </c>
      <c r="E55" s="17">
        <v>490000</v>
      </c>
      <c r="F55" s="18">
        <f t="shared" si="4"/>
        <v>490000</v>
      </c>
    </row>
    <row r="56" spans="1:11" ht="147.75" customHeight="1" x14ac:dyDescent="0.25">
      <c r="A56" s="33">
        <v>44</v>
      </c>
      <c r="B56" s="20" t="s">
        <v>108</v>
      </c>
      <c r="C56" s="21">
        <v>1</v>
      </c>
      <c r="D56" s="21" t="s">
        <v>21</v>
      </c>
      <c r="E56" s="17">
        <v>7000000</v>
      </c>
      <c r="F56" s="18">
        <f t="shared" si="4"/>
        <v>7000000</v>
      </c>
    </row>
    <row r="57" spans="1:11" ht="66" customHeight="1" x14ac:dyDescent="0.25">
      <c r="A57" s="33">
        <v>45</v>
      </c>
      <c r="B57" s="14" t="s">
        <v>109</v>
      </c>
      <c r="C57" s="19">
        <v>1</v>
      </c>
      <c r="D57" s="16" t="s">
        <v>19</v>
      </c>
      <c r="E57" s="17">
        <v>4033333</v>
      </c>
      <c r="F57" s="18">
        <f t="shared" si="4"/>
        <v>4033333</v>
      </c>
    </row>
    <row r="58" spans="1:11" ht="49.5" customHeight="1" x14ac:dyDescent="0.25">
      <c r="A58" s="33">
        <v>46</v>
      </c>
      <c r="B58" s="14" t="s">
        <v>110</v>
      </c>
      <c r="C58" s="15">
        <v>200</v>
      </c>
      <c r="D58" s="16" t="s">
        <v>14</v>
      </c>
      <c r="E58" s="17">
        <v>2516</v>
      </c>
      <c r="F58" s="18">
        <f t="shared" si="4"/>
        <v>503200</v>
      </c>
      <c r="K58" s="31"/>
    </row>
    <row r="59" spans="1:11" ht="79.5" customHeight="1" x14ac:dyDescent="0.25">
      <c r="A59" s="33">
        <v>47</v>
      </c>
      <c r="B59" s="14" t="s">
        <v>111</v>
      </c>
      <c r="C59" s="19">
        <v>1</v>
      </c>
      <c r="D59" s="19" t="s">
        <v>14</v>
      </c>
      <c r="E59" s="17">
        <v>1083333</v>
      </c>
      <c r="F59" s="18">
        <f t="shared" si="4"/>
        <v>1083333</v>
      </c>
    </row>
    <row r="60" spans="1:11" ht="61.5" customHeight="1" x14ac:dyDescent="0.25">
      <c r="A60" s="33">
        <v>48</v>
      </c>
      <c r="B60" s="14" t="s">
        <v>112</v>
      </c>
      <c r="C60" s="15">
        <v>3</v>
      </c>
      <c r="D60" s="16" t="s">
        <v>14</v>
      </c>
      <c r="E60" s="17">
        <v>289666</v>
      </c>
      <c r="F60" s="18">
        <f t="shared" si="4"/>
        <v>868998</v>
      </c>
    </row>
    <row r="61" spans="1:11" ht="34.5" customHeight="1" x14ac:dyDescent="0.25">
      <c r="A61" s="33">
        <v>49</v>
      </c>
      <c r="B61" s="22" t="s">
        <v>113</v>
      </c>
      <c r="C61" s="19">
        <v>10</v>
      </c>
      <c r="D61" s="16" t="s">
        <v>14</v>
      </c>
      <c r="E61" s="17">
        <v>11500</v>
      </c>
      <c r="F61" s="18">
        <f t="shared" si="4"/>
        <v>115000</v>
      </c>
    </row>
    <row r="62" spans="1:11" ht="30" customHeight="1" x14ac:dyDescent="0.25">
      <c r="A62" s="33">
        <v>50</v>
      </c>
      <c r="B62" s="14" t="s">
        <v>114</v>
      </c>
      <c r="C62" s="19">
        <v>300</v>
      </c>
      <c r="D62" s="16" t="s">
        <v>14</v>
      </c>
      <c r="E62" s="17">
        <v>220</v>
      </c>
      <c r="F62" s="18">
        <f t="shared" si="4"/>
        <v>66000</v>
      </c>
    </row>
    <row r="63" spans="1:11" ht="68.25" customHeight="1" x14ac:dyDescent="0.25">
      <c r="A63" s="33">
        <v>51</v>
      </c>
      <c r="B63" s="14" t="s">
        <v>115</v>
      </c>
      <c r="C63" s="19">
        <v>10</v>
      </c>
      <c r="D63" s="16" t="s">
        <v>14</v>
      </c>
      <c r="E63" s="17">
        <v>446000</v>
      </c>
      <c r="F63" s="18">
        <f t="shared" si="4"/>
        <v>4460000</v>
      </c>
    </row>
    <row r="64" spans="1:11" ht="75.75" customHeight="1" x14ac:dyDescent="0.25">
      <c r="A64" s="33">
        <v>52</v>
      </c>
      <c r="B64" s="14" t="s">
        <v>116</v>
      </c>
      <c r="C64" s="19">
        <v>100</v>
      </c>
      <c r="D64" s="16" t="s">
        <v>14</v>
      </c>
      <c r="E64" s="17">
        <v>19000</v>
      </c>
      <c r="F64" s="18">
        <f t="shared" si="4"/>
        <v>1900000</v>
      </c>
    </row>
    <row r="65" spans="1:6" ht="60" customHeight="1" x14ac:dyDescent="0.25">
      <c r="A65" s="33">
        <v>53</v>
      </c>
      <c r="B65" s="14" t="s">
        <v>117</v>
      </c>
      <c r="C65" s="19">
        <v>10</v>
      </c>
      <c r="D65" s="16" t="s">
        <v>14</v>
      </c>
      <c r="E65" s="17">
        <v>17416</v>
      </c>
      <c r="F65" s="18">
        <f t="shared" si="4"/>
        <v>174160</v>
      </c>
    </row>
    <row r="66" spans="1:6" ht="50.25" customHeight="1" x14ac:dyDescent="0.25">
      <c r="A66" s="33">
        <v>54</v>
      </c>
      <c r="B66" s="14" t="s">
        <v>118</v>
      </c>
      <c r="C66" s="19">
        <v>80</v>
      </c>
      <c r="D66" s="16" t="s">
        <v>14</v>
      </c>
      <c r="E66" s="17">
        <v>31166</v>
      </c>
      <c r="F66" s="18">
        <f t="shared" si="4"/>
        <v>2493280</v>
      </c>
    </row>
    <row r="67" spans="1:6" ht="79.5" customHeight="1" x14ac:dyDescent="0.25">
      <c r="A67" s="33">
        <v>55</v>
      </c>
      <c r="B67" s="14" t="s">
        <v>119</v>
      </c>
      <c r="C67" s="19">
        <v>1</v>
      </c>
      <c r="D67" s="16" t="s">
        <v>14</v>
      </c>
      <c r="E67" s="17">
        <v>328333</v>
      </c>
      <c r="F67" s="18">
        <f t="shared" si="4"/>
        <v>328333</v>
      </c>
    </row>
    <row r="68" spans="1:6" ht="50.25" customHeight="1" x14ac:dyDescent="0.25">
      <c r="A68" s="33">
        <v>56</v>
      </c>
      <c r="B68" s="14" t="s">
        <v>120</v>
      </c>
      <c r="C68" s="15">
        <v>1</v>
      </c>
      <c r="D68" s="16" t="s">
        <v>19</v>
      </c>
      <c r="E68" s="17">
        <v>2550000</v>
      </c>
      <c r="F68" s="18">
        <f t="shared" si="4"/>
        <v>2550000</v>
      </c>
    </row>
    <row r="69" spans="1:6" ht="64.5" customHeight="1" x14ac:dyDescent="0.25">
      <c r="A69" s="33">
        <v>57</v>
      </c>
      <c r="B69" s="14" t="s">
        <v>132</v>
      </c>
      <c r="C69" s="19">
        <v>300</v>
      </c>
      <c r="D69" s="16" t="s">
        <v>6</v>
      </c>
      <c r="E69" s="17">
        <v>19766</v>
      </c>
      <c r="F69" s="18">
        <f t="shared" si="4"/>
        <v>5929800</v>
      </c>
    </row>
    <row r="70" spans="1:6" ht="98.25" customHeight="1" x14ac:dyDescent="0.25">
      <c r="A70" s="33">
        <v>58</v>
      </c>
      <c r="B70" s="20" t="s">
        <v>122</v>
      </c>
      <c r="C70" s="19">
        <v>300</v>
      </c>
      <c r="D70" s="16" t="s">
        <v>14</v>
      </c>
      <c r="E70" s="17">
        <v>13000</v>
      </c>
      <c r="F70" s="18">
        <f t="shared" si="4"/>
        <v>3900000</v>
      </c>
    </row>
    <row r="71" spans="1:6" ht="50.25" customHeight="1" x14ac:dyDescent="0.25">
      <c r="A71" s="33">
        <v>59</v>
      </c>
      <c r="B71" s="22" t="s">
        <v>123</v>
      </c>
      <c r="C71" s="19">
        <v>500</v>
      </c>
      <c r="D71" s="16" t="s">
        <v>14</v>
      </c>
      <c r="E71" s="17">
        <v>1266</v>
      </c>
      <c r="F71" s="18">
        <f t="shared" si="4"/>
        <v>633000</v>
      </c>
    </row>
    <row r="72" spans="1:6" ht="204" customHeight="1" x14ac:dyDescent="0.25">
      <c r="A72" s="33">
        <v>60</v>
      </c>
      <c r="B72" s="14" t="s">
        <v>124</v>
      </c>
      <c r="C72" s="15">
        <v>1</v>
      </c>
      <c r="D72" s="16" t="s">
        <v>19</v>
      </c>
      <c r="E72" s="17">
        <v>3073333</v>
      </c>
      <c r="F72" s="18">
        <f t="shared" si="4"/>
        <v>3073333</v>
      </c>
    </row>
    <row r="73" spans="1:6" ht="79.5" customHeight="1" x14ac:dyDescent="0.25">
      <c r="A73" s="33">
        <v>61</v>
      </c>
      <c r="B73" s="14" t="s">
        <v>125</v>
      </c>
      <c r="C73" s="19">
        <v>300</v>
      </c>
      <c r="D73" s="16" t="s">
        <v>14</v>
      </c>
      <c r="E73" s="17">
        <v>10733</v>
      </c>
      <c r="F73" s="18">
        <f t="shared" si="4"/>
        <v>3219900</v>
      </c>
    </row>
    <row r="74" spans="1:6" ht="50.25" customHeight="1" x14ac:dyDescent="0.25">
      <c r="A74" s="33">
        <v>62</v>
      </c>
      <c r="B74" s="14" t="s">
        <v>126</v>
      </c>
      <c r="C74" s="23">
        <v>300</v>
      </c>
      <c r="D74" s="23" t="s">
        <v>14</v>
      </c>
      <c r="E74" s="17">
        <v>11166</v>
      </c>
      <c r="F74" s="18">
        <f t="shared" si="4"/>
        <v>3349800</v>
      </c>
    </row>
    <row r="75" spans="1:6" ht="75.75" customHeight="1" x14ac:dyDescent="0.25">
      <c r="A75" s="33">
        <v>63</v>
      </c>
      <c r="B75" s="14" t="s">
        <v>127</v>
      </c>
      <c r="C75" s="15">
        <v>300</v>
      </c>
      <c r="D75" s="16" t="s">
        <v>14</v>
      </c>
      <c r="E75" s="17">
        <v>3166</v>
      </c>
      <c r="F75" s="18">
        <f t="shared" si="4"/>
        <v>949800</v>
      </c>
    </row>
    <row r="76" spans="1:6" ht="131.25" customHeight="1" x14ac:dyDescent="0.25">
      <c r="A76" s="33">
        <v>64</v>
      </c>
      <c r="B76" s="14" t="s">
        <v>128</v>
      </c>
      <c r="C76" s="19">
        <v>1</v>
      </c>
      <c r="D76" s="19" t="s">
        <v>22</v>
      </c>
      <c r="E76" s="17">
        <v>12446666</v>
      </c>
      <c r="F76" s="18">
        <f t="shared" si="4"/>
        <v>12446666</v>
      </c>
    </row>
    <row r="77" spans="1:6" ht="70.5" customHeight="1" x14ac:dyDescent="0.25">
      <c r="A77" s="33">
        <v>65</v>
      </c>
      <c r="B77" s="14" t="s">
        <v>129</v>
      </c>
      <c r="C77" s="23">
        <v>4</v>
      </c>
      <c r="D77" s="16" t="s">
        <v>92</v>
      </c>
      <c r="E77" s="17">
        <v>148333</v>
      </c>
      <c r="F77" s="18">
        <f t="shared" si="4"/>
        <v>593332</v>
      </c>
    </row>
    <row r="78" spans="1:6" ht="50.25" customHeight="1" x14ac:dyDescent="0.25">
      <c r="A78" s="33">
        <v>66</v>
      </c>
      <c r="B78" s="24" t="s">
        <v>23</v>
      </c>
      <c r="C78" s="25">
        <v>1</v>
      </c>
      <c r="D78" s="26" t="s">
        <v>20</v>
      </c>
      <c r="E78" s="17">
        <v>1633333</v>
      </c>
      <c r="F78" s="18">
        <f t="shared" si="4"/>
        <v>1633333</v>
      </c>
    </row>
    <row r="79" spans="1:6" ht="129" customHeight="1" x14ac:dyDescent="0.25">
      <c r="A79" s="33">
        <v>67</v>
      </c>
      <c r="B79" s="27" t="s">
        <v>130</v>
      </c>
      <c r="C79" s="28">
        <v>16</v>
      </c>
      <c r="D79" s="28" t="s">
        <v>93</v>
      </c>
      <c r="E79" s="29">
        <v>5740000</v>
      </c>
      <c r="F79" s="18">
        <f>E79</f>
        <v>5740000</v>
      </c>
    </row>
    <row r="80" spans="1:6" ht="108" customHeight="1" x14ac:dyDescent="0.25">
      <c r="A80" s="33">
        <v>68</v>
      </c>
      <c r="B80" s="27" t="s">
        <v>135</v>
      </c>
      <c r="C80" s="28">
        <v>16</v>
      </c>
      <c r="D80" s="28" t="s">
        <v>93</v>
      </c>
      <c r="E80" s="29">
        <v>4400000</v>
      </c>
      <c r="F80" s="18">
        <f t="shared" ref="F80:F81" si="5">E80</f>
        <v>4400000</v>
      </c>
    </row>
    <row r="81" spans="1:7" ht="123.75" customHeight="1" x14ac:dyDescent="0.25">
      <c r="A81" s="33">
        <v>69</v>
      </c>
      <c r="B81" s="27" t="s">
        <v>133</v>
      </c>
      <c r="C81" s="28">
        <v>16</v>
      </c>
      <c r="D81" s="28" t="s">
        <v>93</v>
      </c>
      <c r="E81" s="29">
        <v>3300000</v>
      </c>
      <c r="F81" s="18">
        <f t="shared" si="5"/>
        <v>3300000</v>
      </c>
    </row>
    <row r="82" spans="1:7" ht="50.25" customHeight="1" x14ac:dyDescent="0.25">
      <c r="A82" s="121" t="s">
        <v>18</v>
      </c>
      <c r="B82" s="121"/>
      <c r="C82" s="121"/>
      <c r="D82" s="121"/>
      <c r="E82" s="33"/>
      <c r="F82" s="34">
        <f>SUM(F51:F81)</f>
        <v>84029600</v>
      </c>
    </row>
    <row r="83" spans="1:7" ht="28.5" customHeight="1" x14ac:dyDescent="0.25">
      <c r="A83" s="123" t="s">
        <v>26</v>
      </c>
      <c r="B83" s="123"/>
      <c r="C83" s="123"/>
      <c r="D83" s="123"/>
      <c r="E83" s="123"/>
      <c r="F83" s="123"/>
      <c r="G83" s="35"/>
    </row>
    <row r="84" spans="1:7" ht="54.75" customHeight="1" x14ac:dyDescent="0.25">
      <c r="A84" s="92" t="s">
        <v>192</v>
      </c>
      <c r="B84" s="91" t="s">
        <v>0</v>
      </c>
      <c r="C84" s="13" t="s">
        <v>9</v>
      </c>
      <c r="D84" s="13" t="s">
        <v>10</v>
      </c>
      <c r="E84" s="13" t="s">
        <v>3</v>
      </c>
      <c r="F84" s="13" t="s">
        <v>4</v>
      </c>
      <c r="G84" s="36"/>
    </row>
    <row r="85" spans="1:7" ht="28.5" customHeight="1" x14ac:dyDescent="0.25">
      <c r="A85" s="116" t="s">
        <v>27</v>
      </c>
      <c r="B85" s="116"/>
      <c r="C85" s="116"/>
      <c r="D85" s="116"/>
      <c r="E85" s="116"/>
      <c r="F85" s="93"/>
      <c r="G85" s="36"/>
    </row>
    <row r="86" spans="1:7" ht="202.5" customHeight="1" x14ac:dyDescent="0.25">
      <c r="A86" s="33">
        <v>70</v>
      </c>
      <c r="B86" s="37" t="s">
        <v>138</v>
      </c>
      <c r="C86" s="26">
        <v>8</v>
      </c>
      <c r="D86" s="26" t="s">
        <v>29</v>
      </c>
      <c r="E86" s="17">
        <v>130000</v>
      </c>
      <c r="F86" s="17">
        <f>E86*C86</f>
        <v>1040000</v>
      </c>
    </row>
    <row r="87" spans="1:7" ht="87.75" customHeight="1" x14ac:dyDescent="0.25">
      <c r="A87" s="33">
        <v>71</v>
      </c>
      <c r="B87" s="38" t="s">
        <v>139</v>
      </c>
      <c r="C87" s="26">
        <v>160</v>
      </c>
      <c r="D87" s="26" t="s">
        <v>16</v>
      </c>
      <c r="E87" s="17">
        <v>60000</v>
      </c>
      <c r="F87" s="17">
        <f t="shared" ref="F87:F95" si="6">E87*C87</f>
        <v>9600000</v>
      </c>
    </row>
    <row r="88" spans="1:7" ht="39" customHeight="1" x14ac:dyDescent="0.25">
      <c r="A88" s="33">
        <v>72</v>
      </c>
      <c r="B88" s="7" t="s">
        <v>140</v>
      </c>
      <c r="C88" s="26">
        <v>80</v>
      </c>
      <c r="D88" s="26" t="s">
        <v>30</v>
      </c>
      <c r="E88" s="17">
        <v>230000</v>
      </c>
      <c r="F88" s="17">
        <f t="shared" si="6"/>
        <v>18400000</v>
      </c>
    </row>
    <row r="89" spans="1:7" ht="116.25" customHeight="1" x14ac:dyDescent="0.25">
      <c r="A89" s="33">
        <v>73</v>
      </c>
      <c r="B89" s="10" t="s">
        <v>141</v>
      </c>
      <c r="C89" s="26">
        <v>153</v>
      </c>
      <c r="D89" s="26" t="s">
        <v>31</v>
      </c>
      <c r="E89" s="17">
        <v>81666</v>
      </c>
      <c r="F89" s="17">
        <f t="shared" si="6"/>
        <v>12494898</v>
      </c>
    </row>
    <row r="90" spans="1:7" ht="71.25" customHeight="1" x14ac:dyDescent="0.25">
      <c r="A90" s="33">
        <v>74</v>
      </c>
      <c r="B90" s="39" t="s">
        <v>142</v>
      </c>
      <c r="C90" s="26">
        <v>153</v>
      </c>
      <c r="D90" s="26" t="s">
        <v>32</v>
      </c>
      <c r="E90" s="17">
        <v>11166</v>
      </c>
      <c r="F90" s="17">
        <f t="shared" si="6"/>
        <v>1708398</v>
      </c>
    </row>
    <row r="91" spans="1:7" ht="39" customHeight="1" x14ac:dyDescent="0.25">
      <c r="A91" s="33">
        <v>75</v>
      </c>
      <c r="B91" s="10" t="s">
        <v>143</v>
      </c>
      <c r="C91" s="26">
        <v>9</v>
      </c>
      <c r="D91" s="26" t="s">
        <v>33</v>
      </c>
      <c r="E91" s="17">
        <v>118333</v>
      </c>
      <c r="F91" s="17">
        <f t="shared" si="6"/>
        <v>1064997</v>
      </c>
    </row>
    <row r="92" spans="1:7" ht="95.25" customHeight="1" x14ac:dyDescent="0.25">
      <c r="A92" s="33">
        <v>76</v>
      </c>
      <c r="B92" s="10" t="s">
        <v>144</v>
      </c>
      <c r="C92" s="26">
        <v>3</v>
      </c>
      <c r="D92" s="26" t="s">
        <v>17</v>
      </c>
      <c r="E92" s="17">
        <v>3000000</v>
      </c>
      <c r="F92" s="17">
        <f t="shared" si="6"/>
        <v>9000000</v>
      </c>
    </row>
    <row r="93" spans="1:7" ht="90.75" customHeight="1" x14ac:dyDescent="0.25">
      <c r="A93" s="33">
        <v>77</v>
      </c>
      <c r="B93" s="10" t="s">
        <v>145</v>
      </c>
      <c r="C93" s="26">
        <v>3</v>
      </c>
      <c r="D93" s="26" t="s">
        <v>17</v>
      </c>
      <c r="E93" s="17">
        <v>2500000</v>
      </c>
      <c r="F93" s="17">
        <f t="shared" si="6"/>
        <v>7500000</v>
      </c>
    </row>
    <row r="94" spans="1:7" ht="81" customHeight="1" x14ac:dyDescent="0.25">
      <c r="A94" s="33">
        <v>78</v>
      </c>
      <c r="B94" s="10" t="s">
        <v>146</v>
      </c>
      <c r="C94" s="26">
        <v>3</v>
      </c>
      <c r="D94" s="26" t="s">
        <v>17</v>
      </c>
      <c r="E94" s="17">
        <v>2000000</v>
      </c>
      <c r="F94" s="17">
        <f t="shared" si="6"/>
        <v>6000000</v>
      </c>
    </row>
    <row r="95" spans="1:7" ht="23.25" customHeight="1" x14ac:dyDescent="0.25">
      <c r="A95" s="33">
        <v>79</v>
      </c>
      <c r="B95" s="40" t="s">
        <v>147</v>
      </c>
      <c r="C95" s="26">
        <v>3</v>
      </c>
      <c r="D95" s="26" t="s">
        <v>35</v>
      </c>
      <c r="E95" s="17">
        <v>170666</v>
      </c>
      <c r="F95" s="17">
        <f t="shared" si="6"/>
        <v>511998</v>
      </c>
    </row>
    <row r="96" spans="1:7" ht="23.25" customHeight="1" x14ac:dyDescent="0.25">
      <c r="A96" s="124" t="s">
        <v>37</v>
      </c>
      <c r="B96" s="124"/>
      <c r="C96" s="124"/>
      <c r="D96" s="124"/>
      <c r="E96" s="124"/>
      <c r="F96" s="129">
        <f>SUM(F86:F95)</f>
        <v>67320291</v>
      </c>
    </row>
    <row r="97" spans="1:6" ht="23.25" customHeight="1" x14ac:dyDescent="0.25">
      <c r="A97" s="124"/>
      <c r="B97" s="124"/>
      <c r="C97" s="124"/>
      <c r="D97" s="124"/>
      <c r="E97" s="124"/>
      <c r="F97" s="129"/>
    </row>
    <row r="98" spans="1:6" ht="27.75" customHeight="1" x14ac:dyDescent="0.25">
      <c r="A98" s="116" t="s">
        <v>38</v>
      </c>
      <c r="B98" s="116"/>
      <c r="C98" s="116"/>
      <c r="D98" s="116"/>
      <c r="E98" s="116"/>
      <c r="F98" s="116"/>
    </row>
    <row r="99" spans="1:6" ht="208.5" customHeight="1" x14ac:dyDescent="0.25">
      <c r="A99" s="33">
        <v>80</v>
      </c>
      <c r="B99" s="37" t="s">
        <v>148</v>
      </c>
      <c r="C99" s="26">
        <v>5</v>
      </c>
      <c r="D99" s="26" t="s">
        <v>29</v>
      </c>
      <c r="E99" s="17">
        <v>130000</v>
      </c>
      <c r="F99" s="17">
        <f>E99*C99</f>
        <v>650000</v>
      </c>
    </row>
    <row r="100" spans="1:6" ht="112.5" customHeight="1" x14ac:dyDescent="0.25">
      <c r="A100" s="33">
        <v>81</v>
      </c>
      <c r="B100" s="10" t="s">
        <v>149</v>
      </c>
      <c r="C100" s="26">
        <v>2</v>
      </c>
      <c r="D100" s="26" t="s">
        <v>39</v>
      </c>
      <c r="E100" s="17">
        <v>206000</v>
      </c>
      <c r="F100" s="17">
        <f t="shared" ref="F100:F107" si="7">E100*C100</f>
        <v>412000</v>
      </c>
    </row>
    <row r="101" spans="1:6" ht="48" customHeight="1" x14ac:dyDescent="0.25">
      <c r="A101" s="33">
        <v>82</v>
      </c>
      <c r="B101" s="7" t="s">
        <v>150</v>
      </c>
      <c r="C101" s="26">
        <v>66</v>
      </c>
      <c r="D101" s="26" t="s">
        <v>30</v>
      </c>
      <c r="E101" s="17">
        <v>170000</v>
      </c>
      <c r="F101" s="17">
        <f t="shared" si="7"/>
        <v>11220000</v>
      </c>
    </row>
    <row r="102" spans="1:6" ht="119.25" customHeight="1" x14ac:dyDescent="0.25">
      <c r="A102" s="33">
        <v>83</v>
      </c>
      <c r="B102" s="10" t="s">
        <v>151</v>
      </c>
      <c r="C102" s="26">
        <v>81</v>
      </c>
      <c r="D102" s="26" t="s">
        <v>29</v>
      </c>
      <c r="E102" s="17">
        <v>81666</v>
      </c>
      <c r="F102" s="17">
        <f t="shared" si="7"/>
        <v>6614946</v>
      </c>
    </row>
    <row r="103" spans="1:6" ht="96" customHeight="1" x14ac:dyDescent="0.25">
      <c r="A103" s="33">
        <v>84</v>
      </c>
      <c r="B103" s="39" t="s">
        <v>152</v>
      </c>
      <c r="C103" s="26">
        <v>81</v>
      </c>
      <c r="D103" s="26" t="s">
        <v>29</v>
      </c>
      <c r="E103" s="17">
        <v>11166</v>
      </c>
      <c r="F103" s="17">
        <f t="shared" si="7"/>
        <v>904446</v>
      </c>
    </row>
    <row r="104" spans="1:6" ht="54.75" customHeight="1" x14ac:dyDescent="0.25">
      <c r="A104" s="33">
        <v>85</v>
      </c>
      <c r="B104" s="10" t="s">
        <v>153</v>
      </c>
      <c r="C104" s="26">
        <v>9</v>
      </c>
      <c r="D104" s="26" t="s">
        <v>29</v>
      </c>
      <c r="E104" s="17">
        <v>118333</v>
      </c>
      <c r="F104" s="17">
        <f t="shared" si="7"/>
        <v>1064997</v>
      </c>
    </row>
    <row r="105" spans="1:6" ht="93.75" customHeight="1" x14ac:dyDescent="0.25">
      <c r="A105" s="33">
        <v>86</v>
      </c>
      <c r="B105" s="10" t="s">
        <v>144</v>
      </c>
      <c r="C105" s="26">
        <v>3</v>
      </c>
      <c r="D105" s="26" t="s">
        <v>17</v>
      </c>
      <c r="E105" s="17">
        <v>2500000</v>
      </c>
      <c r="F105" s="17">
        <f t="shared" si="7"/>
        <v>7500000</v>
      </c>
    </row>
    <row r="106" spans="1:6" ht="108.75" customHeight="1" x14ac:dyDescent="0.25">
      <c r="A106" s="33">
        <v>87</v>
      </c>
      <c r="B106" s="10" t="s">
        <v>145</v>
      </c>
      <c r="C106" s="26">
        <v>3</v>
      </c>
      <c r="D106" s="26" t="s">
        <v>17</v>
      </c>
      <c r="E106" s="17">
        <v>2000000</v>
      </c>
      <c r="F106" s="17">
        <f t="shared" si="7"/>
        <v>6000000</v>
      </c>
    </row>
    <row r="107" spans="1:6" ht="84" customHeight="1" x14ac:dyDescent="0.25">
      <c r="A107" s="33">
        <v>88</v>
      </c>
      <c r="B107" s="10" t="s">
        <v>146</v>
      </c>
      <c r="C107" s="26">
        <v>3</v>
      </c>
      <c r="D107" s="26" t="s">
        <v>17</v>
      </c>
      <c r="E107" s="17">
        <v>1500000</v>
      </c>
      <c r="F107" s="17">
        <f t="shared" si="7"/>
        <v>4500000</v>
      </c>
    </row>
    <row r="108" spans="1:6" ht="37.5" customHeight="1" x14ac:dyDescent="0.25">
      <c r="A108" s="33">
        <v>89</v>
      </c>
      <c r="B108" s="40" t="s">
        <v>147</v>
      </c>
      <c r="C108" s="26">
        <v>2</v>
      </c>
      <c r="D108" s="26" t="s">
        <v>40</v>
      </c>
      <c r="E108" s="17">
        <v>170666</v>
      </c>
      <c r="F108" s="17">
        <f>E108*C108</f>
        <v>341332</v>
      </c>
    </row>
    <row r="109" spans="1:6" ht="23.25" customHeight="1" x14ac:dyDescent="0.25">
      <c r="A109" s="124" t="s">
        <v>18</v>
      </c>
      <c r="B109" s="124"/>
      <c r="C109" s="124"/>
      <c r="D109" s="124"/>
      <c r="E109" s="124"/>
      <c r="F109" s="42">
        <f>F99+F100+F101+F102+F103+F104+F105+F106+F107+F108</f>
        <v>39207721</v>
      </c>
    </row>
    <row r="110" spans="1:6" ht="23.25" customHeight="1" x14ac:dyDescent="0.25">
      <c r="A110" s="116" t="s">
        <v>41</v>
      </c>
      <c r="B110" s="116"/>
      <c r="C110" s="116"/>
      <c r="D110" s="116"/>
      <c r="E110" s="116"/>
      <c r="F110" s="116"/>
    </row>
    <row r="111" spans="1:6" ht="45" customHeight="1" x14ac:dyDescent="0.25">
      <c r="A111" s="33">
        <v>90</v>
      </c>
      <c r="B111" s="37" t="s">
        <v>154</v>
      </c>
      <c r="C111" s="43">
        <v>5</v>
      </c>
      <c r="D111" s="17" t="s">
        <v>29</v>
      </c>
      <c r="E111" s="17">
        <v>111233</v>
      </c>
      <c r="F111" s="17">
        <f>E111*C111</f>
        <v>556165</v>
      </c>
    </row>
    <row r="112" spans="1:6" ht="51.75" customHeight="1" x14ac:dyDescent="0.25">
      <c r="A112" s="33">
        <v>91</v>
      </c>
      <c r="B112" s="39" t="s">
        <v>155</v>
      </c>
      <c r="C112" s="43">
        <v>2</v>
      </c>
      <c r="D112" s="17" t="s">
        <v>39</v>
      </c>
      <c r="E112" s="17">
        <v>172333</v>
      </c>
      <c r="F112" s="17">
        <f t="shared" ref="F112:F120" si="8">E112*C112</f>
        <v>344666</v>
      </c>
    </row>
    <row r="113" spans="1:6" ht="103.5" customHeight="1" x14ac:dyDescent="0.25">
      <c r="A113" s="33">
        <v>92</v>
      </c>
      <c r="B113" s="7" t="s">
        <v>156</v>
      </c>
      <c r="C113" s="43">
        <v>96</v>
      </c>
      <c r="D113" s="17" t="s">
        <v>30</v>
      </c>
      <c r="E113" s="17">
        <v>140000</v>
      </c>
      <c r="F113" s="17">
        <f t="shared" si="8"/>
        <v>13440000</v>
      </c>
    </row>
    <row r="114" spans="1:6" ht="124.5" customHeight="1" x14ac:dyDescent="0.25">
      <c r="A114" s="33">
        <v>93</v>
      </c>
      <c r="B114" s="10" t="s">
        <v>158</v>
      </c>
      <c r="C114" s="43">
        <v>81</v>
      </c>
      <c r="D114" s="17" t="s">
        <v>29</v>
      </c>
      <c r="E114" s="17">
        <v>81666</v>
      </c>
      <c r="F114" s="17">
        <f t="shared" si="8"/>
        <v>6614946</v>
      </c>
    </row>
    <row r="115" spans="1:6" ht="106.5" customHeight="1" x14ac:dyDescent="0.25">
      <c r="A115" s="33">
        <v>94</v>
      </c>
      <c r="B115" s="39" t="s">
        <v>157</v>
      </c>
      <c r="C115" s="43">
        <v>81</v>
      </c>
      <c r="D115" s="17" t="s">
        <v>29</v>
      </c>
      <c r="E115" s="17">
        <v>11166</v>
      </c>
      <c r="F115" s="17">
        <f t="shared" si="8"/>
        <v>904446</v>
      </c>
    </row>
    <row r="116" spans="1:6" ht="61.5" customHeight="1" x14ac:dyDescent="0.25">
      <c r="A116" s="33">
        <v>95</v>
      </c>
      <c r="B116" s="10" t="s">
        <v>143</v>
      </c>
      <c r="C116" s="43">
        <v>9</v>
      </c>
      <c r="D116" s="17" t="s">
        <v>29</v>
      </c>
      <c r="E116" s="17">
        <v>118333</v>
      </c>
      <c r="F116" s="17">
        <f t="shared" si="8"/>
        <v>1064997</v>
      </c>
    </row>
    <row r="117" spans="1:6" ht="95.25" customHeight="1" x14ac:dyDescent="0.25">
      <c r="A117" s="33">
        <v>96</v>
      </c>
      <c r="B117" s="10" t="s">
        <v>144</v>
      </c>
      <c r="C117" s="43">
        <v>3</v>
      </c>
      <c r="D117" s="17" t="s">
        <v>17</v>
      </c>
      <c r="E117" s="17">
        <v>2500000</v>
      </c>
      <c r="F117" s="17">
        <f t="shared" si="8"/>
        <v>7500000</v>
      </c>
    </row>
    <row r="118" spans="1:6" ht="110.25" customHeight="1" x14ac:dyDescent="0.25">
      <c r="A118" s="33">
        <v>97</v>
      </c>
      <c r="B118" s="10" t="s">
        <v>145</v>
      </c>
      <c r="C118" s="43">
        <v>3</v>
      </c>
      <c r="D118" s="17" t="s">
        <v>17</v>
      </c>
      <c r="E118" s="17">
        <v>2000000</v>
      </c>
      <c r="F118" s="17">
        <f t="shared" si="8"/>
        <v>6000000</v>
      </c>
    </row>
    <row r="119" spans="1:6" ht="105" customHeight="1" x14ac:dyDescent="0.25">
      <c r="A119" s="33">
        <v>98</v>
      </c>
      <c r="B119" s="10" t="s">
        <v>146</v>
      </c>
      <c r="C119" s="43">
        <v>3</v>
      </c>
      <c r="D119" s="17" t="s">
        <v>17</v>
      </c>
      <c r="E119" s="17">
        <v>1500000</v>
      </c>
      <c r="F119" s="17">
        <f t="shared" si="8"/>
        <v>4500000</v>
      </c>
    </row>
    <row r="120" spans="1:6" ht="23.25" customHeight="1" x14ac:dyDescent="0.25">
      <c r="A120" s="33">
        <v>99</v>
      </c>
      <c r="B120" s="40" t="s">
        <v>34</v>
      </c>
      <c r="C120" s="43">
        <v>2</v>
      </c>
      <c r="D120" s="17" t="s">
        <v>40</v>
      </c>
      <c r="E120" s="17">
        <v>170666</v>
      </c>
      <c r="F120" s="17">
        <f t="shared" si="8"/>
        <v>341332</v>
      </c>
    </row>
    <row r="121" spans="1:6" ht="23.25" customHeight="1" x14ac:dyDescent="0.25">
      <c r="A121" s="124" t="s">
        <v>43</v>
      </c>
      <c r="B121" s="124"/>
      <c r="C121" s="124"/>
      <c r="D121" s="124"/>
      <c r="E121" s="124"/>
      <c r="F121" s="129">
        <f>SUM(F111:F120)</f>
        <v>41266552</v>
      </c>
    </row>
    <row r="122" spans="1:6" ht="21" customHeight="1" x14ac:dyDescent="0.25">
      <c r="A122" s="124"/>
      <c r="B122" s="124"/>
      <c r="C122" s="124"/>
      <c r="D122" s="124"/>
      <c r="E122" s="124"/>
      <c r="F122" s="129"/>
    </row>
    <row r="123" spans="1:6" ht="23.25" hidden="1" customHeight="1" x14ac:dyDescent="0.25">
      <c r="A123" s="116" t="s">
        <v>44</v>
      </c>
      <c r="B123" s="116"/>
      <c r="C123" s="116"/>
      <c r="D123" s="116"/>
      <c r="E123" s="116"/>
      <c r="F123" s="116"/>
    </row>
    <row r="124" spans="1:6" ht="23.25" customHeight="1" x14ac:dyDescent="0.25">
      <c r="A124" s="116"/>
      <c r="B124" s="116"/>
      <c r="C124" s="116"/>
      <c r="D124" s="116"/>
      <c r="E124" s="116"/>
      <c r="F124" s="116"/>
    </row>
    <row r="125" spans="1:6" ht="39.75" customHeight="1" x14ac:dyDescent="0.25">
      <c r="A125" s="33">
        <v>100</v>
      </c>
      <c r="B125" s="39" t="s">
        <v>159</v>
      </c>
      <c r="C125" s="44">
        <v>1</v>
      </c>
      <c r="D125" s="38" t="s">
        <v>12</v>
      </c>
      <c r="E125" s="45">
        <v>1683333</v>
      </c>
      <c r="F125" s="46">
        <f t="shared" ref="F125:F130" si="9">E125*C125</f>
        <v>1683333</v>
      </c>
    </row>
    <row r="126" spans="1:6" ht="96.75" customHeight="1" x14ac:dyDescent="0.25">
      <c r="A126" s="33">
        <v>101</v>
      </c>
      <c r="B126" s="10" t="s">
        <v>160</v>
      </c>
      <c r="C126" s="44">
        <v>3</v>
      </c>
      <c r="D126" s="38" t="s">
        <v>46</v>
      </c>
      <c r="E126" s="46">
        <v>140000</v>
      </c>
      <c r="F126" s="46">
        <f t="shared" si="9"/>
        <v>420000</v>
      </c>
    </row>
    <row r="127" spans="1:6" ht="42.75" customHeight="1" x14ac:dyDescent="0.25">
      <c r="A127" s="33">
        <v>102</v>
      </c>
      <c r="B127" s="39" t="s">
        <v>161</v>
      </c>
      <c r="C127" s="44">
        <v>1</v>
      </c>
      <c r="D127" s="38" t="s">
        <v>12</v>
      </c>
      <c r="E127" s="46">
        <v>3366666</v>
      </c>
      <c r="F127" s="46">
        <f t="shared" si="9"/>
        <v>3366666</v>
      </c>
    </row>
    <row r="128" spans="1:6" ht="84" customHeight="1" x14ac:dyDescent="0.25">
      <c r="A128" s="33">
        <v>103</v>
      </c>
      <c r="B128" s="47" t="s">
        <v>162</v>
      </c>
      <c r="C128" s="48">
        <v>45</v>
      </c>
      <c r="D128" s="49" t="s">
        <v>6</v>
      </c>
      <c r="E128" s="46">
        <v>38833</v>
      </c>
      <c r="F128" s="46">
        <f t="shared" si="9"/>
        <v>1747485</v>
      </c>
    </row>
    <row r="129" spans="1:6" ht="52.5" customHeight="1" x14ac:dyDescent="0.25">
      <c r="A129" s="33">
        <v>104</v>
      </c>
      <c r="B129" s="10" t="s">
        <v>163</v>
      </c>
      <c r="C129" s="44">
        <v>45</v>
      </c>
      <c r="D129" s="38" t="s">
        <v>6</v>
      </c>
      <c r="E129" s="46">
        <v>11166</v>
      </c>
      <c r="F129" s="46">
        <f t="shared" si="9"/>
        <v>502470</v>
      </c>
    </row>
    <row r="130" spans="1:6" ht="54.75" customHeight="1" x14ac:dyDescent="0.25">
      <c r="A130" s="33">
        <v>105</v>
      </c>
      <c r="B130" s="10" t="s">
        <v>143</v>
      </c>
      <c r="C130" s="44">
        <v>9</v>
      </c>
      <c r="D130" s="38" t="s">
        <v>6</v>
      </c>
      <c r="E130" s="46">
        <v>118333</v>
      </c>
      <c r="F130" s="46">
        <f t="shared" si="9"/>
        <v>1064997</v>
      </c>
    </row>
    <row r="131" spans="1:6" ht="86.25" customHeight="1" x14ac:dyDescent="0.25">
      <c r="A131" s="33">
        <v>106</v>
      </c>
      <c r="B131" s="10" t="s">
        <v>166</v>
      </c>
      <c r="C131" s="44">
        <v>1</v>
      </c>
      <c r="D131" s="38" t="s">
        <v>45</v>
      </c>
      <c r="E131" s="46">
        <v>5000000</v>
      </c>
      <c r="F131" s="46">
        <f>E131</f>
        <v>5000000</v>
      </c>
    </row>
    <row r="132" spans="1:6" ht="51" customHeight="1" x14ac:dyDescent="0.25">
      <c r="A132" s="125" t="s">
        <v>18</v>
      </c>
      <c r="B132" s="125"/>
      <c r="C132" s="125"/>
      <c r="D132" s="125"/>
      <c r="E132" s="125"/>
      <c r="F132" s="74">
        <f>F125+F126+F127+F128+F129+F130+F131</f>
        <v>13784951</v>
      </c>
    </row>
    <row r="133" spans="1:6" ht="36" customHeight="1" x14ac:dyDescent="0.25">
      <c r="A133" s="116" t="s">
        <v>47</v>
      </c>
      <c r="B133" s="116"/>
      <c r="C133" s="116"/>
      <c r="D133" s="116"/>
      <c r="E133" s="116"/>
      <c r="F133" s="116"/>
    </row>
    <row r="134" spans="1:6" ht="9.75" customHeight="1" x14ac:dyDescent="0.25">
      <c r="A134" s="116"/>
      <c r="B134" s="116"/>
      <c r="C134" s="116"/>
      <c r="D134" s="116"/>
      <c r="E134" s="116"/>
      <c r="F134" s="116"/>
    </row>
    <row r="135" spans="1:6" ht="69.75" customHeight="1" x14ac:dyDescent="0.25">
      <c r="A135" s="33">
        <v>107</v>
      </c>
      <c r="B135" s="50" t="s">
        <v>165</v>
      </c>
      <c r="C135" s="50">
        <v>1</v>
      </c>
      <c r="D135" s="11" t="s">
        <v>12</v>
      </c>
      <c r="E135" s="51">
        <v>1303333</v>
      </c>
      <c r="F135" s="75">
        <f>E135*C135</f>
        <v>1303333</v>
      </c>
    </row>
    <row r="136" spans="1:6" ht="33" customHeight="1" x14ac:dyDescent="0.25">
      <c r="A136" s="33">
        <v>108</v>
      </c>
      <c r="B136" s="50" t="s">
        <v>164</v>
      </c>
      <c r="C136" s="50">
        <v>1</v>
      </c>
      <c r="D136" s="44" t="s">
        <v>12</v>
      </c>
      <c r="E136" s="61">
        <v>950000</v>
      </c>
      <c r="F136" s="51">
        <f t="shared" ref="F136:F140" si="10">E136*C136</f>
        <v>950000</v>
      </c>
    </row>
    <row r="137" spans="1:6" ht="57" customHeight="1" x14ac:dyDescent="0.25">
      <c r="A137" s="33">
        <v>109</v>
      </c>
      <c r="B137" s="10" t="s">
        <v>152</v>
      </c>
      <c r="C137" s="50">
        <v>4</v>
      </c>
      <c r="D137" s="44" t="s">
        <v>13</v>
      </c>
      <c r="E137" s="46">
        <v>11166</v>
      </c>
      <c r="F137" s="51">
        <f t="shared" si="10"/>
        <v>44664</v>
      </c>
    </row>
    <row r="138" spans="1:6" ht="73.5" customHeight="1" x14ac:dyDescent="0.25">
      <c r="A138" s="33">
        <v>110</v>
      </c>
      <c r="B138" s="10" t="s">
        <v>143</v>
      </c>
      <c r="C138" s="50">
        <v>4</v>
      </c>
      <c r="D138" s="44" t="s">
        <v>13</v>
      </c>
      <c r="E138" s="46">
        <v>118333</v>
      </c>
      <c r="F138" s="51">
        <f t="shared" si="10"/>
        <v>473332</v>
      </c>
    </row>
    <row r="139" spans="1:6" ht="97.5" customHeight="1" x14ac:dyDescent="0.25">
      <c r="A139" s="33">
        <v>111</v>
      </c>
      <c r="B139" s="50" t="s">
        <v>171</v>
      </c>
      <c r="C139" s="50">
        <v>1</v>
      </c>
      <c r="D139" s="44" t="s">
        <v>48</v>
      </c>
      <c r="E139" s="46">
        <v>750000</v>
      </c>
      <c r="F139" s="51">
        <f t="shared" si="10"/>
        <v>750000</v>
      </c>
    </row>
    <row r="140" spans="1:6" ht="85.5" customHeight="1" x14ac:dyDescent="0.25">
      <c r="A140" s="33">
        <v>112</v>
      </c>
      <c r="B140" s="47" t="s">
        <v>162</v>
      </c>
      <c r="C140" s="50">
        <v>4</v>
      </c>
      <c r="D140" s="44" t="s">
        <v>13</v>
      </c>
      <c r="E140" s="46">
        <v>38833</v>
      </c>
      <c r="F140" s="75">
        <f t="shared" si="10"/>
        <v>155332</v>
      </c>
    </row>
    <row r="141" spans="1:6" ht="42" customHeight="1" x14ac:dyDescent="0.25">
      <c r="A141" s="117" t="s">
        <v>11</v>
      </c>
      <c r="B141" s="117"/>
      <c r="C141" s="117"/>
      <c r="D141" s="117"/>
      <c r="E141" s="117"/>
      <c r="F141" s="52">
        <f>F135+F136+F137+F138+F139+F140</f>
        <v>3676661</v>
      </c>
    </row>
    <row r="142" spans="1:6" ht="23.25" customHeight="1" x14ac:dyDescent="0.25">
      <c r="A142" s="116" t="s">
        <v>50</v>
      </c>
      <c r="B142" s="116"/>
      <c r="C142" s="116"/>
      <c r="D142" s="116"/>
      <c r="E142" s="116"/>
      <c r="F142" s="116"/>
    </row>
    <row r="143" spans="1:6" ht="23.25" customHeight="1" x14ac:dyDescent="0.25">
      <c r="A143" s="116"/>
      <c r="B143" s="116"/>
      <c r="C143" s="116"/>
      <c r="D143" s="116"/>
      <c r="E143" s="116"/>
      <c r="F143" s="116"/>
    </row>
    <row r="144" spans="1:6" ht="32.25" customHeight="1" x14ac:dyDescent="0.25">
      <c r="A144" s="33">
        <v>113</v>
      </c>
      <c r="B144" s="50" t="s">
        <v>167</v>
      </c>
      <c r="C144" s="50">
        <v>1</v>
      </c>
      <c r="D144" s="11" t="s">
        <v>12</v>
      </c>
      <c r="E144" s="53">
        <v>1585333</v>
      </c>
      <c r="F144" s="53">
        <f>E144*C144</f>
        <v>1585333</v>
      </c>
    </row>
    <row r="145" spans="1:6" ht="34.5" customHeight="1" x14ac:dyDescent="0.25">
      <c r="A145" s="33">
        <v>114</v>
      </c>
      <c r="B145" s="50" t="s">
        <v>168</v>
      </c>
      <c r="C145" s="50">
        <v>1</v>
      </c>
      <c r="D145" s="44" t="s">
        <v>12</v>
      </c>
      <c r="E145" s="46">
        <v>1700000</v>
      </c>
      <c r="F145" s="53">
        <f t="shared" ref="F145:F149" si="11">E145*C145</f>
        <v>1700000</v>
      </c>
    </row>
    <row r="146" spans="1:6" ht="54" customHeight="1" x14ac:dyDescent="0.25">
      <c r="A146" s="33">
        <v>115</v>
      </c>
      <c r="B146" s="10" t="s">
        <v>152</v>
      </c>
      <c r="C146" s="50">
        <v>4</v>
      </c>
      <c r="D146" s="44" t="s">
        <v>13</v>
      </c>
      <c r="E146" s="46">
        <v>11166</v>
      </c>
      <c r="F146" s="53">
        <f t="shared" si="11"/>
        <v>44664</v>
      </c>
    </row>
    <row r="147" spans="1:6" ht="40.5" customHeight="1" x14ac:dyDescent="0.25">
      <c r="A147" s="33">
        <v>116</v>
      </c>
      <c r="B147" s="10" t="s">
        <v>143</v>
      </c>
      <c r="C147" s="50">
        <v>4</v>
      </c>
      <c r="D147" s="44" t="s">
        <v>13</v>
      </c>
      <c r="E147" s="46">
        <v>118333</v>
      </c>
      <c r="F147" s="53">
        <f t="shared" si="11"/>
        <v>473332</v>
      </c>
    </row>
    <row r="148" spans="1:6" ht="100.5" customHeight="1" x14ac:dyDescent="0.25">
      <c r="A148" s="33">
        <v>117</v>
      </c>
      <c r="B148" s="50" t="s">
        <v>171</v>
      </c>
      <c r="C148" s="50">
        <v>1</v>
      </c>
      <c r="D148" s="44" t="s">
        <v>48</v>
      </c>
      <c r="E148" s="46">
        <v>750000</v>
      </c>
      <c r="F148" s="53">
        <f t="shared" si="11"/>
        <v>750000</v>
      </c>
    </row>
    <row r="149" spans="1:6" ht="74.25" customHeight="1" x14ac:dyDescent="0.25">
      <c r="A149" s="33">
        <v>118</v>
      </c>
      <c r="B149" s="47" t="s">
        <v>162</v>
      </c>
      <c r="C149" s="50">
        <v>4</v>
      </c>
      <c r="D149" s="44" t="s">
        <v>13</v>
      </c>
      <c r="E149" s="46">
        <v>38833</v>
      </c>
      <c r="F149" s="53">
        <f t="shared" si="11"/>
        <v>155332</v>
      </c>
    </row>
    <row r="150" spans="1:6" ht="32.25" customHeight="1" x14ac:dyDescent="0.25">
      <c r="A150" s="117" t="s">
        <v>18</v>
      </c>
      <c r="B150" s="117"/>
      <c r="C150" s="117"/>
      <c r="D150" s="117"/>
      <c r="E150" s="117"/>
      <c r="F150" s="54">
        <f>F144+F145+F146+F147+F148+F149</f>
        <v>4708661</v>
      </c>
    </row>
    <row r="151" spans="1:6" ht="23.25" customHeight="1" x14ac:dyDescent="0.25">
      <c r="A151" s="116" t="s">
        <v>49</v>
      </c>
      <c r="B151" s="116"/>
      <c r="C151" s="116"/>
      <c r="D151" s="116"/>
      <c r="E151" s="116"/>
      <c r="F151" s="116"/>
    </row>
    <row r="152" spans="1:6" ht="29.25" customHeight="1" x14ac:dyDescent="0.25">
      <c r="A152" s="33">
        <v>119</v>
      </c>
      <c r="B152" s="55" t="s">
        <v>169</v>
      </c>
      <c r="C152" s="56">
        <v>1</v>
      </c>
      <c r="D152" s="53" t="s">
        <v>20</v>
      </c>
      <c r="E152" s="46">
        <v>1100000</v>
      </c>
      <c r="F152" s="46">
        <f>E152*C152</f>
        <v>1100000</v>
      </c>
    </row>
    <row r="153" spans="1:6" ht="36" customHeight="1" x14ac:dyDescent="0.25">
      <c r="A153" s="33">
        <v>120</v>
      </c>
      <c r="B153" s="55" t="s">
        <v>170</v>
      </c>
      <c r="C153" s="56">
        <v>1</v>
      </c>
      <c r="D153" s="53" t="s">
        <v>20</v>
      </c>
      <c r="E153" s="46">
        <v>213333</v>
      </c>
      <c r="F153" s="46">
        <f>E153*C153</f>
        <v>213333</v>
      </c>
    </row>
    <row r="154" spans="1:6" ht="37.5" customHeight="1" x14ac:dyDescent="0.25">
      <c r="A154" s="33">
        <v>121</v>
      </c>
      <c r="B154" s="10" t="s">
        <v>152</v>
      </c>
      <c r="C154" s="57">
        <v>4</v>
      </c>
      <c r="D154" s="53" t="s">
        <v>13</v>
      </c>
      <c r="E154" s="46">
        <v>11166</v>
      </c>
      <c r="F154" s="46">
        <f t="shared" ref="F154:F157" si="12">E154*C154</f>
        <v>44664</v>
      </c>
    </row>
    <row r="155" spans="1:6" ht="48" customHeight="1" x14ac:dyDescent="0.25">
      <c r="A155" s="33">
        <v>122</v>
      </c>
      <c r="B155" s="10" t="s">
        <v>143</v>
      </c>
      <c r="C155" s="57">
        <v>4</v>
      </c>
      <c r="D155" s="53" t="s">
        <v>13</v>
      </c>
      <c r="E155" s="46">
        <v>118333</v>
      </c>
      <c r="F155" s="46">
        <f t="shared" si="12"/>
        <v>473332</v>
      </c>
    </row>
    <row r="156" spans="1:6" ht="88.5" customHeight="1" x14ac:dyDescent="0.25">
      <c r="A156" s="33">
        <v>123</v>
      </c>
      <c r="B156" s="50" t="s">
        <v>171</v>
      </c>
      <c r="C156" s="57">
        <v>1</v>
      </c>
      <c r="D156" s="53" t="s">
        <v>48</v>
      </c>
      <c r="E156" s="46">
        <v>750000</v>
      </c>
      <c r="F156" s="46">
        <f t="shared" si="12"/>
        <v>750000</v>
      </c>
    </row>
    <row r="157" spans="1:6" ht="73.5" customHeight="1" x14ac:dyDescent="0.25">
      <c r="A157" s="33">
        <v>124</v>
      </c>
      <c r="B157" s="47" t="s">
        <v>162</v>
      </c>
      <c r="C157" s="57">
        <v>4</v>
      </c>
      <c r="D157" s="53" t="s">
        <v>13</v>
      </c>
      <c r="E157" s="46">
        <v>38833</v>
      </c>
      <c r="F157" s="46">
        <f t="shared" si="12"/>
        <v>155332</v>
      </c>
    </row>
    <row r="158" spans="1:6" ht="28.5" customHeight="1" x14ac:dyDescent="0.25">
      <c r="A158" s="118" t="s">
        <v>18</v>
      </c>
      <c r="B158" s="118"/>
      <c r="C158" s="118"/>
      <c r="D158" s="118"/>
      <c r="E158" s="118"/>
      <c r="F158" s="17">
        <f>SUM(F152:F157)</f>
        <v>2736661</v>
      </c>
    </row>
    <row r="159" spans="1:6" ht="30.75" customHeight="1" x14ac:dyDescent="0.25">
      <c r="A159" s="118" t="s">
        <v>194</v>
      </c>
      <c r="B159" s="118"/>
      <c r="C159" s="118"/>
      <c r="D159" s="118"/>
      <c r="E159" s="118"/>
      <c r="F159" s="17">
        <f>F96+F109+F121+F132+F141+F150+F158</f>
        <v>172701498</v>
      </c>
    </row>
    <row r="160" spans="1:6" ht="30.75" customHeight="1" x14ac:dyDescent="0.25">
      <c r="A160" s="123" t="s">
        <v>69</v>
      </c>
      <c r="B160" s="123"/>
      <c r="C160" s="123"/>
      <c r="D160" s="123"/>
      <c r="E160" s="123"/>
      <c r="F160" s="123"/>
    </row>
    <row r="161" spans="1:6" ht="6.75" customHeight="1" x14ac:dyDescent="0.25">
      <c r="A161" s="123"/>
      <c r="B161" s="123"/>
      <c r="C161" s="123"/>
      <c r="D161" s="123"/>
      <c r="E161" s="123"/>
      <c r="F161" s="123"/>
    </row>
    <row r="162" spans="1:6" ht="57.75" customHeight="1" x14ac:dyDescent="0.25">
      <c r="A162" s="92" t="s">
        <v>192</v>
      </c>
      <c r="B162" s="91" t="s">
        <v>0</v>
      </c>
      <c r="C162" s="13" t="s">
        <v>9</v>
      </c>
      <c r="D162" s="13" t="s">
        <v>10</v>
      </c>
      <c r="E162" s="13" t="s">
        <v>3</v>
      </c>
      <c r="F162" s="13" t="s">
        <v>4</v>
      </c>
    </row>
    <row r="163" spans="1:6" ht="194.25" customHeight="1" x14ac:dyDescent="0.25">
      <c r="A163" s="33">
        <v>125</v>
      </c>
      <c r="B163" s="37" t="s">
        <v>148</v>
      </c>
      <c r="C163" s="62">
        <v>8</v>
      </c>
      <c r="D163" s="78" t="s">
        <v>29</v>
      </c>
      <c r="E163" s="79">
        <v>130000</v>
      </c>
      <c r="F163" s="46">
        <f>E163*C163</f>
        <v>1040000</v>
      </c>
    </row>
    <row r="164" spans="1:6" ht="109.5" customHeight="1" x14ac:dyDescent="0.25">
      <c r="A164" s="33">
        <v>126</v>
      </c>
      <c r="B164" s="37" t="s">
        <v>149</v>
      </c>
      <c r="C164" s="62">
        <v>4</v>
      </c>
      <c r="D164" s="78" t="s">
        <v>39</v>
      </c>
      <c r="E164" s="79">
        <v>206000</v>
      </c>
      <c r="F164" s="46">
        <f t="shared" ref="F164:F168" si="13">E164*C164</f>
        <v>824000</v>
      </c>
    </row>
    <row r="165" spans="1:6" ht="75.75" customHeight="1" x14ac:dyDescent="0.25">
      <c r="A165" s="33">
        <v>127</v>
      </c>
      <c r="B165" s="77" t="s">
        <v>172</v>
      </c>
      <c r="C165" s="62">
        <v>198</v>
      </c>
      <c r="D165" s="78" t="s">
        <v>30</v>
      </c>
      <c r="E165" s="79">
        <v>170000</v>
      </c>
      <c r="F165" s="46">
        <f t="shared" si="13"/>
        <v>33660000</v>
      </c>
    </row>
    <row r="166" spans="1:6" ht="117" customHeight="1" x14ac:dyDescent="0.25">
      <c r="A166" s="33">
        <v>128</v>
      </c>
      <c r="B166" s="10" t="s">
        <v>151</v>
      </c>
      <c r="C166" s="62">
        <v>114</v>
      </c>
      <c r="D166" s="78" t="s">
        <v>29</v>
      </c>
      <c r="E166" s="79">
        <v>81666</v>
      </c>
      <c r="F166" s="46">
        <f t="shared" si="13"/>
        <v>9309924</v>
      </c>
    </row>
    <row r="167" spans="1:6" ht="129.75" customHeight="1" x14ac:dyDescent="0.25">
      <c r="A167" s="33">
        <v>129</v>
      </c>
      <c r="B167" s="58" t="s">
        <v>173</v>
      </c>
      <c r="C167" s="62">
        <v>18</v>
      </c>
      <c r="D167" s="78" t="s">
        <v>29</v>
      </c>
      <c r="E167" s="79">
        <v>120000</v>
      </c>
      <c r="F167" s="46">
        <f t="shared" si="13"/>
        <v>2160000</v>
      </c>
    </row>
    <row r="168" spans="1:6" ht="30.75" customHeight="1" x14ac:dyDescent="0.25">
      <c r="A168" s="33">
        <v>130</v>
      </c>
      <c r="B168" s="40" t="s">
        <v>34</v>
      </c>
      <c r="C168" s="62">
        <v>2</v>
      </c>
      <c r="D168" s="78" t="s">
        <v>40</v>
      </c>
      <c r="E168" s="79">
        <v>170666</v>
      </c>
      <c r="F168" s="46">
        <f t="shared" si="13"/>
        <v>341332</v>
      </c>
    </row>
    <row r="169" spans="1:6" ht="30.75" customHeight="1" x14ac:dyDescent="0.25">
      <c r="A169" s="123" t="s">
        <v>70</v>
      </c>
      <c r="B169" s="123"/>
      <c r="C169" s="123"/>
      <c r="D169" s="123"/>
      <c r="E169" s="123"/>
      <c r="F169" s="123"/>
    </row>
    <row r="170" spans="1:6" ht="6.75" customHeight="1" x14ac:dyDescent="0.25">
      <c r="A170" s="123"/>
      <c r="B170" s="123"/>
      <c r="C170" s="123"/>
      <c r="D170" s="123"/>
      <c r="E170" s="123"/>
      <c r="F170" s="123"/>
    </row>
    <row r="171" spans="1:6" ht="30.75" customHeight="1" x14ac:dyDescent="0.25">
      <c r="A171" s="121" t="s">
        <v>81</v>
      </c>
      <c r="B171" s="121"/>
      <c r="C171" s="121"/>
      <c r="D171" s="121"/>
      <c r="E171" s="121"/>
      <c r="F171" s="121"/>
    </row>
    <row r="172" spans="1:6" ht="109.5" customHeight="1" x14ac:dyDescent="0.25">
      <c r="A172" s="33">
        <v>131</v>
      </c>
      <c r="B172" s="59" t="s">
        <v>174</v>
      </c>
      <c r="C172" s="76">
        <v>2</v>
      </c>
      <c r="D172" s="78" t="s">
        <v>17</v>
      </c>
      <c r="E172" s="79">
        <v>3000000</v>
      </c>
      <c r="F172" s="46">
        <f>E172*C172</f>
        <v>6000000</v>
      </c>
    </row>
    <row r="173" spans="1:6" ht="83.25" customHeight="1" x14ac:dyDescent="0.25">
      <c r="A173" s="33">
        <v>132</v>
      </c>
      <c r="B173" s="59" t="s">
        <v>175</v>
      </c>
      <c r="C173" s="76">
        <v>2</v>
      </c>
      <c r="D173" s="78" t="s">
        <v>17</v>
      </c>
      <c r="E173" s="79">
        <v>2000000</v>
      </c>
      <c r="F173" s="46">
        <f t="shared" ref="F173:F177" si="14">E173*C173</f>
        <v>4000000</v>
      </c>
    </row>
    <row r="174" spans="1:6" ht="90.75" customHeight="1" x14ac:dyDescent="0.25">
      <c r="A174" s="33">
        <v>133</v>
      </c>
      <c r="B174" s="59" t="s">
        <v>176</v>
      </c>
      <c r="C174" s="76">
        <v>2</v>
      </c>
      <c r="D174" s="78" t="s">
        <v>17</v>
      </c>
      <c r="E174" s="79">
        <v>1500000</v>
      </c>
      <c r="F174" s="46">
        <f t="shared" si="14"/>
        <v>3000000</v>
      </c>
    </row>
    <row r="175" spans="1:6" ht="79.5" customHeight="1" x14ac:dyDescent="0.25">
      <c r="A175" s="33">
        <v>134</v>
      </c>
      <c r="B175" s="59" t="s">
        <v>177</v>
      </c>
      <c r="C175" s="76">
        <v>2</v>
      </c>
      <c r="D175" s="78" t="s">
        <v>17</v>
      </c>
      <c r="E175" s="79">
        <v>1000000</v>
      </c>
      <c r="F175" s="46">
        <f t="shared" si="14"/>
        <v>2000000</v>
      </c>
    </row>
    <row r="176" spans="1:6" ht="67.5" customHeight="1" x14ac:dyDescent="0.25">
      <c r="A176" s="33">
        <v>135</v>
      </c>
      <c r="B176" s="39" t="s">
        <v>157</v>
      </c>
      <c r="C176" s="76">
        <v>48</v>
      </c>
      <c r="D176" s="78" t="s">
        <v>29</v>
      </c>
      <c r="E176" s="79">
        <v>11166</v>
      </c>
      <c r="F176" s="46">
        <f t="shared" si="14"/>
        <v>535968</v>
      </c>
    </row>
    <row r="177" spans="1:6" ht="52.5" customHeight="1" x14ac:dyDescent="0.25">
      <c r="A177" s="33">
        <v>136</v>
      </c>
      <c r="B177" s="10" t="s">
        <v>178</v>
      </c>
      <c r="C177" s="76">
        <v>6</v>
      </c>
      <c r="D177" s="78" t="s">
        <v>71</v>
      </c>
      <c r="E177" s="79">
        <v>118333</v>
      </c>
      <c r="F177" s="46">
        <f t="shared" si="14"/>
        <v>709998</v>
      </c>
    </row>
    <row r="178" spans="1:6" ht="30.75" customHeight="1" x14ac:dyDescent="0.25">
      <c r="A178" s="121" t="s">
        <v>72</v>
      </c>
      <c r="B178" s="121"/>
      <c r="C178" s="121"/>
      <c r="D178" s="121"/>
      <c r="E178" s="121"/>
      <c r="F178" s="121"/>
    </row>
    <row r="179" spans="1:6" ht="15.75" customHeight="1" x14ac:dyDescent="0.25">
      <c r="A179" s="121"/>
      <c r="B179" s="121"/>
      <c r="C179" s="121"/>
      <c r="D179" s="121"/>
      <c r="E179" s="121"/>
      <c r="F179" s="121"/>
    </row>
    <row r="180" spans="1:6" ht="123" customHeight="1" x14ac:dyDescent="0.25">
      <c r="A180" s="33">
        <v>137</v>
      </c>
      <c r="B180" s="59" t="s">
        <v>174</v>
      </c>
      <c r="C180" s="78">
        <v>2</v>
      </c>
      <c r="D180" s="78" t="s">
        <v>17</v>
      </c>
      <c r="E180" s="80">
        <v>3000000</v>
      </c>
      <c r="F180" s="46">
        <f>E180*C180</f>
        <v>6000000</v>
      </c>
    </row>
    <row r="181" spans="1:6" ht="90.75" customHeight="1" x14ac:dyDescent="0.25">
      <c r="A181" s="33">
        <v>138</v>
      </c>
      <c r="B181" s="59" t="s">
        <v>175</v>
      </c>
      <c r="C181" s="78">
        <v>2</v>
      </c>
      <c r="D181" s="78" t="s">
        <v>17</v>
      </c>
      <c r="E181" s="81">
        <v>2000000</v>
      </c>
      <c r="F181" s="46">
        <f t="shared" ref="F181:F185" si="15">E181*C181</f>
        <v>4000000</v>
      </c>
    </row>
    <row r="182" spans="1:6" ht="99" customHeight="1" x14ac:dyDescent="0.25">
      <c r="A182" s="33">
        <v>139</v>
      </c>
      <c r="B182" s="59" t="s">
        <v>176</v>
      </c>
      <c r="C182" s="78">
        <v>2</v>
      </c>
      <c r="D182" s="78" t="s">
        <v>17</v>
      </c>
      <c r="E182" s="80">
        <v>1500000</v>
      </c>
      <c r="F182" s="46">
        <f t="shared" si="15"/>
        <v>3000000</v>
      </c>
    </row>
    <row r="183" spans="1:6" ht="99" customHeight="1" x14ac:dyDescent="0.25">
      <c r="A183" s="33">
        <v>140</v>
      </c>
      <c r="B183" s="59" t="s">
        <v>177</v>
      </c>
      <c r="C183" s="78">
        <v>2</v>
      </c>
      <c r="D183" s="78" t="s">
        <v>17</v>
      </c>
      <c r="E183" s="80">
        <v>1000000</v>
      </c>
      <c r="F183" s="46">
        <f t="shared" si="15"/>
        <v>2000000</v>
      </c>
    </row>
    <row r="184" spans="1:6" ht="66.75" customHeight="1" x14ac:dyDescent="0.25">
      <c r="A184" s="33">
        <v>141</v>
      </c>
      <c r="B184" s="39" t="s">
        <v>157</v>
      </c>
      <c r="C184" s="78">
        <v>48</v>
      </c>
      <c r="D184" s="78" t="s">
        <v>29</v>
      </c>
      <c r="E184" s="80">
        <v>11166</v>
      </c>
      <c r="F184" s="46">
        <f t="shared" si="15"/>
        <v>535968</v>
      </c>
    </row>
    <row r="185" spans="1:6" ht="76.5" customHeight="1" x14ac:dyDescent="0.25">
      <c r="A185" s="33">
        <v>142</v>
      </c>
      <c r="B185" s="10" t="s">
        <v>178</v>
      </c>
      <c r="C185" s="78">
        <v>6</v>
      </c>
      <c r="D185" s="78" t="s">
        <v>71</v>
      </c>
      <c r="E185" s="80">
        <v>118333</v>
      </c>
      <c r="F185" s="46">
        <f t="shared" si="15"/>
        <v>709998</v>
      </c>
    </row>
    <row r="186" spans="1:6" ht="30.75" customHeight="1" x14ac:dyDescent="0.25">
      <c r="A186" s="119" t="s">
        <v>179</v>
      </c>
      <c r="B186" s="119"/>
      <c r="C186" s="119"/>
      <c r="D186" s="119"/>
      <c r="E186" s="119"/>
      <c r="F186" s="119"/>
    </row>
    <row r="187" spans="1:6" ht="12.75" customHeight="1" x14ac:dyDescent="0.25">
      <c r="A187" s="119"/>
      <c r="B187" s="119"/>
      <c r="C187" s="119"/>
      <c r="D187" s="119"/>
      <c r="E187" s="119"/>
      <c r="F187" s="119"/>
    </row>
    <row r="188" spans="1:6" ht="109.5" customHeight="1" x14ac:dyDescent="0.25">
      <c r="A188" s="33">
        <v>143</v>
      </c>
      <c r="B188" s="59" t="s">
        <v>174</v>
      </c>
      <c r="C188" s="78">
        <v>1</v>
      </c>
      <c r="D188" s="73" t="s">
        <v>17</v>
      </c>
      <c r="E188" s="80">
        <v>2500000</v>
      </c>
      <c r="F188" s="60">
        <f t="shared" ref="F188:F193" si="16">E188*C188</f>
        <v>2500000</v>
      </c>
    </row>
    <row r="189" spans="1:6" ht="106.5" customHeight="1" x14ac:dyDescent="0.25">
      <c r="A189" s="33">
        <v>144</v>
      </c>
      <c r="B189" s="59" t="s">
        <v>181</v>
      </c>
      <c r="C189" s="78">
        <v>1</v>
      </c>
      <c r="D189" s="73" t="s">
        <v>17</v>
      </c>
      <c r="E189" s="82">
        <v>2000000</v>
      </c>
      <c r="F189" s="60">
        <f t="shared" si="16"/>
        <v>2000000</v>
      </c>
    </row>
    <row r="190" spans="1:6" ht="98.25" customHeight="1" x14ac:dyDescent="0.25">
      <c r="A190" s="33">
        <v>145</v>
      </c>
      <c r="B190" s="59" t="s">
        <v>180</v>
      </c>
      <c r="C190" s="78">
        <v>1</v>
      </c>
      <c r="D190" s="73" t="s">
        <v>17</v>
      </c>
      <c r="E190" s="80">
        <v>1000000</v>
      </c>
      <c r="F190" s="60">
        <f t="shared" si="16"/>
        <v>1000000</v>
      </c>
    </row>
    <row r="191" spans="1:6" ht="78.75" customHeight="1" x14ac:dyDescent="0.25">
      <c r="A191" s="33">
        <v>146</v>
      </c>
      <c r="B191" s="59" t="s">
        <v>182</v>
      </c>
      <c r="C191" s="78">
        <v>1</v>
      </c>
      <c r="D191" s="73" t="s">
        <v>17</v>
      </c>
      <c r="E191" s="80">
        <v>800000</v>
      </c>
      <c r="F191" s="60">
        <f t="shared" si="16"/>
        <v>800000</v>
      </c>
    </row>
    <row r="192" spans="1:6" ht="51" customHeight="1" x14ac:dyDescent="0.25">
      <c r="A192" s="33">
        <v>147</v>
      </c>
      <c r="B192" s="39" t="s">
        <v>157</v>
      </c>
      <c r="C192" s="78">
        <v>24</v>
      </c>
      <c r="D192" s="73" t="s">
        <v>29</v>
      </c>
      <c r="E192" s="80">
        <v>11166</v>
      </c>
      <c r="F192" s="60">
        <f t="shared" si="16"/>
        <v>267984</v>
      </c>
    </row>
    <row r="193" spans="1:6" ht="63" customHeight="1" x14ac:dyDescent="0.25">
      <c r="A193" s="33">
        <v>148</v>
      </c>
      <c r="B193" s="10" t="s">
        <v>178</v>
      </c>
      <c r="C193" s="78">
        <v>3</v>
      </c>
      <c r="D193" s="73" t="s">
        <v>71</v>
      </c>
      <c r="E193" s="80">
        <v>118333</v>
      </c>
      <c r="F193" s="60">
        <f t="shared" si="16"/>
        <v>354999</v>
      </c>
    </row>
    <row r="194" spans="1:6" ht="30.75" customHeight="1" x14ac:dyDescent="0.25">
      <c r="A194" s="119" t="s">
        <v>73</v>
      </c>
      <c r="B194" s="119"/>
      <c r="C194" s="119"/>
      <c r="D194" s="119"/>
      <c r="E194" s="119"/>
      <c r="F194" s="119"/>
    </row>
    <row r="195" spans="1:6" ht="3.75" customHeight="1" x14ac:dyDescent="0.25">
      <c r="A195" s="119"/>
      <c r="B195" s="119"/>
      <c r="C195" s="119"/>
      <c r="D195" s="119"/>
      <c r="E195" s="119"/>
      <c r="F195" s="119"/>
    </row>
    <row r="196" spans="1:6" ht="81.75" customHeight="1" x14ac:dyDescent="0.25">
      <c r="A196" s="33">
        <v>149</v>
      </c>
      <c r="B196" s="59" t="s">
        <v>184</v>
      </c>
      <c r="C196" s="78">
        <v>1</v>
      </c>
      <c r="D196" s="78" t="s">
        <v>17</v>
      </c>
      <c r="E196" s="83">
        <v>2500000</v>
      </c>
      <c r="F196" s="46">
        <f>E196*C196</f>
        <v>2500000</v>
      </c>
    </row>
    <row r="197" spans="1:6" ht="81.75" customHeight="1" x14ac:dyDescent="0.25">
      <c r="A197" s="33">
        <v>150</v>
      </c>
      <c r="B197" s="59" t="s">
        <v>181</v>
      </c>
      <c r="C197" s="78">
        <v>1</v>
      </c>
      <c r="D197" s="78" t="s">
        <v>17</v>
      </c>
      <c r="E197" s="79">
        <v>2000000</v>
      </c>
      <c r="F197" s="46">
        <f>E197*C197</f>
        <v>2000000</v>
      </c>
    </row>
    <row r="198" spans="1:6" ht="84.75" customHeight="1" x14ac:dyDescent="0.25">
      <c r="A198" s="33">
        <v>151</v>
      </c>
      <c r="B198" s="59" t="s">
        <v>180</v>
      </c>
      <c r="C198" s="78">
        <v>1</v>
      </c>
      <c r="D198" s="78" t="s">
        <v>17</v>
      </c>
      <c r="E198" s="79">
        <v>1000000</v>
      </c>
      <c r="F198" s="46">
        <f t="shared" ref="F198:F201" si="17">E198*C198</f>
        <v>1000000</v>
      </c>
    </row>
    <row r="199" spans="1:6" ht="84.75" customHeight="1" x14ac:dyDescent="0.25">
      <c r="A199" s="33">
        <v>152</v>
      </c>
      <c r="B199" s="59" t="s">
        <v>182</v>
      </c>
      <c r="C199" s="78">
        <v>1</v>
      </c>
      <c r="D199" s="78" t="s">
        <v>17</v>
      </c>
      <c r="E199" s="79">
        <v>800000</v>
      </c>
      <c r="F199" s="46">
        <f t="shared" si="17"/>
        <v>800000</v>
      </c>
    </row>
    <row r="200" spans="1:6" ht="37.5" customHeight="1" x14ac:dyDescent="0.25">
      <c r="A200" s="33">
        <v>153</v>
      </c>
      <c r="B200" s="39" t="s">
        <v>157</v>
      </c>
      <c r="C200" s="78">
        <v>24</v>
      </c>
      <c r="D200" s="78" t="s">
        <v>29</v>
      </c>
      <c r="E200" s="79">
        <v>11166</v>
      </c>
      <c r="F200" s="46">
        <f t="shared" si="17"/>
        <v>267984</v>
      </c>
    </row>
    <row r="201" spans="1:6" ht="30.75" customHeight="1" x14ac:dyDescent="0.25">
      <c r="A201" s="33">
        <v>154</v>
      </c>
      <c r="B201" s="10" t="s">
        <v>178</v>
      </c>
      <c r="C201" s="78">
        <v>3</v>
      </c>
      <c r="D201" s="78" t="s">
        <v>71</v>
      </c>
      <c r="E201" s="79">
        <v>118333</v>
      </c>
      <c r="F201" s="46">
        <f t="shared" si="17"/>
        <v>354999</v>
      </c>
    </row>
    <row r="202" spans="1:6" ht="30.75" customHeight="1" x14ac:dyDescent="0.25">
      <c r="A202" s="122" t="s">
        <v>74</v>
      </c>
      <c r="B202" s="122"/>
      <c r="C202" s="122"/>
      <c r="D202" s="122"/>
      <c r="E202" s="122"/>
      <c r="F202" s="122"/>
    </row>
    <row r="203" spans="1:6" ht="15.75" customHeight="1" x14ac:dyDescent="0.25">
      <c r="A203" s="122"/>
      <c r="B203" s="122"/>
      <c r="C203" s="122"/>
      <c r="D203" s="122"/>
      <c r="E203" s="122"/>
      <c r="F203" s="122"/>
    </row>
    <row r="204" spans="1:6" ht="30.75" customHeight="1" x14ac:dyDescent="0.25">
      <c r="A204" s="118" t="s">
        <v>75</v>
      </c>
      <c r="B204" s="118"/>
      <c r="C204" s="118"/>
      <c r="D204" s="118"/>
      <c r="E204" s="118"/>
      <c r="F204" s="118"/>
    </row>
    <row r="205" spans="1:6" ht="89.25" customHeight="1" x14ac:dyDescent="0.25">
      <c r="A205" s="33">
        <v>155</v>
      </c>
      <c r="B205" s="59" t="s">
        <v>184</v>
      </c>
      <c r="C205" s="78">
        <v>5</v>
      </c>
      <c r="D205" s="78" t="s">
        <v>17</v>
      </c>
      <c r="E205" s="79">
        <v>1500000</v>
      </c>
      <c r="F205" s="46">
        <f>E205*C205</f>
        <v>7500000</v>
      </c>
    </row>
    <row r="206" spans="1:6" ht="101.25" customHeight="1" x14ac:dyDescent="0.25">
      <c r="A206" s="33">
        <v>156</v>
      </c>
      <c r="B206" s="59" t="s">
        <v>181</v>
      </c>
      <c r="C206" s="78">
        <v>5</v>
      </c>
      <c r="D206" s="78" t="s">
        <v>17</v>
      </c>
      <c r="E206" s="79">
        <v>800000</v>
      </c>
      <c r="F206" s="46">
        <f t="shared" ref="F206:F209" si="18">E206*C206</f>
        <v>4000000</v>
      </c>
    </row>
    <row r="207" spans="1:6" ht="90.75" customHeight="1" x14ac:dyDescent="0.25">
      <c r="A207" s="33">
        <v>157</v>
      </c>
      <c r="B207" s="59" t="s">
        <v>180</v>
      </c>
      <c r="C207" s="78">
        <v>5</v>
      </c>
      <c r="D207" s="78" t="s">
        <v>17</v>
      </c>
      <c r="E207" s="79">
        <v>500000</v>
      </c>
      <c r="F207" s="46">
        <f t="shared" si="18"/>
        <v>2500000</v>
      </c>
    </row>
    <row r="208" spans="1:6" ht="53.25" customHeight="1" x14ac:dyDescent="0.25">
      <c r="A208" s="33">
        <v>158</v>
      </c>
      <c r="B208" s="39" t="s">
        <v>157</v>
      </c>
      <c r="C208" s="78">
        <v>24</v>
      </c>
      <c r="D208" s="78" t="s">
        <v>29</v>
      </c>
      <c r="E208" s="79">
        <v>11166</v>
      </c>
      <c r="F208" s="46">
        <f t="shared" si="18"/>
        <v>267984</v>
      </c>
    </row>
    <row r="209" spans="1:6" ht="53.25" customHeight="1" x14ac:dyDescent="0.25">
      <c r="A209" s="33">
        <v>159</v>
      </c>
      <c r="B209" s="10" t="s">
        <v>185</v>
      </c>
      <c r="C209" s="78">
        <v>3</v>
      </c>
      <c r="D209" s="78" t="s">
        <v>71</v>
      </c>
      <c r="E209" s="79">
        <v>118333</v>
      </c>
      <c r="F209" s="46">
        <f t="shared" si="18"/>
        <v>354999</v>
      </c>
    </row>
    <row r="210" spans="1:6" ht="30.75" customHeight="1" x14ac:dyDescent="0.25">
      <c r="A210" s="119" t="s">
        <v>76</v>
      </c>
      <c r="B210" s="119"/>
      <c r="C210" s="119"/>
      <c r="D210" s="119"/>
      <c r="E210" s="119"/>
      <c r="F210" s="119"/>
    </row>
    <row r="211" spans="1:6" ht="12.75" customHeight="1" x14ac:dyDescent="0.25">
      <c r="A211" s="119"/>
      <c r="B211" s="119"/>
      <c r="C211" s="119"/>
      <c r="D211" s="119"/>
      <c r="E211" s="119"/>
      <c r="F211" s="119"/>
    </row>
    <row r="212" spans="1:6" ht="113.25" customHeight="1" x14ac:dyDescent="0.25">
      <c r="A212" s="33">
        <v>160</v>
      </c>
      <c r="B212" s="59" t="s">
        <v>174</v>
      </c>
      <c r="C212" s="32">
        <v>2</v>
      </c>
      <c r="D212" s="32" t="s">
        <v>17</v>
      </c>
      <c r="E212" s="80">
        <v>3000000</v>
      </c>
      <c r="F212" s="46">
        <f>E212*C212</f>
        <v>6000000</v>
      </c>
    </row>
    <row r="213" spans="1:6" ht="106.5" customHeight="1" x14ac:dyDescent="0.25">
      <c r="A213" s="33">
        <v>161</v>
      </c>
      <c r="B213" s="59" t="s">
        <v>175</v>
      </c>
      <c r="C213" s="32">
        <v>2</v>
      </c>
      <c r="D213" s="32" t="s">
        <v>17</v>
      </c>
      <c r="E213" s="81">
        <v>2000000</v>
      </c>
      <c r="F213" s="46">
        <f t="shared" ref="F213:F217" si="19">E213*C213</f>
        <v>4000000</v>
      </c>
    </row>
    <row r="214" spans="1:6" ht="84" customHeight="1" x14ac:dyDescent="0.25">
      <c r="A214" s="33">
        <v>162</v>
      </c>
      <c r="B214" s="59" t="s">
        <v>176</v>
      </c>
      <c r="C214" s="32">
        <v>2</v>
      </c>
      <c r="D214" s="32" t="s">
        <v>17</v>
      </c>
      <c r="E214" s="80">
        <v>1500000</v>
      </c>
      <c r="F214" s="46">
        <f t="shared" si="19"/>
        <v>3000000</v>
      </c>
    </row>
    <row r="215" spans="1:6" ht="99.75" customHeight="1" x14ac:dyDescent="0.25">
      <c r="A215" s="33">
        <v>163</v>
      </c>
      <c r="B215" s="59" t="s">
        <v>177</v>
      </c>
      <c r="C215" s="32">
        <v>2</v>
      </c>
      <c r="D215" s="32" t="s">
        <v>17</v>
      </c>
      <c r="E215" s="80">
        <v>1000000</v>
      </c>
      <c r="F215" s="46">
        <f t="shared" si="19"/>
        <v>2000000</v>
      </c>
    </row>
    <row r="216" spans="1:6" ht="52.5" customHeight="1" x14ac:dyDescent="0.25">
      <c r="A216" s="33">
        <v>164</v>
      </c>
      <c r="B216" s="39" t="s">
        <v>157</v>
      </c>
      <c r="C216" s="32">
        <v>48</v>
      </c>
      <c r="D216" s="32" t="s">
        <v>29</v>
      </c>
      <c r="E216" s="80">
        <v>11166</v>
      </c>
      <c r="F216" s="46">
        <f t="shared" si="19"/>
        <v>535968</v>
      </c>
    </row>
    <row r="217" spans="1:6" ht="54" customHeight="1" x14ac:dyDescent="0.25">
      <c r="A217" s="33">
        <v>165</v>
      </c>
      <c r="B217" s="10" t="s">
        <v>178</v>
      </c>
      <c r="C217" s="32">
        <v>6</v>
      </c>
      <c r="D217" s="32" t="s">
        <v>71</v>
      </c>
      <c r="E217" s="80">
        <v>118333</v>
      </c>
      <c r="F217" s="46">
        <f t="shared" si="19"/>
        <v>709998</v>
      </c>
    </row>
    <row r="218" spans="1:6" ht="51.75" customHeight="1" x14ac:dyDescent="0.25">
      <c r="A218" s="120" t="s">
        <v>18</v>
      </c>
      <c r="B218" s="120"/>
      <c r="C218" s="120"/>
      <c r="D218" s="120"/>
      <c r="E218" s="120"/>
      <c r="F218" s="42">
        <f>F163+F164+F165+F166+F167+F168+F172+F173+F174+F175+F176+F177+F180+F181+F182+F183+F184+F185+F188+F189+F190+F191+F192+F193+F196+F197+F198+F199+F200+F201+F205+F206+F207+F208+F209+F212+F213+F214+F215+F216+F217</f>
        <v>124542103</v>
      </c>
    </row>
    <row r="219" spans="1:6" ht="40.5" customHeight="1" x14ac:dyDescent="0.25">
      <c r="A219" s="116" t="s">
        <v>51</v>
      </c>
      <c r="B219" s="116"/>
      <c r="C219" s="116"/>
      <c r="D219" s="116"/>
      <c r="E219" s="116"/>
      <c r="F219" s="116"/>
    </row>
    <row r="220" spans="1:6" ht="66.75" customHeight="1" x14ac:dyDescent="0.25">
      <c r="A220" s="92" t="s">
        <v>192</v>
      </c>
      <c r="B220" s="91" t="s">
        <v>0</v>
      </c>
      <c r="C220" s="13" t="s">
        <v>9</v>
      </c>
      <c r="D220" s="13" t="s">
        <v>10</v>
      </c>
      <c r="E220" s="13" t="s">
        <v>3</v>
      </c>
      <c r="F220" s="13" t="s">
        <v>4</v>
      </c>
    </row>
    <row r="221" spans="1:6" ht="186.75" customHeight="1" x14ac:dyDescent="0.25">
      <c r="A221" s="33">
        <v>166</v>
      </c>
      <c r="B221" s="37" t="s">
        <v>148</v>
      </c>
      <c r="C221" s="62">
        <v>4</v>
      </c>
      <c r="D221" s="62" t="s">
        <v>29</v>
      </c>
      <c r="E221" s="46">
        <v>130000</v>
      </c>
      <c r="F221" s="46">
        <f>E221*C221</f>
        <v>520000</v>
      </c>
    </row>
    <row r="222" spans="1:6" ht="144" customHeight="1" x14ac:dyDescent="0.25">
      <c r="A222" s="33">
        <v>167</v>
      </c>
      <c r="B222" s="10" t="s">
        <v>149</v>
      </c>
      <c r="C222" s="62">
        <v>2</v>
      </c>
      <c r="D222" s="62" t="s">
        <v>39</v>
      </c>
      <c r="E222" s="46">
        <v>206000</v>
      </c>
      <c r="F222" s="46">
        <f t="shared" ref="F222:F226" si="20">E222*C222</f>
        <v>412000</v>
      </c>
    </row>
    <row r="223" spans="1:6" ht="59.25" customHeight="1" x14ac:dyDescent="0.25">
      <c r="A223" s="33">
        <v>168</v>
      </c>
      <c r="B223" s="7" t="s">
        <v>186</v>
      </c>
      <c r="C223" s="62">
        <v>48</v>
      </c>
      <c r="D223" s="62" t="s">
        <v>30</v>
      </c>
      <c r="E223" s="46">
        <v>170000</v>
      </c>
      <c r="F223" s="46">
        <f t="shared" si="20"/>
        <v>8160000</v>
      </c>
    </row>
    <row r="224" spans="1:6" ht="121.5" customHeight="1" x14ac:dyDescent="0.25">
      <c r="A224" s="33">
        <v>169</v>
      </c>
      <c r="B224" s="10" t="s">
        <v>151</v>
      </c>
      <c r="C224" s="62">
        <v>36</v>
      </c>
      <c r="D224" s="62" t="s">
        <v>29</v>
      </c>
      <c r="E224" s="46">
        <v>81666</v>
      </c>
      <c r="F224" s="46">
        <f t="shared" si="20"/>
        <v>2939976</v>
      </c>
    </row>
    <row r="225" spans="1:6" ht="107.25" customHeight="1" x14ac:dyDescent="0.25">
      <c r="A225" s="33">
        <v>170</v>
      </c>
      <c r="B225" s="39" t="s">
        <v>157</v>
      </c>
      <c r="C225" s="62">
        <v>54</v>
      </c>
      <c r="D225" s="62" t="s">
        <v>29</v>
      </c>
      <c r="E225" s="46">
        <v>11166</v>
      </c>
      <c r="F225" s="46">
        <f t="shared" si="20"/>
        <v>602964</v>
      </c>
    </row>
    <row r="226" spans="1:6" ht="54.75" customHeight="1" x14ac:dyDescent="0.25">
      <c r="A226" s="33">
        <v>171</v>
      </c>
      <c r="B226" s="10" t="s">
        <v>178</v>
      </c>
      <c r="C226" s="62">
        <v>6</v>
      </c>
      <c r="D226" s="62" t="s">
        <v>29</v>
      </c>
      <c r="E226" s="46">
        <v>118333</v>
      </c>
      <c r="F226" s="46">
        <f t="shared" si="20"/>
        <v>709998</v>
      </c>
    </row>
    <row r="227" spans="1:6" ht="93" customHeight="1" x14ac:dyDescent="0.25">
      <c r="A227" s="33">
        <v>172</v>
      </c>
      <c r="B227" s="59" t="s">
        <v>187</v>
      </c>
      <c r="C227" s="78">
        <v>2</v>
      </c>
      <c r="D227" s="78" t="s">
        <v>17</v>
      </c>
      <c r="E227" s="79">
        <v>3000000</v>
      </c>
      <c r="F227" s="46">
        <f>E227*C227</f>
        <v>6000000</v>
      </c>
    </row>
    <row r="228" spans="1:6" ht="88.5" customHeight="1" x14ac:dyDescent="0.25">
      <c r="A228" s="33">
        <v>173</v>
      </c>
      <c r="B228" s="59" t="s">
        <v>188</v>
      </c>
      <c r="C228" s="78">
        <v>2</v>
      </c>
      <c r="D228" s="78" t="s">
        <v>17</v>
      </c>
      <c r="E228" s="79">
        <v>2000000</v>
      </c>
      <c r="F228" s="46">
        <f t="shared" ref="F228:F229" si="21">E228*C228</f>
        <v>4000000</v>
      </c>
    </row>
    <row r="229" spans="1:6" ht="80.25" customHeight="1" x14ac:dyDescent="0.25">
      <c r="A229" s="33">
        <v>174</v>
      </c>
      <c r="B229" s="59" t="s">
        <v>176</v>
      </c>
      <c r="C229" s="78">
        <v>2</v>
      </c>
      <c r="D229" s="78" t="s">
        <v>17</v>
      </c>
      <c r="E229" s="79">
        <v>1500000</v>
      </c>
      <c r="F229" s="46">
        <f t="shared" si="21"/>
        <v>3000000</v>
      </c>
    </row>
    <row r="230" spans="1:6" ht="23.25" customHeight="1" x14ac:dyDescent="0.25">
      <c r="A230" s="33">
        <v>175</v>
      </c>
      <c r="B230" s="40" t="s">
        <v>34</v>
      </c>
      <c r="C230" s="62">
        <v>2</v>
      </c>
      <c r="D230" s="84" t="s">
        <v>40</v>
      </c>
      <c r="E230" s="46">
        <v>170666</v>
      </c>
      <c r="F230" s="46">
        <f>E230*C230</f>
        <v>341332</v>
      </c>
    </row>
    <row r="231" spans="1:6" ht="23.25" customHeight="1" x14ac:dyDescent="0.25">
      <c r="A231" s="117" t="s">
        <v>18</v>
      </c>
      <c r="B231" s="117"/>
      <c r="C231" s="117"/>
      <c r="D231" s="117"/>
      <c r="E231" s="117"/>
      <c r="F231" s="42">
        <f>SUM(F221:F230)</f>
        <v>26686270</v>
      </c>
    </row>
    <row r="232" spans="1:6" ht="23.25" customHeight="1" x14ac:dyDescent="0.25">
      <c r="A232" s="115" t="s">
        <v>52</v>
      </c>
      <c r="B232" s="115"/>
      <c r="C232" s="115"/>
      <c r="D232" s="115"/>
      <c r="E232" s="115"/>
      <c r="F232" s="115"/>
    </row>
    <row r="233" spans="1:6" ht="51" customHeight="1" x14ac:dyDescent="0.25">
      <c r="A233" s="92" t="s">
        <v>192</v>
      </c>
      <c r="B233" s="91" t="s">
        <v>0</v>
      </c>
      <c r="C233" s="13" t="s">
        <v>9</v>
      </c>
      <c r="D233" s="13" t="s">
        <v>10</v>
      </c>
      <c r="E233" s="13" t="s">
        <v>3</v>
      </c>
      <c r="F233" s="13" t="s">
        <v>4</v>
      </c>
    </row>
    <row r="234" spans="1:6" ht="201.75" customHeight="1" x14ac:dyDescent="0.25">
      <c r="A234" s="33">
        <v>176</v>
      </c>
      <c r="B234" s="37" t="s">
        <v>148</v>
      </c>
      <c r="C234" s="85">
        <v>4</v>
      </c>
      <c r="D234" s="46" t="s">
        <v>29</v>
      </c>
      <c r="E234" s="46">
        <v>130000</v>
      </c>
      <c r="F234" s="46">
        <f>E234*C234</f>
        <v>520000</v>
      </c>
    </row>
    <row r="235" spans="1:6" ht="114" customHeight="1" x14ac:dyDescent="0.25">
      <c r="A235" s="33">
        <v>177</v>
      </c>
      <c r="B235" s="10" t="s">
        <v>149</v>
      </c>
      <c r="C235" s="85">
        <v>2</v>
      </c>
      <c r="D235" s="46" t="s">
        <v>39</v>
      </c>
      <c r="E235" s="46">
        <v>206000</v>
      </c>
      <c r="F235" s="46">
        <f t="shared" ref="F235:F242" si="22">E235*C235</f>
        <v>412000</v>
      </c>
    </row>
    <row r="236" spans="1:6" ht="40.5" customHeight="1" x14ac:dyDescent="0.25">
      <c r="A236" s="33">
        <v>178</v>
      </c>
      <c r="B236" s="7" t="s">
        <v>186</v>
      </c>
      <c r="C236" s="85">
        <v>38</v>
      </c>
      <c r="D236" s="46" t="s">
        <v>30</v>
      </c>
      <c r="E236" s="46">
        <v>170000</v>
      </c>
      <c r="F236" s="46">
        <f t="shared" si="22"/>
        <v>6460000</v>
      </c>
    </row>
    <row r="237" spans="1:6" ht="111" customHeight="1" x14ac:dyDescent="0.25">
      <c r="A237" s="33">
        <v>179</v>
      </c>
      <c r="B237" s="10" t="s">
        <v>151</v>
      </c>
      <c r="C237" s="85">
        <v>36</v>
      </c>
      <c r="D237" s="46" t="s">
        <v>29</v>
      </c>
      <c r="E237" s="46">
        <v>81666</v>
      </c>
      <c r="F237" s="46">
        <f t="shared" si="22"/>
        <v>2939976</v>
      </c>
    </row>
    <row r="238" spans="1:6" ht="58.5" customHeight="1" x14ac:dyDescent="0.25">
      <c r="A238" s="33">
        <v>180</v>
      </c>
      <c r="B238" s="39" t="s">
        <v>157</v>
      </c>
      <c r="C238" s="85">
        <v>48</v>
      </c>
      <c r="D238" s="46" t="s">
        <v>29</v>
      </c>
      <c r="E238" s="46">
        <v>11166</v>
      </c>
      <c r="F238" s="46">
        <f t="shared" si="22"/>
        <v>535968</v>
      </c>
    </row>
    <row r="239" spans="1:6" ht="53.25" customHeight="1" x14ac:dyDescent="0.25">
      <c r="A239" s="33">
        <v>181</v>
      </c>
      <c r="B239" s="10" t="s">
        <v>178</v>
      </c>
      <c r="C239" s="85">
        <v>6</v>
      </c>
      <c r="D239" s="46" t="s">
        <v>29</v>
      </c>
      <c r="E239" s="46">
        <v>118333</v>
      </c>
      <c r="F239" s="46">
        <f t="shared" si="22"/>
        <v>709998</v>
      </c>
    </row>
    <row r="240" spans="1:6" ht="99" customHeight="1" x14ac:dyDescent="0.25">
      <c r="A240" s="33">
        <v>182</v>
      </c>
      <c r="B240" s="59" t="s">
        <v>187</v>
      </c>
      <c r="C240" s="86">
        <v>2</v>
      </c>
      <c r="D240" s="45" t="s">
        <v>17</v>
      </c>
      <c r="E240" s="45">
        <v>3000000</v>
      </c>
      <c r="F240" s="46">
        <f t="shared" si="22"/>
        <v>6000000</v>
      </c>
    </row>
    <row r="241" spans="1:6" ht="92.25" customHeight="1" x14ac:dyDescent="0.25">
      <c r="A241" s="33">
        <v>183</v>
      </c>
      <c r="B241" s="59" t="s">
        <v>175</v>
      </c>
      <c r="C241" s="86">
        <v>2</v>
      </c>
      <c r="D241" s="45" t="s">
        <v>17</v>
      </c>
      <c r="E241" s="45">
        <v>2000000</v>
      </c>
      <c r="F241" s="46">
        <f t="shared" si="22"/>
        <v>4000000</v>
      </c>
    </row>
    <row r="242" spans="1:6" ht="94.5" customHeight="1" x14ac:dyDescent="0.25">
      <c r="A242" s="33">
        <v>184</v>
      </c>
      <c r="B242" s="59" t="s">
        <v>176</v>
      </c>
      <c r="C242" s="86">
        <v>2</v>
      </c>
      <c r="D242" s="45" t="s">
        <v>17</v>
      </c>
      <c r="E242" s="45">
        <v>1500000</v>
      </c>
      <c r="F242" s="46">
        <f t="shared" si="22"/>
        <v>3000000</v>
      </c>
    </row>
    <row r="243" spans="1:6" ht="23.25" customHeight="1" x14ac:dyDescent="0.25">
      <c r="A243" s="33">
        <v>185</v>
      </c>
      <c r="B243" s="40" t="s">
        <v>34</v>
      </c>
      <c r="C243" s="62">
        <v>2</v>
      </c>
      <c r="D243" s="84" t="s">
        <v>40</v>
      </c>
      <c r="E243" s="46">
        <v>170666</v>
      </c>
      <c r="F243" s="46">
        <f>E243*C243</f>
        <v>341332</v>
      </c>
    </row>
    <row r="244" spans="1:6" ht="23.25" customHeight="1" x14ac:dyDescent="0.25">
      <c r="A244" s="117" t="s">
        <v>18</v>
      </c>
      <c r="B244" s="117"/>
      <c r="C244" s="117"/>
      <c r="D244" s="117"/>
      <c r="E244" s="117"/>
      <c r="F244" s="42">
        <f>SUM(F234:F243)</f>
        <v>24919274</v>
      </c>
    </row>
    <row r="245" spans="1:6" ht="23.25" hidden="1" customHeight="1" x14ac:dyDescent="0.25">
      <c r="A245" s="33"/>
      <c r="B245" s="33"/>
      <c r="C245" s="33"/>
      <c r="D245" s="33"/>
      <c r="E245" s="33"/>
      <c r="F245" s="33"/>
    </row>
    <row r="246" spans="1:6" ht="37.5" customHeight="1" x14ac:dyDescent="0.25">
      <c r="A246" s="116" t="s">
        <v>67</v>
      </c>
      <c r="B246" s="116"/>
      <c r="C246" s="116"/>
      <c r="D246" s="116"/>
      <c r="E246" s="116"/>
      <c r="F246" s="116"/>
    </row>
    <row r="247" spans="1:6" ht="60.75" customHeight="1" x14ac:dyDescent="0.25">
      <c r="A247" s="92" t="s">
        <v>192</v>
      </c>
      <c r="B247" s="91" t="s">
        <v>0</v>
      </c>
      <c r="C247" s="13" t="s">
        <v>9</v>
      </c>
      <c r="D247" s="13" t="s">
        <v>10</v>
      </c>
      <c r="E247" s="13" t="s">
        <v>3</v>
      </c>
      <c r="F247" s="13" t="s">
        <v>4</v>
      </c>
    </row>
    <row r="248" spans="1:6" ht="37.5" customHeight="1" x14ac:dyDescent="0.25">
      <c r="A248" s="116" t="s">
        <v>77</v>
      </c>
      <c r="B248" s="116"/>
      <c r="C248" s="116"/>
      <c r="D248" s="116"/>
      <c r="E248" s="116"/>
      <c r="F248" s="116"/>
    </row>
    <row r="249" spans="1:6" ht="175.5" customHeight="1" x14ac:dyDescent="0.25">
      <c r="A249" s="33">
        <v>186</v>
      </c>
      <c r="B249" s="37" t="s">
        <v>36</v>
      </c>
      <c r="C249" s="26">
        <v>4</v>
      </c>
      <c r="D249" s="26" t="s">
        <v>29</v>
      </c>
      <c r="E249" s="46">
        <v>130000</v>
      </c>
      <c r="F249" s="46">
        <f>E249*C249</f>
        <v>520000</v>
      </c>
    </row>
    <row r="250" spans="1:6" ht="110.25" customHeight="1" x14ac:dyDescent="0.25">
      <c r="A250" s="33">
        <v>187</v>
      </c>
      <c r="B250" s="10" t="s">
        <v>42</v>
      </c>
      <c r="C250" s="26">
        <v>2</v>
      </c>
      <c r="D250" s="26" t="s">
        <v>39</v>
      </c>
      <c r="E250" s="46">
        <v>206000</v>
      </c>
      <c r="F250" s="46">
        <f t="shared" ref="F250" si="23">E250*C250</f>
        <v>412000</v>
      </c>
    </row>
    <row r="251" spans="1:6" ht="89.25" customHeight="1" x14ac:dyDescent="0.25">
      <c r="A251" s="33">
        <v>188</v>
      </c>
      <c r="B251" s="59" t="s">
        <v>175</v>
      </c>
      <c r="C251" s="11">
        <v>1</v>
      </c>
      <c r="D251" s="11" t="s">
        <v>17</v>
      </c>
      <c r="E251" s="64">
        <v>350000</v>
      </c>
      <c r="F251" s="46">
        <f>E251*C251</f>
        <v>350000</v>
      </c>
    </row>
    <row r="252" spans="1:6" ht="90.75" customHeight="1" x14ac:dyDescent="0.25">
      <c r="A252" s="33">
        <v>189</v>
      </c>
      <c r="B252" s="59" t="s">
        <v>176</v>
      </c>
      <c r="C252" s="11">
        <v>1</v>
      </c>
      <c r="D252" s="11" t="s">
        <v>17</v>
      </c>
      <c r="E252" s="64">
        <v>250000</v>
      </c>
      <c r="F252" s="46">
        <f t="shared" ref="F252:F253" si="24">E252*C252</f>
        <v>250000</v>
      </c>
    </row>
    <row r="253" spans="1:6" ht="105" customHeight="1" x14ac:dyDescent="0.25">
      <c r="A253" s="33">
        <v>190</v>
      </c>
      <c r="B253" s="59" t="s">
        <v>177</v>
      </c>
      <c r="C253" s="11">
        <v>1</v>
      </c>
      <c r="D253" s="11" t="s">
        <v>17</v>
      </c>
      <c r="E253" s="64">
        <v>150000</v>
      </c>
      <c r="F253" s="46">
        <f t="shared" si="24"/>
        <v>150000</v>
      </c>
    </row>
    <row r="254" spans="1:6" ht="64.5" customHeight="1" x14ac:dyDescent="0.25">
      <c r="A254" s="33">
        <v>191</v>
      </c>
      <c r="B254" s="39" t="s">
        <v>183</v>
      </c>
      <c r="C254" s="32">
        <v>3</v>
      </c>
      <c r="D254" s="32" t="s">
        <v>29</v>
      </c>
      <c r="E254" s="63">
        <v>11166</v>
      </c>
      <c r="F254" s="46">
        <f>E254*C254</f>
        <v>33498</v>
      </c>
    </row>
    <row r="255" spans="1:6" ht="40.5" customHeight="1" x14ac:dyDescent="0.25">
      <c r="A255" s="33">
        <v>192</v>
      </c>
      <c r="B255" s="7" t="s">
        <v>189</v>
      </c>
      <c r="C255" s="26">
        <v>5</v>
      </c>
      <c r="D255" s="26" t="s">
        <v>16</v>
      </c>
      <c r="E255" s="65">
        <v>170000</v>
      </c>
      <c r="F255" s="46">
        <f t="shared" ref="F255" si="25">E255*C255</f>
        <v>850000</v>
      </c>
    </row>
    <row r="256" spans="1:6" ht="23.25" customHeight="1" x14ac:dyDescent="0.25">
      <c r="A256" s="117" t="s">
        <v>78</v>
      </c>
      <c r="B256" s="117"/>
      <c r="C256" s="117"/>
      <c r="D256" s="117"/>
      <c r="E256" s="117"/>
      <c r="F256" s="117"/>
    </row>
    <row r="257" spans="1:6" ht="23.25" customHeight="1" x14ac:dyDescent="0.25">
      <c r="A257" s="117"/>
      <c r="B257" s="117"/>
      <c r="C257" s="117"/>
      <c r="D257" s="117"/>
      <c r="E257" s="117"/>
      <c r="F257" s="117"/>
    </row>
    <row r="258" spans="1:6" ht="87" customHeight="1" x14ac:dyDescent="0.25">
      <c r="A258" s="33">
        <v>193</v>
      </c>
      <c r="B258" s="37" t="s">
        <v>154</v>
      </c>
      <c r="C258" s="85">
        <v>4</v>
      </c>
      <c r="D258" s="46" t="s">
        <v>29</v>
      </c>
      <c r="E258" s="46">
        <v>111233</v>
      </c>
      <c r="F258" s="46">
        <f>E258*C258</f>
        <v>444932</v>
      </c>
    </row>
    <row r="259" spans="1:6" ht="61.5" customHeight="1" x14ac:dyDescent="0.25">
      <c r="A259" s="33">
        <v>194</v>
      </c>
      <c r="B259" s="39" t="s">
        <v>155</v>
      </c>
      <c r="C259" s="85">
        <v>2</v>
      </c>
      <c r="D259" s="46" t="s">
        <v>39</v>
      </c>
      <c r="E259" s="46">
        <v>172333</v>
      </c>
      <c r="F259" s="46">
        <f t="shared" ref="F259" si="26">E259*C259</f>
        <v>344666</v>
      </c>
    </row>
    <row r="260" spans="1:6" ht="89.25" customHeight="1" x14ac:dyDescent="0.25">
      <c r="A260" s="33">
        <v>195</v>
      </c>
      <c r="B260" s="59" t="s">
        <v>175</v>
      </c>
      <c r="C260" s="66">
        <v>1</v>
      </c>
      <c r="D260" s="66" t="s">
        <v>17</v>
      </c>
      <c r="E260" s="64">
        <v>350000</v>
      </c>
      <c r="F260" s="46">
        <f>E260*C260</f>
        <v>350000</v>
      </c>
    </row>
    <row r="261" spans="1:6" ht="102" customHeight="1" x14ac:dyDescent="0.25">
      <c r="A261" s="33">
        <v>196</v>
      </c>
      <c r="B261" s="59" t="s">
        <v>176</v>
      </c>
      <c r="C261" s="66">
        <v>1</v>
      </c>
      <c r="D261" s="66" t="s">
        <v>17</v>
      </c>
      <c r="E261" s="64">
        <v>250000</v>
      </c>
      <c r="F261" s="46">
        <f t="shared" ref="F261:F262" si="27">E261*C261</f>
        <v>250000</v>
      </c>
    </row>
    <row r="262" spans="1:6" ht="102.75" customHeight="1" x14ac:dyDescent="0.25">
      <c r="A262" s="33">
        <v>197</v>
      </c>
      <c r="B262" s="59" t="s">
        <v>177</v>
      </c>
      <c r="C262" s="66">
        <v>1</v>
      </c>
      <c r="D262" s="66" t="s">
        <v>17</v>
      </c>
      <c r="E262" s="64">
        <v>150000</v>
      </c>
      <c r="F262" s="46">
        <f t="shared" si="27"/>
        <v>150000</v>
      </c>
    </row>
    <row r="263" spans="1:6" ht="65.25" customHeight="1" x14ac:dyDescent="0.25">
      <c r="A263" s="33">
        <v>198</v>
      </c>
      <c r="B263" s="39" t="s">
        <v>157</v>
      </c>
      <c r="C263" s="63">
        <v>3</v>
      </c>
      <c r="D263" s="63" t="s">
        <v>29</v>
      </c>
      <c r="E263" s="45">
        <v>11166</v>
      </c>
      <c r="F263" s="46">
        <f>E263*C263</f>
        <v>33498</v>
      </c>
    </row>
    <row r="264" spans="1:6" ht="46.5" customHeight="1" x14ac:dyDescent="0.25">
      <c r="A264" s="33">
        <v>199</v>
      </c>
      <c r="B264" s="7" t="s">
        <v>190</v>
      </c>
      <c r="C264" s="62">
        <v>8</v>
      </c>
      <c r="D264" s="62" t="s">
        <v>16</v>
      </c>
      <c r="E264" s="65">
        <v>140000</v>
      </c>
      <c r="F264" s="46">
        <f t="shared" ref="F264" si="28">E264*C264</f>
        <v>1120000</v>
      </c>
    </row>
    <row r="265" spans="1:6" ht="23.25" customHeight="1" x14ac:dyDescent="0.25">
      <c r="A265" s="102" t="s">
        <v>18</v>
      </c>
      <c r="B265" s="103"/>
      <c r="C265" s="103"/>
      <c r="D265" s="103"/>
      <c r="E265" s="104"/>
      <c r="F265" s="132">
        <f>F249+F250+F251+F252+F253+F254+F255+F258+F259+F260+F261+F262+F263+F264</f>
        <v>5258594</v>
      </c>
    </row>
    <row r="266" spans="1:6" ht="23.25" customHeight="1" x14ac:dyDescent="0.25">
      <c r="A266" s="105"/>
      <c r="B266" s="106"/>
      <c r="C266" s="106"/>
      <c r="D266" s="106"/>
      <c r="E266" s="107"/>
      <c r="F266" s="124"/>
    </row>
    <row r="267" spans="1:6" ht="23.25" customHeight="1" x14ac:dyDescent="0.25">
      <c r="A267" s="108" t="s">
        <v>79</v>
      </c>
      <c r="B267" s="109"/>
      <c r="C267" s="109"/>
      <c r="D267" s="109"/>
      <c r="E267" s="109"/>
      <c r="F267" s="110"/>
    </row>
    <row r="268" spans="1:6" ht="23.25" customHeight="1" x14ac:dyDescent="0.25">
      <c r="A268" s="111"/>
      <c r="B268" s="112"/>
      <c r="C268" s="112"/>
      <c r="D268" s="112"/>
      <c r="E268" s="112"/>
      <c r="F268" s="113"/>
    </row>
    <row r="269" spans="1:6" ht="46.5" customHeight="1" x14ac:dyDescent="0.25">
      <c r="A269" s="92" t="s">
        <v>192</v>
      </c>
      <c r="B269" s="91" t="s">
        <v>0</v>
      </c>
      <c r="C269" s="13" t="s">
        <v>9</v>
      </c>
      <c r="D269" s="13" t="s">
        <v>10</v>
      </c>
      <c r="E269" s="13" t="s">
        <v>3</v>
      </c>
      <c r="F269" s="13" t="s">
        <v>4</v>
      </c>
    </row>
    <row r="270" spans="1:6" ht="120" customHeight="1" x14ac:dyDescent="0.25">
      <c r="A270" s="78">
        <v>200</v>
      </c>
      <c r="B270" s="67" t="s">
        <v>80</v>
      </c>
      <c r="C270" s="11">
        <v>1</v>
      </c>
      <c r="D270" s="11" t="s">
        <v>22</v>
      </c>
      <c r="E270" s="68">
        <v>60000000</v>
      </c>
      <c r="F270" s="69">
        <f>E270*C270</f>
        <v>60000000</v>
      </c>
    </row>
    <row r="271" spans="1:6" ht="23.25" customHeight="1" x14ac:dyDescent="0.25">
      <c r="A271" s="115" t="s">
        <v>83</v>
      </c>
      <c r="B271" s="115"/>
      <c r="C271" s="115"/>
      <c r="D271" s="115"/>
      <c r="E271" s="115"/>
      <c r="F271" s="115"/>
    </row>
    <row r="272" spans="1:6" ht="23.25" customHeight="1" x14ac:dyDescent="0.25">
      <c r="A272" s="115"/>
      <c r="B272" s="115"/>
      <c r="C272" s="115"/>
      <c r="D272" s="115"/>
      <c r="E272" s="115"/>
      <c r="F272" s="115"/>
    </row>
    <row r="273" spans="1:6" ht="36" customHeight="1" x14ac:dyDescent="0.25">
      <c r="A273" s="92" t="s">
        <v>192</v>
      </c>
      <c r="B273" s="91" t="s">
        <v>0</v>
      </c>
      <c r="C273" s="13" t="s">
        <v>9</v>
      </c>
      <c r="D273" s="13" t="s">
        <v>10</v>
      </c>
      <c r="E273" s="13" t="s">
        <v>3</v>
      </c>
      <c r="F273" s="13" t="s">
        <v>4</v>
      </c>
    </row>
    <row r="274" spans="1:6" ht="23.25" customHeight="1" x14ac:dyDescent="0.25">
      <c r="A274" s="114">
        <v>201</v>
      </c>
      <c r="B274" s="133" t="s">
        <v>82</v>
      </c>
      <c r="C274" s="117">
        <v>1</v>
      </c>
      <c r="D274" s="117" t="s">
        <v>22</v>
      </c>
      <c r="E274" s="134">
        <v>35000000</v>
      </c>
      <c r="F274" s="137">
        <f>E274*C274</f>
        <v>35000000</v>
      </c>
    </row>
    <row r="275" spans="1:6" ht="23.25" customHeight="1" x14ac:dyDescent="0.25">
      <c r="A275" s="114"/>
      <c r="B275" s="133"/>
      <c r="C275" s="117"/>
      <c r="D275" s="117"/>
      <c r="E275" s="117"/>
      <c r="F275" s="131"/>
    </row>
    <row r="276" spans="1:6" ht="102.75" customHeight="1" x14ac:dyDescent="0.25">
      <c r="A276" s="114"/>
      <c r="B276" s="133"/>
      <c r="C276" s="117"/>
      <c r="D276" s="117"/>
      <c r="E276" s="117"/>
      <c r="F276" s="131"/>
    </row>
    <row r="277" spans="1:6" ht="23.25" customHeight="1" x14ac:dyDescent="0.25">
      <c r="A277" s="115" t="s">
        <v>84</v>
      </c>
      <c r="B277" s="115"/>
      <c r="C277" s="115"/>
      <c r="D277" s="115"/>
      <c r="E277" s="115"/>
      <c r="F277" s="115"/>
    </row>
    <row r="278" spans="1:6" ht="23.25" customHeight="1" x14ac:dyDescent="0.25">
      <c r="A278" s="115"/>
      <c r="B278" s="115"/>
      <c r="C278" s="115"/>
      <c r="D278" s="115"/>
      <c r="E278" s="115"/>
      <c r="F278" s="115"/>
    </row>
    <row r="279" spans="1:6" ht="48.75" customHeight="1" x14ac:dyDescent="0.25">
      <c r="A279" s="92" t="s">
        <v>192</v>
      </c>
      <c r="B279" s="91" t="s">
        <v>0</v>
      </c>
      <c r="C279" s="13" t="s">
        <v>9</v>
      </c>
      <c r="D279" s="13" t="s">
        <v>10</v>
      </c>
      <c r="E279" s="13" t="s">
        <v>3</v>
      </c>
      <c r="F279" s="13" t="s">
        <v>4</v>
      </c>
    </row>
    <row r="280" spans="1:6" ht="23.25" customHeight="1" x14ac:dyDescent="0.25">
      <c r="A280" s="114">
        <v>202</v>
      </c>
      <c r="B280" s="133" t="s">
        <v>85</v>
      </c>
      <c r="C280" s="117">
        <v>1</v>
      </c>
      <c r="D280" s="117" t="s">
        <v>22</v>
      </c>
      <c r="E280" s="134">
        <v>75000000</v>
      </c>
      <c r="F280" s="137">
        <f>E280*C280</f>
        <v>75000000</v>
      </c>
    </row>
    <row r="281" spans="1:6" ht="23.25" customHeight="1" x14ac:dyDescent="0.25">
      <c r="A281" s="114"/>
      <c r="B281" s="133"/>
      <c r="C281" s="117"/>
      <c r="D281" s="117"/>
      <c r="E281" s="117"/>
      <c r="F281" s="131"/>
    </row>
    <row r="282" spans="1:6" ht="183.75" customHeight="1" x14ac:dyDescent="0.25">
      <c r="A282" s="114"/>
      <c r="B282" s="133"/>
      <c r="C282" s="117"/>
      <c r="D282" s="117"/>
      <c r="E282" s="117"/>
      <c r="F282" s="131"/>
    </row>
    <row r="283" spans="1:6" ht="23.25" customHeight="1" x14ac:dyDescent="0.25">
      <c r="A283" s="116" t="s">
        <v>53</v>
      </c>
      <c r="B283" s="116"/>
      <c r="C283" s="116"/>
      <c r="D283" s="116"/>
      <c r="E283" s="116"/>
      <c r="F283" s="116"/>
    </row>
    <row r="284" spans="1:6" ht="23.25" customHeight="1" x14ac:dyDescent="0.25">
      <c r="A284" s="116"/>
      <c r="B284" s="116"/>
      <c r="C284" s="116"/>
      <c r="D284" s="116"/>
      <c r="E284" s="116"/>
      <c r="F284" s="116"/>
    </row>
    <row r="285" spans="1:6" ht="52.5" customHeight="1" x14ac:dyDescent="0.25">
      <c r="A285" s="92" t="s">
        <v>192</v>
      </c>
      <c r="B285" s="91" t="s">
        <v>0</v>
      </c>
      <c r="C285" s="13" t="s">
        <v>9</v>
      </c>
      <c r="D285" s="13" t="s">
        <v>10</v>
      </c>
      <c r="E285" s="13" t="s">
        <v>3</v>
      </c>
      <c r="F285" s="13" t="s">
        <v>4</v>
      </c>
    </row>
    <row r="286" spans="1:6" ht="108" customHeight="1" x14ac:dyDescent="0.25">
      <c r="A286" s="33">
        <v>203</v>
      </c>
      <c r="B286" s="58" t="s">
        <v>54</v>
      </c>
      <c r="C286" s="57">
        <v>2400</v>
      </c>
      <c r="D286" s="57" t="s">
        <v>16</v>
      </c>
      <c r="E286" s="64">
        <v>64000</v>
      </c>
      <c r="F286" s="46">
        <f>E286*C286</f>
        <v>153600000</v>
      </c>
    </row>
    <row r="287" spans="1:6" ht="60" customHeight="1" x14ac:dyDescent="0.25">
      <c r="A287" s="33">
        <v>204</v>
      </c>
      <c r="B287" s="58" t="s">
        <v>55</v>
      </c>
      <c r="C287" s="57">
        <v>250</v>
      </c>
      <c r="D287" s="57" t="s">
        <v>29</v>
      </c>
      <c r="E287" s="64">
        <v>11000</v>
      </c>
      <c r="F287" s="46">
        <f t="shared" ref="F287:F291" si="29">E287*C287</f>
        <v>2750000</v>
      </c>
    </row>
    <row r="288" spans="1:6" ht="81" customHeight="1" x14ac:dyDescent="0.25">
      <c r="A288" s="33">
        <v>205</v>
      </c>
      <c r="B288" s="58" t="s">
        <v>56</v>
      </c>
      <c r="C288" s="57">
        <v>50</v>
      </c>
      <c r="D288" s="57" t="s">
        <v>29</v>
      </c>
      <c r="E288" s="64">
        <v>55666</v>
      </c>
      <c r="F288" s="46">
        <f t="shared" si="29"/>
        <v>2783300</v>
      </c>
    </row>
    <row r="289" spans="1:6" ht="63.75" customHeight="1" x14ac:dyDescent="0.25">
      <c r="A289" s="33">
        <v>206</v>
      </c>
      <c r="B289" s="58" t="s">
        <v>57</v>
      </c>
      <c r="C289" s="57">
        <v>150</v>
      </c>
      <c r="D289" s="57" t="s">
        <v>87</v>
      </c>
      <c r="E289" s="64">
        <v>46000</v>
      </c>
      <c r="F289" s="46">
        <f t="shared" si="29"/>
        <v>6900000</v>
      </c>
    </row>
    <row r="290" spans="1:6" ht="60" customHeight="1" x14ac:dyDescent="0.25">
      <c r="A290" s="33">
        <v>207</v>
      </c>
      <c r="B290" s="58" t="s">
        <v>58</v>
      </c>
      <c r="C290" s="57">
        <v>150</v>
      </c>
      <c r="D290" s="57" t="s">
        <v>29</v>
      </c>
      <c r="E290" s="64">
        <v>6133</v>
      </c>
      <c r="F290" s="46">
        <f t="shared" si="29"/>
        <v>919950</v>
      </c>
    </row>
    <row r="291" spans="1:6" ht="56.25" customHeight="1" x14ac:dyDescent="0.25">
      <c r="A291" s="33">
        <v>208</v>
      </c>
      <c r="B291" s="58" t="s">
        <v>59</v>
      </c>
      <c r="C291" s="57">
        <v>150</v>
      </c>
      <c r="D291" s="57" t="s">
        <v>29</v>
      </c>
      <c r="E291" s="64">
        <v>7550</v>
      </c>
      <c r="F291" s="46">
        <f t="shared" si="29"/>
        <v>1132500</v>
      </c>
    </row>
    <row r="292" spans="1:6" ht="23.25" customHeight="1" x14ac:dyDescent="0.25">
      <c r="A292" s="33"/>
      <c r="B292" s="125" t="s">
        <v>60</v>
      </c>
      <c r="C292" s="125"/>
      <c r="D292" s="125"/>
      <c r="E292" s="125"/>
      <c r="F292" s="125"/>
    </row>
    <row r="293" spans="1:6" ht="68.25" customHeight="1" x14ac:dyDescent="0.25">
      <c r="A293" s="33">
        <v>209</v>
      </c>
      <c r="B293" s="58" t="s">
        <v>95</v>
      </c>
      <c r="C293" s="57">
        <v>1500</v>
      </c>
      <c r="D293" s="66" t="s">
        <v>29</v>
      </c>
      <c r="E293" s="64">
        <v>13000</v>
      </c>
      <c r="F293" s="46">
        <f>E293*C293</f>
        <v>19500000</v>
      </c>
    </row>
    <row r="294" spans="1:6" ht="23.25" customHeight="1" x14ac:dyDescent="0.25">
      <c r="A294" s="33">
        <v>210</v>
      </c>
      <c r="B294" s="58" t="s">
        <v>61</v>
      </c>
      <c r="C294" s="57">
        <v>1500</v>
      </c>
      <c r="D294" s="66" t="s">
        <v>29</v>
      </c>
      <c r="E294" s="64">
        <v>1266</v>
      </c>
      <c r="F294" s="46">
        <f t="shared" ref="F294:F295" si="30">E294*C294</f>
        <v>1899000</v>
      </c>
    </row>
    <row r="295" spans="1:6" ht="90.75" customHeight="1" x14ac:dyDescent="0.25">
      <c r="A295" s="33">
        <v>211</v>
      </c>
      <c r="B295" s="58" t="s">
        <v>86</v>
      </c>
      <c r="C295" s="57">
        <v>1500</v>
      </c>
      <c r="D295" s="66" t="s">
        <v>29</v>
      </c>
      <c r="E295" s="64">
        <v>65000</v>
      </c>
      <c r="F295" s="46">
        <f t="shared" si="30"/>
        <v>97500000</v>
      </c>
    </row>
    <row r="296" spans="1:6" ht="23.25" customHeight="1" x14ac:dyDescent="0.25">
      <c r="A296" s="117" t="s">
        <v>18</v>
      </c>
      <c r="B296" s="117"/>
      <c r="C296" s="117"/>
      <c r="D296" s="117"/>
      <c r="E296" s="117"/>
      <c r="F296" s="130">
        <f>F286+F287+F288+F289+F290+F291+F293+F294+F295</f>
        <v>286984750</v>
      </c>
    </row>
    <row r="297" spans="1:6" ht="23.25" customHeight="1" x14ac:dyDescent="0.25">
      <c r="A297" s="117"/>
      <c r="B297" s="117"/>
      <c r="C297" s="117"/>
      <c r="D297" s="117"/>
      <c r="E297" s="117"/>
      <c r="F297" s="131"/>
    </row>
    <row r="298" spans="1:6" ht="23.25" customHeight="1" x14ac:dyDescent="0.25">
      <c r="A298" s="126" t="s">
        <v>64</v>
      </c>
      <c r="B298" s="126"/>
      <c r="C298" s="126"/>
      <c r="D298" s="126"/>
      <c r="E298" s="126"/>
      <c r="F298" s="126"/>
    </row>
    <row r="299" spans="1:6" ht="28.5" customHeight="1" x14ac:dyDescent="0.25">
      <c r="A299" s="96" t="s">
        <v>192</v>
      </c>
      <c r="B299" s="70" t="s">
        <v>62</v>
      </c>
      <c r="C299" s="71" t="s">
        <v>1</v>
      </c>
      <c r="D299" s="71" t="s">
        <v>28</v>
      </c>
      <c r="E299" s="11"/>
      <c r="F299" s="41"/>
    </row>
    <row r="300" spans="1:6" ht="36" customHeight="1" x14ac:dyDescent="0.25">
      <c r="A300" s="33">
        <v>212</v>
      </c>
      <c r="B300" s="50" t="s">
        <v>63</v>
      </c>
      <c r="C300" s="72">
        <v>1</v>
      </c>
      <c r="D300" s="72">
        <v>8</v>
      </c>
      <c r="E300" s="68">
        <v>5500000</v>
      </c>
      <c r="F300" s="42">
        <f>E300*D300</f>
        <v>44000000</v>
      </c>
    </row>
    <row r="301" spans="1:6" ht="56.25" customHeight="1" x14ac:dyDescent="0.25">
      <c r="A301" s="33">
        <v>213</v>
      </c>
      <c r="B301" s="50" t="s">
        <v>88</v>
      </c>
      <c r="C301" s="72">
        <v>1</v>
      </c>
      <c r="D301" s="72">
        <v>4</v>
      </c>
      <c r="E301" s="68">
        <v>4500000</v>
      </c>
      <c r="F301" s="42">
        <f>E301*D301</f>
        <v>18000000</v>
      </c>
    </row>
    <row r="302" spans="1:6" ht="49.5" customHeight="1" x14ac:dyDescent="0.25">
      <c r="A302" s="33">
        <v>214</v>
      </c>
      <c r="B302" s="50" t="s">
        <v>89</v>
      </c>
      <c r="C302" s="72">
        <v>1</v>
      </c>
      <c r="D302" s="72">
        <v>4</v>
      </c>
      <c r="E302" s="68">
        <v>4500000</v>
      </c>
      <c r="F302" s="42">
        <f>E302*D302</f>
        <v>18000000</v>
      </c>
    </row>
    <row r="303" spans="1:6" ht="57.75" customHeight="1" x14ac:dyDescent="0.25">
      <c r="A303" s="33">
        <v>215</v>
      </c>
      <c r="B303" s="50" t="s">
        <v>90</v>
      </c>
      <c r="C303" s="72">
        <v>1</v>
      </c>
      <c r="D303" s="72">
        <v>4</v>
      </c>
      <c r="E303" s="68">
        <v>4500000</v>
      </c>
      <c r="F303" s="42">
        <f t="shared" ref="F303:F305" si="31">E303*D303</f>
        <v>18000000</v>
      </c>
    </row>
    <row r="304" spans="1:6" ht="42" customHeight="1" x14ac:dyDescent="0.25">
      <c r="A304" s="33">
        <v>216</v>
      </c>
      <c r="B304" s="50" t="s">
        <v>91</v>
      </c>
      <c r="C304" s="72">
        <v>1</v>
      </c>
      <c r="D304" s="72">
        <v>1</v>
      </c>
      <c r="E304" s="68">
        <v>4500000</v>
      </c>
      <c r="F304" s="42">
        <f t="shared" si="31"/>
        <v>4500000</v>
      </c>
    </row>
    <row r="305" spans="1:6" ht="42" customHeight="1" x14ac:dyDescent="0.25">
      <c r="A305" s="33">
        <v>217</v>
      </c>
      <c r="B305" s="58" t="s">
        <v>65</v>
      </c>
      <c r="C305" s="72">
        <v>1</v>
      </c>
      <c r="D305" s="72">
        <v>8</v>
      </c>
      <c r="E305" s="68">
        <v>2700000</v>
      </c>
      <c r="F305" s="42">
        <f t="shared" si="31"/>
        <v>21600000</v>
      </c>
    </row>
    <row r="306" spans="1:6" ht="51.75" customHeight="1" x14ac:dyDescent="0.25">
      <c r="A306" s="33">
        <v>218</v>
      </c>
      <c r="B306" s="58" t="s">
        <v>66</v>
      </c>
      <c r="C306" s="72">
        <v>3</v>
      </c>
      <c r="D306" s="72">
        <v>7</v>
      </c>
      <c r="E306" s="68">
        <v>2700000</v>
      </c>
      <c r="F306" s="42">
        <v>56700000</v>
      </c>
    </row>
    <row r="307" spans="1:6" ht="28.5" customHeight="1" x14ac:dyDescent="0.25">
      <c r="A307" s="117" t="s">
        <v>18</v>
      </c>
      <c r="B307" s="117"/>
      <c r="C307" s="117"/>
      <c r="D307" s="117"/>
      <c r="E307" s="117"/>
      <c r="F307" s="97">
        <f>SUM(F300:F306)</f>
        <v>180800000</v>
      </c>
    </row>
    <row r="308" spans="1:6" ht="23.25" customHeight="1" x14ac:dyDescent="0.25">
      <c r="A308" s="136" t="s">
        <v>68</v>
      </c>
      <c r="B308" s="136"/>
      <c r="C308" s="136"/>
      <c r="D308" s="136"/>
      <c r="E308" s="136"/>
      <c r="F308" s="135">
        <f>F8+F13+F48+F82+F159+F218+F231+F244+F265+F270+F274+F280+F296+F307</f>
        <v>1195117876</v>
      </c>
    </row>
    <row r="309" spans="1:6" ht="23.25" customHeight="1" x14ac:dyDescent="0.25">
      <c r="A309" s="136"/>
      <c r="B309" s="136"/>
      <c r="C309" s="136"/>
      <c r="D309" s="136"/>
      <c r="E309" s="136"/>
      <c r="F309" s="136"/>
    </row>
    <row r="310" spans="1:6" ht="23.25" customHeight="1" x14ac:dyDescent="0.25"/>
    <row r="311" spans="1:6" ht="23.25" customHeight="1" x14ac:dyDescent="0.25"/>
    <row r="312" spans="1:6" ht="23.25" customHeight="1" x14ac:dyDescent="0.25"/>
    <row r="313" spans="1:6" ht="23.25" customHeight="1" x14ac:dyDescent="0.25"/>
    <row r="314" spans="1:6" ht="23.25" customHeight="1" x14ac:dyDescent="0.25">
      <c r="B314" s="98" t="s">
        <v>195</v>
      </c>
    </row>
    <row r="315" spans="1:6" ht="23.25" customHeight="1" x14ac:dyDescent="0.25">
      <c r="B315" s="98"/>
    </row>
    <row r="316" spans="1:6" ht="23.25" customHeight="1" x14ac:dyDescent="0.25">
      <c r="B316" s="100" t="s">
        <v>196</v>
      </c>
    </row>
    <row r="317" spans="1:6" ht="23.25" customHeight="1" x14ac:dyDescent="0.25">
      <c r="B317" s="99" t="s">
        <v>197</v>
      </c>
    </row>
    <row r="318" spans="1:6" ht="23.25" customHeight="1" x14ac:dyDescent="0.25">
      <c r="B318" s="99" t="s">
        <v>198</v>
      </c>
    </row>
    <row r="319" spans="1:6" ht="23.25" customHeight="1" x14ac:dyDescent="0.25">
      <c r="B319" s="99" t="s">
        <v>199</v>
      </c>
    </row>
    <row r="320" spans="1:6" ht="23.25" customHeight="1" x14ac:dyDescent="0.25">
      <c r="B320" s="99" t="s">
        <v>200</v>
      </c>
    </row>
    <row r="321" spans="2:9" ht="23.25" customHeight="1" x14ac:dyDescent="0.25">
      <c r="B321" s="99" t="s">
        <v>201</v>
      </c>
    </row>
    <row r="322" spans="2:9" ht="23.25" customHeight="1" x14ac:dyDescent="0.25">
      <c r="B322" s="99" t="s">
        <v>202</v>
      </c>
    </row>
    <row r="323" spans="2:9" ht="39" customHeight="1" x14ac:dyDescent="0.25">
      <c r="B323" s="101">
        <v>106</v>
      </c>
    </row>
    <row r="324" spans="2:9" ht="33" customHeight="1" x14ac:dyDescent="0.25">
      <c r="B324" s="101">
        <v>111</v>
      </c>
    </row>
    <row r="325" spans="2:9" ht="33" customHeight="1" x14ac:dyDescent="0.25">
      <c r="B325" s="101">
        <v>117</v>
      </c>
    </row>
    <row r="326" spans="2:9" ht="40.5" customHeight="1" x14ac:dyDescent="0.25">
      <c r="B326" s="101">
        <v>123</v>
      </c>
    </row>
    <row r="327" spans="2:9" ht="23.25" customHeight="1" x14ac:dyDescent="0.25">
      <c r="B327" s="99" t="s">
        <v>203</v>
      </c>
    </row>
    <row r="328" spans="2:9" ht="23.25" customHeight="1" x14ac:dyDescent="0.25">
      <c r="B328" s="99" t="s">
        <v>204</v>
      </c>
    </row>
    <row r="329" spans="2:9" ht="23.25" customHeight="1" x14ac:dyDescent="0.25">
      <c r="B329" s="99" t="s">
        <v>205</v>
      </c>
    </row>
    <row r="330" spans="2:9" ht="33" customHeight="1" x14ac:dyDescent="0.25">
      <c r="B330" s="99" t="s">
        <v>206</v>
      </c>
    </row>
    <row r="331" spans="2:9" ht="23.25" customHeight="1" x14ac:dyDescent="0.25">
      <c r="B331" s="99" t="s">
        <v>207</v>
      </c>
    </row>
    <row r="332" spans="2:9" ht="48.75" customHeight="1" x14ac:dyDescent="0.25">
      <c r="B332" s="99" t="s">
        <v>208</v>
      </c>
    </row>
    <row r="333" spans="2:9" ht="23.25" customHeight="1" x14ac:dyDescent="0.25">
      <c r="B333" s="99" t="s">
        <v>209</v>
      </c>
    </row>
    <row r="334" spans="2:9" x14ac:dyDescent="0.25">
      <c r="B334" s="99" t="s">
        <v>210</v>
      </c>
    </row>
    <row r="335" spans="2:9" x14ac:dyDescent="0.25">
      <c r="B335" s="99" t="s">
        <v>211</v>
      </c>
      <c r="I335" s="1" t="s">
        <v>191</v>
      </c>
    </row>
    <row r="336" spans="2:9" x14ac:dyDescent="0.25">
      <c r="B336" s="99" t="s">
        <v>212</v>
      </c>
    </row>
    <row r="337" spans="2:2" x14ac:dyDescent="0.25">
      <c r="B337" s="101">
        <v>200</v>
      </c>
    </row>
    <row r="338" spans="2:2" x14ac:dyDescent="0.25">
      <c r="B338" s="101">
        <v>201</v>
      </c>
    </row>
    <row r="339" spans="2:2" x14ac:dyDescent="0.25">
      <c r="B339" s="101">
        <v>202</v>
      </c>
    </row>
  </sheetData>
  <mergeCells count="73">
    <mergeCell ref="F308:F309"/>
    <mergeCell ref="F274:F276"/>
    <mergeCell ref="B280:B282"/>
    <mergeCell ref="C280:C282"/>
    <mergeCell ref="D280:D282"/>
    <mergeCell ref="F280:F282"/>
    <mergeCell ref="E280:E282"/>
    <mergeCell ref="B292:F292"/>
    <mergeCell ref="A296:E297"/>
    <mergeCell ref="A298:F298"/>
    <mergeCell ref="A307:E307"/>
    <mergeCell ref="A308:E309"/>
    <mergeCell ref="F296:F297"/>
    <mergeCell ref="F265:F266"/>
    <mergeCell ref="B274:B276"/>
    <mergeCell ref="C274:C276"/>
    <mergeCell ref="D274:D276"/>
    <mergeCell ref="E274:E276"/>
    <mergeCell ref="A1:F1"/>
    <mergeCell ref="A2:B2"/>
    <mergeCell ref="A8:B8"/>
    <mergeCell ref="F96:F97"/>
    <mergeCell ref="F121:F122"/>
    <mergeCell ref="E2:E3"/>
    <mergeCell ref="F2:F3"/>
    <mergeCell ref="C2:C3"/>
    <mergeCell ref="D2:D3"/>
    <mergeCell ref="A13:E13"/>
    <mergeCell ref="A83:F83"/>
    <mergeCell ref="A85:E85"/>
    <mergeCell ref="A96:E97"/>
    <mergeCell ref="A98:F98"/>
    <mergeCell ref="A14:F14"/>
    <mergeCell ref="A15:F15"/>
    <mergeCell ref="A48:E48"/>
    <mergeCell ref="A49:F49"/>
    <mergeCell ref="A82:D82"/>
    <mergeCell ref="A109:E109"/>
    <mergeCell ref="A110:F110"/>
    <mergeCell ref="A121:E122"/>
    <mergeCell ref="A123:F124"/>
    <mergeCell ref="A132:E132"/>
    <mergeCell ref="A158:E158"/>
    <mergeCell ref="A159:E159"/>
    <mergeCell ref="A160:F161"/>
    <mergeCell ref="A169:F170"/>
    <mergeCell ref="A133:F134"/>
    <mergeCell ref="A141:E141"/>
    <mergeCell ref="A142:F143"/>
    <mergeCell ref="A150:E150"/>
    <mergeCell ref="A151:F151"/>
    <mergeCell ref="A171:F171"/>
    <mergeCell ref="A178:F179"/>
    <mergeCell ref="A186:F187"/>
    <mergeCell ref="A194:F195"/>
    <mergeCell ref="A202:F203"/>
    <mergeCell ref="A204:F204"/>
    <mergeCell ref="A210:F211"/>
    <mergeCell ref="A218:E218"/>
    <mergeCell ref="A219:F219"/>
    <mergeCell ref="A231:E231"/>
    <mergeCell ref="A280:A282"/>
    <mergeCell ref="A283:F284"/>
    <mergeCell ref="A232:F232"/>
    <mergeCell ref="A244:E244"/>
    <mergeCell ref="A246:F246"/>
    <mergeCell ref="A248:F248"/>
    <mergeCell ref="A256:F257"/>
    <mergeCell ref="A265:E266"/>
    <mergeCell ref="A267:F268"/>
    <mergeCell ref="A274:A276"/>
    <mergeCell ref="A271:F272"/>
    <mergeCell ref="A277:F27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FINAL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U.Distrital</dc:creator>
  <cp:lastModifiedBy>PC</cp:lastModifiedBy>
  <dcterms:created xsi:type="dcterms:W3CDTF">2015-04-30T21:18:32Z</dcterms:created>
  <dcterms:modified xsi:type="dcterms:W3CDTF">2024-11-04T21:40:56Z</dcterms:modified>
</cp:coreProperties>
</file>