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codeName="{00000000-0000-0000-0000-000000000000}"/>
  <workbookPr filterPrivacy="1" codeName="ThisWorkbook"/>
  <xr:revisionPtr revIDLastSave="0" documentId="8_{B6EE6D7A-3316-44EF-B218-B43E3C86DDED}" xr6:coauthVersionLast="36" xr6:coauthVersionMax="36" xr10:uidLastSave="{00000000-0000-0000-0000-000000000000}"/>
  <workbookProtection workbookAlgorithmName="SHA-512" workbookHashValue="JILbgx3/W/K94GTQQpDcNdoWFZottwmKlsapVDjZYuoNXTry8OcSMvgJ6X1urIZugRDN6l3tueAGMq5AXMk8jg==" workbookSaltValue="/h047Hl3DloHWuy9QnhFEA==" workbookSpinCount="100000" lockStructure="1"/>
  <bookViews>
    <workbookView xWindow="0" yWindow="0" windowWidth="28800" windowHeight="12225" firstSheet="1" activeTab="1" xr2:uid="{00000000-000D-0000-FFFF-FFFF00000000}"/>
  </bookViews>
  <sheets>
    <sheet name="SMMLV" sheetId="4" state="hidden" r:id="rId1"/>
    <sheet name="EXPERIENCIA DEL PROPONENTE" sheetId="1" r:id="rId2"/>
  </sheets>
  <definedNames>
    <definedName name="_xlnm.Print_Area" localSheetId="1">'EXPERIENCIA DEL PROPONENTE'!$A$1:$N$38</definedName>
    <definedName name="Codigo">'EXPERIENCIA DEL PROPONENTE'!#REF!</definedName>
    <definedName name="CR">'EXPERIENCIA DEL PROPONENTE'!#REF!</definedName>
    <definedName name="EEED">'EXPERIENCIA DEL PROPONENTE'!#REF!</definedName>
    <definedName name="EEM">'EXPERIENCIA DEL PROPONENTE'!$L$22</definedName>
    <definedName name="EEOC">'EXPERIENCIA DEL PROPONENTE'!#REF!</definedName>
    <definedName name="EG">'EXPERIENCIA DEL PROPONENTE'!#REF!</definedName>
    <definedName name="EstDis">'EXPERIENCIA DEL PROPONENTE'!#REF!</definedName>
    <definedName name="Mob">'EXPERIENCIA DEL PROPONENTE'!$L$1</definedName>
    <definedName name="RangoExpG1">'EXPERIENCIA DEL PROPONENTE'!$F$25:$K$25</definedName>
    <definedName name="RangoExpG10">'EXPERIENCIA DEL PROPONENTE'!$F$34:$K$34</definedName>
    <definedName name="RangoExpG2">'EXPERIENCIA DEL PROPONENTE'!$F$26:$K$26</definedName>
    <definedName name="RangoExpG3">'EXPERIENCIA DEL PROPONENTE'!$F$27:$K$27</definedName>
    <definedName name="RangoExpG4">'EXPERIENCIA DEL PROPONENTE'!$F$28:$K$28</definedName>
    <definedName name="RangoExpG5">'EXPERIENCIA DEL PROPONENTE'!$F$29:$K$29</definedName>
    <definedName name="RangoExpG6">'EXPERIENCIA DEL PROPONENTE'!$F$30:$K$30</definedName>
    <definedName name="RangoExpG7">'EXPERIENCIA DEL PROPONENTE'!$F$31:$K$31</definedName>
    <definedName name="RangoExpG8">'EXPERIENCIA DEL PROPONENTE'!$F$32:$K$32</definedName>
    <definedName name="RangoExpG9">'EXPERIENCIA DEL PROPONENTE'!$F$33:$K$33</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XEE24" i="1" l="1"/>
  <c r="XEF24" i="1"/>
  <c r="XEG24" i="1"/>
  <c r="XEH24" i="1"/>
  <c r="XEI24" i="1"/>
  <c r="XED24" i="1"/>
  <c r="XED32" i="1"/>
  <c r="XEI32" i="1"/>
  <c r="XEH31" i="1"/>
  <c r="XED33" i="1"/>
  <c r="XEI27" i="1"/>
  <c r="XEI29" i="1"/>
  <c r="XEK26" i="1"/>
  <c r="XEI28" i="1"/>
  <c r="XEH33" i="1"/>
  <c r="XEF28" i="1"/>
  <c r="XEI34" i="1"/>
  <c r="XEF29" i="1"/>
  <c r="XEG33" i="1"/>
  <c r="XEE30" i="1"/>
  <c r="XEI25" i="1"/>
  <c r="XEF32" i="1"/>
  <c r="XED31" i="1"/>
  <c r="XEG32" i="1"/>
  <c r="XEI31" i="1"/>
  <c r="XEH26" i="1"/>
  <c r="XEG29" i="1"/>
  <c r="XEI26" i="1"/>
  <c r="XEH27" i="1"/>
  <c r="XEF26" i="1"/>
  <c r="J34" i="1" l="1"/>
  <c r="J27" i="1"/>
  <c r="J28" i="1"/>
  <c r="J29" i="1"/>
  <c r="J30" i="1"/>
  <c r="J31" i="1"/>
  <c r="J32" i="1"/>
  <c r="J33" i="1"/>
  <c r="J26" i="1"/>
  <c r="J25" i="1"/>
  <c r="L25" i="1" s="1"/>
  <c r="XEF34" i="1"/>
  <c r="XEG26" i="1"/>
  <c r="XEH25" i="1"/>
  <c r="XEE33" i="1"/>
  <c r="XEG25" i="1"/>
  <c r="XEH29" i="1"/>
  <c r="XEG31" i="1"/>
  <c r="XED27" i="1"/>
  <c r="XEE34" i="1"/>
  <c r="XEE32" i="1"/>
  <c r="XEE25" i="1"/>
  <c r="XEE31" i="1"/>
  <c r="XEH28" i="1"/>
  <c r="XEG27" i="1"/>
  <c r="XEH34" i="1"/>
  <c r="XEE28" i="1"/>
  <c r="XEF33" i="1"/>
  <c r="XED34" i="1"/>
  <c r="XEG30" i="1"/>
  <c r="XED30" i="1"/>
  <c r="XED28" i="1"/>
  <c r="XEF25" i="1"/>
  <c r="XEG34" i="1"/>
  <c r="XEH32" i="1"/>
  <c r="L34" i="1" l="1"/>
  <c r="L33" i="1"/>
  <c r="L32" i="1"/>
  <c r="L31" i="1"/>
  <c r="L30" i="1"/>
  <c r="L29" i="1"/>
  <c r="L28" i="1"/>
  <c r="L27" i="1"/>
  <c r="L26" i="1"/>
  <c r="XED26" i="1"/>
  <c r="XEE27" i="1"/>
  <c r="XEI33" i="1"/>
  <c r="XEF27" i="1"/>
  <c r="XEG28" i="1"/>
  <c r="XED29" i="1"/>
  <c r="XEH30" i="1"/>
  <c r="XED25" i="1"/>
  <c r="XEF30" i="1"/>
  <c r="XEE26" i="1"/>
  <c r="XEE29" i="1"/>
  <c r="XEF31" i="1"/>
  <c r="XEI30" i="1"/>
  <c r="XEH35" i="1" l="1"/>
  <c r="XEI35" i="1"/>
  <c r="XEF35" i="1"/>
  <c r="XED35" i="1"/>
  <c r="XEE35" i="1"/>
  <c r="XEG35" i="1"/>
  <c r="L35" i="1"/>
  <c r="L36" i="1" s="1"/>
</calcChain>
</file>

<file path=xl/sharedStrings.xml><?xml version="1.0" encoding="utf-8"?>
<sst xmlns="http://schemas.openxmlformats.org/spreadsheetml/2006/main" count="35" uniqueCount="35">
  <si>
    <t>Año</t>
  </si>
  <si>
    <t>Salario Mínimo</t>
  </si>
  <si>
    <t>(Pesos Colombianos)</t>
  </si>
  <si>
    <t>Rama Judicial del Poder Público</t>
  </si>
  <si>
    <t>Consejo Superior de la Judicatura</t>
  </si>
  <si>
    <t>Verificacion Experiencia del Proponente</t>
  </si>
  <si>
    <t>NUMERO DE PROCESO:</t>
  </si>
  <si>
    <t>IP-32-2024</t>
  </si>
  <si>
    <t>OBJETO DEL PROCESO:</t>
  </si>
  <si>
    <t>Prestar el servicio de escenografía con el fin de crear un espacio para el montaje de la museografía para el fortalecimiento del Centro de Memoria del Holocausto del Palacio de Justicia y del Derecho a la Vida.</t>
  </si>
  <si>
    <t xml:space="preserve">NOMBRE DEL PROPONENTE: </t>
  </si>
  <si>
    <t>MENESES GOMEZ Y ASOCIADOS SAS</t>
  </si>
  <si>
    <t>Conformación del Proponente Plural</t>
  </si>
  <si>
    <t>No</t>
  </si>
  <si>
    <t>Integrante</t>
  </si>
  <si>
    <t xml:space="preserve">Tipo y Numero de Identificacion </t>
  </si>
  <si>
    <t>Porcentaje de Participación</t>
  </si>
  <si>
    <t>CONTRATOS EJECUTADOS</t>
  </si>
  <si>
    <t xml:space="preserve">EXPERIENCIA </t>
  </si>
  <si>
    <t>Observaciones</t>
  </si>
  <si>
    <t>Acreditar experiencia mediante la presentación de hasta tres (3) certificaciones, y para las Mipyme1 de hasta cinco (5) certificaciones de contratos ejecutados y terminados a satisfacción, expedidas por entidades públicas o privadas, cuyo objeto o alcance o actividades esté relacionados con la creación de escenarios y ambientaciones históricas, o la instalación de elementos en museos o teatros o centros de memoria, y el valor de la sumatoria de las certificaciones sea igual o superior al presupuesto oficial establecido para este proceso expresado en SMMLV.</t>
  </si>
  <si>
    <t>SMMLV Min</t>
  </si>
  <si>
    <t>ID</t>
  </si>
  <si>
    <t>Número del contrato certificado</t>
  </si>
  <si>
    <t>Nombre del contratista</t>
  </si>
  <si>
    <t>Nombre del contratante</t>
  </si>
  <si>
    <t xml:space="preserve">En caso de proponente plural indicar el nombre del integrante de la figura asociativa que acredita la experiencia </t>
  </si>
  <si>
    <t>Objeto del Contrato</t>
  </si>
  <si>
    <t>Valor del contrato o actividades</t>
  </si>
  <si>
    <t>Año de Terminación del Contrato</t>
  </si>
  <si>
    <t>Valor en SMMLV
(La conversión se realiza con el SMMLV del año
de terminación del contrato)</t>
  </si>
  <si>
    <t>Porcentaje de participación en el valor ejecutado como figura asociativa.</t>
  </si>
  <si>
    <t>Valor total en SMMLV afectado por el porcentaje de participación</t>
  </si>
  <si>
    <t>El proponente no adjunto a su oferta las certificaciones para acreditar la experiencia.                                                                                                                                                                                                                                                                                                                                                                                 En el término de traslado del informe de evaluación allegar las respectivas certificaciones a fin de habilitarse en el requisito de experiencia, certificaciones que deben cumplir los requisitos enunciados en el numeral 9.2 de la invitación.                                                                                                                                                                     
De conformidad con la Nota 1. del Numeral 9.2 de la invitación. En caso de no contar con la certificación o se requiera su aclaración, deberán anexar copia del contrato y acta de liquidación o de recibo final</t>
  </si>
  <si>
    <t>TOTAL (SMMLV)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</si>
</sst>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 #,##0.00;[Red]\-&quot;$&quot;\ #,##0.00"/>
    <numFmt numFmtId="44" formatCode="_-&quot;$&quot;\ * #,##0.00_-;\-&quot;$&quot;\ * #,##0.00_-;_-&quot;$&quot;\ * &quot;-&quot;??_-;_-@_-"/>
    <numFmt numFmtId="43" formatCode="_-* #,##0.00_-;\-* #,##0.00_-;_-* &quot;-&quot;??_-;_-@_-"/>
  </numFmts>
  <fonts count="26" x14ac:knownFonts="1">
    <font>
      <sz val="11"/>
      <color theme="1"/>
      <name val="Calibri"/>
      <family val="2"/>
      <scheme val="minor"/>
    </font>
    <font>
      <sz val="11"/>
      <color theme="1"/>
      <name val="Calibri"/>
      <family val="2"/>
      <scheme val="minor"/>
    </font>
    <font>
      <sz val="10"/>
      <name val="Arial"/>
      <family val="2"/>
    </font>
    <font>
      <b/>
      <sz val="12"/>
      <color rgb="FF212529"/>
      <name val="Segoe UI"/>
      <family val="2"/>
    </font>
    <font>
      <sz val="10"/>
      <color rgb="FF212529"/>
      <name val="Segoe UI"/>
      <family val="2"/>
    </font>
    <font>
      <sz val="16"/>
      <color theme="1"/>
      <name val="Calibri"/>
      <family val="2"/>
      <scheme val="minor"/>
    </font>
    <font>
      <sz val="12"/>
      <color theme="1"/>
      <name val="Calibri"/>
      <family val="2"/>
      <scheme val="minor"/>
    </font>
    <font>
      <sz val="11"/>
      <color rgb="FF9C0006"/>
      <name val="Calibri"/>
      <family val="2"/>
      <scheme val="minor"/>
    </font>
    <font>
      <b/>
      <sz val="11"/>
      <color theme="1"/>
      <name val="Calibri"/>
      <family val="2"/>
      <scheme val="minor"/>
    </font>
    <font>
      <b/>
      <i/>
      <sz val="16"/>
      <name val="Arial"/>
      <family val="2"/>
    </font>
    <font>
      <b/>
      <sz val="22"/>
      <name val="Arial"/>
      <family val="2"/>
    </font>
    <font>
      <b/>
      <sz val="16"/>
      <name val="Arial"/>
      <family val="2"/>
    </font>
    <font>
      <b/>
      <sz val="14"/>
      <name val="Arial"/>
      <family val="2"/>
    </font>
    <font>
      <b/>
      <sz val="11"/>
      <color rgb="FF000000"/>
      <name val="Arial"/>
      <family val="2"/>
    </font>
    <font>
      <sz val="10"/>
      <color rgb="FF000000"/>
      <name val="Arial"/>
      <family val="2"/>
    </font>
    <font>
      <sz val="11"/>
      <color rgb="FF000000"/>
      <name val="Arial"/>
      <family val="2"/>
    </font>
    <font>
      <b/>
      <sz val="14"/>
      <color rgb="FF000000"/>
      <name val="Arial"/>
      <family val="2"/>
    </font>
    <font>
      <b/>
      <sz val="12"/>
      <color rgb="FF000000"/>
      <name val="Arial"/>
      <family val="2"/>
    </font>
    <font>
      <b/>
      <sz val="12"/>
      <name val="Arial"/>
      <family val="2"/>
    </font>
    <font>
      <sz val="9"/>
      <name val="Arial"/>
      <family val="2"/>
    </font>
    <font>
      <sz val="9"/>
      <color rgb="FF000000"/>
      <name val="Arial"/>
      <family val="2"/>
    </font>
    <font>
      <b/>
      <sz val="11"/>
      <color rgb="FFFF0000"/>
      <name val="Calibri"/>
      <family val="2"/>
      <scheme val="minor"/>
    </font>
    <font>
      <sz val="12"/>
      <color rgb="FF000000"/>
      <name val="Arial"/>
      <family val="2"/>
    </font>
    <font>
      <b/>
      <sz val="11"/>
      <color theme="1"/>
      <name val="Arial"/>
      <family val="2"/>
    </font>
    <font>
      <sz val="8"/>
      <color rgb="FF000000"/>
      <name val="Arial"/>
      <family val="2"/>
    </font>
    <font>
      <sz val="12"/>
      <color theme="1"/>
      <name val="Arial"/>
      <family val="2"/>
    </font>
  </fonts>
  <fills count="14">
    <fill>
      <patternFill patternType="none"/>
    </fill>
    <fill>
      <patternFill patternType="gray125"/>
    </fill>
    <fill>
      <patternFill patternType="solid">
        <fgColor rgb="FFFFFFFF"/>
        <bgColor indexed="64"/>
      </patternFill>
    </fill>
    <fill>
      <patternFill patternType="solid">
        <fgColor rgb="FFFFC7CE"/>
      </patternFill>
    </fill>
    <fill>
      <patternFill patternType="solid">
        <fgColor theme="0" tint="-0.14999847407452621"/>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8" tint="0.39997558519241921"/>
        <bgColor indexed="64"/>
      </patternFill>
    </fill>
    <fill>
      <patternFill patternType="solid">
        <fgColor theme="4" tint="0.59999389629810485"/>
        <bgColor indexed="64"/>
      </patternFill>
    </fill>
    <fill>
      <patternFill patternType="solid">
        <fgColor rgb="FFFFC7CE"/>
        <bgColor indexed="64"/>
      </patternFill>
    </fill>
  </fills>
  <borders count="78">
    <border>
      <left/>
      <right/>
      <top/>
      <bottom/>
      <diagonal/>
    </border>
    <border>
      <left/>
      <right/>
      <top style="medium">
        <color rgb="FFDEE2E6"/>
      </top>
      <bottom/>
      <diagonal/>
    </border>
    <border>
      <left/>
      <right/>
      <top/>
      <bottom style="thick">
        <color rgb="FFDEE2E6"/>
      </bottom>
      <diagonal/>
    </border>
    <border>
      <left style="thin">
        <color rgb="FF000000"/>
      </left>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thin">
        <color rgb="FF000000"/>
      </left>
      <right/>
      <top style="thin">
        <color indexed="64"/>
      </top>
      <bottom style="hair">
        <color indexed="64"/>
      </bottom>
      <diagonal/>
    </border>
    <border>
      <left style="thin">
        <color rgb="FF000000"/>
      </left>
      <right style="thin">
        <color rgb="FF000000"/>
      </right>
      <top style="thin">
        <color indexed="64"/>
      </top>
      <bottom style="hair">
        <color indexed="64"/>
      </bottom>
      <diagonal/>
    </border>
    <border>
      <left style="thin">
        <color indexed="64"/>
      </left>
      <right/>
      <top style="thin">
        <color indexed="64"/>
      </top>
      <bottom style="hair">
        <color indexed="64"/>
      </bottom>
      <diagonal/>
    </border>
    <border>
      <left style="thin">
        <color rgb="FF000000"/>
      </left>
      <right/>
      <top style="hair">
        <color indexed="64"/>
      </top>
      <bottom style="hair">
        <color indexed="64"/>
      </bottom>
      <diagonal/>
    </border>
    <border>
      <left style="thin">
        <color rgb="FF000000"/>
      </left>
      <right style="thin">
        <color rgb="FF000000"/>
      </right>
      <top style="hair">
        <color indexed="64"/>
      </top>
      <bottom style="hair">
        <color indexed="64"/>
      </bottom>
      <diagonal/>
    </border>
    <border>
      <left/>
      <right style="thin">
        <color rgb="FF000000"/>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rgb="FF000000"/>
      </left>
      <right/>
      <top style="hair">
        <color indexed="64"/>
      </top>
      <bottom style="thin">
        <color indexed="64"/>
      </bottom>
      <diagonal/>
    </border>
    <border>
      <left style="thin">
        <color rgb="FF000000"/>
      </left>
      <right style="thin">
        <color rgb="FF000000"/>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rgb="FF000000"/>
      </right>
      <top style="thin">
        <color indexed="64"/>
      </top>
      <bottom style="hair">
        <color indexed="64"/>
      </bottom>
      <diagonal/>
    </border>
    <border>
      <left style="thin">
        <color rgb="FF000000"/>
      </left>
      <right style="medium">
        <color indexed="64"/>
      </right>
      <top style="thin">
        <color indexed="64"/>
      </top>
      <bottom style="hair">
        <color indexed="64"/>
      </bottom>
      <diagonal/>
    </border>
    <border>
      <left style="medium">
        <color indexed="64"/>
      </left>
      <right style="thin">
        <color rgb="FF000000"/>
      </right>
      <top style="hair">
        <color indexed="64"/>
      </top>
      <bottom style="hair">
        <color indexed="64"/>
      </bottom>
      <diagonal/>
    </border>
    <border>
      <left/>
      <right style="medium">
        <color indexed="64"/>
      </right>
      <top style="hair">
        <color indexed="64"/>
      </top>
      <bottom style="hair">
        <color indexed="64"/>
      </bottom>
      <diagonal/>
    </border>
    <border>
      <left style="thin">
        <color rgb="FF000000"/>
      </left>
      <right style="medium">
        <color indexed="64"/>
      </right>
      <top style="hair">
        <color indexed="64"/>
      </top>
      <bottom style="hair">
        <color indexed="64"/>
      </bottom>
      <diagonal/>
    </border>
    <border>
      <left style="medium">
        <color indexed="64"/>
      </left>
      <right style="thin">
        <color rgb="FF000000"/>
      </right>
      <top style="hair">
        <color indexed="64"/>
      </top>
      <bottom style="thin">
        <color indexed="64"/>
      </bottom>
      <diagonal/>
    </border>
    <border>
      <left style="thin">
        <color rgb="FF000000"/>
      </left>
      <right style="medium">
        <color indexed="64"/>
      </right>
      <top style="hair">
        <color indexed="64"/>
      </top>
      <bottom style="thin">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dotted">
        <color indexed="64"/>
      </top>
      <bottom style="thin">
        <color indexed="64"/>
      </bottom>
      <diagonal/>
    </border>
    <border>
      <left/>
      <right style="medium">
        <color indexed="64"/>
      </right>
      <top/>
      <bottom style="medium">
        <color indexed="64"/>
      </bottom>
      <diagonal/>
    </border>
    <border>
      <left/>
      <right style="thin">
        <color indexed="64"/>
      </right>
      <top/>
      <bottom/>
      <diagonal/>
    </border>
    <border>
      <left style="medium">
        <color indexed="64"/>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medium">
        <color indexed="64"/>
      </right>
      <top style="thin">
        <color indexed="64"/>
      </top>
      <bottom style="thin">
        <color rgb="FF000000"/>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medium">
        <color indexed="64"/>
      </right>
      <top style="thin">
        <color rgb="FF000000"/>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s>
  <cellStyleXfs count="8">
    <xf numFmtId="0" fontId="0" fillId="0" borderId="0"/>
    <xf numFmtId="0" fontId="1" fillId="0" borderId="0"/>
    <xf numFmtId="0" fontId="2" fillId="0" borderId="0"/>
    <xf numFmtId="43"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7" fillId="3" borderId="0" applyNumberFormat="0" applyBorder="0" applyAlignment="0" applyProtection="0"/>
    <xf numFmtId="44" fontId="1" fillId="0" borderId="0" applyFont="0" applyFill="0" applyBorder="0" applyAlignment="0" applyProtection="0"/>
  </cellStyleXfs>
  <cellXfs count="133">
    <xf numFmtId="0" fontId="0" fillId="0" borderId="0" xfId="0"/>
    <xf numFmtId="0" fontId="3" fillId="2" borderId="1" xfId="0" applyFont="1" applyFill="1" applyBorder="1" applyAlignment="1">
      <alignment horizontal="center" wrapText="1"/>
    </xf>
    <xf numFmtId="0" fontId="4" fillId="2" borderId="2" xfId="0" applyFont="1" applyFill="1" applyBorder="1" applyAlignment="1">
      <alignment horizontal="center" wrapText="1"/>
    </xf>
    <xf numFmtId="0" fontId="0" fillId="0" borderId="0" xfId="0" applyAlignment="1">
      <alignment horizontal="center"/>
    </xf>
    <xf numFmtId="8" fontId="0" fillId="0" borderId="0" xfId="0" applyNumberFormat="1"/>
    <xf numFmtId="0" fontId="20" fillId="0" borderId="12" xfId="0" applyFont="1" applyBorder="1" applyAlignment="1" applyProtection="1">
      <alignment horizontal="center" vertical="center" wrapText="1"/>
      <protection locked="0"/>
    </xf>
    <xf numFmtId="0" fontId="20" fillId="0" borderId="13" xfId="0" applyFont="1" applyBorder="1" applyAlignment="1" applyProtection="1">
      <alignment horizontal="center" vertical="center" wrapText="1"/>
      <protection locked="0"/>
    </xf>
    <xf numFmtId="9" fontId="20" fillId="0" borderId="14" xfId="5" applyFont="1" applyFill="1" applyBorder="1" applyAlignment="1" applyProtection="1">
      <alignment horizontal="center" vertical="center" wrapText="1"/>
      <protection locked="0"/>
    </xf>
    <xf numFmtId="0" fontId="20" fillId="0" borderId="15" xfId="0" applyFont="1" applyBorder="1" applyAlignment="1" applyProtection="1">
      <alignment horizontal="center" vertical="center" wrapText="1"/>
      <protection locked="0"/>
    </xf>
    <xf numFmtId="0" fontId="20" fillId="0" borderId="16" xfId="0" applyFont="1" applyBorder="1" applyAlignment="1" applyProtection="1">
      <alignment horizontal="center" vertical="center" wrapText="1"/>
      <protection locked="0"/>
    </xf>
    <xf numFmtId="0" fontId="20" fillId="0" borderId="17" xfId="0" applyFont="1" applyBorder="1" applyAlignment="1" applyProtection="1">
      <alignment horizontal="center" vertical="center" wrapText="1"/>
      <protection locked="0"/>
    </xf>
    <xf numFmtId="9" fontId="20" fillId="0" borderId="20" xfId="5" applyFont="1" applyFill="1" applyBorder="1" applyAlignment="1" applyProtection="1">
      <alignment horizontal="center" vertical="center" wrapText="1"/>
      <protection locked="0"/>
    </xf>
    <xf numFmtId="0" fontId="0" fillId="0" borderId="0" xfId="0" applyAlignment="1">
      <alignment horizontal="left" vertical="top"/>
    </xf>
    <xf numFmtId="0" fontId="0" fillId="0" borderId="3" xfId="0" applyBorder="1" applyAlignment="1">
      <alignment horizontal="left" vertical="top" wrapText="1"/>
    </xf>
    <xf numFmtId="0" fontId="0" fillId="0" borderId="0" xfId="0" applyAlignment="1">
      <alignment horizontal="left" vertical="top" wrapText="1"/>
    </xf>
    <xf numFmtId="0" fontId="10" fillId="0" borderId="0" xfId="0" applyFont="1" applyAlignment="1">
      <alignment horizontal="left" vertical="center" wrapText="1"/>
    </xf>
    <xf numFmtId="0" fontId="6" fillId="0" borderId="0" xfId="0" applyFont="1" applyAlignment="1">
      <alignment horizontal="left" vertical="top"/>
    </xf>
    <xf numFmtId="0" fontId="0" fillId="0" borderId="0" xfId="0" applyAlignment="1">
      <alignment horizontal="center" vertical="center"/>
    </xf>
    <xf numFmtId="4" fontId="21" fillId="3" borderId="33" xfId="6" applyNumberFormat="1" applyFont="1" applyBorder="1" applyAlignment="1" applyProtection="1">
      <alignment horizontal="center" vertical="center" wrapText="1"/>
    </xf>
    <xf numFmtId="0" fontId="0" fillId="0" borderId="28" xfId="0" applyBorder="1" applyAlignment="1">
      <alignment horizontal="center" vertical="center" wrapText="1"/>
    </xf>
    <xf numFmtId="0" fontId="0" fillId="0" borderId="0" xfId="0" applyAlignment="1" applyProtection="1">
      <alignment horizontal="left" vertical="top"/>
      <protection locked="0"/>
    </xf>
    <xf numFmtId="0" fontId="0" fillId="0" borderId="0" xfId="0" applyAlignment="1" applyProtection="1">
      <alignment horizontal="center" vertical="center"/>
      <protection locked="0"/>
    </xf>
    <xf numFmtId="0" fontId="0" fillId="0" borderId="0" xfId="0" applyAlignment="1">
      <alignment horizontal="left" vertical="center"/>
    </xf>
    <xf numFmtId="0" fontId="20" fillId="0" borderId="47" xfId="0" applyFont="1" applyBorder="1" applyAlignment="1" applyProtection="1">
      <alignment horizontal="center" vertical="center" wrapText="1"/>
      <protection locked="0"/>
    </xf>
    <xf numFmtId="0" fontId="20" fillId="0" borderId="49" xfId="0" applyFont="1" applyBorder="1" applyAlignment="1" applyProtection="1">
      <alignment horizontal="center" vertical="center" wrapText="1"/>
      <protection locked="0"/>
    </xf>
    <xf numFmtId="0" fontId="20" fillId="0" borderId="50" xfId="0" applyFont="1" applyBorder="1" applyAlignment="1" applyProtection="1">
      <alignment horizontal="center" vertical="center" wrapText="1"/>
      <protection locked="0"/>
    </xf>
    <xf numFmtId="1" fontId="13" fillId="4" borderId="51" xfId="0" applyNumberFormat="1" applyFont="1" applyFill="1" applyBorder="1" applyAlignment="1">
      <alignment horizontal="center" vertical="center" shrinkToFit="1"/>
    </xf>
    <xf numFmtId="0" fontId="20" fillId="0" borderId="22" xfId="0" applyFont="1" applyBorder="1" applyAlignment="1" applyProtection="1">
      <alignment horizontal="center" vertical="center" wrapText="1"/>
      <protection locked="0"/>
    </xf>
    <xf numFmtId="0" fontId="20" fillId="0" borderId="23" xfId="0" applyFont="1" applyBorder="1" applyAlignment="1" applyProtection="1">
      <alignment horizontal="center" vertical="center" wrapText="1"/>
      <protection locked="0"/>
    </xf>
    <xf numFmtId="0" fontId="20" fillId="0" borderId="52" xfId="0" applyFont="1" applyBorder="1" applyAlignment="1" applyProtection="1">
      <alignment horizontal="center" vertical="center" wrapText="1"/>
      <protection locked="0"/>
    </xf>
    <xf numFmtId="9" fontId="20" fillId="0" borderId="25" xfId="5" applyFont="1" applyFill="1" applyBorder="1" applyAlignment="1" applyProtection="1">
      <alignment horizontal="center" vertical="center" wrapText="1"/>
      <protection locked="0"/>
    </xf>
    <xf numFmtId="0" fontId="6" fillId="0" borderId="0" xfId="0" applyFont="1" applyAlignment="1" applyProtection="1">
      <alignment horizontal="left" vertical="top"/>
      <protection locked="0"/>
    </xf>
    <xf numFmtId="0" fontId="0" fillId="0" borderId="0" xfId="0" applyAlignment="1">
      <alignment horizontal="left" vertical="center" wrapText="1"/>
    </xf>
    <xf numFmtId="0" fontId="6" fillId="0" borderId="0" xfId="0" applyFont="1" applyAlignment="1">
      <alignment horizontal="left" vertical="top" wrapText="1"/>
    </xf>
    <xf numFmtId="0" fontId="0" fillId="0" borderId="0" xfId="0" applyAlignment="1">
      <alignment horizontal="center" vertical="center" wrapText="1"/>
    </xf>
    <xf numFmtId="0" fontId="0" fillId="0" borderId="0" xfId="0" applyAlignment="1">
      <alignment horizontal="center" vertical="top" wrapText="1"/>
    </xf>
    <xf numFmtId="0" fontId="5" fillId="0" borderId="0" xfId="0" applyFont="1" applyAlignment="1">
      <alignment horizontal="left" vertical="top"/>
    </xf>
    <xf numFmtId="0" fontId="5" fillId="0" borderId="0" xfId="0" applyFont="1" applyAlignment="1">
      <alignment horizontal="left" vertical="top" wrapText="1"/>
    </xf>
    <xf numFmtId="0" fontId="13" fillId="0" borderId="0" xfId="0" applyFont="1" applyAlignment="1">
      <alignment vertical="center" wrapText="1"/>
    </xf>
    <xf numFmtId="0" fontId="15" fillId="0" borderId="0" xfId="0" applyFont="1" applyAlignment="1">
      <alignment vertical="center" wrapText="1"/>
    </xf>
    <xf numFmtId="1" fontId="13" fillId="4" borderId="46" xfId="0" applyNumberFormat="1" applyFont="1" applyFill="1" applyBorder="1" applyAlignment="1">
      <alignment horizontal="center" vertical="center" shrinkToFit="1"/>
    </xf>
    <xf numFmtId="1" fontId="13" fillId="4" borderId="48" xfId="0" applyNumberFormat="1" applyFont="1" applyFill="1" applyBorder="1" applyAlignment="1">
      <alignment horizontal="center" vertical="center" shrinkToFit="1"/>
    </xf>
    <xf numFmtId="0" fontId="11" fillId="0" borderId="0" xfId="0" applyFont="1" applyAlignment="1" applyProtection="1">
      <alignment vertical="center"/>
      <protection locked="0"/>
    </xf>
    <xf numFmtId="0" fontId="5" fillId="0" borderId="0" xfId="0" applyFont="1" applyAlignment="1" applyProtection="1">
      <alignment horizontal="left" vertical="top"/>
      <protection locked="0"/>
    </xf>
    <xf numFmtId="0" fontId="11" fillId="0" borderId="0" xfId="0" applyFont="1" applyAlignment="1" applyProtection="1">
      <alignment vertical="center" wrapText="1"/>
      <protection locked="0"/>
    </xf>
    <xf numFmtId="0" fontId="13" fillId="0" borderId="53" xfId="0" applyFont="1" applyBorder="1" applyAlignment="1">
      <alignment horizontal="center" vertical="center" wrapText="1"/>
    </xf>
    <xf numFmtId="0" fontId="22" fillId="0" borderId="18" xfId="0" applyFont="1" applyBorder="1" applyAlignment="1">
      <alignment horizontal="center" vertical="center" wrapText="1"/>
    </xf>
    <xf numFmtId="0" fontId="14" fillId="0" borderId="19" xfId="0" applyFont="1" applyBorder="1" applyAlignment="1" applyProtection="1">
      <alignment horizontal="center" vertical="center" wrapText="1"/>
      <protection locked="0"/>
    </xf>
    <xf numFmtId="0" fontId="6" fillId="0" borderId="56" xfId="0" applyFont="1" applyBorder="1" applyAlignment="1">
      <alignment horizontal="center" vertical="center"/>
    </xf>
    <xf numFmtId="0" fontId="14" fillId="0" borderId="57" xfId="0" applyFont="1" applyBorder="1" applyAlignment="1" applyProtection="1">
      <alignment horizontal="center" vertical="center" wrapText="1"/>
      <protection locked="0"/>
    </xf>
    <xf numFmtId="0" fontId="0" fillId="0" borderId="64" xfId="0" applyBorder="1"/>
    <xf numFmtId="2" fontId="18" fillId="8" borderId="45" xfId="4" applyNumberFormat="1" applyFont="1" applyFill="1" applyBorder="1" applyAlignment="1" applyProtection="1">
      <alignment horizontal="center" vertical="center" wrapText="1"/>
      <protection locked="0"/>
    </xf>
    <xf numFmtId="0" fontId="20" fillId="0" borderId="19" xfId="0" applyFont="1" applyBorder="1" applyAlignment="1" applyProtection="1">
      <alignment horizontal="center" vertical="center" wrapText="1"/>
      <protection locked="0"/>
    </xf>
    <xf numFmtId="0" fontId="14" fillId="10" borderId="21" xfId="0" applyFont="1" applyFill="1" applyBorder="1" applyAlignment="1">
      <alignment horizontal="center" vertical="center" wrapText="1"/>
    </xf>
    <xf numFmtId="0" fontId="20" fillId="0" borderId="25" xfId="0" applyFont="1" applyBorder="1" applyAlignment="1" applyProtection="1">
      <alignment horizontal="center" vertical="center" wrapText="1"/>
      <protection locked="0"/>
    </xf>
    <xf numFmtId="0" fontId="14" fillId="10" borderId="26" xfId="0" applyFont="1" applyFill="1" applyBorder="1" applyAlignment="1">
      <alignment horizontal="center" vertical="center" wrapText="1"/>
    </xf>
    <xf numFmtId="44" fontId="20" fillId="0" borderId="19" xfId="7" applyFont="1" applyBorder="1" applyAlignment="1" applyProtection="1">
      <alignment horizontal="center" vertical="center" wrapText="1"/>
      <protection locked="0"/>
    </xf>
    <xf numFmtId="44" fontId="20" fillId="0" borderId="69" xfId="7" applyFont="1" applyFill="1" applyBorder="1" applyAlignment="1" applyProtection="1">
      <alignment horizontal="center" vertical="center" wrapText="1"/>
      <protection locked="0"/>
    </xf>
    <xf numFmtId="0" fontId="20" fillId="0" borderId="69" xfId="4" applyNumberFormat="1" applyFont="1" applyFill="1" applyBorder="1" applyAlignment="1" applyProtection="1">
      <alignment horizontal="center" vertical="center" wrapText="1"/>
      <protection locked="0"/>
    </xf>
    <xf numFmtId="0" fontId="14" fillId="10" borderId="70" xfId="0" applyFont="1" applyFill="1" applyBorder="1" applyAlignment="1">
      <alignment horizontal="center" vertical="center" wrapText="1"/>
    </xf>
    <xf numFmtId="0" fontId="24" fillId="0" borderId="18" xfId="0" applyFont="1" applyBorder="1" applyAlignment="1" applyProtection="1">
      <alignment horizontal="center" vertical="center" wrapText="1"/>
      <protection locked="0"/>
    </xf>
    <xf numFmtId="0" fontId="24" fillId="0" borderId="24" xfId="0" applyFont="1" applyBorder="1" applyAlignment="1" applyProtection="1">
      <alignment horizontal="center" vertical="center" wrapText="1"/>
      <protection locked="0"/>
    </xf>
    <xf numFmtId="2" fontId="14" fillId="7" borderId="69" xfId="0" applyNumberFormat="1" applyFont="1" applyFill="1" applyBorder="1" applyAlignment="1">
      <alignment horizontal="center" vertical="center" wrapText="1"/>
    </xf>
    <xf numFmtId="2" fontId="14" fillId="7" borderId="19" xfId="0" applyNumberFormat="1" applyFont="1" applyFill="1" applyBorder="1" applyAlignment="1">
      <alignment horizontal="center" vertical="center" wrapText="1"/>
    </xf>
    <xf numFmtId="2" fontId="14" fillId="7" borderId="25" xfId="0" applyNumberFormat="1" applyFont="1" applyFill="1" applyBorder="1" applyAlignment="1">
      <alignment horizontal="center" vertical="center" wrapText="1"/>
    </xf>
    <xf numFmtId="0" fontId="23" fillId="0" borderId="54" xfId="0" applyFont="1" applyBorder="1" applyAlignment="1">
      <alignment horizontal="center" vertical="center" wrapText="1"/>
    </xf>
    <xf numFmtId="4" fontId="12" fillId="12" borderId="62" xfId="0" applyNumberFormat="1" applyFont="1" applyFill="1" applyBorder="1" applyAlignment="1">
      <alignment horizontal="center" vertical="center" wrapText="1"/>
    </xf>
    <xf numFmtId="0" fontId="23" fillId="0" borderId="55" xfId="0" applyFont="1" applyBorder="1" applyAlignment="1">
      <alignment horizontal="center" vertical="center" wrapText="1"/>
    </xf>
    <xf numFmtId="10" fontId="14" fillId="0" borderId="21" xfId="5" applyNumberFormat="1" applyFont="1" applyBorder="1" applyAlignment="1" applyProtection="1">
      <alignment horizontal="center" vertical="center" wrapText="1"/>
      <protection locked="0"/>
    </xf>
    <xf numFmtId="10" fontId="14" fillId="0" borderId="58" xfId="5" applyNumberFormat="1" applyFont="1" applyBorder="1" applyAlignment="1" applyProtection="1">
      <alignment horizontal="center" vertical="center" wrapText="1"/>
      <protection locked="0"/>
    </xf>
    <xf numFmtId="4" fontId="18" fillId="7" borderId="42" xfId="0" applyNumberFormat="1" applyFont="1" applyFill="1" applyBorder="1" applyAlignment="1">
      <alignment vertical="center" wrapText="1"/>
    </xf>
    <xf numFmtId="4" fontId="18" fillId="7" borderId="0" xfId="0" applyNumberFormat="1" applyFont="1" applyFill="1" applyAlignment="1">
      <alignment vertical="center" wrapText="1"/>
    </xf>
    <xf numFmtId="4" fontId="18" fillId="7" borderId="65" xfId="0" applyNumberFormat="1" applyFont="1" applyFill="1" applyBorder="1" applyAlignment="1">
      <alignment vertical="center" wrapText="1"/>
    </xf>
    <xf numFmtId="4" fontId="18" fillId="7" borderId="0" xfId="0" applyNumberFormat="1" applyFont="1" applyFill="1" applyAlignment="1">
      <alignment horizontal="right" vertical="center" wrapText="1"/>
    </xf>
    <xf numFmtId="0" fontId="11" fillId="8" borderId="0" xfId="0" applyFont="1" applyFill="1" applyAlignment="1" applyProtection="1">
      <alignment vertical="center"/>
      <protection locked="0"/>
    </xf>
    <xf numFmtId="0" fontId="5" fillId="8" borderId="0" xfId="0" applyFont="1" applyFill="1" applyAlignment="1" applyProtection="1">
      <alignment horizontal="left" vertical="top"/>
      <protection locked="0"/>
    </xf>
    <xf numFmtId="0" fontId="11" fillId="8" borderId="0" xfId="0" applyFont="1" applyFill="1" applyAlignment="1" applyProtection="1">
      <alignment vertical="center" wrapText="1"/>
      <protection locked="0"/>
    </xf>
    <xf numFmtId="0" fontId="3" fillId="2" borderId="1" xfId="0" applyFont="1" applyFill="1" applyBorder="1" applyAlignment="1">
      <alignment horizontal="center" wrapText="1"/>
    </xf>
    <xf numFmtId="0" fontId="3" fillId="2" borderId="2" xfId="0" applyFont="1" applyFill="1" applyBorder="1" applyAlignment="1">
      <alignment horizontal="center" wrapText="1"/>
    </xf>
    <xf numFmtId="0" fontId="25" fillId="13" borderId="75" xfId="0" applyFont="1" applyFill="1" applyBorder="1" applyAlignment="1" applyProtection="1">
      <alignment horizontal="center" vertical="center" wrapText="1"/>
      <protection locked="0"/>
    </xf>
    <xf numFmtId="0" fontId="25" fillId="13" borderId="76" xfId="0" applyFont="1" applyFill="1" applyBorder="1" applyAlignment="1" applyProtection="1">
      <alignment horizontal="center" vertical="center" wrapText="1"/>
      <protection locked="0"/>
    </xf>
    <xf numFmtId="0" fontId="25" fillId="13" borderId="77" xfId="0" applyFont="1" applyFill="1" applyBorder="1" applyAlignment="1" applyProtection="1">
      <alignment horizontal="center" vertical="center" wrapText="1"/>
      <protection locked="0"/>
    </xf>
    <xf numFmtId="0" fontId="11" fillId="0" borderId="0" xfId="0" applyFont="1" applyAlignment="1" applyProtection="1">
      <alignment horizontal="left" vertical="center" wrapText="1"/>
      <protection locked="0"/>
    </xf>
    <xf numFmtId="0" fontId="14" fillId="0" borderId="19" xfId="0" applyFont="1" applyBorder="1" applyAlignment="1" applyProtection="1">
      <alignment horizontal="center" vertical="center"/>
      <protection locked="0"/>
    </xf>
    <xf numFmtId="0" fontId="17" fillId="0" borderId="36" xfId="0" applyFont="1" applyBorder="1" applyAlignment="1">
      <alignment horizontal="center" vertical="center" wrapText="1"/>
    </xf>
    <xf numFmtId="0" fontId="17" fillId="0" borderId="37" xfId="0" applyFont="1" applyBorder="1" applyAlignment="1">
      <alignment horizontal="center" vertical="center" wrapText="1"/>
    </xf>
    <xf numFmtId="0" fontId="17" fillId="0" borderId="38" xfId="0" applyFont="1" applyBorder="1" applyAlignment="1">
      <alignment horizontal="center" vertical="center" wrapText="1"/>
    </xf>
    <xf numFmtId="0" fontId="11" fillId="0" borderId="0" xfId="0" applyFont="1" applyAlignment="1">
      <alignment horizontal="left" vertical="center"/>
    </xf>
    <xf numFmtId="0" fontId="11" fillId="8" borderId="0" xfId="0" applyFont="1" applyFill="1" applyAlignment="1">
      <alignment horizontal="left" vertical="center"/>
    </xf>
    <xf numFmtId="0" fontId="8" fillId="5" borderId="39" xfId="0" applyFont="1" applyFill="1" applyBorder="1" applyAlignment="1">
      <alignment horizontal="center" vertical="center" wrapText="1"/>
    </xf>
    <xf numFmtId="0" fontId="8" fillId="5" borderId="40" xfId="0" applyFont="1" applyFill="1" applyBorder="1" applyAlignment="1">
      <alignment horizontal="center" vertical="center" wrapText="1"/>
    </xf>
    <xf numFmtId="0" fontId="8" fillId="5" borderId="41" xfId="0" applyFont="1" applyFill="1" applyBorder="1" applyAlignment="1">
      <alignment horizontal="center" vertical="center" wrapText="1"/>
    </xf>
    <xf numFmtId="0" fontId="8" fillId="5" borderId="42" xfId="0" applyFont="1" applyFill="1" applyBorder="1" applyAlignment="1">
      <alignment horizontal="center" vertical="center" wrapText="1"/>
    </xf>
    <xf numFmtId="0" fontId="8" fillId="5" borderId="0" xfId="0" applyFont="1" applyFill="1" applyAlignment="1">
      <alignment horizontal="center" vertical="center" wrapText="1"/>
    </xf>
    <xf numFmtId="0" fontId="8" fillId="5" borderId="4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8" fillId="5" borderId="5" xfId="0" applyFont="1" applyFill="1" applyBorder="1" applyAlignment="1">
      <alignment horizontal="center" vertical="center" wrapText="1"/>
    </xf>
    <xf numFmtId="0" fontId="8" fillId="5" borderId="6" xfId="0" applyFont="1" applyFill="1" applyBorder="1" applyAlignment="1">
      <alignment horizontal="center" vertical="center" wrapText="1"/>
    </xf>
    <xf numFmtId="0" fontId="8" fillId="5" borderId="59" xfId="0" applyFont="1" applyFill="1" applyBorder="1" applyAlignment="1">
      <alignment horizontal="center" vertical="center" wrapText="1"/>
    </xf>
    <xf numFmtId="0" fontId="8" fillId="5" borderId="60" xfId="0" applyFont="1" applyFill="1" applyBorder="1" applyAlignment="1">
      <alignment horizontal="center" vertical="center" wrapText="1"/>
    </xf>
    <xf numFmtId="0" fontId="8" fillId="5" borderId="63" xfId="0" applyFont="1" applyFill="1" applyBorder="1" applyAlignment="1">
      <alignment horizontal="center" vertical="center" wrapText="1"/>
    </xf>
    <xf numFmtId="0" fontId="19" fillId="10" borderId="73"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1" fillId="0" borderId="0" xfId="0" quotePrefix="1" applyFont="1" applyAlignment="1">
      <alignment horizontal="left" vertical="center" wrapText="1"/>
    </xf>
    <xf numFmtId="0" fontId="12" fillId="0" borderId="0" xfId="0" applyFont="1" applyAlignment="1">
      <alignment horizontal="left" vertical="center" wrapText="1"/>
    </xf>
    <xf numFmtId="0" fontId="14" fillId="6" borderId="7" xfId="0" applyFont="1" applyFill="1" applyBorder="1" applyAlignment="1">
      <alignment horizontal="center" vertical="center" wrapText="1"/>
    </xf>
    <xf numFmtId="0" fontId="14" fillId="6" borderId="8" xfId="0" applyFont="1" applyFill="1" applyBorder="1" applyAlignment="1">
      <alignment horizontal="center" vertical="center" wrapText="1"/>
    </xf>
    <xf numFmtId="0" fontId="14" fillId="6" borderId="61" xfId="0" applyFont="1" applyFill="1" applyBorder="1" applyAlignment="1">
      <alignment horizontal="center" vertical="center" wrapText="1"/>
    </xf>
    <xf numFmtId="0" fontId="14" fillId="6" borderId="32" xfId="0" applyFont="1" applyFill="1" applyBorder="1" applyAlignment="1">
      <alignment horizontal="center" vertical="center" wrapText="1"/>
    </xf>
    <xf numFmtId="0" fontId="13" fillId="0" borderId="54" xfId="0" applyFont="1" applyBorder="1" applyAlignment="1">
      <alignment horizontal="center" vertical="center" wrapText="1"/>
    </xf>
    <xf numFmtId="0" fontId="14" fillId="0" borderId="57" xfId="0" applyFont="1" applyBorder="1" applyAlignment="1" applyProtection="1">
      <alignment horizontal="center" vertical="center"/>
      <protection locked="0"/>
    </xf>
    <xf numFmtId="4" fontId="12" fillId="12" borderId="34" xfId="0" applyNumberFormat="1" applyFont="1" applyFill="1" applyBorder="1" applyAlignment="1">
      <alignment horizontal="center" vertical="center" wrapText="1"/>
    </xf>
    <xf numFmtId="4" fontId="12" fillId="12" borderId="35" xfId="0" applyNumberFormat="1" applyFont="1" applyFill="1" applyBorder="1" applyAlignment="1">
      <alignment horizontal="center" vertical="center" wrapText="1"/>
    </xf>
    <xf numFmtId="0" fontId="0" fillId="11" borderId="34" xfId="0" applyFill="1" applyBorder="1" applyAlignment="1">
      <alignment horizontal="center" vertical="top"/>
    </xf>
    <xf numFmtId="0" fontId="0" fillId="11" borderId="35" xfId="0" applyFill="1" applyBorder="1" applyAlignment="1">
      <alignment horizontal="center" vertical="top"/>
    </xf>
    <xf numFmtId="0" fontId="0" fillId="11" borderId="33" xfId="0" applyFill="1" applyBorder="1" applyAlignment="1">
      <alignment horizontal="center" vertical="top"/>
    </xf>
    <xf numFmtId="0" fontId="19" fillId="9" borderId="72" xfId="0" applyFont="1" applyFill="1" applyBorder="1" applyAlignment="1">
      <alignment horizontal="center" vertical="center" wrapText="1"/>
    </xf>
    <xf numFmtId="0" fontId="19" fillId="9" borderId="67" xfId="0" applyFont="1" applyFill="1" applyBorder="1" applyAlignment="1">
      <alignment horizontal="center" vertical="center" wrapText="1"/>
    </xf>
    <xf numFmtId="0" fontId="2" fillId="9" borderId="10" xfId="0" applyFont="1" applyFill="1" applyBorder="1" applyAlignment="1">
      <alignment horizontal="center" vertical="center" wrapText="1"/>
    </xf>
    <xf numFmtId="0" fontId="2" fillId="9" borderId="44" xfId="0" applyFont="1" applyFill="1" applyBorder="1" applyAlignment="1">
      <alignment horizontal="center" vertical="center" wrapText="1"/>
    </xf>
    <xf numFmtId="0" fontId="2" fillId="9" borderId="9" xfId="0" applyFont="1" applyFill="1" applyBorder="1" applyAlignment="1">
      <alignment horizontal="center" vertical="center" wrapText="1"/>
    </xf>
    <xf numFmtId="0" fontId="2" fillId="9" borderId="11" xfId="0" applyFont="1" applyFill="1" applyBorder="1" applyAlignment="1">
      <alignment horizontal="center" vertical="center" wrapText="1"/>
    </xf>
    <xf numFmtId="0" fontId="2" fillId="9" borderId="27" xfId="0" applyFont="1" applyFill="1" applyBorder="1" applyAlignment="1">
      <alignment horizontal="center" vertical="center" wrapText="1"/>
    </xf>
    <xf numFmtId="0" fontId="2" fillId="9" borderId="45" xfId="0" applyFont="1" applyFill="1" applyBorder="1" applyAlignment="1">
      <alignment horizontal="center" vertical="center" wrapText="1"/>
    </xf>
    <xf numFmtId="0" fontId="19" fillId="9" borderId="71" xfId="0" applyFont="1" applyFill="1" applyBorder="1" applyAlignment="1">
      <alignment horizontal="center" vertical="center" wrapText="1"/>
    </xf>
    <xf numFmtId="0" fontId="19" fillId="9" borderId="66" xfId="0" applyFont="1" applyFill="1" applyBorder="1" applyAlignment="1">
      <alignment horizontal="center" vertical="center" wrapText="1"/>
    </xf>
    <xf numFmtId="0" fontId="16" fillId="6" borderId="29" xfId="0" applyFont="1" applyFill="1" applyBorder="1" applyAlignment="1">
      <alignment horizontal="center" vertical="center" wrapText="1"/>
    </xf>
    <xf numFmtId="0" fontId="16" fillId="6" borderId="30" xfId="0" applyFont="1" applyFill="1" applyBorder="1" applyAlignment="1">
      <alignment horizontal="center" vertical="center" wrapText="1"/>
    </xf>
    <xf numFmtId="0" fontId="16" fillId="6" borderId="74" xfId="0" applyFont="1" applyFill="1" applyBorder="1" applyAlignment="1">
      <alignment horizontal="center" vertical="center" wrapText="1"/>
    </xf>
    <xf numFmtId="0" fontId="16" fillId="6" borderId="31" xfId="0" applyFont="1" applyFill="1" applyBorder="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horizontal="center" vertical="center" wrapText="1"/>
    </xf>
    <xf numFmtId="0" fontId="11" fillId="0" borderId="0" xfId="0" applyFont="1" applyAlignment="1">
      <alignment horizontal="left" vertical="center" wrapText="1"/>
    </xf>
  </cellXfs>
  <cellStyles count="8">
    <cellStyle name="Incorrecto" xfId="6" builtinId="27"/>
    <cellStyle name="Millares" xfId="4" builtinId="3"/>
    <cellStyle name="Millares 2" xfId="3" xr:uid="{00000000-0005-0000-0000-000001000000}"/>
    <cellStyle name="Moneda" xfId="7" builtinId="4"/>
    <cellStyle name="Normal" xfId="0" builtinId="0"/>
    <cellStyle name="Normal 10 2" xfId="2" xr:uid="{00000000-0005-0000-0000-000003000000}"/>
    <cellStyle name="Normal 3" xfId="1" xr:uid="{00000000-0005-0000-0000-000004000000}"/>
    <cellStyle name="Porcentaje" xfId="5" builtinId="5"/>
  </cellStyles>
  <dxfs count="10">
    <dxf>
      <font>
        <b/>
        <i val="0"/>
      </font>
      <fill>
        <patternFill>
          <bgColor rgb="FFFFC000"/>
        </patternFill>
      </fill>
    </dxf>
    <dxf>
      <font>
        <b val="0"/>
        <i val="0"/>
      </font>
      <fill>
        <patternFill>
          <bgColor rgb="FF92D050"/>
        </patternFill>
      </fill>
    </dxf>
    <dxf>
      <font>
        <b val="0"/>
        <i val="0"/>
      </font>
      <fill>
        <patternFill>
          <bgColor rgb="FFFF0000"/>
        </patternFill>
      </fill>
    </dxf>
    <dxf>
      <fill>
        <patternFill>
          <bgColor theme="7" tint="0.79998168889431442"/>
        </patternFill>
      </fill>
    </dxf>
    <dxf>
      <font>
        <color theme="0"/>
      </font>
      <fill>
        <patternFill patternType="none">
          <bgColor auto="1"/>
        </patternFill>
      </fill>
    </dxf>
    <dxf>
      <font>
        <b/>
        <i val="0"/>
      </font>
      <fill>
        <patternFill>
          <bgColor rgb="FFFFC000"/>
        </patternFill>
      </fill>
    </dxf>
    <dxf>
      <font>
        <b val="0"/>
        <i val="0"/>
      </font>
      <fill>
        <patternFill>
          <bgColor rgb="FF92D050"/>
        </patternFill>
      </fill>
    </dxf>
    <dxf>
      <font>
        <b val="0"/>
        <i val="0"/>
      </font>
      <fill>
        <patternFill>
          <bgColor rgb="FFFF0000"/>
        </patternFill>
      </fill>
    </dxf>
    <dxf>
      <fill>
        <patternFill>
          <bgColor theme="9" tint="0.79998168889431442"/>
        </patternFill>
      </fill>
    </dxf>
    <dxf>
      <font>
        <b/>
        <i val="0"/>
        <strike val="0"/>
        <color auto="1"/>
      </font>
      <fill>
        <patternFill>
          <bgColor theme="9" tint="0.59996337778862885"/>
        </patternFill>
      </fill>
    </dxf>
  </dxfs>
  <tableStyles count="0" defaultTableStyle="TableStyleMedium2" defaultPivotStyle="PivotStyleLight16"/>
  <colors>
    <mruColors>
      <color rgb="FFFFC7CE"/>
      <color rgb="FFFD7777"/>
      <color rgb="FF9C0006"/>
      <color rgb="FFFFCEC2"/>
      <color rgb="FFFF8B8B"/>
      <color rgb="FF2DF37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lineChart>
        <c:grouping val="standard"/>
        <c:varyColors val="0"/>
        <c:ser>
          <c:idx val="1"/>
          <c:order val="0"/>
          <c:tx>
            <c:strRef>
              <c:f>SMMLV!$B$1:$B$2</c:f>
              <c:strCache>
                <c:ptCount val="2"/>
                <c:pt idx="0">
                  <c:v>Salario Mínimo</c:v>
                </c:pt>
                <c:pt idx="1">
                  <c:v>(Pesos Colombianos)</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SMMLV!$A$3:$A$43</c:f>
              <c:numCache>
                <c:formatCode>General</c:formatCode>
                <c:ptCount val="41"/>
                <c:pt idx="0">
                  <c:v>2024</c:v>
                </c:pt>
                <c:pt idx="1">
                  <c:v>2023</c:v>
                </c:pt>
                <c:pt idx="2">
                  <c:v>2022</c:v>
                </c:pt>
                <c:pt idx="3">
                  <c:v>2021</c:v>
                </c:pt>
                <c:pt idx="4">
                  <c:v>2020</c:v>
                </c:pt>
                <c:pt idx="5">
                  <c:v>2019</c:v>
                </c:pt>
                <c:pt idx="6">
                  <c:v>2018</c:v>
                </c:pt>
                <c:pt idx="7">
                  <c:v>2017</c:v>
                </c:pt>
                <c:pt idx="8">
                  <c:v>2016</c:v>
                </c:pt>
                <c:pt idx="9">
                  <c:v>2015</c:v>
                </c:pt>
                <c:pt idx="10">
                  <c:v>2014</c:v>
                </c:pt>
                <c:pt idx="11">
                  <c:v>2013</c:v>
                </c:pt>
                <c:pt idx="12">
                  <c:v>2012</c:v>
                </c:pt>
                <c:pt idx="13">
                  <c:v>2011</c:v>
                </c:pt>
                <c:pt idx="14">
                  <c:v>2010</c:v>
                </c:pt>
                <c:pt idx="15">
                  <c:v>2009</c:v>
                </c:pt>
                <c:pt idx="16">
                  <c:v>2008</c:v>
                </c:pt>
                <c:pt idx="17">
                  <c:v>2007</c:v>
                </c:pt>
                <c:pt idx="18">
                  <c:v>2006</c:v>
                </c:pt>
                <c:pt idx="19">
                  <c:v>2005</c:v>
                </c:pt>
                <c:pt idx="20">
                  <c:v>2004</c:v>
                </c:pt>
                <c:pt idx="21">
                  <c:v>2003</c:v>
                </c:pt>
                <c:pt idx="22">
                  <c:v>2002</c:v>
                </c:pt>
                <c:pt idx="23">
                  <c:v>2001</c:v>
                </c:pt>
                <c:pt idx="24">
                  <c:v>2000</c:v>
                </c:pt>
                <c:pt idx="25">
                  <c:v>1999</c:v>
                </c:pt>
                <c:pt idx="26">
                  <c:v>1998</c:v>
                </c:pt>
                <c:pt idx="27">
                  <c:v>1997</c:v>
                </c:pt>
                <c:pt idx="28">
                  <c:v>1996</c:v>
                </c:pt>
                <c:pt idx="29">
                  <c:v>1995</c:v>
                </c:pt>
                <c:pt idx="30">
                  <c:v>1994</c:v>
                </c:pt>
                <c:pt idx="31">
                  <c:v>1993</c:v>
                </c:pt>
                <c:pt idx="32">
                  <c:v>1992</c:v>
                </c:pt>
                <c:pt idx="33">
                  <c:v>1991</c:v>
                </c:pt>
                <c:pt idx="34">
                  <c:v>1990</c:v>
                </c:pt>
                <c:pt idx="35">
                  <c:v>1989</c:v>
                </c:pt>
                <c:pt idx="36">
                  <c:v>1988</c:v>
                </c:pt>
                <c:pt idx="37">
                  <c:v>1987</c:v>
                </c:pt>
                <c:pt idx="38">
                  <c:v>1986</c:v>
                </c:pt>
                <c:pt idx="39">
                  <c:v>1985</c:v>
                </c:pt>
                <c:pt idx="40">
                  <c:v>1984</c:v>
                </c:pt>
              </c:numCache>
            </c:numRef>
          </c:cat>
          <c:val>
            <c:numRef>
              <c:f>SMMLV!$B$3:$B$43</c:f>
              <c:numCache>
                <c:formatCode>"$"#,##0.00_);[Red]\("$"#,##0.00\)</c:formatCode>
                <c:ptCount val="41"/>
                <c:pt idx="0">
                  <c:v>1300000</c:v>
                </c:pt>
                <c:pt idx="1">
                  <c:v>1160000</c:v>
                </c:pt>
                <c:pt idx="2">
                  <c:v>1000000</c:v>
                </c:pt>
                <c:pt idx="3">
                  <c:v>908526</c:v>
                </c:pt>
                <c:pt idx="4">
                  <c:v>877803</c:v>
                </c:pt>
                <c:pt idx="5">
                  <c:v>828116</c:v>
                </c:pt>
                <c:pt idx="6">
                  <c:v>781242</c:v>
                </c:pt>
                <c:pt idx="7">
                  <c:v>737717</c:v>
                </c:pt>
                <c:pt idx="8">
                  <c:v>689455</c:v>
                </c:pt>
                <c:pt idx="9">
                  <c:v>644350</c:v>
                </c:pt>
                <c:pt idx="10">
                  <c:v>616000</c:v>
                </c:pt>
                <c:pt idx="11">
                  <c:v>589500</c:v>
                </c:pt>
                <c:pt idx="12">
                  <c:v>566700</c:v>
                </c:pt>
                <c:pt idx="13">
                  <c:v>535600</c:v>
                </c:pt>
                <c:pt idx="14">
                  <c:v>515000</c:v>
                </c:pt>
                <c:pt idx="15">
                  <c:v>496900</c:v>
                </c:pt>
                <c:pt idx="16">
                  <c:v>461500</c:v>
                </c:pt>
                <c:pt idx="17">
                  <c:v>433700</c:v>
                </c:pt>
                <c:pt idx="18">
                  <c:v>408000</c:v>
                </c:pt>
                <c:pt idx="19">
                  <c:v>381500</c:v>
                </c:pt>
                <c:pt idx="20">
                  <c:v>358000</c:v>
                </c:pt>
                <c:pt idx="21">
                  <c:v>332000</c:v>
                </c:pt>
                <c:pt idx="22">
                  <c:v>309000</c:v>
                </c:pt>
                <c:pt idx="23">
                  <c:v>286000</c:v>
                </c:pt>
                <c:pt idx="24">
                  <c:v>260100</c:v>
                </c:pt>
                <c:pt idx="25">
                  <c:v>236460</c:v>
                </c:pt>
                <c:pt idx="26">
                  <c:v>203826</c:v>
                </c:pt>
                <c:pt idx="27">
                  <c:v>172005</c:v>
                </c:pt>
                <c:pt idx="28">
                  <c:v>142125</c:v>
                </c:pt>
                <c:pt idx="29">
                  <c:v>118934</c:v>
                </c:pt>
                <c:pt idx="30">
                  <c:v>98700</c:v>
                </c:pt>
                <c:pt idx="31">
                  <c:v>81510</c:v>
                </c:pt>
                <c:pt idx="32">
                  <c:v>65190</c:v>
                </c:pt>
                <c:pt idx="33">
                  <c:v>51720</c:v>
                </c:pt>
                <c:pt idx="34">
                  <c:v>41025</c:v>
                </c:pt>
                <c:pt idx="35">
                  <c:v>32560</c:v>
                </c:pt>
                <c:pt idx="36">
                  <c:v>25637</c:v>
                </c:pt>
                <c:pt idx="37">
                  <c:v>20510</c:v>
                </c:pt>
                <c:pt idx="38">
                  <c:v>16811</c:v>
                </c:pt>
                <c:pt idx="39">
                  <c:v>13558</c:v>
                </c:pt>
                <c:pt idx="40">
                  <c:v>11298</c:v>
                </c:pt>
              </c:numCache>
            </c:numRef>
          </c:val>
          <c:smooth val="0"/>
          <c:extLst>
            <c:ext xmlns:c16="http://schemas.microsoft.com/office/drawing/2014/chart" uri="{C3380CC4-5D6E-409C-BE32-E72D297353CC}">
              <c16:uniqueId val="{00000001-6FAA-4C52-9E30-0E2D8D552454}"/>
            </c:ext>
          </c:extLst>
        </c:ser>
        <c:dLbls>
          <c:showLegendKey val="0"/>
          <c:showVal val="0"/>
          <c:showCatName val="0"/>
          <c:showSerName val="0"/>
          <c:showPercent val="0"/>
          <c:showBubbleSize val="0"/>
        </c:dLbls>
        <c:marker val="1"/>
        <c:smooth val="0"/>
        <c:axId val="1784499215"/>
        <c:axId val="1782820751"/>
      </c:lineChart>
      <c:catAx>
        <c:axId val="1784499215"/>
        <c:scaling>
          <c:orientation val="maxMin"/>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82820751"/>
        <c:crosses val="autoZero"/>
        <c:auto val="1"/>
        <c:lblAlgn val="ctr"/>
        <c:lblOffset val="100"/>
        <c:noMultiLvlLbl val="0"/>
      </c:catAx>
      <c:valAx>
        <c:axId val="1782820751"/>
        <c:scaling>
          <c:orientation val="minMax"/>
        </c:scaling>
        <c:delete val="0"/>
        <c:axPos val="r"/>
        <c:majorGridlines>
          <c:spPr>
            <a:ln w="9525" cap="flat" cmpd="sng" algn="ctr">
              <a:solidFill>
                <a:schemeClr val="tx1">
                  <a:lumMod val="15000"/>
                  <a:lumOff val="85000"/>
                </a:schemeClr>
              </a:solidFill>
              <a:round/>
            </a:ln>
            <a:effectLst/>
          </c:spPr>
        </c:majorGridlines>
        <c:numFmt formatCode="&quot;$&quot;#,##0.00_);[Red]\(&quot;$&quot;#,##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78449921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3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704850</xdr:colOff>
      <xdr:row>1</xdr:row>
      <xdr:rowOff>300036</xdr:rowOff>
    </xdr:from>
    <xdr:to>
      <xdr:col>14</xdr:col>
      <xdr:colOff>742950</xdr:colOff>
      <xdr:row>30</xdr:row>
      <xdr:rowOff>114299</xdr:rowOff>
    </xdr:to>
    <xdr:graphicFrame macro="">
      <xdr:nvGraphicFramePr>
        <xdr:cNvPr id="2" name="Gráfico 1">
          <a:extLst>
            <a:ext uri="{FF2B5EF4-FFF2-40B4-BE49-F238E27FC236}">
              <a16:creationId xmlns:a16="http://schemas.microsoft.com/office/drawing/2014/main" id="{00000000-0008-0000-0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36954</xdr:colOff>
      <xdr:row>1</xdr:row>
      <xdr:rowOff>27431</xdr:rowOff>
    </xdr:from>
    <xdr:to>
      <xdr:col>4</xdr:col>
      <xdr:colOff>606850</xdr:colOff>
      <xdr:row>2</xdr:row>
      <xdr:rowOff>617763</xdr:rowOff>
    </xdr:to>
    <xdr:pic>
      <xdr:nvPicPr>
        <xdr:cNvPr id="7" name="Imagen 6" descr="Logo CSJ RGB_01">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6704" y="217931"/>
          <a:ext cx="3983021" cy="1225332"/>
        </a:xfrm>
        <a:prstGeom prst="rect">
          <a:avLst/>
        </a:prstGeom>
        <a:noFill/>
        <a:ln>
          <a:solidFill>
            <a:schemeClr val="tx1"/>
          </a:solid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B43"/>
  <sheetViews>
    <sheetView zoomScale="85" zoomScaleNormal="85" workbookViewId="0">
      <selection activeCell="R33" sqref="R33"/>
    </sheetView>
  </sheetViews>
  <sheetFormatPr baseColWidth="10" defaultColWidth="11.42578125" defaultRowHeight="15" x14ac:dyDescent="0.25"/>
  <cols>
    <col min="2" max="2" width="14.28515625" bestFit="1" customWidth="1"/>
  </cols>
  <sheetData>
    <row r="1" spans="1:2" ht="34.5" x14ac:dyDescent="0.3">
      <c r="A1" s="77" t="s">
        <v>0</v>
      </c>
      <c r="B1" s="1" t="s">
        <v>1</v>
      </c>
    </row>
    <row r="2" spans="1:2" ht="29.25" thickBot="1" x14ac:dyDescent="0.3">
      <c r="A2" s="78"/>
      <c r="B2" s="2" t="s">
        <v>2</v>
      </c>
    </row>
    <row r="3" spans="1:2" ht="15.75" thickTop="1" x14ac:dyDescent="0.25">
      <c r="A3" s="3">
        <v>2024</v>
      </c>
      <c r="B3" s="4">
        <v>1300000</v>
      </c>
    </row>
    <row r="4" spans="1:2" x14ac:dyDescent="0.25">
      <c r="A4" s="3">
        <v>2023</v>
      </c>
      <c r="B4" s="4">
        <v>1160000</v>
      </c>
    </row>
    <row r="5" spans="1:2" x14ac:dyDescent="0.25">
      <c r="A5" s="3">
        <v>2022</v>
      </c>
      <c r="B5" s="4">
        <v>1000000</v>
      </c>
    </row>
    <row r="6" spans="1:2" x14ac:dyDescent="0.25">
      <c r="A6" s="3">
        <v>2021</v>
      </c>
      <c r="B6" s="4">
        <v>908526</v>
      </c>
    </row>
    <row r="7" spans="1:2" x14ac:dyDescent="0.25">
      <c r="A7" s="3">
        <v>2020</v>
      </c>
      <c r="B7" s="4">
        <v>877803</v>
      </c>
    </row>
    <row r="8" spans="1:2" x14ac:dyDescent="0.25">
      <c r="A8" s="3">
        <v>2019</v>
      </c>
      <c r="B8" s="4">
        <v>828116</v>
      </c>
    </row>
    <row r="9" spans="1:2" x14ac:dyDescent="0.25">
      <c r="A9" s="3">
        <v>2018</v>
      </c>
      <c r="B9" s="4">
        <v>781242</v>
      </c>
    </row>
    <row r="10" spans="1:2" x14ac:dyDescent="0.25">
      <c r="A10" s="3">
        <v>2017</v>
      </c>
      <c r="B10" s="4">
        <v>737717</v>
      </c>
    </row>
    <row r="11" spans="1:2" x14ac:dyDescent="0.25">
      <c r="A11" s="3">
        <v>2016</v>
      </c>
      <c r="B11" s="4">
        <v>689455</v>
      </c>
    </row>
    <row r="12" spans="1:2" x14ac:dyDescent="0.25">
      <c r="A12" s="3">
        <v>2015</v>
      </c>
      <c r="B12" s="4">
        <v>644350</v>
      </c>
    </row>
    <row r="13" spans="1:2" x14ac:dyDescent="0.25">
      <c r="A13" s="3">
        <v>2014</v>
      </c>
      <c r="B13" s="4">
        <v>616000</v>
      </c>
    </row>
    <row r="14" spans="1:2" x14ac:dyDescent="0.25">
      <c r="A14" s="3">
        <v>2013</v>
      </c>
      <c r="B14" s="4">
        <v>589500</v>
      </c>
    </row>
    <row r="15" spans="1:2" x14ac:dyDescent="0.25">
      <c r="A15" s="3">
        <v>2012</v>
      </c>
      <c r="B15" s="4">
        <v>566700</v>
      </c>
    </row>
    <row r="16" spans="1:2" x14ac:dyDescent="0.25">
      <c r="A16" s="3">
        <v>2011</v>
      </c>
      <c r="B16" s="4">
        <v>535600</v>
      </c>
    </row>
    <row r="17" spans="1:2" x14ac:dyDescent="0.25">
      <c r="A17" s="3">
        <v>2010</v>
      </c>
      <c r="B17" s="4">
        <v>515000</v>
      </c>
    </row>
    <row r="18" spans="1:2" x14ac:dyDescent="0.25">
      <c r="A18" s="3">
        <v>2009</v>
      </c>
      <c r="B18" s="4">
        <v>496900</v>
      </c>
    </row>
    <row r="19" spans="1:2" x14ac:dyDescent="0.25">
      <c r="A19" s="3">
        <v>2008</v>
      </c>
      <c r="B19" s="4">
        <v>461500</v>
      </c>
    </row>
    <row r="20" spans="1:2" x14ac:dyDescent="0.25">
      <c r="A20" s="3">
        <v>2007</v>
      </c>
      <c r="B20" s="4">
        <v>433700</v>
      </c>
    </row>
    <row r="21" spans="1:2" x14ac:dyDescent="0.25">
      <c r="A21" s="3">
        <v>2006</v>
      </c>
      <c r="B21" s="4">
        <v>408000</v>
      </c>
    </row>
    <row r="22" spans="1:2" x14ac:dyDescent="0.25">
      <c r="A22" s="3">
        <v>2005</v>
      </c>
      <c r="B22" s="4">
        <v>381500</v>
      </c>
    </row>
    <row r="23" spans="1:2" x14ac:dyDescent="0.25">
      <c r="A23" s="3">
        <v>2004</v>
      </c>
      <c r="B23" s="4">
        <v>358000</v>
      </c>
    </row>
    <row r="24" spans="1:2" x14ac:dyDescent="0.25">
      <c r="A24" s="3">
        <v>2003</v>
      </c>
      <c r="B24" s="4">
        <v>332000</v>
      </c>
    </row>
    <row r="25" spans="1:2" x14ac:dyDescent="0.25">
      <c r="A25" s="3">
        <v>2002</v>
      </c>
      <c r="B25" s="4">
        <v>309000</v>
      </c>
    </row>
    <row r="26" spans="1:2" x14ac:dyDescent="0.25">
      <c r="A26" s="3">
        <v>2001</v>
      </c>
      <c r="B26" s="4">
        <v>286000</v>
      </c>
    </row>
    <row r="27" spans="1:2" x14ac:dyDescent="0.25">
      <c r="A27" s="3">
        <v>2000</v>
      </c>
      <c r="B27" s="4">
        <v>260100</v>
      </c>
    </row>
    <row r="28" spans="1:2" x14ac:dyDescent="0.25">
      <c r="A28" s="3">
        <v>1999</v>
      </c>
      <c r="B28" s="4">
        <v>236460</v>
      </c>
    </row>
    <row r="29" spans="1:2" x14ac:dyDescent="0.25">
      <c r="A29" s="3">
        <v>1998</v>
      </c>
      <c r="B29" s="4">
        <v>203826</v>
      </c>
    </row>
    <row r="30" spans="1:2" x14ac:dyDescent="0.25">
      <c r="A30" s="3">
        <v>1997</v>
      </c>
      <c r="B30" s="4">
        <v>172005</v>
      </c>
    </row>
    <row r="31" spans="1:2" x14ac:dyDescent="0.25">
      <c r="A31" s="3">
        <v>1996</v>
      </c>
      <c r="B31" s="4">
        <v>142125</v>
      </c>
    </row>
    <row r="32" spans="1:2" x14ac:dyDescent="0.25">
      <c r="A32" s="3">
        <v>1995</v>
      </c>
      <c r="B32" s="4">
        <v>118934</v>
      </c>
    </row>
    <row r="33" spans="1:2" x14ac:dyDescent="0.25">
      <c r="A33" s="3">
        <v>1994</v>
      </c>
      <c r="B33" s="4">
        <v>98700</v>
      </c>
    </row>
    <row r="34" spans="1:2" x14ac:dyDescent="0.25">
      <c r="A34" s="3">
        <v>1993</v>
      </c>
      <c r="B34" s="4">
        <v>81510</v>
      </c>
    </row>
    <row r="35" spans="1:2" x14ac:dyDescent="0.25">
      <c r="A35" s="3">
        <v>1992</v>
      </c>
      <c r="B35" s="4">
        <v>65190</v>
      </c>
    </row>
    <row r="36" spans="1:2" x14ac:dyDescent="0.25">
      <c r="A36" s="3">
        <v>1991</v>
      </c>
      <c r="B36" s="4">
        <v>51720</v>
      </c>
    </row>
    <row r="37" spans="1:2" x14ac:dyDescent="0.25">
      <c r="A37" s="3">
        <v>1990</v>
      </c>
      <c r="B37" s="4">
        <v>41025</v>
      </c>
    </row>
    <row r="38" spans="1:2" x14ac:dyDescent="0.25">
      <c r="A38" s="3">
        <v>1989</v>
      </c>
      <c r="B38" s="4">
        <v>32560</v>
      </c>
    </row>
    <row r="39" spans="1:2" x14ac:dyDescent="0.25">
      <c r="A39" s="3">
        <v>1988</v>
      </c>
      <c r="B39" s="4">
        <v>25637</v>
      </c>
    </row>
    <row r="40" spans="1:2" x14ac:dyDescent="0.25">
      <c r="A40" s="3">
        <v>1987</v>
      </c>
      <c r="B40" s="4">
        <v>20510</v>
      </c>
    </row>
    <row r="41" spans="1:2" x14ac:dyDescent="0.25">
      <c r="A41" s="3">
        <v>1986</v>
      </c>
      <c r="B41" s="4">
        <v>16811</v>
      </c>
    </row>
    <row r="42" spans="1:2" x14ac:dyDescent="0.25">
      <c r="A42" s="3">
        <v>1985</v>
      </c>
      <c r="B42" s="4">
        <v>13558</v>
      </c>
    </row>
    <row r="43" spans="1:2" x14ac:dyDescent="0.25">
      <c r="A43" s="3">
        <v>1984</v>
      </c>
      <c r="B43" s="4">
        <v>11298</v>
      </c>
    </row>
  </sheetData>
  <mergeCells count="1">
    <mergeCell ref="A1:A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XEP38"/>
  <sheetViews>
    <sheetView tabSelected="1" view="pageBreakPreview" topLeftCell="E9" zoomScale="70" zoomScaleNormal="70" zoomScaleSheetLayoutView="70" workbookViewId="0">
      <selection activeCell="Q31" sqref="Q31"/>
    </sheetView>
  </sheetViews>
  <sheetFormatPr baseColWidth="10" defaultColWidth="8" defaultRowHeight="15" x14ac:dyDescent="0.25"/>
  <cols>
    <col min="1" max="1" width="8" style="12"/>
    <col min="2" max="2" width="7" style="12" customWidth="1"/>
    <col min="3" max="3" width="16.85546875" style="12" customWidth="1"/>
    <col min="4" max="4" width="27.28515625" style="12" customWidth="1"/>
    <col min="5" max="5" width="23.5703125" style="12" customWidth="1"/>
    <col min="6" max="6" width="30.28515625" style="12" customWidth="1"/>
    <col min="7" max="7" width="21.42578125" style="12" customWidth="1"/>
    <col min="8" max="8" width="19.42578125" style="12" customWidth="1"/>
    <col min="9" max="9" width="12.7109375" style="12" customWidth="1"/>
    <col min="10" max="11" width="23" style="12" customWidth="1"/>
    <col min="12" max="12" width="21.42578125" style="12" customWidth="1"/>
    <col min="13" max="13" width="52.85546875" style="12" customWidth="1"/>
    <col min="14" max="14" width="8" style="12" customWidth="1"/>
    <col min="15" max="16357" width="8" style="12"/>
    <col min="16358" max="16363" width="25.85546875" style="14" hidden="1" customWidth="1"/>
    <col min="16364" max="16364" width="0" style="12" hidden="1" customWidth="1"/>
    <col min="16365" max="16365" width="10.7109375" style="12" hidden="1" customWidth="1"/>
    <col min="16366" max="16384" width="8" style="12"/>
  </cols>
  <sheetData>
    <row r="2" spans="2:12 16357:16365" s="22" customFormat="1" ht="50.25" customHeight="1" x14ac:dyDescent="0.25">
      <c r="G2" s="130" t="s">
        <v>3</v>
      </c>
      <c r="H2" s="130"/>
      <c r="I2" s="130"/>
      <c r="J2" s="130"/>
      <c r="K2" s="130"/>
      <c r="L2" s="130"/>
      <c r="XED2" s="32"/>
      <c r="XEE2" s="32"/>
      <c r="XEF2" s="32"/>
      <c r="XEG2" s="32"/>
      <c r="XEH2" s="32"/>
      <c r="XEI2" s="32"/>
    </row>
    <row r="3" spans="2:12 16357:16365" s="22" customFormat="1" ht="50.25" customHeight="1" x14ac:dyDescent="0.25">
      <c r="G3" s="130" t="s">
        <v>4</v>
      </c>
      <c r="H3" s="130"/>
      <c r="I3" s="130"/>
      <c r="J3" s="130"/>
      <c r="K3" s="130"/>
      <c r="L3" s="130"/>
      <c r="XED3" s="32"/>
      <c r="XEE3" s="32"/>
      <c r="XEF3" s="32"/>
      <c r="XEG3" s="32"/>
      <c r="XEH3" s="32"/>
      <c r="XEI3" s="32"/>
    </row>
    <row r="4" spans="2:12 16357:16365" x14ac:dyDescent="0.25">
      <c r="B4" s="14"/>
      <c r="C4" s="14"/>
      <c r="D4" s="14"/>
      <c r="E4" s="14"/>
      <c r="F4" s="14"/>
    </row>
    <row r="5" spans="2:12 16357:16365" ht="27.75" customHeight="1" x14ac:dyDescent="0.25">
      <c r="B5" s="131" t="s">
        <v>5</v>
      </c>
      <c r="C5" s="131"/>
      <c r="D5" s="131"/>
      <c r="E5" s="131"/>
      <c r="F5" s="131"/>
      <c r="G5" s="131"/>
      <c r="H5" s="131"/>
      <c r="I5" s="131"/>
      <c r="J5" s="131"/>
      <c r="K5" s="131"/>
      <c r="L5" s="131"/>
    </row>
    <row r="6" spans="2:12 16357:16365" ht="12.75" customHeight="1" x14ac:dyDescent="0.25">
      <c r="B6" s="15"/>
      <c r="C6" s="15"/>
      <c r="D6" s="15"/>
      <c r="E6" s="15"/>
      <c r="F6" s="15"/>
      <c r="G6" s="15"/>
      <c r="H6" s="15"/>
      <c r="I6" s="15"/>
      <c r="J6" s="15"/>
      <c r="K6" s="15"/>
      <c r="L6" s="15"/>
    </row>
    <row r="7" spans="2:12 16357:16365" s="36" customFormat="1" ht="27.75" customHeight="1" x14ac:dyDescent="0.25">
      <c r="B7" s="87" t="s">
        <v>6</v>
      </c>
      <c r="C7" s="87"/>
      <c r="D7" s="87"/>
      <c r="E7" s="42" t="s">
        <v>7</v>
      </c>
      <c r="F7" s="43"/>
      <c r="G7" s="44"/>
      <c r="H7" s="44"/>
      <c r="I7" s="44"/>
      <c r="J7" s="44"/>
      <c r="K7" s="44"/>
      <c r="L7" s="44"/>
      <c r="XED7" s="37"/>
      <c r="XEE7" s="37"/>
      <c r="XEF7" s="37"/>
      <c r="XEG7" s="37"/>
      <c r="XEH7" s="37"/>
      <c r="XEI7" s="37"/>
    </row>
    <row r="8" spans="2:12 16357:16365" ht="12.75" customHeight="1" x14ac:dyDescent="0.25">
      <c r="B8" s="132"/>
      <c r="C8" s="132"/>
      <c r="D8" s="132"/>
      <c r="E8" s="132"/>
      <c r="F8" s="132"/>
      <c r="G8" s="132"/>
      <c r="H8" s="132"/>
      <c r="I8" s="132"/>
      <c r="J8" s="132"/>
      <c r="K8" s="132"/>
      <c r="L8" s="132"/>
    </row>
    <row r="9" spans="2:12 16357:16365" s="36" customFormat="1" ht="63.75" customHeight="1" x14ac:dyDescent="0.25">
      <c r="B9" s="87" t="s">
        <v>8</v>
      </c>
      <c r="C9" s="87"/>
      <c r="D9" s="87"/>
      <c r="E9" s="82" t="s">
        <v>9</v>
      </c>
      <c r="F9" s="82"/>
      <c r="G9" s="82"/>
      <c r="H9" s="82"/>
      <c r="I9" s="82"/>
      <c r="J9" s="82"/>
      <c r="K9" s="82"/>
      <c r="L9" s="82"/>
      <c r="XED9" s="37"/>
      <c r="XEE9" s="37"/>
      <c r="XEF9" s="37"/>
      <c r="XEG9" s="37"/>
      <c r="XEH9" s="37"/>
      <c r="XEI9" s="37"/>
    </row>
    <row r="10" spans="2:12 16357:16365" ht="12.75" customHeight="1" x14ac:dyDescent="0.25">
      <c r="B10" s="103"/>
      <c r="C10" s="103"/>
      <c r="D10" s="103"/>
      <c r="E10" s="103"/>
      <c r="F10" s="103"/>
      <c r="G10" s="103"/>
      <c r="H10" s="103"/>
      <c r="I10" s="103"/>
      <c r="J10" s="103"/>
      <c r="K10" s="103"/>
      <c r="L10" s="103"/>
    </row>
    <row r="11" spans="2:12 16357:16365" s="36" customFormat="1" ht="27.75" customHeight="1" x14ac:dyDescent="0.25">
      <c r="B11" s="88" t="s">
        <v>10</v>
      </c>
      <c r="C11" s="88"/>
      <c r="D11" s="88"/>
      <c r="E11" s="74" t="s">
        <v>11</v>
      </c>
      <c r="F11" s="75"/>
      <c r="G11" s="76"/>
      <c r="H11" s="76"/>
      <c r="I11" s="76"/>
      <c r="J11" s="76"/>
      <c r="K11" s="76"/>
      <c r="L11" s="76"/>
      <c r="XED11" s="37"/>
      <c r="XEE11" s="37"/>
      <c r="XEF11" s="37"/>
      <c r="XEG11" s="37"/>
      <c r="XEH11" s="37"/>
      <c r="XEI11" s="37"/>
    </row>
    <row r="12" spans="2:12 16357:16365" ht="12.75" customHeight="1" thickBot="1" x14ac:dyDescent="0.3">
      <c r="B12" s="104"/>
      <c r="C12" s="104"/>
      <c r="D12" s="104"/>
      <c r="E12" s="104"/>
      <c r="F12" s="104"/>
      <c r="G12" s="104"/>
      <c r="H12" s="104"/>
      <c r="I12" s="104"/>
      <c r="J12" s="104"/>
      <c r="K12" s="104"/>
      <c r="L12" s="104"/>
      <c r="XEC12"/>
      <c r="XED12"/>
      <c r="XEE12"/>
      <c r="XEF12"/>
      <c r="XEG12"/>
      <c r="XEH12"/>
      <c r="XEI12"/>
      <c r="XEJ12"/>
      <c r="XEK12"/>
    </row>
    <row r="13" spans="2:12 16357:16365" ht="41.25" customHeight="1" thickBot="1" x14ac:dyDescent="0.3">
      <c r="B13" s="84" t="s">
        <v>12</v>
      </c>
      <c r="C13" s="85"/>
      <c r="D13" s="85"/>
      <c r="E13" s="85"/>
      <c r="F13" s="85"/>
      <c r="G13" s="86"/>
      <c r="H13" s="38"/>
      <c r="I13" s="38"/>
      <c r="J13" s="38"/>
      <c r="K13" s="38"/>
      <c r="L13" s="38"/>
      <c r="XEC13"/>
      <c r="XED13"/>
      <c r="XEE13"/>
      <c r="XEF13"/>
      <c r="XEG13"/>
      <c r="XEH13"/>
      <c r="XEI13"/>
      <c r="XEJ13"/>
      <c r="XEK13"/>
    </row>
    <row r="14" spans="2:12 16357:16365" ht="60" customHeight="1" x14ac:dyDescent="0.25">
      <c r="B14" s="45" t="s">
        <v>13</v>
      </c>
      <c r="C14" s="109" t="s">
        <v>14</v>
      </c>
      <c r="D14" s="109"/>
      <c r="E14" s="109"/>
      <c r="F14" s="65" t="s">
        <v>15</v>
      </c>
      <c r="G14" s="67" t="s">
        <v>16</v>
      </c>
      <c r="H14" s="38"/>
      <c r="I14" s="38"/>
      <c r="J14" s="38"/>
      <c r="K14" s="38"/>
      <c r="L14" s="38"/>
      <c r="XEC14"/>
      <c r="XED14"/>
      <c r="XEE14"/>
      <c r="XEF14"/>
      <c r="XEG14"/>
      <c r="XEH14"/>
      <c r="XEI14"/>
      <c r="XEJ14"/>
      <c r="XEK14"/>
    </row>
    <row r="15" spans="2:12 16357:16365" ht="14.25" customHeight="1" x14ac:dyDescent="0.25">
      <c r="B15" s="46">
        <v>1</v>
      </c>
      <c r="C15" s="83"/>
      <c r="D15" s="83"/>
      <c r="E15" s="83"/>
      <c r="F15" s="47"/>
      <c r="G15" s="68"/>
      <c r="H15" s="38"/>
      <c r="I15" s="38"/>
      <c r="J15" s="38"/>
      <c r="K15" s="38"/>
      <c r="L15" s="38"/>
      <c r="XEC15"/>
      <c r="XED15"/>
      <c r="XEE15"/>
      <c r="XEF15"/>
      <c r="XEG15"/>
      <c r="XEH15"/>
      <c r="XEI15"/>
      <c r="XEJ15"/>
      <c r="XEK15"/>
    </row>
    <row r="16" spans="2:12 16357:16365" ht="16.5" customHeight="1" x14ac:dyDescent="0.25">
      <c r="B16" s="46">
        <v>2</v>
      </c>
      <c r="C16" s="83"/>
      <c r="D16" s="83"/>
      <c r="E16" s="83"/>
      <c r="F16" s="47"/>
      <c r="G16" s="68"/>
      <c r="H16" s="38"/>
      <c r="I16" s="38"/>
      <c r="J16" s="38"/>
      <c r="K16" s="38"/>
      <c r="L16" s="38"/>
      <c r="XEC16"/>
      <c r="XED16"/>
      <c r="XEE16"/>
      <c r="XEF16"/>
      <c r="XEG16"/>
      <c r="XEH16"/>
      <c r="XEI16"/>
      <c r="XEJ16"/>
      <c r="XEK16"/>
    </row>
    <row r="17" spans="1:14 16341:16370" ht="17.25" customHeight="1" x14ac:dyDescent="0.25">
      <c r="B17" s="46">
        <v>3</v>
      </c>
      <c r="C17" s="83"/>
      <c r="D17" s="83"/>
      <c r="E17" s="83"/>
      <c r="F17" s="47"/>
      <c r="G17" s="68"/>
      <c r="H17" s="38"/>
      <c r="I17" s="38"/>
      <c r="J17" s="38"/>
      <c r="K17" s="38"/>
      <c r="L17" s="38"/>
      <c r="XEC17"/>
      <c r="XED17"/>
      <c r="XEE17"/>
      <c r="XEF17"/>
      <c r="XEG17"/>
      <c r="XEH17"/>
      <c r="XEI17"/>
      <c r="XEJ17"/>
      <c r="XEK17"/>
    </row>
    <row r="18" spans="1:14 16341:16370" ht="15" customHeight="1" thickBot="1" x14ac:dyDescent="0.3">
      <c r="B18" s="48">
        <v>4</v>
      </c>
      <c r="C18" s="110"/>
      <c r="D18" s="110"/>
      <c r="E18" s="110"/>
      <c r="F18" s="49"/>
      <c r="G18" s="69"/>
      <c r="H18" s="39"/>
      <c r="I18" s="39"/>
      <c r="J18" s="39"/>
      <c r="K18" s="39"/>
      <c r="L18" s="39"/>
      <c r="XEC18"/>
      <c r="XED18"/>
      <c r="XEE18"/>
      <c r="XEF18"/>
      <c r="XEG18"/>
      <c r="XEH18"/>
      <c r="XEI18"/>
      <c r="XEJ18"/>
      <c r="XEK18"/>
    </row>
    <row r="19" spans="1:14 16341:16370" ht="15.75" thickBot="1" x14ac:dyDescent="0.3">
      <c r="B19" s="13"/>
      <c r="C19" s="14"/>
      <c r="D19" s="14"/>
      <c r="E19" s="14"/>
      <c r="F19" s="14"/>
      <c r="XEC19"/>
      <c r="XED19"/>
      <c r="XEE19"/>
      <c r="XEF19"/>
      <c r="XEG19"/>
      <c r="XEH19"/>
      <c r="XEI19"/>
      <c r="XEJ19"/>
      <c r="XEK19"/>
    </row>
    <row r="20" spans="1:14 16341:16370" s="20" customFormat="1" ht="23.25" customHeight="1" x14ac:dyDescent="0.25">
      <c r="A20" s="12"/>
      <c r="B20" s="89" t="s">
        <v>17</v>
      </c>
      <c r="C20" s="90"/>
      <c r="D20" s="90"/>
      <c r="E20" s="90"/>
      <c r="F20" s="91"/>
      <c r="G20" s="126" t="s">
        <v>18</v>
      </c>
      <c r="H20" s="127"/>
      <c r="I20" s="127"/>
      <c r="J20" s="127"/>
      <c r="K20" s="128"/>
      <c r="L20" s="129"/>
      <c r="M20" s="98" t="s">
        <v>19</v>
      </c>
      <c r="XDM20" s="12"/>
      <c r="XDN20" s="12"/>
      <c r="XDO20" s="12"/>
      <c r="XDP20" s="12"/>
      <c r="XDQ20" s="12"/>
      <c r="XDR20" s="12"/>
      <c r="XDS20" s="12"/>
      <c r="XDT20" s="12"/>
      <c r="XDU20" s="12"/>
      <c r="XDV20" s="12"/>
      <c r="XDW20" s="12"/>
      <c r="XDX20" s="12"/>
      <c r="XDY20" s="12"/>
      <c r="XDZ20" s="12"/>
      <c r="XEA20" s="12"/>
      <c r="XEB20" s="12"/>
      <c r="XEC20"/>
      <c r="XED20"/>
      <c r="XEE20"/>
      <c r="XEF20"/>
      <c r="XEG20"/>
      <c r="XEH20"/>
      <c r="XEI20"/>
      <c r="XEJ20"/>
      <c r="XEK20"/>
      <c r="XEL20" s="12"/>
      <c r="XEM20" s="12"/>
      <c r="XEN20" s="12"/>
      <c r="XEO20" s="12"/>
      <c r="XEP20" s="12"/>
    </row>
    <row r="21" spans="1:14 16341:16370" s="20" customFormat="1" ht="69.75" customHeight="1" x14ac:dyDescent="0.25">
      <c r="A21" s="12"/>
      <c r="B21" s="92"/>
      <c r="C21" s="93"/>
      <c r="D21" s="93"/>
      <c r="E21" s="93"/>
      <c r="F21" s="94"/>
      <c r="G21" s="105" t="s">
        <v>20</v>
      </c>
      <c r="H21" s="106"/>
      <c r="I21" s="106"/>
      <c r="J21" s="106"/>
      <c r="K21" s="107"/>
      <c r="L21" s="108"/>
      <c r="M21" s="99"/>
      <c r="XDM21" s="12"/>
      <c r="XDN21" s="12"/>
      <c r="XDO21" s="12"/>
      <c r="XDP21" s="12"/>
      <c r="XDQ21" s="12"/>
      <c r="XDR21" s="12"/>
      <c r="XDS21" s="12"/>
      <c r="XDT21" s="12"/>
      <c r="XDU21" s="12"/>
      <c r="XDV21" s="12"/>
      <c r="XDW21" s="12"/>
      <c r="XDX21" s="12"/>
      <c r="XDY21" s="12"/>
      <c r="XDZ21" s="12"/>
      <c r="XEA21" s="12"/>
      <c r="XEB21" s="12"/>
      <c r="XEC21" s="12"/>
      <c r="XED21" s="14"/>
      <c r="XEE21" s="14"/>
      <c r="XEF21" s="14"/>
      <c r="XEG21" s="14"/>
      <c r="XEH21" s="14"/>
      <c r="XEI21" s="14"/>
      <c r="XEJ21" s="12"/>
      <c r="XEK21" s="12"/>
      <c r="XEL21" s="12"/>
      <c r="XEM21" s="12"/>
      <c r="XEN21" s="12"/>
      <c r="XEO21" s="12"/>
      <c r="XEP21" s="12"/>
    </row>
    <row r="22" spans="1:14 16341:16370" s="31" customFormat="1" ht="23.25" customHeight="1" x14ac:dyDescent="0.25">
      <c r="A22" s="16"/>
      <c r="B22" s="95"/>
      <c r="C22" s="96"/>
      <c r="D22" s="96"/>
      <c r="E22" s="96"/>
      <c r="F22" s="97"/>
      <c r="G22" s="70"/>
      <c r="H22" s="71"/>
      <c r="I22" s="71"/>
      <c r="J22" s="72"/>
      <c r="K22" s="73" t="s">
        <v>21</v>
      </c>
      <c r="L22" s="51">
        <v>76.55</v>
      </c>
      <c r="M22" s="99"/>
      <c r="XDM22" s="16"/>
      <c r="XDN22" s="16"/>
      <c r="XDO22" s="16"/>
      <c r="XDP22" s="16"/>
      <c r="XDQ22" s="16"/>
      <c r="XDR22" s="16"/>
      <c r="XDS22" s="16"/>
      <c r="XDT22" s="16"/>
      <c r="XDU22" s="16"/>
      <c r="XDV22" s="16"/>
      <c r="XDW22" s="16"/>
      <c r="XDX22" s="16"/>
      <c r="XDY22" s="16"/>
      <c r="XDZ22" s="16"/>
      <c r="XEA22" s="16"/>
      <c r="XEB22" s="16"/>
      <c r="XEC22" s="16"/>
      <c r="XED22" s="33"/>
      <c r="XEE22" s="33"/>
      <c r="XEF22" s="33"/>
      <c r="XEG22" s="33"/>
      <c r="XEH22" s="33"/>
      <c r="XEI22" s="33"/>
      <c r="XEJ22" s="16"/>
      <c r="XEK22" s="16"/>
      <c r="XEL22" s="16"/>
      <c r="XEM22" s="16"/>
      <c r="XEN22" s="16"/>
      <c r="XEO22" s="16"/>
      <c r="XEP22" s="16"/>
    </row>
    <row r="23" spans="1:14 16341:16370" s="21" customFormat="1" ht="19.5" customHeight="1" x14ac:dyDescent="0.25">
      <c r="A23" s="17"/>
      <c r="B23" s="118" t="s">
        <v>22</v>
      </c>
      <c r="C23" s="120" t="s">
        <v>23</v>
      </c>
      <c r="D23" s="120" t="s">
        <v>24</v>
      </c>
      <c r="E23" s="120" t="s">
        <v>25</v>
      </c>
      <c r="F23" s="122" t="s">
        <v>26</v>
      </c>
      <c r="G23" s="124" t="s">
        <v>27</v>
      </c>
      <c r="H23" s="116" t="s">
        <v>28</v>
      </c>
      <c r="I23" s="116" t="s">
        <v>29</v>
      </c>
      <c r="J23" s="116" t="s">
        <v>30</v>
      </c>
      <c r="K23" s="116" t="s">
        <v>31</v>
      </c>
      <c r="L23" s="101" t="s">
        <v>32</v>
      </c>
      <c r="M23" s="99"/>
      <c r="XDM23" s="17"/>
      <c r="XDN23" s="17"/>
      <c r="XDO23" s="17"/>
      <c r="XDP23" s="17"/>
      <c r="XDQ23" s="17"/>
      <c r="XDR23" s="17"/>
      <c r="XDS23" s="17"/>
      <c r="XDT23" s="17"/>
      <c r="XDU23" s="17"/>
      <c r="XDV23" s="17"/>
      <c r="XDW23" s="17"/>
      <c r="XDX23" s="17"/>
      <c r="XDY23" s="17"/>
      <c r="XDZ23" s="17"/>
      <c r="XEA23" s="17"/>
      <c r="XEB23" s="17"/>
      <c r="XEC23" s="17"/>
      <c r="XED23" s="34"/>
      <c r="XEE23" s="34"/>
      <c r="XEF23" s="34"/>
      <c r="XEG23" s="34"/>
      <c r="XEH23" s="34"/>
      <c r="XEI23" s="34"/>
      <c r="XEJ23" s="17"/>
      <c r="XEK23" s="17"/>
      <c r="XEL23" s="17"/>
      <c r="XEM23" s="17"/>
      <c r="XEN23" s="17"/>
      <c r="XEO23" s="17"/>
      <c r="XEP23" s="17"/>
    </row>
    <row r="24" spans="1:14 16341:16370" s="21" customFormat="1" ht="80.25" customHeight="1" x14ac:dyDescent="0.25">
      <c r="A24" s="17"/>
      <c r="B24" s="119"/>
      <c r="C24" s="121"/>
      <c r="D24" s="121"/>
      <c r="E24" s="121"/>
      <c r="F24" s="123"/>
      <c r="G24" s="125"/>
      <c r="H24" s="117"/>
      <c r="I24" s="117"/>
      <c r="J24" s="117"/>
      <c r="K24" s="117"/>
      <c r="L24" s="102"/>
      <c r="M24" s="100"/>
      <c r="XDM24" s="17"/>
      <c r="XDN24" s="17"/>
      <c r="XDO24" s="17"/>
      <c r="XDP24" s="17"/>
      <c r="XDQ24" s="17"/>
      <c r="XDR24" s="17"/>
      <c r="XDS24" s="17"/>
      <c r="XDT24" s="17"/>
      <c r="XDU24" s="17"/>
      <c r="XDV24" s="17"/>
      <c r="XDW24" s="17"/>
      <c r="XDX24" s="17"/>
      <c r="XDY24" s="17"/>
      <c r="XDZ24" s="17"/>
      <c r="XEA24" s="17"/>
      <c r="XEB24" s="17"/>
      <c r="XEC24" s="17"/>
      <c r="XED24" s="35">
        <f>C15</f>
        <v>0</v>
      </c>
      <c r="XEE24" s="35">
        <f>C18</f>
        <v>0</v>
      </c>
      <c r="XEF24" s="35" t="e">
        <f>#REF!</f>
        <v>#REF!</v>
      </c>
      <c r="XEG24" s="35" t="e">
        <f>#REF!</f>
        <v>#REF!</v>
      </c>
      <c r="XEH24" s="35" t="e">
        <f>#REF!</f>
        <v>#REF!</v>
      </c>
      <c r="XEI24" s="35" t="e">
        <f>#REF!</f>
        <v>#REF!</v>
      </c>
      <c r="XEJ24" s="17"/>
      <c r="XEK24" s="17"/>
      <c r="XEL24" s="17"/>
      <c r="XEM24" s="17"/>
      <c r="XEN24" s="17"/>
      <c r="XEO24" s="17"/>
      <c r="XEP24" s="17"/>
    </row>
    <row r="25" spans="1:14 16341:16370" s="20" customFormat="1" ht="41.25" customHeight="1" x14ac:dyDescent="0.25">
      <c r="A25" s="12"/>
      <c r="B25" s="40">
        <v>1</v>
      </c>
      <c r="C25" s="5"/>
      <c r="D25" s="5"/>
      <c r="E25" s="6"/>
      <c r="F25" s="23"/>
      <c r="G25" s="60"/>
      <c r="H25" s="57"/>
      <c r="I25" s="58"/>
      <c r="J25" s="62" t="e">
        <f>(H25/(VLOOKUP(I25,SMMLV!$A$3:$B$43,2,FALSE)))</f>
        <v>#N/A</v>
      </c>
      <c r="K25" s="7"/>
      <c r="L25" s="59" t="e">
        <f t="shared" ref="L25:L34" si="0">ROUND(J25*K25,2)</f>
        <v>#N/A</v>
      </c>
      <c r="M25" s="79" t="s">
        <v>33</v>
      </c>
      <c r="N25" s="21"/>
      <c r="XDM25" s="12"/>
      <c r="XDN25" s="12"/>
      <c r="XDO25" s="12"/>
      <c r="XDP25" s="12"/>
      <c r="XDQ25" s="12"/>
      <c r="XDR25" s="12"/>
      <c r="XDS25" s="12"/>
      <c r="XDT25" s="12"/>
      <c r="XDU25" s="12"/>
      <c r="XDV25" s="12"/>
      <c r="XDW25" s="12"/>
      <c r="XDX25" s="12"/>
      <c r="XDY25" s="12"/>
      <c r="XDZ25" s="12"/>
      <c r="XEA25" s="12"/>
      <c r="XEB25" s="12"/>
      <c r="XEC25" s="12"/>
      <c r="XED25" s="14" t="e">
        <f ca="1">VLOOKUP(XED$24,RangoExpG1,ContarColumnas(RangoExpG1),FALSE)</f>
        <v>#NAME?</v>
      </c>
      <c r="XEE25" s="14" t="e">
        <f ca="1">VLOOKUP(XEE$24,RangoExpG1,ContarColumnas(RangoExpG1),FALSE)</f>
        <v>#NAME?</v>
      </c>
      <c r="XEF25" s="14" t="e">
        <f ca="1">VLOOKUP(XEF$24,RangoExpG1,ContarColumnas(RangoExpG1),FALSE)</f>
        <v>#REF!</v>
      </c>
      <c r="XEG25" s="14" t="e">
        <f ca="1">VLOOKUP(XEG$24,RangoExpG1,ContarColumnas(RangoExpG1),FALSE)</f>
        <v>#REF!</v>
      </c>
      <c r="XEH25" s="14" t="e">
        <f ca="1">VLOOKUP(XEH$24,RangoExpG1,ContarColumnas(RangoExpG1),FALSE)</f>
        <v>#REF!</v>
      </c>
      <c r="XEI25" s="14" t="e">
        <f ca="1">VLOOKUP(XEI$24,RangoExpG1,ContarColumnas(RangoExpG1),FALSE)</f>
        <v>#REF!</v>
      </c>
      <c r="XEJ25" s="12"/>
      <c r="XEK25" s="12"/>
      <c r="XEL25" s="12"/>
      <c r="XEM25" s="12"/>
      <c r="XEN25" s="12"/>
      <c r="XEO25" s="12"/>
      <c r="XEP25" s="12"/>
    </row>
    <row r="26" spans="1:14 16341:16370" s="20" customFormat="1" x14ac:dyDescent="0.25">
      <c r="A26" s="12"/>
      <c r="B26" s="41">
        <v>2</v>
      </c>
      <c r="C26" s="8"/>
      <c r="D26" s="9"/>
      <c r="E26" s="9"/>
      <c r="F26" s="25"/>
      <c r="H26" s="56"/>
      <c r="I26" s="52"/>
      <c r="J26" s="63" t="e">
        <f>(H26/(VLOOKUP(I26,SMMLV!$A$3:$B$43,2,FALSE)))</f>
        <v>#N/A</v>
      </c>
      <c r="K26" s="11"/>
      <c r="L26" s="53" t="e">
        <f t="shared" si="0"/>
        <v>#N/A</v>
      </c>
      <c r="M26" s="80"/>
      <c r="N26" s="21"/>
      <c r="XDM26" s="12"/>
      <c r="XDN26" s="12"/>
      <c r="XDO26" s="12"/>
      <c r="XDP26" s="12"/>
      <c r="XDQ26" s="12"/>
      <c r="XDR26" s="12"/>
      <c r="XDS26" s="12"/>
      <c r="XDT26" s="12"/>
      <c r="XDU26" s="12"/>
      <c r="XDV26" s="12"/>
      <c r="XDW26" s="12"/>
      <c r="XDX26" s="12"/>
      <c r="XDY26" s="12"/>
      <c r="XDZ26" s="12"/>
      <c r="XEA26" s="12"/>
      <c r="XEB26" s="12"/>
      <c r="XEC26" s="12"/>
      <c r="XED26" s="14" t="e">
        <f ca="1">VLOOKUP(XED$24,RangoExpG2,ContarColumnas(RangoExpG2),FALSE)</f>
        <v>#NAME?</v>
      </c>
      <c r="XEE26" s="14" t="e">
        <f ca="1">VLOOKUP(XEE$24,RangoExpG2,ContarColumnas(RangoExpG2),FALSE)</f>
        <v>#NAME?</v>
      </c>
      <c r="XEF26" s="14" t="e">
        <f ca="1">VLOOKUP(XEF$24,RangoExpG2,ContarColumnas(RangoExpG2),FALSE)</f>
        <v>#REF!</v>
      </c>
      <c r="XEG26" s="14" t="e">
        <f ca="1">VLOOKUP(XEG$24,RangoExpG2,ContarColumnas(RangoExpG2),FALSE)</f>
        <v>#REF!</v>
      </c>
      <c r="XEH26" s="14" t="e">
        <f ca="1">VLOOKUP(XEH$24,RangoExpG2,ContarColumnas(RangoExpG2),FALSE)</f>
        <v>#REF!</v>
      </c>
      <c r="XEI26" s="14" t="e">
        <f ca="1">VLOOKUP(XEI$24,RangoExpG2,ContarColumnas(RangoExpG2),FALSE)</f>
        <v>#REF!</v>
      </c>
      <c r="XEJ26" s="12"/>
      <c r="XEK26" s="12" t="e">
        <f ca="1">ContarColumnas(RangoExpG1)</f>
        <v>#NAME?</v>
      </c>
      <c r="XEL26" s="12"/>
      <c r="XEM26" s="12"/>
      <c r="XEN26" s="12"/>
      <c r="XEO26" s="12"/>
      <c r="XEP26" s="12"/>
    </row>
    <row r="27" spans="1:14 16341:16370" s="20" customFormat="1" x14ac:dyDescent="0.25">
      <c r="A27" s="12"/>
      <c r="B27" s="41">
        <v>3</v>
      </c>
      <c r="C27" s="8"/>
      <c r="D27" s="9"/>
      <c r="E27" s="10"/>
      <c r="F27" s="24"/>
      <c r="G27" s="60"/>
      <c r="H27" s="56"/>
      <c r="I27" s="52"/>
      <c r="J27" s="63" t="e">
        <f>(H27/(VLOOKUP(I27,SMMLV!$A$3:$B$43,2,FALSE)))</f>
        <v>#N/A</v>
      </c>
      <c r="K27" s="11"/>
      <c r="L27" s="53" t="e">
        <f t="shared" si="0"/>
        <v>#N/A</v>
      </c>
      <c r="M27" s="80"/>
      <c r="N27" s="21"/>
      <c r="XDM27" s="12"/>
      <c r="XDN27" s="12"/>
      <c r="XDO27" s="12"/>
      <c r="XDP27" s="12"/>
      <c r="XDQ27" s="12"/>
      <c r="XDR27" s="12"/>
      <c r="XDS27" s="12"/>
      <c r="XDT27" s="12"/>
      <c r="XDU27" s="12"/>
      <c r="XDV27" s="12"/>
      <c r="XDW27" s="12"/>
      <c r="XDX27" s="12"/>
      <c r="XDY27" s="12"/>
      <c r="XDZ27" s="12"/>
      <c r="XEA27" s="12"/>
      <c r="XEB27" s="12"/>
      <c r="XEC27" s="12"/>
      <c r="XED27" s="14" t="e">
        <f ca="1">VLOOKUP(XED$24,RangoExpG3,ContarColumnas(RangoExpG3),FALSE)</f>
        <v>#NAME?</v>
      </c>
      <c r="XEE27" s="14" t="e">
        <f ca="1">VLOOKUP(XEE$24,RangoExpG3,ContarColumnas(RangoExpG3),FALSE)</f>
        <v>#NAME?</v>
      </c>
      <c r="XEF27" s="14" t="e">
        <f ca="1">VLOOKUP(XEF$24,RangoExpG3,ContarColumnas(RangoExpG3),FALSE)</f>
        <v>#REF!</v>
      </c>
      <c r="XEG27" s="14" t="e">
        <f ca="1">VLOOKUP(XEG$24,RangoExpG3,ContarColumnas(RangoExpG3),FALSE)</f>
        <v>#REF!</v>
      </c>
      <c r="XEH27" s="14" t="e">
        <f ca="1">VLOOKUP(XEH$24,RangoExpG3,ContarColumnas(RangoExpG3),FALSE)</f>
        <v>#REF!</v>
      </c>
      <c r="XEI27" s="14" t="e">
        <f ca="1">VLOOKUP(XEI$24,RangoExpG3,ContarColumnas(RangoExpG3),FALSE)</f>
        <v>#REF!</v>
      </c>
      <c r="XEJ27" s="12"/>
      <c r="XEK27" s="12"/>
      <c r="XEL27" s="12"/>
      <c r="XEM27" s="12"/>
      <c r="XEN27" s="12"/>
      <c r="XEO27" s="12"/>
      <c r="XEP27" s="12"/>
    </row>
    <row r="28" spans="1:14 16341:16370" s="20" customFormat="1" x14ac:dyDescent="0.25">
      <c r="A28" s="12"/>
      <c r="B28" s="41">
        <v>4</v>
      </c>
      <c r="C28" s="8"/>
      <c r="D28" s="8"/>
      <c r="E28" s="9"/>
      <c r="F28" s="25"/>
      <c r="G28" s="60"/>
      <c r="H28" s="52"/>
      <c r="I28" s="52"/>
      <c r="J28" s="63" t="e">
        <f>(H28/(VLOOKUP(I28,SMMLV!$A$3:$B$43,2,FALSE)))</f>
        <v>#N/A</v>
      </c>
      <c r="K28" s="11"/>
      <c r="L28" s="53" t="e">
        <f t="shared" si="0"/>
        <v>#N/A</v>
      </c>
      <c r="M28" s="80"/>
      <c r="N28" s="21"/>
      <c r="XDM28" s="12"/>
      <c r="XDN28" s="12"/>
      <c r="XDO28" s="12"/>
      <c r="XDP28" s="12"/>
      <c r="XDQ28" s="12"/>
      <c r="XDR28" s="12"/>
      <c r="XDS28" s="12"/>
      <c r="XDT28" s="12"/>
      <c r="XDU28" s="12"/>
      <c r="XDV28" s="12"/>
      <c r="XDW28" s="12"/>
      <c r="XDX28" s="12"/>
      <c r="XDY28" s="12"/>
      <c r="XDZ28" s="12"/>
      <c r="XEA28" s="12"/>
      <c r="XEB28" s="12"/>
      <c r="XEC28" s="12"/>
      <c r="XED28" s="14" t="e">
        <f ca="1">VLOOKUP(XED$24,RangoExpG4,ContarColumnas(RangoExpG4),FALSE)</f>
        <v>#NAME?</v>
      </c>
      <c r="XEE28" s="14" t="e">
        <f ca="1">VLOOKUP(XEE$24,RangoExpG4,ContarColumnas(RangoExpG4),FALSE)</f>
        <v>#NAME?</v>
      </c>
      <c r="XEF28" s="14" t="e">
        <f ca="1">VLOOKUP(XEF$24,RangoExpG4,ContarColumnas(RangoExpG4),FALSE)</f>
        <v>#REF!</v>
      </c>
      <c r="XEG28" s="14" t="e">
        <f ca="1">VLOOKUP(XEG$24,RangoExpG4,ContarColumnas(RangoExpG4),FALSE)</f>
        <v>#REF!</v>
      </c>
      <c r="XEH28" s="14" t="e">
        <f ca="1">VLOOKUP(XEH$24,RangoExpG4,ContarColumnas(RangoExpG4),FALSE)</f>
        <v>#REF!</v>
      </c>
      <c r="XEI28" s="14" t="e">
        <f ca="1">VLOOKUP(XEI$24,RangoExpG4,ContarColumnas(RangoExpG4),FALSE)</f>
        <v>#REF!</v>
      </c>
      <c r="XEJ28" s="12"/>
      <c r="XEK28" s="12"/>
      <c r="XEL28" s="12"/>
      <c r="XEM28" s="12"/>
      <c r="XEN28" s="12"/>
      <c r="XEO28" s="12"/>
      <c r="XEP28" s="12"/>
    </row>
    <row r="29" spans="1:14 16341:16370" s="20" customFormat="1" x14ac:dyDescent="0.25">
      <c r="A29" s="12"/>
      <c r="B29" s="41">
        <v>5</v>
      </c>
      <c r="C29" s="8"/>
      <c r="D29" s="8"/>
      <c r="E29" s="9"/>
      <c r="F29" s="25"/>
      <c r="G29" s="60"/>
      <c r="H29" s="52"/>
      <c r="I29" s="52"/>
      <c r="J29" s="63" t="e">
        <f>(H29/(VLOOKUP(I29,SMMLV!$A$3:$B$43,2,FALSE)))</f>
        <v>#N/A</v>
      </c>
      <c r="K29" s="11"/>
      <c r="L29" s="53" t="e">
        <f t="shared" si="0"/>
        <v>#N/A</v>
      </c>
      <c r="M29" s="80"/>
      <c r="XDM29" s="12"/>
      <c r="XDN29" s="12"/>
      <c r="XDO29" s="12"/>
      <c r="XDP29" s="12"/>
      <c r="XDQ29" s="12"/>
      <c r="XDR29" s="12"/>
      <c r="XDS29" s="12"/>
      <c r="XDT29" s="12"/>
      <c r="XDU29" s="12"/>
      <c r="XDV29" s="12"/>
      <c r="XDW29" s="12"/>
      <c r="XDX29" s="12"/>
      <c r="XDY29" s="12"/>
      <c r="XDZ29" s="12"/>
      <c r="XEA29" s="12"/>
      <c r="XEB29" s="12"/>
      <c r="XEC29" s="12"/>
      <c r="XED29" s="14" t="e">
        <f ca="1">VLOOKUP(XED$24,RangoExpG5,ContarColumnas(RangoExpG5),FALSE)</f>
        <v>#NAME?</v>
      </c>
      <c r="XEE29" s="14" t="e">
        <f ca="1">VLOOKUP(XEE$24,RangoExpG5,ContarColumnas(RangoExpG5),FALSE)</f>
        <v>#NAME?</v>
      </c>
      <c r="XEF29" s="14" t="e">
        <f ca="1">VLOOKUP(XEF$24,RangoExpG5,ContarColumnas(RangoExpG5),FALSE)</f>
        <v>#REF!</v>
      </c>
      <c r="XEG29" s="14" t="e">
        <f ca="1">VLOOKUP(XEG$24,RangoExpG5,ContarColumnas(RangoExpG5),FALSE)</f>
        <v>#REF!</v>
      </c>
      <c r="XEH29" s="14" t="e">
        <f ca="1">VLOOKUP(XEH$24,RangoExpG5,ContarColumnas(RangoExpG5),FALSE)</f>
        <v>#REF!</v>
      </c>
      <c r="XEI29" s="14" t="e">
        <f ca="1">VLOOKUP(XEI$24,RangoExpG5,ContarColumnas(RangoExpG5),FALSE)</f>
        <v>#REF!</v>
      </c>
      <c r="XEJ29" s="12"/>
      <c r="XEK29" s="12"/>
      <c r="XEL29" s="12"/>
      <c r="XEM29" s="12"/>
      <c r="XEN29" s="12"/>
      <c r="XEO29" s="12"/>
      <c r="XEP29" s="12"/>
    </row>
    <row r="30" spans="1:14 16341:16370" s="20" customFormat="1" x14ac:dyDescent="0.25">
      <c r="A30" s="12"/>
      <c r="B30" s="41">
        <v>6</v>
      </c>
      <c r="C30" s="8"/>
      <c r="D30" s="8"/>
      <c r="E30" s="9"/>
      <c r="F30" s="25"/>
      <c r="G30" s="60"/>
      <c r="H30" s="52"/>
      <c r="I30" s="52"/>
      <c r="J30" s="63" t="e">
        <f>(H30/(VLOOKUP(I30,SMMLV!$A$3:$B$43,2,FALSE)))</f>
        <v>#N/A</v>
      </c>
      <c r="K30" s="11"/>
      <c r="L30" s="53" t="e">
        <f t="shared" si="0"/>
        <v>#N/A</v>
      </c>
      <c r="M30" s="80"/>
      <c r="XDM30" s="12"/>
      <c r="XDN30" s="12"/>
      <c r="XDO30" s="12"/>
      <c r="XDP30" s="12"/>
      <c r="XDQ30" s="12"/>
      <c r="XDR30" s="12"/>
      <c r="XDS30" s="12"/>
      <c r="XDT30" s="12"/>
      <c r="XDU30" s="12"/>
      <c r="XDV30" s="12"/>
      <c r="XDW30" s="12"/>
      <c r="XDX30" s="12"/>
      <c r="XDY30" s="12"/>
      <c r="XDZ30" s="12"/>
      <c r="XEA30" s="12"/>
      <c r="XEB30" s="12"/>
      <c r="XEC30" s="12"/>
      <c r="XED30" s="14" t="e">
        <f ca="1">VLOOKUP(XED$24,RangoExpG6,ContarColumnas(RangoExpG6),FALSE)</f>
        <v>#NAME?</v>
      </c>
      <c r="XEE30" s="14" t="e">
        <f ca="1">VLOOKUP(XEE$24,RangoExpG6,ContarColumnas(RangoExpG6),FALSE)</f>
        <v>#NAME?</v>
      </c>
      <c r="XEF30" s="14" t="e">
        <f ca="1">VLOOKUP(XEF$24,RangoExpG6,ContarColumnas(RangoExpG6),FALSE)</f>
        <v>#REF!</v>
      </c>
      <c r="XEG30" s="14" t="e">
        <f ca="1">VLOOKUP(XEG$24,RangoExpG6,ContarColumnas(RangoExpG6),FALSE)</f>
        <v>#REF!</v>
      </c>
      <c r="XEH30" s="14" t="e">
        <f ca="1">VLOOKUP(XEH$24,RangoExpG6,ContarColumnas(RangoExpG6),FALSE)</f>
        <v>#REF!</v>
      </c>
      <c r="XEI30" s="14" t="e">
        <f ca="1">VLOOKUP(XEI$24,RangoExpG6,ContarColumnas(RangoExpG6),FALSE)</f>
        <v>#REF!</v>
      </c>
      <c r="XEJ30" s="12"/>
      <c r="XEK30" s="12"/>
      <c r="XEL30" s="12"/>
      <c r="XEM30" s="12"/>
      <c r="XEN30" s="12"/>
      <c r="XEO30" s="12"/>
      <c r="XEP30" s="12"/>
    </row>
    <row r="31" spans="1:14 16341:16370" s="20" customFormat="1" x14ac:dyDescent="0.25">
      <c r="A31" s="12"/>
      <c r="B31" s="41">
        <v>7</v>
      </c>
      <c r="C31" s="8"/>
      <c r="D31" s="8"/>
      <c r="E31" s="9"/>
      <c r="F31" s="25"/>
      <c r="G31" s="60"/>
      <c r="H31" s="52"/>
      <c r="I31" s="52"/>
      <c r="J31" s="63" t="e">
        <f>(H31/(VLOOKUP(I31,SMMLV!$A$3:$B$43,2,FALSE)))</f>
        <v>#N/A</v>
      </c>
      <c r="K31" s="11"/>
      <c r="L31" s="53" t="e">
        <f t="shared" si="0"/>
        <v>#N/A</v>
      </c>
      <c r="M31" s="80"/>
      <c r="XDM31" s="12"/>
      <c r="XDN31" s="12"/>
      <c r="XDO31" s="12"/>
      <c r="XDP31" s="12"/>
      <c r="XDQ31" s="12"/>
      <c r="XDR31" s="12"/>
      <c r="XDS31" s="12"/>
      <c r="XDT31" s="12"/>
      <c r="XDU31" s="12"/>
      <c r="XDV31" s="12"/>
      <c r="XDW31" s="12"/>
      <c r="XDX31" s="12"/>
      <c r="XDY31" s="12"/>
      <c r="XDZ31" s="12"/>
      <c r="XEA31" s="12"/>
      <c r="XEB31" s="12"/>
      <c r="XEC31" s="12"/>
      <c r="XED31" s="14" t="e">
        <f ca="1">VLOOKUP(XED$24,RangoExpG7,ContarColumnas(RangoExpG7),FALSE)</f>
        <v>#NAME?</v>
      </c>
      <c r="XEE31" s="14" t="e">
        <f ca="1">VLOOKUP(XEE$24,RangoExpG7,ContarColumnas(RangoExpG7),FALSE)</f>
        <v>#NAME?</v>
      </c>
      <c r="XEF31" s="14" t="e">
        <f ca="1">VLOOKUP(XEF$24,RangoExpG7,ContarColumnas(RangoExpG7),FALSE)</f>
        <v>#REF!</v>
      </c>
      <c r="XEG31" s="14" t="e">
        <f ca="1">VLOOKUP(XEG$24,RangoExpG7,ContarColumnas(RangoExpG7),FALSE)</f>
        <v>#REF!</v>
      </c>
      <c r="XEH31" s="14" t="e">
        <f ca="1">VLOOKUP(XEH$24,RangoExpG7,ContarColumnas(RangoExpG7),FALSE)</f>
        <v>#REF!</v>
      </c>
      <c r="XEI31" s="14" t="e">
        <f ca="1">VLOOKUP(XEI$24,RangoExpG7,ContarColumnas(RangoExpG7),FALSE)</f>
        <v>#REF!</v>
      </c>
      <c r="XEJ31" s="12"/>
      <c r="XEK31" s="12"/>
      <c r="XEL31" s="12"/>
      <c r="XEM31" s="12"/>
      <c r="XEN31" s="12"/>
      <c r="XEO31" s="12"/>
      <c r="XEP31" s="12"/>
    </row>
    <row r="32" spans="1:14 16341:16370" s="20" customFormat="1" x14ac:dyDescent="0.25">
      <c r="A32" s="12"/>
      <c r="B32" s="41">
        <v>8</v>
      </c>
      <c r="C32" s="8"/>
      <c r="D32" s="8"/>
      <c r="E32" s="9"/>
      <c r="F32" s="25"/>
      <c r="G32" s="60"/>
      <c r="H32" s="52"/>
      <c r="I32" s="52"/>
      <c r="J32" s="63" t="e">
        <f>(H32/(VLOOKUP(I32,SMMLV!$A$3:$B$43,2,FALSE)))</f>
        <v>#N/A</v>
      </c>
      <c r="K32" s="11"/>
      <c r="L32" s="53" t="e">
        <f t="shared" si="0"/>
        <v>#N/A</v>
      </c>
      <c r="M32" s="80"/>
      <c r="XDM32" s="12"/>
      <c r="XDN32" s="12"/>
      <c r="XDO32" s="12"/>
      <c r="XDP32" s="12"/>
      <c r="XDQ32" s="12"/>
      <c r="XDR32" s="12"/>
      <c r="XDS32" s="12"/>
      <c r="XDT32" s="12"/>
      <c r="XDU32" s="12"/>
      <c r="XDV32" s="12"/>
      <c r="XDW32" s="12"/>
      <c r="XDX32" s="12"/>
      <c r="XDY32" s="12"/>
      <c r="XDZ32" s="12"/>
      <c r="XEA32" s="12"/>
      <c r="XEB32" s="12"/>
      <c r="XEC32" s="12"/>
      <c r="XED32" s="14" t="e">
        <f ca="1">VLOOKUP(XED$24,RangoExpG8,ContarColumnas(RangoExpG8),FALSE)</f>
        <v>#NAME?</v>
      </c>
      <c r="XEE32" s="14" t="e">
        <f ca="1">VLOOKUP(XEE$24,RangoExpG8,ContarColumnas(RangoExpG8),FALSE)</f>
        <v>#NAME?</v>
      </c>
      <c r="XEF32" s="14" t="e">
        <f ca="1">VLOOKUP(XEF$24,RangoExpG8,ContarColumnas(RangoExpG8),FALSE)</f>
        <v>#REF!</v>
      </c>
      <c r="XEG32" s="14" t="e">
        <f ca="1">VLOOKUP(XEG$24,RangoExpG8,ContarColumnas(RangoExpG8),FALSE)</f>
        <v>#REF!</v>
      </c>
      <c r="XEH32" s="14" t="e">
        <f ca="1">VLOOKUP(XEH$24,RangoExpG8,ContarColumnas(RangoExpG8),FALSE)</f>
        <v>#REF!</v>
      </c>
      <c r="XEI32" s="14" t="e">
        <f ca="1">VLOOKUP(XEI$24,RangoExpG8,ContarColumnas(RangoExpG8),FALSE)</f>
        <v>#REF!</v>
      </c>
      <c r="XEJ32" s="12"/>
      <c r="XEK32" s="12"/>
      <c r="XEL32" s="12"/>
      <c r="XEM32" s="12"/>
      <c r="XEN32" s="12"/>
      <c r="XEO32" s="12"/>
      <c r="XEP32" s="12"/>
    </row>
    <row r="33" spans="1:13 16341:16370" s="20" customFormat="1" x14ac:dyDescent="0.25">
      <c r="A33" s="12"/>
      <c r="B33" s="41">
        <v>9</v>
      </c>
      <c r="C33" s="8"/>
      <c r="D33" s="8"/>
      <c r="E33" s="9"/>
      <c r="F33" s="25"/>
      <c r="G33" s="60"/>
      <c r="H33" s="52"/>
      <c r="I33" s="52"/>
      <c r="J33" s="63" t="e">
        <f>(H33/(VLOOKUP(I33,SMMLV!$A$3:$B$43,2,FALSE)))</f>
        <v>#N/A</v>
      </c>
      <c r="K33" s="11"/>
      <c r="L33" s="53" t="e">
        <f t="shared" si="0"/>
        <v>#N/A</v>
      </c>
      <c r="M33" s="80"/>
      <c r="XDM33" s="12"/>
      <c r="XDN33" s="12"/>
      <c r="XDO33" s="12"/>
      <c r="XDP33" s="12"/>
      <c r="XDQ33" s="12"/>
      <c r="XDR33" s="12"/>
      <c r="XDS33" s="12"/>
      <c r="XDT33" s="12"/>
      <c r="XDU33" s="12"/>
      <c r="XDV33" s="12"/>
      <c r="XDW33" s="12"/>
      <c r="XDX33" s="12"/>
      <c r="XDY33" s="12"/>
      <c r="XDZ33" s="12"/>
      <c r="XEA33" s="12"/>
      <c r="XEB33" s="12"/>
      <c r="XEC33" s="12"/>
      <c r="XED33" s="14" t="e">
        <f ca="1">VLOOKUP(XED$24,RangoExpG9,ContarColumnas(RangoExpG9),FALSE)</f>
        <v>#NAME?</v>
      </c>
      <c r="XEE33" s="14" t="e">
        <f ca="1">VLOOKUP(XEE$24,RangoExpG9,ContarColumnas(RangoExpG9),FALSE)</f>
        <v>#NAME?</v>
      </c>
      <c r="XEF33" s="14" t="e">
        <f ca="1">VLOOKUP(XEF$24,RangoExpG9,ContarColumnas(RangoExpG9),FALSE)</f>
        <v>#REF!</v>
      </c>
      <c r="XEG33" s="14" t="e">
        <f ca="1">VLOOKUP(XEG$24,RangoExpG9,ContarColumnas(RangoExpG9),FALSE)</f>
        <v>#REF!</v>
      </c>
      <c r="XEH33" s="14" t="e">
        <f ca="1">VLOOKUP(XEH$24,RangoExpG9,ContarColumnas(RangoExpG9),FALSE)</f>
        <v>#REF!</v>
      </c>
      <c r="XEI33" s="14" t="e">
        <f ca="1">VLOOKUP(XEI$24,RangoExpG9,ContarColumnas(RangoExpG9),FALSE)</f>
        <v>#REF!</v>
      </c>
      <c r="XEJ33" s="12"/>
      <c r="XEK33" s="12"/>
      <c r="XEL33" s="12"/>
      <c r="XEM33" s="12"/>
      <c r="XEN33" s="12"/>
      <c r="XEO33" s="12"/>
      <c r="XEP33" s="12"/>
    </row>
    <row r="34" spans="1:13 16341:16370" s="20" customFormat="1" ht="47.25" customHeight="1" x14ac:dyDescent="0.25">
      <c r="A34" s="12"/>
      <c r="B34" s="26">
        <v>10</v>
      </c>
      <c r="C34" s="27"/>
      <c r="D34" s="27"/>
      <c r="E34" s="28"/>
      <c r="F34" s="29"/>
      <c r="G34" s="61"/>
      <c r="H34" s="54"/>
      <c r="I34" s="54"/>
      <c r="J34" s="64" t="e">
        <f>(H34/(VLOOKUP(I34,SMMLV!$A$3:$B$43,2,FALSE)))</f>
        <v>#N/A</v>
      </c>
      <c r="K34" s="30"/>
      <c r="L34" s="55" t="e">
        <f t="shared" si="0"/>
        <v>#N/A</v>
      </c>
      <c r="M34" s="81"/>
      <c r="XDM34" s="12"/>
      <c r="XDN34" s="12"/>
      <c r="XDO34" s="12"/>
      <c r="XDP34" s="12"/>
      <c r="XDQ34" s="12"/>
      <c r="XDR34" s="12"/>
      <c r="XDS34" s="12"/>
      <c r="XDT34" s="12"/>
      <c r="XDU34" s="12"/>
      <c r="XDV34" s="12"/>
      <c r="XDW34" s="12"/>
      <c r="XDX34" s="12"/>
      <c r="XDY34" s="12"/>
      <c r="XDZ34" s="12"/>
      <c r="XEA34" s="12"/>
      <c r="XEB34" s="12"/>
      <c r="XEC34" s="12"/>
      <c r="XED34" s="14" t="e">
        <f ca="1">VLOOKUP(XED$24,RangoExpG10,ContarColumnas(RangoExpG10),FALSE)</f>
        <v>#NAME?</v>
      </c>
      <c r="XEE34" s="14" t="e">
        <f ca="1">VLOOKUP(XEE$24,RangoExpG10,ContarColumnas(RangoExpG10),FALSE)</f>
        <v>#NAME?</v>
      </c>
      <c r="XEF34" s="14" t="e">
        <f ca="1">VLOOKUP(XEF$24,RangoExpG10,ContarColumnas(RangoExpG10),FALSE)</f>
        <v>#REF!</v>
      </c>
      <c r="XEG34" s="14" t="e">
        <f ca="1">VLOOKUP(XEG$24,RangoExpG10,ContarColumnas(RangoExpG10),FALSE)</f>
        <v>#REF!</v>
      </c>
      <c r="XEH34" s="14" t="e">
        <f ca="1">VLOOKUP(XEH$24,RangoExpG10,ContarColumnas(RangoExpG10),FALSE)</f>
        <v>#REF!</v>
      </c>
      <c r="XEI34" s="14" t="e">
        <f ca="1">VLOOKUP(XEI$24,RangoExpG10,ContarColumnas(RangoExpG10),FALSE)</f>
        <v>#REF!</v>
      </c>
      <c r="XEJ34" s="12"/>
      <c r="XEK34" s="12"/>
      <c r="XEL34" s="12"/>
      <c r="XEM34" s="12"/>
      <c r="XEN34" s="12"/>
      <c r="XEO34" s="12"/>
      <c r="XEP34" s="12"/>
    </row>
    <row r="35" spans="1:13 16341:16370" s="20" customFormat="1" ht="22.5" customHeight="1" x14ac:dyDescent="0.25">
      <c r="A35" s="12"/>
      <c r="B35" s="113"/>
      <c r="C35" s="114"/>
      <c r="D35" s="114"/>
      <c r="E35" s="114"/>
      <c r="F35" s="115"/>
      <c r="G35" s="111" t="s">
        <v>34</v>
      </c>
      <c r="H35" s="112"/>
      <c r="I35" s="112"/>
      <c r="J35" s="112"/>
      <c r="K35" s="66"/>
      <c r="L35" s="18">
        <f>_xlfn.AGGREGATE(9,6,L25:L34)</f>
        <v>0</v>
      </c>
      <c r="M35" s="50"/>
      <c r="XDM35" s="12"/>
      <c r="XDN35" s="12"/>
      <c r="XDO35" s="12"/>
      <c r="XDP35" s="12"/>
      <c r="XDQ35" s="12"/>
      <c r="XDR35" s="12"/>
      <c r="XDS35" s="12"/>
      <c r="XDT35" s="12"/>
      <c r="XDU35" s="12"/>
      <c r="XDV35" s="12"/>
      <c r="XDW35" s="12"/>
      <c r="XDX35" s="12"/>
      <c r="XDY35" s="12"/>
      <c r="XDZ35" s="12"/>
      <c r="XEA35" s="12"/>
      <c r="XEB35" s="12"/>
      <c r="XEC35" s="12"/>
      <c r="XED35" s="14">
        <f ca="1">_xlfn.AGGREGATE(9,6,XED25:XED34)</f>
        <v>0</v>
      </c>
      <c r="XEE35" s="14">
        <f t="shared" ref="XEE35:XEI35" ca="1" si="1">_xlfn.AGGREGATE(9,6,XEE25:XEE34)</f>
        <v>0</v>
      </c>
      <c r="XEF35" s="14">
        <f t="shared" ca="1" si="1"/>
        <v>0</v>
      </c>
      <c r="XEG35" s="14">
        <f t="shared" ca="1" si="1"/>
        <v>0</v>
      </c>
      <c r="XEH35" s="14">
        <f t="shared" ca="1" si="1"/>
        <v>0</v>
      </c>
      <c r="XEI35" s="14">
        <f t="shared" ca="1" si="1"/>
        <v>0</v>
      </c>
      <c r="XEJ35" s="12"/>
      <c r="XEK35" s="12"/>
      <c r="XEL35" s="12"/>
      <c r="XEM35" s="12"/>
      <c r="XEN35" s="12"/>
      <c r="XEO35" s="12"/>
      <c r="XEP35" s="12"/>
    </row>
    <row r="36" spans="1:13 16341:16370" ht="43.5" customHeight="1" thickBot="1" x14ac:dyDescent="0.3">
      <c r="G36" s="34"/>
      <c r="H36"/>
      <c r="I36"/>
      <c r="J36"/>
      <c r="K36"/>
      <c r="L36" s="19" t="str">
        <f>IF(L22&gt;0,IF(L35&gt;=L22,"CUMPLE","NO CUMPLE"),"Diligencie el valor Correspondiente en la Fila 24 de esta columna")</f>
        <v>NO CUMPLE</v>
      </c>
    </row>
    <row r="37" spans="1:13 16341:16370" x14ac:dyDescent="0.25">
      <c r="H37"/>
      <c r="I37"/>
      <c r="J37"/>
      <c r="K37"/>
      <c r="L37"/>
    </row>
    <row r="38" spans="1:13 16341:16370" x14ac:dyDescent="0.25">
      <c r="H38"/>
      <c r="I38"/>
      <c r="J38"/>
      <c r="K38"/>
      <c r="L38"/>
    </row>
  </sheetData>
  <sheetProtection formatRows="0"/>
  <mergeCells count="34">
    <mergeCell ref="G20:L20"/>
    <mergeCell ref="B7:D7"/>
    <mergeCell ref="G2:L2"/>
    <mergeCell ref="G3:L3"/>
    <mergeCell ref="B5:L5"/>
    <mergeCell ref="B8:L8"/>
    <mergeCell ref="G35:J35"/>
    <mergeCell ref="B35:F35"/>
    <mergeCell ref="K23:K24"/>
    <mergeCell ref="B23:B24"/>
    <mergeCell ref="C23:C24"/>
    <mergeCell ref="D23:D24"/>
    <mergeCell ref="E23:E24"/>
    <mergeCell ref="F23:F24"/>
    <mergeCell ref="H23:H24"/>
    <mergeCell ref="I23:I24"/>
    <mergeCell ref="J23:J24"/>
    <mergeCell ref="G23:G24"/>
    <mergeCell ref="M25:M34"/>
    <mergeCell ref="E9:L9"/>
    <mergeCell ref="C16:E16"/>
    <mergeCell ref="C17:E17"/>
    <mergeCell ref="B13:G13"/>
    <mergeCell ref="B9:D9"/>
    <mergeCell ref="B11:D11"/>
    <mergeCell ref="B20:F22"/>
    <mergeCell ref="M20:M24"/>
    <mergeCell ref="L23:L24"/>
    <mergeCell ref="B10:L10"/>
    <mergeCell ref="B12:L12"/>
    <mergeCell ref="G21:L21"/>
    <mergeCell ref="C14:E14"/>
    <mergeCell ref="C15:E15"/>
    <mergeCell ref="C18:E18"/>
  </mergeCells>
  <conditionalFormatting sqref="L35">
    <cfRule type="cellIs" dxfId="9" priority="66" operator="greaterThanOrEqual">
      <formula>$L$22</formula>
    </cfRule>
  </conditionalFormatting>
  <conditionalFormatting sqref="L22 G22">
    <cfRule type="cellIs" dxfId="8" priority="62" operator="greaterThan">
      <formula>0</formula>
    </cfRule>
  </conditionalFormatting>
  <conditionalFormatting sqref="G36">
    <cfRule type="cellIs" dxfId="7" priority="59" operator="equal">
      <formula>"Diligencie el valor Correspondiente en la Fila 24 de esta columna"</formula>
    </cfRule>
    <cfRule type="cellIs" dxfId="6" priority="60" operator="equal">
      <formula>"CUMPLE"</formula>
    </cfRule>
    <cfRule type="cellIs" dxfId="5" priority="61" operator="equal">
      <formula>"NO CUMPLE"</formula>
    </cfRule>
  </conditionalFormatting>
  <conditionalFormatting sqref="G15:G18">
    <cfRule type="cellIs" dxfId="4" priority="10" operator="equal">
      <formula>0</formula>
    </cfRule>
    <cfRule type="cellIs" dxfId="3" priority="11" operator="lessThanOrEqual">
      <formula>0.1</formula>
    </cfRule>
  </conditionalFormatting>
  <conditionalFormatting sqref="L36">
    <cfRule type="cellIs" dxfId="2" priority="1" operator="equal">
      <formula>"Diligencie el valor Correspondiente en la Fila 24 de esta columna"</formula>
    </cfRule>
    <cfRule type="cellIs" dxfId="1" priority="2" operator="equal">
      <formula>"CUMPLE"</formula>
    </cfRule>
    <cfRule type="cellIs" dxfId="0" priority="3" operator="equal">
      <formula>"NO CUMPLE"</formula>
    </cfRule>
  </conditionalFormatting>
  <dataValidations count="1">
    <dataValidation type="list" allowBlank="1" showInputMessage="1" showErrorMessage="1" sqref="F25:F34" xr:uid="{823B1B8A-1334-418D-AF5A-FF649B5D0B9E}">
      <formula1>$C$15:$C$18</formula1>
    </dataValidation>
  </dataValidations>
  <printOptions horizontalCentered="1" verticalCentered="1"/>
  <pageMargins left="0.39370078740157483" right="0.39370078740157483" top="0.39370078740157483" bottom="0.39370078740157483" header="0.31496062992125984" footer="0.31496062992125984"/>
  <pageSetup paperSize="5" scale="46"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3C1B00577AC4045B881864D5340BD08" ma:contentTypeVersion="14" ma:contentTypeDescription="Crear nuevo documento." ma:contentTypeScope="" ma:versionID="3155496078ed3e97c8a385f284ed0342">
  <xsd:schema xmlns:xsd="http://www.w3.org/2001/XMLSchema" xmlns:xs="http://www.w3.org/2001/XMLSchema" xmlns:p="http://schemas.microsoft.com/office/2006/metadata/properties" xmlns:ns2="e0d85768-5012-49cb-82bb-8306520ae6f2" xmlns:ns3="9dfc8822-dc41-4341-bb31-e11c19bf8a29" targetNamespace="http://schemas.microsoft.com/office/2006/metadata/properties" ma:root="true" ma:fieldsID="66c291afe92b90ef47ba99ff5c0cbbe9" ns2:_="" ns3:_="">
    <xsd:import namespace="e0d85768-5012-49cb-82bb-8306520ae6f2"/>
    <xsd:import namespace="9dfc8822-dc41-4341-bb31-e11c19bf8a29"/>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d85768-5012-49cb-82bb-8306520ae6f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dfc8822-dc41-4341-bb31-e11c19bf8a29"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fba39279-ad83-4197-bc3e-a609fc3fa090}" ma:internalName="TaxCatchAll" ma:showField="CatchAllData" ma:web="9dfc8822-dc41-4341-bb31-e11c19bf8a2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0d85768-5012-49cb-82bb-8306520ae6f2">
      <Terms xmlns="http://schemas.microsoft.com/office/infopath/2007/PartnerControls"/>
    </lcf76f155ced4ddcb4097134ff3c332f>
    <TaxCatchAll xmlns="9dfc8822-dc41-4341-bb31-e11c19bf8a29" xsi:nil="true"/>
  </documentManagement>
</p:properties>
</file>

<file path=customXml/itemProps1.xml><?xml version="1.0" encoding="utf-8"?>
<ds:datastoreItem xmlns:ds="http://schemas.openxmlformats.org/officeDocument/2006/customXml" ds:itemID="{F3EFBFA8-4FDD-4A7B-A170-D6F87F1E6646}">
  <ds:schemaRefs>
    <ds:schemaRef ds:uri="http://schemas.microsoft.com/sharepoint/v3/contenttype/forms"/>
  </ds:schemaRefs>
</ds:datastoreItem>
</file>

<file path=customXml/itemProps2.xml><?xml version="1.0" encoding="utf-8"?>
<ds:datastoreItem xmlns:ds="http://schemas.openxmlformats.org/officeDocument/2006/customXml" ds:itemID="{DA8A9CAC-F5FC-4731-A72D-1CA8B7287A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d85768-5012-49cb-82bb-8306520ae6f2"/>
    <ds:schemaRef ds:uri="9dfc8822-dc41-4341-bb31-e11c19bf8a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637C4D8-5381-4160-86D5-45D171F6E4BF}">
  <ds:schemaRefs>
    <ds:schemaRef ds:uri="http://schemas.microsoft.com/office/2006/metadata/properties"/>
    <ds:schemaRef ds:uri="http://purl.org/dc/dcmitype/"/>
    <ds:schemaRef ds:uri="http://purl.org/dc/elements/1.1/"/>
    <ds:schemaRef ds:uri="http://schemas.microsoft.com/office/2006/documentManagement/types"/>
    <ds:schemaRef ds:uri="http://www.w3.org/XML/1998/namespace"/>
    <ds:schemaRef ds:uri="e0d85768-5012-49cb-82bb-8306520ae6f2"/>
    <ds:schemaRef ds:uri="http://schemas.openxmlformats.org/package/2006/metadata/core-properties"/>
    <ds:schemaRef ds:uri="http://schemas.microsoft.com/office/infopath/2007/PartnerControls"/>
    <ds:schemaRef ds:uri="9dfc8822-dc41-4341-bb31-e11c19bf8a29"/>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13</vt:i4>
      </vt:variant>
    </vt:vector>
  </HeadingPairs>
  <TitlesOfParts>
    <vt:vector size="15" baseType="lpstr">
      <vt:lpstr>SMMLV</vt:lpstr>
      <vt:lpstr>EXPERIENCIA DEL PROPONENTE</vt:lpstr>
      <vt:lpstr>'EXPERIENCIA DEL PROPONENTE'!Área_de_impresión</vt:lpstr>
      <vt:lpstr>EEM</vt:lpstr>
      <vt:lpstr>Mob</vt:lpstr>
      <vt:lpstr>RangoExpG1</vt:lpstr>
      <vt:lpstr>RangoExpG10</vt:lpstr>
      <vt:lpstr>RangoExpG2</vt:lpstr>
      <vt:lpstr>RangoExpG3</vt:lpstr>
      <vt:lpstr>RangoExpG4</vt:lpstr>
      <vt:lpstr>RangoExpG5</vt:lpstr>
      <vt:lpstr>RangoExpG6</vt:lpstr>
      <vt:lpstr>RangoExpG7</vt:lpstr>
      <vt:lpstr>RangoExpG8</vt:lpstr>
      <vt:lpstr>RangoExpG9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2015-06-05T18:19:34Z</dcterms:created>
  <dcterms:modified xsi:type="dcterms:W3CDTF">2024-10-24T20:05:16Z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0x010100F3C1B00577AC4045B881864D5340BD08</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