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09"/>
  <workbookPr codeName="ThisWorkbook"/>
  <mc:AlternateContent xmlns:mc="http://schemas.openxmlformats.org/markup-compatibility/2006">
    <mc:Choice Requires="x15">
      <x15ac:absPath xmlns:x15ac="http://schemas.microsoft.com/office/spreadsheetml/2010/11/ac" url="C:\Users\hp\Documents\MARTIRES\Proyectos\2077\"/>
    </mc:Choice>
  </mc:AlternateContent>
  <xr:revisionPtr revIDLastSave="1" documentId="13_ncr:1_{A83F4215-3A46-4CC7-A3C1-B44015D0BA6C}" xr6:coauthVersionLast="47" xr6:coauthVersionMax="47" xr10:uidLastSave="{3BBFB5AA-0622-468E-A404-5CF50F2CF303}"/>
  <bookViews>
    <workbookView xWindow="-110" yWindow="-110" windowWidth="19420" windowHeight="10420" tabRatio="900" firstSheet="2" activeTab="2" xr2:uid="{00000000-000D-0000-FFFF-FFFF00000000}"/>
  </bookViews>
  <sheets>
    <sheet name="CONTEXTO" sheetId="16" r:id="rId1"/>
    <sheet name="IDENTIFICACION Y ANALISIS" sheetId="2" r:id="rId2"/>
    <sheet name="EVALUACION" sheetId="11" r:id="rId3"/>
    <sheet name="ASIGNACION Y TRATAMIENTO" sheetId="6" r:id="rId4"/>
    <sheet name="EVALUACION CON CONTROLES" sheetId="15" r:id="rId5"/>
  </sheets>
  <definedNames>
    <definedName name="_xlnm._FilterDatabase" localSheetId="3" hidden="1">'ASIGNACION Y TRATAMIENTO'!#REF!</definedName>
    <definedName name="_xlnm.Print_Area" localSheetId="3">'ASIGNACION Y TRATAMIENTO'!$B$2:$X$48</definedName>
    <definedName name="_xlnm.Print_Area" localSheetId="0">CONTEXTO!$B$2:$F$19</definedName>
    <definedName name="_xlnm.Print_Area" localSheetId="2">EVALUACION!$B$2:$L$69</definedName>
    <definedName name="_xlnm.Print_Area" localSheetId="4">'EVALUACION CON CONTROLES'!$B$2:$R$55</definedName>
    <definedName name="_xlnm.Print_Area" localSheetId="1">'IDENTIFICACION Y ANALISIS'!$B$2:$F$58</definedName>
    <definedName name="contratación">'IDENTIFICACION Y ANALISIS'!$B$39:$B$43</definedName>
    <definedName name="ejecución">'IDENTIFICACION Y ANALISIS'!$B$45:$B$58</definedName>
    <definedName name="OPCIONES">'ASIGNACION Y TRATAMIENTO'!$B$52:$B$54</definedName>
    <definedName name="planeación">'IDENTIFICACION Y ANALISIS'!$B$19:$B$29</definedName>
    <definedName name="selección">'IDENTIFICACION Y ANALISIS'!$B$31:$B$37</definedName>
    <definedName name="_xlnm.Print_Titles" localSheetId="3">'ASIGNACION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6" i="6" l="1"/>
  <c r="N22" i="6"/>
  <c r="N21" i="6"/>
  <c r="K41" i="11"/>
  <c r="L41" i="11" s="1"/>
  <c r="K40" i="11"/>
  <c r="L40" i="11" s="1"/>
  <c r="K39" i="11"/>
  <c r="L39" i="11" s="1"/>
  <c r="K38" i="11"/>
  <c r="L38" i="11" s="1"/>
  <c r="K37" i="11"/>
  <c r="L37" i="11" s="1"/>
  <c r="K36" i="11"/>
  <c r="L36" i="11"/>
  <c r="K42" i="11"/>
  <c r="L42" i="11"/>
  <c r="I16" i="15"/>
  <c r="J16" i="15"/>
  <c r="P11" i="6" s="1"/>
  <c r="C16" i="15"/>
  <c r="C11" i="6" s="1"/>
  <c r="F11" i="6" s="1"/>
  <c r="K17" i="11"/>
  <c r="J11" i="6" s="1"/>
  <c r="B6"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S21" i="6"/>
  <c r="T21" i="6"/>
  <c r="U21" i="6"/>
  <c r="V21" i="6"/>
  <c r="W21" i="6"/>
  <c r="X21" i="6"/>
  <c r="G22" i="6"/>
  <c r="H22" i="6"/>
  <c r="I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G27" i="6"/>
  <c r="H27" i="6"/>
  <c r="I27" i="6"/>
  <c r="N27" i="6"/>
  <c r="S27" i="6"/>
  <c r="T27" i="6"/>
  <c r="U27" i="6"/>
  <c r="V27" i="6"/>
  <c r="W27" i="6"/>
  <c r="X27" i="6"/>
  <c r="G28" i="6"/>
  <c r="H28" i="6"/>
  <c r="I28" i="6"/>
  <c r="N28" i="6"/>
  <c r="S28" i="6"/>
  <c r="T28" i="6"/>
  <c r="U28" i="6"/>
  <c r="V28" i="6"/>
  <c r="W28" i="6"/>
  <c r="X28" i="6"/>
  <c r="G29" i="6"/>
  <c r="H29" i="6"/>
  <c r="I29" i="6"/>
  <c r="N29" i="6"/>
  <c r="S29" i="6"/>
  <c r="T29" i="6"/>
  <c r="U29" i="6"/>
  <c r="V29" i="6"/>
  <c r="W29" i="6"/>
  <c r="X29" i="6"/>
  <c r="G30" i="6"/>
  <c r="H30" i="6"/>
  <c r="I30" i="6"/>
  <c r="N30" i="6"/>
  <c r="S30" i="6"/>
  <c r="T30" i="6"/>
  <c r="U30" i="6"/>
  <c r="V30" i="6"/>
  <c r="W30" i="6"/>
  <c r="X30" i="6"/>
  <c r="B35" i="15"/>
  <c r="D30" i="6" s="1"/>
  <c r="C35" i="15"/>
  <c r="C30" i="6" s="1"/>
  <c r="I35" i="15"/>
  <c r="J35" i="15"/>
  <c r="P30" i="6" s="1"/>
  <c r="B30" i="15"/>
  <c r="D25" i="6" s="1"/>
  <c r="C30" i="15"/>
  <c r="C25" i="6" s="1"/>
  <c r="I30" i="15"/>
  <c r="J30" i="15"/>
  <c r="P25" i="6" s="1"/>
  <c r="B31" i="15"/>
  <c r="D26" i="6" s="1"/>
  <c r="C31" i="15"/>
  <c r="C26" i="6" s="1"/>
  <c r="I31" i="15"/>
  <c r="O26" i="6" s="1"/>
  <c r="J31" i="15"/>
  <c r="P26" i="6" s="1"/>
  <c r="B32" i="15"/>
  <c r="D27" i="6" s="1"/>
  <c r="C32" i="15"/>
  <c r="C27" i="6" s="1"/>
  <c r="I32" i="15"/>
  <c r="J32" i="15"/>
  <c r="P27" i="6" s="1"/>
  <c r="B33" i="15"/>
  <c r="D28" i="6" s="1"/>
  <c r="C33" i="15"/>
  <c r="C28" i="6" s="1"/>
  <c r="I33" i="15"/>
  <c r="J33" i="15"/>
  <c r="P28" i="6" s="1"/>
  <c r="B34" i="15"/>
  <c r="D29" i="6" s="1"/>
  <c r="C34" i="15"/>
  <c r="C29" i="6" s="1"/>
  <c r="I34" i="15"/>
  <c r="J34" i="15"/>
  <c r="P29" i="6" s="1"/>
  <c r="B18" i="15"/>
  <c r="D13" i="6" s="1"/>
  <c r="C18" i="15"/>
  <c r="C13" i="6" s="1"/>
  <c r="I18" i="15"/>
  <c r="J18" i="15"/>
  <c r="P13" i="6" s="1"/>
  <c r="B19" i="15"/>
  <c r="D14" i="6" s="1"/>
  <c r="C19" i="15"/>
  <c r="C14" i="6" s="1"/>
  <c r="I19" i="15"/>
  <c r="O14" i="6" s="1"/>
  <c r="J19" i="15"/>
  <c r="P14" i="6" s="1"/>
  <c r="B20" i="15"/>
  <c r="D15" i="6" s="1"/>
  <c r="C20" i="15"/>
  <c r="C15" i="6" s="1"/>
  <c r="I20" i="15"/>
  <c r="O15" i="6" s="1"/>
  <c r="J20" i="15"/>
  <c r="P15" i="6" s="1"/>
  <c r="B21" i="15"/>
  <c r="D16" i="6" s="1"/>
  <c r="C21" i="15"/>
  <c r="C16" i="6" s="1"/>
  <c r="I21" i="15"/>
  <c r="O16" i="6" s="1"/>
  <c r="J21" i="15"/>
  <c r="P16" i="6" s="1"/>
  <c r="B22" i="15"/>
  <c r="D17" i="6" s="1"/>
  <c r="C22" i="15"/>
  <c r="C17" i="6" s="1"/>
  <c r="I22" i="15"/>
  <c r="O17" i="6" s="1"/>
  <c r="J22" i="15"/>
  <c r="P17" i="6" s="1"/>
  <c r="B23" i="15"/>
  <c r="D18" i="6" s="1"/>
  <c r="C23" i="15"/>
  <c r="C18" i="6" s="1"/>
  <c r="I23" i="15"/>
  <c r="O18" i="6" s="1"/>
  <c r="J23" i="15"/>
  <c r="P18" i="6" s="1"/>
  <c r="B24" i="15"/>
  <c r="D19" i="6" s="1"/>
  <c r="C24" i="15"/>
  <c r="C19" i="6" s="1"/>
  <c r="I24" i="15"/>
  <c r="O19" i="6" s="1"/>
  <c r="J24" i="15"/>
  <c r="P19" i="6" s="1"/>
  <c r="B25" i="15"/>
  <c r="D20" i="6" s="1"/>
  <c r="C25" i="15"/>
  <c r="C20" i="6" s="1"/>
  <c r="I25" i="15"/>
  <c r="O20" i="6" s="1"/>
  <c r="J25" i="15"/>
  <c r="P20" i="6" s="1"/>
  <c r="B26" i="15"/>
  <c r="D21" i="6" s="1"/>
  <c r="C26" i="15"/>
  <c r="C21" i="6" s="1"/>
  <c r="I26" i="15"/>
  <c r="O21" i="6" s="1"/>
  <c r="J26" i="15"/>
  <c r="P21" i="6" s="1"/>
  <c r="B27" i="15"/>
  <c r="D22" i="6" s="1"/>
  <c r="C27" i="15"/>
  <c r="C22" i="6" s="1"/>
  <c r="I27" i="15"/>
  <c r="O22" i="6" s="1"/>
  <c r="J27" i="15"/>
  <c r="P22" i="6" s="1"/>
  <c r="B28" i="15"/>
  <c r="D23" i="6" s="1"/>
  <c r="C28" i="15"/>
  <c r="C23" i="6" s="1"/>
  <c r="I28" i="15"/>
  <c r="O23" i="6" s="1"/>
  <c r="J28" i="15"/>
  <c r="P23" i="6" s="1"/>
  <c r="B29" i="15"/>
  <c r="D24" i="6" s="1"/>
  <c r="C29" i="15"/>
  <c r="C24" i="6" s="1"/>
  <c r="F24" i="6" s="1"/>
  <c r="I29" i="15"/>
  <c r="J29" i="15"/>
  <c r="P24" i="6" s="1"/>
  <c r="B17" i="15"/>
  <c r="D12" i="6" s="1"/>
  <c r="C17" i="15"/>
  <c r="C12" i="6" s="1"/>
  <c r="I17" i="15"/>
  <c r="J17" i="15"/>
  <c r="P12" i="6" s="1"/>
  <c r="O11" i="6"/>
  <c r="B6" i="15"/>
  <c r="J30" i="6"/>
  <c r="K35" i="11"/>
  <c r="L35" i="11" s="1"/>
  <c r="K29" i="6" s="1"/>
  <c r="K34" i="11"/>
  <c r="L34" i="11" s="1"/>
  <c r="K28" i="6" s="1"/>
  <c r="K33" i="11"/>
  <c r="J27" i="6" s="1"/>
  <c r="K32" i="11"/>
  <c r="J26" i="6" s="1"/>
  <c r="K31" i="11"/>
  <c r="L31" i="11" s="1"/>
  <c r="K25" i="6" s="1"/>
  <c r="K30" i="11"/>
  <c r="L30" i="11" s="1"/>
  <c r="K24" i="6" s="1"/>
  <c r="K29" i="11"/>
  <c r="L29" i="11" s="1"/>
  <c r="K23" i="6" s="1"/>
  <c r="K28" i="11"/>
  <c r="J22" i="6" s="1"/>
  <c r="K27" i="11"/>
  <c r="L27" i="11" s="1"/>
  <c r="K21" i="6" s="1"/>
  <c r="K26" i="11"/>
  <c r="J20" i="6" s="1"/>
  <c r="K25" i="11"/>
  <c r="J19" i="6" s="1"/>
  <c r="K24" i="11"/>
  <c r="L24" i="11" s="1"/>
  <c r="K18" i="6" s="1"/>
  <c r="K23" i="11"/>
  <c r="L23" i="11" s="1"/>
  <c r="K17" i="6" s="1"/>
  <c r="K22" i="11"/>
  <c r="L22" i="11" s="1"/>
  <c r="K16" i="6" s="1"/>
  <c r="K21" i="11"/>
  <c r="L21" i="11" s="1"/>
  <c r="K15" i="6" s="1"/>
  <c r="K20" i="11"/>
  <c r="L20" i="11" s="1"/>
  <c r="K14" i="6" s="1"/>
  <c r="K19" i="11"/>
  <c r="J13" i="6" s="1"/>
  <c r="K18" i="11"/>
  <c r="J12" i="6" s="1"/>
  <c r="B16" i="15"/>
  <c r="D11" i="6" s="1"/>
  <c r="X11" i="6"/>
  <c r="W11" i="6"/>
  <c r="V11" i="6"/>
  <c r="U11" i="6"/>
  <c r="T11" i="6"/>
  <c r="S11" i="6"/>
  <c r="N11" i="6"/>
  <c r="I11" i="6"/>
  <c r="H11" i="6"/>
  <c r="G11" i="6"/>
  <c r="J16" i="6" l="1"/>
  <c r="J28" i="6"/>
  <c r="J24" i="6"/>
  <c r="K30" i="6"/>
  <c r="K22" i="15"/>
  <c r="Q17" i="6" s="1"/>
  <c r="L25" i="11"/>
  <c r="K19" i="6" s="1"/>
  <c r="L19" i="11"/>
  <c r="K13" i="6" s="1"/>
  <c r="J17" i="6"/>
  <c r="J25" i="6"/>
  <c r="K24" i="15"/>
  <c r="L24" i="15" s="1"/>
  <c r="R19" i="6" s="1"/>
  <c r="L18" i="11"/>
  <c r="K12" i="6" s="1"/>
  <c r="J21" i="6"/>
  <c r="F18" i="6"/>
  <c r="E18" i="6"/>
  <c r="E23" i="6"/>
  <c r="F23" i="6"/>
  <c r="F20" i="6"/>
  <c r="E20" i="6"/>
  <c r="F22" i="6"/>
  <c r="E22" i="6"/>
  <c r="E17" i="6"/>
  <c r="F17" i="6"/>
  <c r="F21" i="6"/>
  <c r="E21" i="6"/>
  <c r="F19" i="6"/>
  <c r="E19" i="6"/>
  <c r="L32" i="11"/>
  <c r="K26" i="6" s="1"/>
  <c r="K25" i="15"/>
  <c r="J23" i="6"/>
  <c r="K28" i="15"/>
  <c r="L28" i="15" s="1"/>
  <c r="R23" i="6" s="1"/>
  <c r="K27" i="15"/>
  <c r="K26" i="15"/>
  <c r="K23" i="15"/>
  <c r="L23" i="15" s="1"/>
  <c r="R18" i="6" s="1"/>
  <c r="K21" i="15"/>
  <c r="E11" i="6"/>
  <c r="L26" i="11"/>
  <c r="K20" i="6" s="1"/>
  <c r="J15" i="6"/>
  <c r="K17" i="15"/>
  <c r="L17" i="15" s="1"/>
  <c r="R12" i="6" s="1"/>
  <c r="K29" i="15"/>
  <c r="L29" i="15" s="1"/>
  <c r="R24" i="6" s="1"/>
  <c r="K20" i="15"/>
  <c r="L20" i="15" s="1"/>
  <c r="R15" i="6" s="1"/>
  <c r="K19" i="15"/>
  <c r="Q14" i="6" s="1"/>
  <c r="K18" i="15"/>
  <c r="Q13" i="6" s="1"/>
  <c r="K34" i="15"/>
  <c r="L34" i="15" s="1"/>
  <c r="R29" i="6" s="1"/>
  <c r="K33" i="15"/>
  <c r="L33" i="15" s="1"/>
  <c r="R28" i="6" s="1"/>
  <c r="K32" i="15"/>
  <c r="Q27" i="6" s="1"/>
  <c r="K30" i="15"/>
  <c r="L30" i="15" s="1"/>
  <c r="R25" i="6" s="1"/>
  <c r="K35" i="15"/>
  <c r="Q30" i="6" s="1"/>
  <c r="L28" i="11"/>
  <c r="K22" i="6" s="1"/>
  <c r="L33" i="11"/>
  <c r="K27" i="6" s="1"/>
  <c r="O24" i="6"/>
  <c r="Q29" i="6"/>
  <c r="E12" i="6"/>
  <c r="F12" i="6"/>
  <c r="E16" i="6"/>
  <c r="F16" i="6"/>
  <c r="F15" i="6"/>
  <c r="E15" i="6"/>
  <c r="F14" i="6"/>
  <c r="E14" i="6"/>
  <c r="E13" i="6"/>
  <c r="F13" i="6"/>
  <c r="F29" i="6"/>
  <c r="E29" i="6"/>
  <c r="F28" i="6"/>
  <c r="E28" i="6"/>
  <c r="F27" i="6"/>
  <c r="E27" i="6"/>
  <c r="E26" i="6"/>
  <c r="F26" i="6"/>
  <c r="E25" i="6"/>
  <c r="F25" i="6"/>
  <c r="F30" i="6"/>
  <c r="E30" i="6"/>
  <c r="K16" i="15"/>
  <c r="K31" i="15"/>
  <c r="J29" i="6"/>
  <c r="O27" i="6"/>
  <c r="L17" i="11"/>
  <c r="K11" i="6" s="1"/>
  <c r="O12" i="6"/>
  <c r="E24" i="6"/>
  <c r="O28" i="6"/>
  <c r="O29" i="6"/>
  <c r="O25" i="6"/>
  <c r="O13" i="6"/>
  <c r="J14" i="6"/>
  <c r="O30" i="6"/>
  <c r="J18" i="6"/>
  <c r="Q19" i="6" l="1"/>
  <c r="L35" i="15"/>
  <c r="R30" i="6" s="1"/>
  <c r="L22" i="15"/>
  <c r="R17" i="6" s="1"/>
  <c r="Q15" i="6"/>
  <c r="Q23" i="6"/>
  <c r="Q18" i="6"/>
  <c r="Q28" i="6"/>
  <c r="Q25" i="6"/>
  <c r="L18" i="15"/>
  <c r="R13" i="6" s="1"/>
  <c r="Q12" i="6"/>
  <c r="L32" i="15"/>
  <c r="R27" i="6" s="1"/>
  <c r="L19" i="15"/>
  <c r="R14" i="6" s="1"/>
  <c r="Q24" i="6"/>
  <c r="Q16" i="6"/>
  <c r="L21" i="15"/>
  <c r="R16" i="6" s="1"/>
  <c r="L26" i="15"/>
  <c r="R21" i="6" s="1"/>
  <c r="Q21" i="6"/>
  <c r="Q20" i="6"/>
  <c r="L25" i="15"/>
  <c r="R20" i="6" s="1"/>
  <c r="Q22" i="6"/>
  <c r="L27" i="15"/>
  <c r="R22" i="6" s="1"/>
  <c r="Q11" i="6"/>
  <c r="L16" i="15"/>
  <c r="R11" i="6" s="1"/>
  <c r="Q26" i="6"/>
  <c r="L31" i="15"/>
  <c r="R26" i="6" s="1"/>
</calcChain>
</file>

<file path=xl/sharedStrings.xml><?xml version="1.0" encoding="utf-8"?>
<sst xmlns="http://schemas.openxmlformats.org/spreadsheetml/2006/main" count="609" uniqueCount="223">
  <si>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</si>
  <si>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</si>
  <si>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</si>
  <si>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</si>
  <si>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Objeto del Proceso de Contratación: </t>
    </r>
    <r>
      <rPr>
        <sz val="12"/>
        <rFont val="Garamond"/>
        <family val="1"/>
      </rPr>
      <t>Gestionar e implementar acciones y procesos de prevención de violencia en el contexto familiar, sexual y otras vulneraciones, así como la promoción de los derechos de las niñas, los niños, adolescentes y las familias de la localidad de Los Mártires.</t>
    </r>
    <r>
      <rPr>
        <b/>
        <u/>
        <sz val="12"/>
        <rFont val="Garamond"/>
        <family val="1"/>
      </rPr>
      <t xml:space="preserve"> DEL PROYECTO 2077 “TERRITORIOS DIVERSOS Y LIBRES DE VIOLENCIA</t>
    </r>
  </si>
  <si>
    <r>
      <t xml:space="preserve">Partícipes del Proceso de Contratación: Alcaldia Local de Los Martires, ciudadania de la localidad de los martires, empresas como posibles oferentes: </t>
    </r>
    <r>
      <rPr>
        <b/>
        <sz val="12"/>
        <color rgb="FFFF0000"/>
        <rFont val="Garamond"/>
        <family val="1"/>
      </rPr>
      <t>XXXXXXXXXXXXXXXXXXXXXXXXXXXXXXXXXXXXXXX</t>
    </r>
  </si>
  <si>
    <r>
      <t xml:space="preserve">Ciudadanía que se beneficia del Proceso de Contratación: </t>
    </r>
    <r>
      <rPr>
        <sz val="12"/>
        <rFont val="Garamond"/>
        <family val="1"/>
      </rPr>
      <t>Comunidad de puntos con alto indice de vulnerabilidad y de riesgo de violencia en los sectores en los que se identifiquen problemáticas asociadas con violencia intrafamiliar y/o sexual en la Localidad de Los Mártires.</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</si>
  <si>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</si>
  <si>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</si>
  <si>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</si>
  <si>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 xml:space="preserve"> El presente proceso se desarrollará en toda la localidad de Los Mártires, enfocado en algunos puntos de alto riesgo de violencia intrafamiliar, por lo tanto el oferente debe tener en cuenta que los elementos y/o bienes se entregarán en dichos puntos, por lo tanto se deben contemplar todas las medidas de seguridad para el transporte y entrega de los mismos, los cuales estaran a cargo del futuro contratista.</t>
    </r>
  </si>
  <si>
    <r>
      <t xml:space="preserve">Condiciones políticas: </t>
    </r>
    <r>
      <rPr>
        <i/>
        <sz val="12"/>
        <rFont val="Garamond"/>
        <family val="1"/>
      </rPr>
      <t xml:space="preserve"> N/A</t>
    </r>
  </si>
  <si>
    <t>Factores ambientales:  El contratista debe manejar normas ambientales para el destino final de los residuos que así lo requieran.</t>
  </si>
  <si>
    <t>Sector del objeto del Proceso de Contratación y su mercado: Contratación por suministro de elementos y servicios asociados a: Suministros  de oficina Actividades artísticas, Servicios de Alimentación; de entretenimiento y recreación y otras actividades de servicios y a la actividad de Comercio al por mayor y al por menor con relación a Servicios Editoriales, de Diseño, de Artes Gráficas y Bellas Artes; Servicios Políticos y de Asuntos Cívicos (cultura) y Materiales de Enseñanza de Prevención de la Violencia o de Educación para la Evasión de la Violencia; para el desarrollo de acciones relacionadas con orientación, formación o sensibilización a personas en prevención de violencia intrafamiliar y/o violencia sexual en el marco del proyecto 2077 “territorios diversos y libres de violencia" en la localidad de Los Mártires</t>
  </si>
  <si>
    <r>
      <t>Normativa aplicable al objeto del Proceso de Contratación: L</t>
    </r>
    <r>
      <rPr>
        <sz val="12"/>
        <rFont val="Garamond"/>
        <family val="1"/>
      </rPr>
      <t>a modalidad de selección pertinente para esta contratación corresponde a la mínima cuantía contemplada en el numeral 5 del Artículo 2 de la Ley 1150 de 2007 y en el artículo 2.2.1.2.1.5.1y siguientes del Decreto 1082 de 2015, modificado por el Decreto 1860 de 2021.</t>
    </r>
  </si>
  <si>
    <t>Experiencia propia y de otras Entidades Estatales en Procesos de Contratación del mismo tipo:  Se ha realizado la búsqueda mediante la plataforma SECOPII de procesos similares en otras entidades bajo la modalidad de mínima cuantía y por descripción “Violencia”, se encontró que de las 6 entidades relacionadas 3 contrataron bajo tipología de suministro, 2 por prestación de servicios y 1 por consultoría.</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</si>
  <si>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</si>
  <si>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</si>
  <si>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</si>
  <si>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</si>
  <si>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Teniendo en cuenta la modalidad y el monto del presente proceso se estiman los siguientes riesgos, teniendo en cuenta la guia de Colombia Compra Eficiente y la guia de la Veeduria Distrital</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</si>
  <si>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</si>
  <si>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</si>
  <si>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</si>
  <si>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</si>
  <si>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</si>
  <si>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</si>
  <si>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</si>
  <si>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</si>
  <si>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</si>
  <si>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</si>
  <si>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</si>
  <si>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</si>
  <si>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</si>
  <si>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</si>
  <si>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</si>
  <si>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</si>
  <si>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</si>
  <si>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</si>
  <si>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</si>
  <si>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</si>
  <si>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</si>
  <si>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</si>
  <si>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</si>
  <si>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</si>
  <si>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</si>
  <si>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Externo</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</si>
  <si>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</si>
  <si>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</si>
  <si>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</si>
  <si>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</si>
  <si>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EJECUCIÓN</t>
  </si>
  <si>
    <t>Fluctuaciones del valor de la moneda</t>
  </si>
  <si>
    <t>Variación de los precios del mercado</t>
  </si>
  <si>
    <t>Cancelación de pedidos.</t>
  </si>
  <si>
    <t>Variación en la disponibilidad o en el costo de los insumos necesarios para prestar los servicios.</t>
  </si>
  <si>
    <t>Sociales o Políticos</t>
  </si>
  <si>
    <t>Daños a los bienes</t>
  </si>
  <si>
    <t>Incumplimiento de la administración en los pagos.</t>
  </si>
  <si>
    <t>Imposición de nuevos tributos</t>
  </si>
  <si>
    <t>Imposición de nuevos trámites o permisos</t>
  </si>
  <si>
    <t>Cambios en el marco regulatorio o normatividad aplicable al proyecto.</t>
  </si>
  <si>
    <t>Demora en el inicio previsto para la ejecución</t>
  </si>
  <si>
    <t>Reprogramación de entregas</t>
  </si>
  <si>
    <t>Calidad  de  elementos y/o servicio</t>
  </si>
  <si>
    <t>Regulatorios</t>
  </si>
  <si>
    <t>Eventos naturales tales como lluvias, inundaciones y sequias entre otros</t>
  </si>
  <si>
    <t>Variación de tasas o tarifas</t>
  </si>
  <si>
    <t>Estatal</t>
  </si>
  <si>
    <t>Especifico</t>
  </si>
  <si>
    <t>Objeto Contractual:  Gestionar e implementar acciones y procesos de prevención de violencia en el contexto familiar, sexual y otras vulneraciones, así como la promoción de los derechos de las niñas, los niños, adolescentes y las familias de la localidad de Los Mártires.</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</si>
  <si>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</si>
  <si>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</si>
  <si>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</si>
  <si>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</si>
  <si>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</si>
  <si>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</si>
  <si>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</si>
  <si>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</si>
  <si>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</si>
  <si>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</si>
  <si>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</si>
  <si>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</si>
  <si>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</si>
  <si>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</si>
  <si>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</si>
  <si>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Demora o incumplimiento de los plazos legales para la publicación de los actos y/o documentos derivados de los procesos contractuales</t>
  </si>
  <si>
    <t>Declarar desierto eln proceso por tener costos demasiado bajos en el presente proceso</t>
  </si>
  <si>
    <t>Entrega de los bienes y/o servicios que no cumplen con la expectativa de la entidad ni de los requerimientos de la comunidad</t>
  </si>
  <si>
    <t>No tener en cuenta algunas particularidades de la oferta, generando declaratoria de desierto del proceso o posibles incumpliminentos futuros</t>
  </si>
  <si>
    <t>Hallazgos de los entes de control por no tener justificación suficiente para el proceso contractual</t>
  </si>
  <si>
    <t>Afecta la selección del futuro contratista, generando posible declaratoria de desierto</t>
  </si>
  <si>
    <t>Genera una carga adicional a las previstas, que puede afectar a cualquiera o a las dos partes del contrato. No obstante, es poco probable por la duración y naturaleza del contrato</t>
  </si>
  <si>
    <t>Retraso en la estructuración y proyección del proceso</t>
  </si>
  <si>
    <t xml:space="preserve">No se genera la pluralidad para la correcta selección del proponente, lo cual puede acarrear sanciones disciplinarias. </t>
  </si>
  <si>
    <t>Guiar a la entidad a realizar la adjudicación a precios altos generando posibles investigaciones de orden disciplinario, fiscal y penal.</t>
  </si>
  <si>
    <t xml:space="preserve">No tener los insumos necesarios para cumplir con las sensibilizaciones en temas relacionados con prevencion de violencia intrafamiliar </t>
  </si>
  <si>
    <t>Se retrasa el inicio de ejecución del contrato</t>
  </si>
  <si>
    <t>Posible desequilibrio económico en el contrato</t>
  </si>
  <si>
    <t>Afectación en la ejecución de actividades del contrato</t>
  </si>
  <si>
    <t>Afectación en la ejecución del contrato</t>
  </si>
  <si>
    <t>Retrasos en la entrega de productos y por ende en la ejecución</t>
  </si>
  <si>
    <t>Desequilibrio económico y retraso en la ejecución.</t>
  </si>
  <si>
    <t xml:space="preserve">Variación en las condiciones tributarias iniciales </t>
  </si>
  <si>
    <t>Afectación en el inicio de entregas y/o actividades</t>
  </si>
  <si>
    <t>Afectación y retrasos frente al plan de trabajo y cronograma propuestos.</t>
  </si>
  <si>
    <t>Retrasos en las entregas tras solicitud de cambios en los mismos.</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</si>
  <si>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</si>
  <si>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</si>
  <si>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</si>
  <si>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</si>
  <si>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</si>
  <si>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</si>
  <si>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</si>
  <si>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</si>
  <si>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</si>
  <si>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</si>
  <si>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</si>
  <si>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</si>
  <si>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</si>
  <si>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</si>
  <si>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</si>
  <si>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</si>
  <si>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</si>
  <si>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</si>
  <si>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</si>
  <si>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</si>
  <si>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</si>
  <si>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</si>
  <si>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</si>
  <si>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</si>
  <si>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</si>
  <si>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</si>
  <si>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</si>
  <si>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</si>
  <si>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</si>
  <si>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</si>
  <si>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</si>
  <si>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</si>
  <si>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</si>
  <si>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</si>
  <si>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</si>
  <si>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</si>
  <si>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</si>
  <si>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Esta matriz es un documento anexo del Estudio Previo</t>
  </si>
  <si>
    <t>No</t>
  </si>
  <si>
    <t>Etapa</t>
  </si>
  <si>
    <t>Clase</t>
  </si>
  <si>
    <t>Fuente</t>
  </si>
  <si>
    <t>Calificación total</t>
  </si>
  <si>
    <t>¿A quien se le asigna?</t>
  </si>
  <si>
    <t>%</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</si>
  <si>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</si>
  <si>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</si>
  <si>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</si>
  <si>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</si>
  <si>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</si>
  <si>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</si>
  <si>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</si>
  <si>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SDG</t>
  </si>
  <si>
    <t>CONTRATISTA</t>
  </si>
  <si>
    <t>CONTRATISTA Y SDG</t>
  </si>
  <si>
    <t>50/50</t>
  </si>
  <si>
    <t xml:space="preserve">Categoria </t>
  </si>
  <si>
    <t>Impacto del Riesgo</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</si>
  <si>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</si>
  <si>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</si>
  <si>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</si>
  <si>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¿Cómo se realiza el monitoreo?</t>
  </si>
  <si>
    <t>Establecer un equipo para una revisión técnica y jurídica rigurosa de los requisitos habilitantes para asegurar que estén alineados con las normativas vigentes y las necesidades específicas del proyecto</t>
  </si>
  <si>
    <t>NO</t>
  </si>
  <si>
    <t xml:space="preserve">Formuladores del proyecto </t>
  </si>
  <si>
    <t>18 de septiembre de 2024</t>
  </si>
  <si>
    <t>30 de septiembre de 2024</t>
  </si>
  <si>
    <t xml:space="preserve">Revisión técnica por el equipo tecnico y estructurador </t>
  </si>
  <si>
    <t>Semanalmente hasta el 30 de septiembre.</t>
  </si>
  <si>
    <t>Elaborar los documentos del proceso de contratación, con un correcto análisis del mercado</t>
  </si>
  <si>
    <t>Evaluación de estudios de mercado y verificación de cotizaciones.</t>
  </si>
  <si>
    <t>Quincenalmente hasta el cierre de la planificación.</t>
  </si>
  <si>
    <t xml:space="preserve">Involucrar a expertos técnicos en la redacción de los términos de referencia, garantizando una descripción detallada y precisa de los bienes o servicios requeridos.
</t>
  </si>
  <si>
    <t>Validación con expertos técnicos y usuarios finales.</t>
  </si>
  <si>
    <t>Semanalmente  hasta el cierre de la planificación.</t>
  </si>
  <si>
    <t>Llevar a cabo análisis exhaustivos de oferta y demanda del sector, incluyendo consultas con proveedores y actores clave del mercado. Utilizar datos actualizados para respaldar las decisiones.</t>
  </si>
  <si>
    <t>Verificación de la información por parte del area encargada del proceso.</t>
  </si>
  <si>
    <t>Semanalmente hasta  el cierre de la planificación.</t>
  </si>
  <si>
    <t>Realizar el análisis de sector a partir de herramientas como Colombia Compra Eficiente y el estudio de mercado realizado por la entidad, en el cual se incluyen las variables pertinentes reguladas por el Estado  asociados al objeto contractual.</t>
  </si>
  <si>
    <t>Contar con asesoría jurídica especializada para definir las condiciones contractuales. Realizar talleres de capacitación para el equipo responsable sobre aspectos clave de los contratos.</t>
  </si>
  <si>
    <t>Control y vigilancia del cumplimiento de los requisitos de Ley para la celebración, el perfeccionamiento y de ejecucion del contrato.</t>
  </si>
  <si>
    <t>Profesional de contratación que apoya el proceso</t>
  </si>
  <si>
    <t>Verificación de la información por parte del Profesional de contratación que apoya el proceso</t>
  </si>
  <si>
    <t>Durante etapa de selección</t>
  </si>
  <si>
    <t xml:space="preserve"> Implementar un sistema de gestión de tiempos que asegure la contestación de las observaciones dentro de los plazos establecidos. </t>
  </si>
  <si>
    <t>Comité evaluador /Profesional de contratación que apoya el proceso/Profesional de Planeación a cargo de la formulación del proceso</t>
  </si>
  <si>
    <t>Verificación de la información por parte del comité evaluador/Profesional de contratación que apoya el proceso/Profesional de Planeación a cargo de la formulación del proceso</t>
  </si>
  <si>
    <t>Establecer controles internos para verificar que toda la documentación requerida sea publicada en el SECOP en tiempo y forma, con responsables asignados para cada fase del proceso.</t>
  </si>
  <si>
    <t xml:space="preserve">09 de octubre de 2024 </t>
  </si>
  <si>
    <t>Control en plataforma SECOP y reportes de publicación.</t>
  </si>
  <si>
    <t>Evaluar el proceso de contratación, atendiendo cada una de las recomendaciones legales y realizar una correcta aplicación de la normatividad vigente.</t>
  </si>
  <si>
    <t xml:space="preserve">05 de octubre de 2024 </t>
  </si>
  <si>
    <t>Auditorías internas y análisis de antecedentes de los proponentes.</t>
  </si>
  <si>
    <t>Monitoreo constante durante el proceso de selección.</t>
  </si>
  <si>
    <t>Asegurar la verificación previa de toda la documentación requerida para la firma del contrato. Establecer una fecha límite clara para la firma, con mecanismos de seguimiento en caso de incumplimiento.</t>
  </si>
  <si>
    <t>SI</t>
  </si>
  <si>
    <t>Contratación</t>
  </si>
  <si>
    <t>Seguimiento diario a la firma de contratos</t>
  </si>
  <si>
    <t xml:space="preserve">Monitoreo constante hata la firma del contrato </t>
  </si>
  <si>
    <t>Asignar responsables claros para la solicitud del registro presupuestal y establecer un sistema de monitoreo que asegure la solicitud oportuna.</t>
  </si>
  <si>
    <t>Cumplimiento del manual de supervisión e interventoría de la Secretaría Distrital de Gobierno para un correcto seguimiento en la ejecucion del contrato.</t>
  </si>
  <si>
    <t xml:space="preserve">Ejecutor del contrato </t>
  </si>
  <si>
    <t xml:space="preserve">10 de octubre de 2024 </t>
  </si>
  <si>
    <t xml:space="preserve">31 de diceimbre de 2024 </t>
  </si>
  <si>
    <t>Monitoreo de precios en el mercado y actualización de costos.
.</t>
  </si>
  <si>
    <t>Mensual</t>
  </si>
  <si>
    <t>Establecer contratos con cláusulas de penalización por cancelación injustificada y asegurarse de que existan acuerdos secundarios con otros proveedores en caso de cancelación. (incumplimiento)</t>
  </si>
  <si>
    <t xml:space="preserve">Seguimiento al ejecutor del contrato </t>
  </si>
  <si>
    <t xml:space="preserve">mensual hasta el cierre de la ejecución del proyecto </t>
  </si>
  <si>
    <t>Seguimiento técnico por parte del supervisor y/o apoyo a la supervisión.</t>
  </si>
  <si>
    <t>Durante la ejecución contractual</t>
  </si>
  <si>
    <t>Inspecciones  en las entregas de los productos y control de mantenimientos preventivos.</t>
  </si>
  <si>
    <t>Establecer plazos de pago claros en los contratos y crear mecanismos de sanción o compensación por retrasos en los pagos. Implementar un sistema de gestión financiera que permita monitorear el estado de los pagos de manera eficiente.</t>
  </si>
  <si>
    <t xml:space="preserve">Apoyo a la supervisión </t>
  </si>
  <si>
    <t>Sistema de seguimiento de pagos y alertas automatizadas.</t>
  </si>
  <si>
    <t xml:space="preserve">Mensual durante la rejecución del proyecto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</si>
</sst>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0"/>
      <name val="Arial"/>
    </font>
    <font>
      <sz val="8"/>
      <name val="Arial"/>
      <family val="2"/>
    </font>
    <font>
      <b/>
      <sz val="10"/>
      <name val="Arial"/>
      <family val="2"/>
    </font>
    <font>
      <sz val="10"/>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8">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s>
  <cellStyleXfs count="1">
    <xf numFmtId="0" fontId="0" fillId="0" borderId="0"/>
  </cellStyleXfs>
  <cellXfs count="354">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8" fillId="0" borderId="0" xfId="0" applyFont="1"/>
    <xf numFmtId="0" fontId="4" fillId="0" borderId="0" xfId="0" applyFont="1"/>
    <xf numFmtId="0" fontId="5" fillId="0" borderId="0" xfId="0" applyFont="1" applyAlignment="1">
      <alignment horizontal="center" vertical="center"/>
    </xf>
    <xf numFmtId="0" fontId="6" fillId="0" borderId="0" xfId="0" applyFont="1"/>
    <xf numFmtId="0" fontId="6" fillId="0" borderId="0" xfId="0" applyFont="1" applyAlignment="1">
      <alignment horizontal="center"/>
    </xf>
    <xf numFmtId="0" fontId="6" fillId="0" borderId="0" xfId="0" applyFont="1" applyAlignment="1">
      <alignment horizontal="center" vertical="center" wrapText="1"/>
    </xf>
    <xf numFmtId="0" fontId="6" fillId="0" borderId="32" xfId="0" applyFont="1" applyBorder="1" applyAlignment="1">
      <alignment horizontal="center" vertical="center" wrapText="1"/>
    </xf>
    <xf numFmtId="0" fontId="6" fillId="0" borderId="3" xfId="0" applyFont="1" applyBorder="1" applyAlignment="1">
      <alignment horizontal="center" vertical="center" textRotation="90" wrapText="1"/>
    </xf>
    <xf numFmtId="0" fontId="6" fillId="0" borderId="3"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4"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0" xfId="0" applyFont="1" applyBorder="1"/>
    <xf numFmtId="0" fontId="6" fillId="0" borderId="11" xfId="0" applyFont="1" applyBorder="1" applyAlignment="1">
      <alignment horizontal="center" vertical="center" wrapText="1"/>
    </xf>
    <xf numFmtId="0" fontId="9" fillId="0" borderId="0" xfId="0" applyFont="1"/>
    <xf numFmtId="0" fontId="6" fillId="0" borderId="39" xfId="0" applyFont="1" applyBorder="1" applyAlignment="1">
      <alignment horizontal="center" vertical="center" wrapText="1"/>
    </xf>
    <xf numFmtId="0" fontId="10" fillId="4" borderId="26" xfId="0" applyFont="1" applyFill="1" applyBorder="1" applyAlignment="1">
      <alignment horizontal="center" vertical="center" wrapText="1"/>
    </xf>
    <xf numFmtId="0" fontId="10" fillId="4" borderId="27" xfId="0" applyFont="1" applyFill="1" applyBorder="1" applyAlignment="1">
      <alignment horizontal="center" vertical="center" wrapText="1"/>
    </xf>
    <xf numFmtId="0" fontId="10" fillId="4" borderId="27" xfId="0" applyFont="1" applyFill="1" applyBorder="1" applyAlignment="1">
      <alignment horizontal="center" vertical="center" textRotation="90" wrapText="1"/>
    </xf>
    <xf numFmtId="0" fontId="10" fillId="4" borderId="28" xfId="0" applyFont="1" applyFill="1" applyBorder="1" applyAlignment="1">
      <alignment horizontal="center" vertical="center" wrapText="1"/>
    </xf>
    <xf numFmtId="0" fontId="6" fillId="0" borderId="30"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1" xfId="0" applyFont="1" applyBorder="1" applyAlignment="1">
      <alignment horizontal="center" vertical="center" textRotation="90" wrapText="1"/>
    </xf>
    <xf numFmtId="0" fontId="6" fillId="0" borderId="34"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9" xfId="0" applyFont="1" applyBorder="1" applyAlignment="1">
      <alignment horizontal="center" vertical="center" wrapText="1"/>
    </xf>
    <xf numFmtId="0" fontId="6" fillId="0" borderId="9" xfId="0" applyFont="1" applyBorder="1" applyAlignment="1">
      <alignment horizontal="center" vertical="center" textRotation="90" wrapText="1"/>
    </xf>
    <xf numFmtId="0" fontId="6" fillId="0" borderId="40" xfId="0" applyFont="1" applyBorder="1" applyAlignment="1">
      <alignment horizontal="center" vertical="center" wrapText="1"/>
    </xf>
    <xf numFmtId="0" fontId="6" fillId="0" borderId="41" xfId="0" applyFont="1" applyBorder="1"/>
    <xf numFmtId="0" fontId="6" fillId="0" borderId="41" xfId="0" applyFont="1" applyBorder="1" applyAlignment="1">
      <alignment horizontal="center"/>
    </xf>
    <xf numFmtId="0" fontId="6" fillId="9" borderId="3" xfId="0" applyFont="1" applyFill="1" applyBorder="1" applyAlignment="1">
      <alignment horizontal="center" vertical="center"/>
    </xf>
    <xf numFmtId="0" fontId="6" fillId="7" borderId="3" xfId="0" applyFont="1" applyFill="1" applyBorder="1" applyAlignment="1">
      <alignment horizontal="center" vertical="center"/>
    </xf>
    <xf numFmtId="0" fontId="6" fillId="10" borderId="3" xfId="0" applyFont="1" applyFill="1" applyBorder="1" applyAlignment="1">
      <alignment horizontal="center" vertical="center"/>
    </xf>
    <xf numFmtId="0" fontId="9" fillId="6" borderId="3" xfId="0" applyFont="1" applyFill="1" applyBorder="1" applyAlignment="1">
      <alignment horizontal="center" vertical="center" wrapText="1"/>
    </xf>
    <xf numFmtId="0" fontId="9" fillId="6" borderId="3" xfId="0" applyFont="1" applyFill="1" applyBorder="1" applyAlignment="1">
      <alignment horizontal="center" vertical="center"/>
    </xf>
    <xf numFmtId="0" fontId="6" fillId="6" borderId="3" xfId="0" applyFont="1" applyFill="1" applyBorder="1" applyAlignment="1">
      <alignment horizontal="center"/>
    </xf>
    <xf numFmtId="0" fontId="6" fillId="8" borderId="3"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13" fillId="2" borderId="29" xfId="0" applyFont="1" applyFill="1" applyBorder="1" applyAlignment="1">
      <alignment vertical="center" wrapText="1"/>
    </xf>
    <xf numFmtId="0" fontId="13" fillId="2" borderId="24" xfId="0" applyFont="1" applyFill="1" applyBorder="1" applyAlignment="1">
      <alignment horizontal="center" vertical="center" wrapText="1"/>
    </xf>
    <xf numFmtId="0" fontId="15" fillId="0" borderId="12" xfId="0" applyFont="1" applyBorder="1" applyAlignment="1">
      <alignment vertical="center"/>
    </xf>
    <xf numFmtId="0" fontId="15" fillId="0" borderId="5" xfId="0" applyFont="1" applyBorder="1" applyAlignment="1">
      <alignment vertical="center"/>
    </xf>
    <xf numFmtId="0" fontId="19" fillId="2" borderId="21" xfId="0" applyFont="1" applyFill="1" applyBorder="1" applyAlignment="1">
      <alignment vertical="center" wrapText="1"/>
    </xf>
    <xf numFmtId="0" fontId="19" fillId="0" borderId="21" xfId="0" applyFont="1" applyBorder="1"/>
    <xf numFmtId="0" fontId="16" fillId="2" borderId="13" xfId="0" applyFont="1" applyFill="1" applyBorder="1" applyAlignment="1">
      <alignment vertical="center" wrapText="1"/>
    </xf>
    <xf numFmtId="0" fontId="15" fillId="0" borderId="14" xfId="0" applyFont="1" applyBorder="1" applyAlignment="1">
      <alignment vertical="center"/>
    </xf>
    <xf numFmtId="0" fontId="15" fillId="0" borderId="6" xfId="0" applyFont="1" applyBorder="1" applyAlignment="1">
      <alignment vertical="center"/>
    </xf>
    <xf numFmtId="0" fontId="19" fillId="2" borderId="22" xfId="0" applyFont="1" applyFill="1" applyBorder="1" applyAlignment="1">
      <alignment vertical="center" wrapText="1"/>
    </xf>
    <xf numFmtId="0" fontId="19" fillId="0" borderId="22" xfId="0" applyFont="1" applyBorder="1"/>
    <xf numFmtId="0" fontId="16" fillId="2" borderId="15" xfId="0" applyFont="1" applyFill="1" applyBorder="1" applyAlignment="1">
      <alignment vertical="center" wrapText="1"/>
    </xf>
    <xf numFmtId="0" fontId="16" fillId="2" borderId="16" xfId="0" applyFont="1" applyFill="1" applyBorder="1" applyAlignment="1">
      <alignment vertical="center" wrapText="1"/>
    </xf>
    <xf numFmtId="0" fontId="15" fillId="0" borderId="17" xfId="0" applyFont="1" applyBorder="1" applyAlignment="1">
      <alignment vertical="center"/>
    </xf>
    <xf numFmtId="0" fontId="15" fillId="0" borderId="7" xfId="0" applyFont="1" applyBorder="1" applyAlignment="1">
      <alignment vertical="center"/>
    </xf>
    <xf numFmtId="0" fontId="19" fillId="0" borderId="23" xfId="0" applyFont="1" applyBorder="1"/>
    <xf numFmtId="0" fontId="16" fillId="2" borderId="18" xfId="0" applyFont="1" applyFill="1" applyBorder="1" applyAlignment="1">
      <alignment vertical="center" wrapText="1"/>
    </xf>
    <xf numFmtId="0" fontId="19" fillId="2" borderId="3" xfId="0" applyFont="1" applyFill="1" applyBorder="1" applyAlignment="1">
      <alignment vertical="center" wrapText="1"/>
    </xf>
    <xf numFmtId="0" fontId="16" fillId="2" borderId="19" xfId="0" applyFont="1" applyFill="1" applyBorder="1" applyAlignment="1">
      <alignment vertical="center" wrapText="1"/>
    </xf>
    <xf numFmtId="0" fontId="15" fillId="0" borderId="21" xfId="0" applyFont="1" applyBorder="1" applyAlignment="1">
      <alignment vertical="center"/>
    </xf>
    <xf numFmtId="0" fontId="15" fillId="0" borderId="22" xfId="0" applyFont="1" applyBorder="1" applyAlignment="1">
      <alignment vertical="center"/>
    </xf>
    <xf numFmtId="0" fontId="15" fillId="0" borderId="23" xfId="0" applyFont="1" applyBorder="1" applyAlignment="1">
      <alignment vertical="center"/>
    </xf>
    <xf numFmtId="0" fontId="19" fillId="2" borderId="23" xfId="0" applyFont="1" applyFill="1" applyBorder="1" applyAlignment="1">
      <alignment vertical="center" wrapText="1"/>
    </xf>
    <xf numFmtId="0" fontId="19" fillId="2" borderId="24" xfId="0" applyFont="1" applyFill="1" applyBorder="1" applyAlignment="1">
      <alignment vertical="center" wrapText="1"/>
    </xf>
    <xf numFmtId="0" fontId="16" fillId="2" borderId="20" xfId="0" applyFont="1" applyFill="1" applyBorder="1" applyAlignment="1">
      <alignment vertical="center" wrapText="1"/>
    </xf>
    <xf numFmtId="0" fontId="19" fillId="0" borderId="14" xfId="0" applyFont="1" applyBorder="1" applyAlignment="1">
      <alignment vertical="center"/>
    </xf>
    <xf numFmtId="0" fontId="19" fillId="0" borderId="24" xfId="0" applyFont="1" applyBorder="1" applyAlignment="1">
      <alignment vertical="center" wrapText="1"/>
    </xf>
    <xf numFmtId="0" fontId="16" fillId="0" borderId="20" xfId="0" applyFont="1" applyBorder="1" applyAlignment="1">
      <alignment vertical="center" wrapText="1"/>
    </xf>
    <xf numFmtId="0" fontId="16" fillId="0" borderId="13" xfId="0" applyFont="1" applyBorder="1" applyAlignment="1">
      <alignment vertical="center" wrapText="1"/>
    </xf>
    <xf numFmtId="0" fontId="16" fillId="0" borderId="15" xfId="0" applyFont="1" applyBorder="1" applyAlignment="1">
      <alignment vertical="center" wrapText="1"/>
    </xf>
    <xf numFmtId="0" fontId="19" fillId="0" borderId="1" xfId="0" applyFont="1" applyBorder="1"/>
    <xf numFmtId="0" fontId="19" fillId="0" borderId="0" xfId="0" applyFont="1"/>
    <xf numFmtId="0" fontId="19" fillId="0" borderId="2" xfId="0" applyFont="1" applyBorder="1" applyAlignment="1">
      <alignment horizontal="center"/>
    </xf>
    <xf numFmtId="0" fontId="19" fillId="0" borderId="8" xfId="0" applyFont="1" applyBorder="1"/>
    <xf numFmtId="0" fontId="19" fillId="0" borderId="10" xfId="0" applyFont="1" applyBorder="1"/>
    <xf numFmtId="0" fontId="19" fillId="0" borderId="11" xfId="0" applyFont="1" applyBorder="1" applyAlignment="1">
      <alignment horizontal="center"/>
    </xf>
    <xf numFmtId="0" fontId="20" fillId="4" borderId="26" xfId="0" applyFont="1" applyFill="1" applyBorder="1" applyAlignment="1">
      <alignment horizontal="center" vertical="center" wrapText="1"/>
    </xf>
    <xf numFmtId="0" fontId="21" fillId="4" borderId="27" xfId="0" applyFont="1" applyFill="1" applyBorder="1" applyAlignment="1">
      <alignment horizontal="center" vertical="center" wrapText="1"/>
    </xf>
    <xf numFmtId="0" fontId="21" fillId="4" borderId="28" xfId="0" applyFont="1" applyFill="1" applyBorder="1" applyAlignment="1">
      <alignment horizontal="center" vertical="center" wrapText="1"/>
    </xf>
    <xf numFmtId="0" fontId="16" fillId="0" borderId="30" xfId="0" applyFont="1" applyBorder="1" applyAlignment="1">
      <alignment horizontal="left" vertical="center" wrapText="1"/>
    </xf>
    <xf numFmtId="0" fontId="16" fillId="0" borderId="3" xfId="0" applyFont="1" applyBorder="1" applyAlignment="1">
      <alignment horizontal="center" vertical="center" wrapText="1"/>
    </xf>
    <xf numFmtId="0" fontId="16" fillId="0" borderId="3" xfId="0" applyFont="1" applyBorder="1" applyAlignment="1">
      <alignment horizontal="center" vertical="center"/>
    </xf>
    <xf numFmtId="0" fontId="16" fillId="0" borderId="34" xfId="0" applyFont="1" applyBorder="1" applyAlignment="1">
      <alignment horizontal="center" vertical="center" wrapText="1"/>
    </xf>
    <xf numFmtId="0" fontId="16" fillId="0" borderId="32" xfId="0" applyFont="1" applyBorder="1" applyAlignment="1">
      <alignment horizontal="left" vertical="center" wrapText="1"/>
    </xf>
    <xf numFmtId="0" fontId="19" fillId="0" borderId="3" xfId="0" applyFont="1" applyBorder="1" applyAlignment="1">
      <alignment horizontal="left" vertical="center" wrapText="1"/>
    </xf>
    <xf numFmtId="0" fontId="16" fillId="0" borderId="19" xfId="0" applyFont="1" applyBorder="1" applyAlignment="1">
      <alignment horizontal="center" vertical="center" wrapText="1"/>
    </xf>
    <xf numFmtId="0" fontId="16" fillId="0" borderId="33" xfId="0" applyFont="1" applyBorder="1" applyAlignment="1">
      <alignment horizontal="left" vertical="center" wrapText="1"/>
    </xf>
    <xf numFmtId="0" fontId="19" fillId="0" borderId="9" xfId="0" applyFont="1" applyBorder="1" applyAlignment="1">
      <alignment horizontal="left" vertical="center" wrapText="1"/>
    </xf>
    <xf numFmtId="0" fontId="16" fillId="0" borderId="9" xfId="0" applyFont="1" applyBorder="1" applyAlignment="1">
      <alignment horizontal="center" vertical="center" wrapText="1"/>
    </xf>
    <xf numFmtId="0" fontId="16" fillId="0" borderId="9" xfId="0" applyFont="1" applyBorder="1" applyAlignment="1">
      <alignment horizontal="center" vertical="center"/>
    </xf>
    <xf numFmtId="0" fontId="16" fillId="0" borderId="35" xfId="0" applyFont="1" applyBorder="1" applyAlignment="1">
      <alignment horizontal="center" vertical="center" wrapText="1"/>
    </xf>
    <xf numFmtId="0" fontId="19" fillId="0" borderId="36" xfId="0" applyFont="1" applyBorder="1"/>
    <xf numFmtId="0" fontId="19" fillId="0" borderId="37" xfId="0" applyFont="1" applyBorder="1"/>
    <xf numFmtId="0" fontId="19" fillId="0" borderId="38" xfId="0" applyFont="1" applyBorder="1" applyAlignment="1">
      <alignment horizontal="center"/>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9" fillId="0" borderId="3" xfId="0" applyFont="1" applyBorder="1" applyAlignment="1">
      <alignment horizontal="center" vertical="center" wrapText="1"/>
    </xf>
    <xf numFmtId="0" fontId="19" fillId="0" borderId="3" xfId="0" applyFont="1" applyBorder="1" applyAlignment="1">
      <alignment horizontal="center"/>
    </xf>
    <xf numFmtId="0" fontId="13" fillId="0" borderId="1" xfId="0" applyFont="1" applyBorder="1" applyAlignment="1">
      <alignment horizontal="right" vertical="center" textRotation="90"/>
    </xf>
    <xf numFmtId="0" fontId="19" fillId="0" borderId="0" xfId="0" applyFont="1" applyAlignment="1">
      <alignment horizontal="center" vertical="center" wrapText="1"/>
    </xf>
    <xf numFmtId="0" fontId="14" fillId="6" borderId="3" xfId="0" applyFont="1" applyFill="1" applyBorder="1" applyAlignment="1">
      <alignment horizontal="center" vertical="center"/>
    </xf>
    <xf numFmtId="0" fontId="14" fillId="6" borderId="25" xfId="0" applyFont="1" applyFill="1" applyBorder="1" applyAlignment="1">
      <alignment horizontal="center" vertical="center"/>
    </xf>
    <xf numFmtId="0" fontId="19" fillId="6" borderId="3" xfId="0" applyFont="1" applyFill="1" applyBorder="1" applyAlignment="1">
      <alignment horizontal="center"/>
    </xf>
    <xf numFmtId="0" fontId="19" fillId="0" borderId="4" xfId="0" applyFont="1" applyBorder="1" applyAlignment="1">
      <alignment horizontal="center" vertical="center" wrapText="1"/>
    </xf>
    <xf numFmtId="0" fontId="19" fillId="7" borderId="3" xfId="0" applyFont="1" applyFill="1" applyBorder="1" applyAlignment="1">
      <alignment horizontal="center" vertical="center"/>
    </xf>
    <xf numFmtId="0" fontId="19" fillId="8" borderId="3" xfId="0" applyFont="1" applyFill="1" applyBorder="1" applyAlignment="1">
      <alignment horizontal="center" vertical="center"/>
    </xf>
    <xf numFmtId="0" fontId="19" fillId="9" borderId="3" xfId="0" applyFont="1" applyFill="1" applyBorder="1" applyAlignment="1">
      <alignment horizontal="center" vertical="center"/>
    </xf>
    <xf numFmtId="0" fontId="19" fillId="10" borderId="3" xfId="0" applyFont="1" applyFill="1" applyBorder="1" applyAlignment="1">
      <alignment horizontal="center" vertical="center"/>
    </xf>
    <xf numFmtId="0" fontId="14" fillId="6" borderId="3" xfId="0" applyFont="1" applyFill="1" applyBorder="1" applyAlignment="1">
      <alignment vertical="center"/>
    </xf>
    <xf numFmtId="0" fontId="19" fillId="0" borderId="3" xfId="0" applyFont="1" applyBorder="1" applyAlignment="1">
      <alignment vertical="center"/>
    </xf>
    <xf numFmtId="0" fontId="23" fillId="0" borderId="31" xfId="0" applyFont="1" applyBorder="1" applyAlignment="1">
      <alignment horizontal="center" vertical="center" wrapText="1"/>
    </xf>
    <xf numFmtId="0" fontId="23" fillId="0" borderId="3" xfId="0" applyFont="1" applyBorder="1" applyAlignment="1">
      <alignment horizontal="center" vertical="center" wrapText="1"/>
    </xf>
    <xf numFmtId="0" fontId="16" fillId="0" borderId="33" xfId="0" applyFont="1" applyBorder="1" applyAlignment="1">
      <alignment horizontal="center" vertical="center" wrapText="1"/>
    </xf>
    <xf numFmtId="0" fontId="20" fillId="4" borderId="27" xfId="0" applyFont="1" applyFill="1" applyBorder="1" applyAlignment="1">
      <alignment horizontal="center" vertical="center" wrapText="1"/>
    </xf>
    <xf numFmtId="0" fontId="13" fillId="0" borderId="1" xfId="0" applyFont="1" applyBorder="1"/>
    <xf numFmtId="0" fontId="13" fillId="0" borderId="0" xfId="0" applyFont="1" applyAlignment="1">
      <alignment horizontal="center" vertical="center"/>
    </xf>
    <xf numFmtId="0" fontId="13" fillId="0" borderId="2" xfId="0" applyFont="1" applyBorder="1" applyAlignment="1">
      <alignment horizontal="center" vertical="center"/>
    </xf>
    <xf numFmtId="0" fontId="13" fillId="0" borderId="0" xfId="0" applyFont="1"/>
    <xf numFmtId="0" fontId="13" fillId="0" borderId="0" xfId="0" applyFont="1" applyAlignment="1">
      <alignment horizontal="left"/>
    </xf>
    <xf numFmtId="0" fontId="13" fillId="0" borderId="2" xfId="0" applyFont="1" applyBorder="1" applyAlignment="1">
      <alignment horizontal="center"/>
    </xf>
    <xf numFmtId="0" fontId="16" fillId="0" borderId="66" xfId="0" applyFont="1" applyBorder="1" applyAlignment="1">
      <alignment horizontal="left" vertical="center" wrapText="1"/>
    </xf>
    <xf numFmtId="0" fontId="16" fillId="0" borderId="45" xfId="0" applyFont="1" applyBorder="1" applyAlignment="1">
      <alignment horizontal="center" vertical="center" wrapText="1"/>
    </xf>
    <xf numFmtId="0" fontId="16" fillId="0" borderId="45" xfId="0" applyFont="1" applyBorder="1" applyAlignment="1">
      <alignment horizontal="center" vertical="center"/>
    </xf>
    <xf numFmtId="0" fontId="16" fillId="0" borderId="39" xfId="0" applyFont="1" applyBorder="1" applyAlignment="1">
      <alignment horizontal="center" vertical="center" wrapText="1"/>
    </xf>
    <xf numFmtId="0" fontId="23" fillId="0" borderId="19" xfId="0" applyFont="1" applyBorder="1" applyAlignment="1">
      <alignment horizontal="center" vertical="center" wrapText="1"/>
    </xf>
    <xf numFmtId="0" fontId="16" fillId="0" borderId="0" xfId="0" applyFont="1"/>
    <xf numFmtId="0" fontId="16" fillId="0" borderId="0" xfId="0" applyFont="1" applyAlignment="1">
      <alignment horizontal="center"/>
    </xf>
    <xf numFmtId="0" fontId="13" fillId="2" borderId="0" xfId="0" applyFont="1" applyFill="1" applyAlignment="1">
      <alignment vertical="top" wrapText="1" readingOrder="1"/>
    </xf>
    <xf numFmtId="0" fontId="16" fillId="0" borderId="1" xfId="0" applyFont="1" applyBorder="1"/>
    <xf numFmtId="0" fontId="16" fillId="0" borderId="2" xfId="0" applyFont="1" applyBorder="1" applyAlignment="1">
      <alignment horizontal="center"/>
    </xf>
    <xf numFmtId="0" fontId="20" fillId="4" borderId="67" xfId="0" applyFont="1" applyFill="1" applyBorder="1" applyAlignment="1">
      <alignment horizontal="center" vertical="center" wrapText="1"/>
    </xf>
    <xf numFmtId="0" fontId="20" fillId="4" borderId="28" xfId="0" applyFont="1" applyFill="1" applyBorder="1" applyAlignment="1">
      <alignment horizontal="center" vertical="center" wrapText="1"/>
    </xf>
    <xf numFmtId="0" fontId="16" fillId="0" borderId="0" xfId="0" applyFont="1" applyAlignment="1">
      <alignment wrapText="1"/>
    </xf>
    <xf numFmtId="0" fontId="13" fillId="0" borderId="0" xfId="0" applyFont="1" applyAlignment="1">
      <alignment horizontal="center"/>
    </xf>
    <xf numFmtId="0" fontId="13" fillId="3" borderId="3" xfId="0" applyFont="1" applyFill="1" applyBorder="1" applyAlignment="1">
      <alignment horizontal="center" vertical="center" wrapText="1"/>
    </xf>
    <xf numFmtId="0" fontId="16" fillId="0" borderId="0" xfId="0" applyFont="1" applyAlignment="1">
      <alignment horizontal="center" vertical="center" wrapText="1"/>
    </xf>
    <xf numFmtId="0" fontId="16" fillId="0" borderId="4" xfId="0" applyFont="1" applyBorder="1" applyAlignment="1">
      <alignment horizontal="center" vertical="center" wrapText="1"/>
    </xf>
    <xf numFmtId="0" fontId="13" fillId="6" borderId="3" xfId="0" applyFont="1" applyFill="1" applyBorder="1" applyAlignment="1">
      <alignment vertical="center"/>
    </xf>
    <xf numFmtId="0" fontId="16" fillId="0" borderId="3" xfId="0" applyFont="1" applyBorder="1" applyAlignment="1">
      <alignment vertical="center"/>
    </xf>
    <xf numFmtId="0" fontId="16" fillId="5" borderId="0" xfId="0" applyFont="1" applyFill="1"/>
    <xf numFmtId="0" fontId="16" fillId="0" borderId="9" xfId="0" applyFont="1" applyBorder="1" applyAlignment="1">
      <alignment vertical="center"/>
    </xf>
    <xf numFmtId="0" fontId="16" fillId="0" borderId="8" xfId="0" applyFont="1" applyBorder="1"/>
    <xf numFmtId="0" fontId="16" fillId="0" borderId="10" xfId="0" applyFont="1" applyBorder="1"/>
    <xf numFmtId="0" fontId="16" fillId="0" borderId="11" xfId="0" applyFont="1" applyBorder="1" applyAlignment="1">
      <alignment horizontal="center"/>
    </xf>
    <xf numFmtId="0" fontId="23" fillId="0" borderId="30" xfId="0" applyFont="1" applyBorder="1" applyAlignment="1">
      <alignment horizontal="center" vertical="center" wrapText="1"/>
    </xf>
    <xf numFmtId="0" fontId="23" fillId="0" borderId="32" xfId="0" applyFont="1" applyBorder="1" applyAlignment="1">
      <alignment horizontal="center" vertical="center" wrapText="1"/>
    </xf>
    <xf numFmtId="0" fontId="23" fillId="0" borderId="0" xfId="0" applyFont="1" applyAlignment="1">
      <alignment horizontal="center" vertical="center" wrapText="1"/>
    </xf>
    <xf numFmtId="0" fontId="23" fillId="0" borderId="34" xfId="0" applyFont="1" applyBorder="1" applyAlignment="1">
      <alignment horizontal="center" vertical="center" wrapText="1"/>
    </xf>
    <xf numFmtId="0" fontId="4" fillId="0" borderId="3" xfId="0" applyFont="1" applyBorder="1" applyAlignment="1">
      <alignment horizontal="center"/>
    </xf>
    <xf numFmtId="0" fontId="13" fillId="0" borderId="32" xfId="0" applyFont="1" applyBorder="1" applyAlignment="1">
      <alignment horizontal="left" vertical="top" wrapText="1"/>
    </xf>
    <xf numFmtId="0" fontId="13" fillId="0" borderId="3" xfId="0" applyFont="1" applyBorder="1" applyAlignment="1">
      <alignment horizontal="left" vertical="top" wrapText="1"/>
    </xf>
    <xf numFmtId="0" fontId="13" fillId="0" borderId="19" xfId="0" applyFont="1" applyBorder="1" applyAlignment="1">
      <alignment horizontal="left" vertical="top" wrapText="1"/>
    </xf>
    <xf numFmtId="0" fontId="13" fillId="0" borderId="26" xfId="0" applyFont="1" applyBorder="1" applyAlignment="1">
      <alignment horizontal="center"/>
    </xf>
    <xf numFmtId="0" fontId="13" fillId="0" borderId="27" xfId="0" applyFont="1" applyBorder="1" applyAlignment="1">
      <alignment horizontal="center"/>
    </xf>
    <xf numFmtId="0" fontId="13" fillId="0" borderId="28" xfId="0" applyFont="1" applyBorder="1" applyAlignment="1">
      <alignment horizontal="center"/>
    </xf>
    <xf numFmtId="0" fontId="18" fillId="0" borderId="32" xfId="0" applyFont="1" applyBorder="1" applyAlignment="1">
      <alignment horizontal="left" vertical="top" wrapText="1"/>
    </xf>
    <xf numFmtId="0" fontId="16" fillId="0" borderId="3" xfId="0" applyFont="1" applyBorder="1" applyAlignment="1">
      <alignment horizontal="left" vertical="top" wrapText="1"/>
    </xf>
    <xf numFmtId="0" fontId="16" fillId="0" borderId="19" xfId="0" applyFont="1" applyBorder="1" applyAlignment="1">
      <alignment horizontal="left" vertical="top" wrapText="1"/>
    </xf>
    <xf numFmtId="0" fontId="16" fillId="0" borderId="43" xfId="0" applyFont="1" applyBorder="1" applyAlignment="1">
      <alignment horizontal="left" vertical="center" wrapText="1"/>
    </xf>
    <xf numFmtId="0" fontId="16" fillId="0" borderId="25" xfId="0" applyFont="1" applyBorder="1" applyAlignment="1">
      <alignment horizontal="left" vertical="center" wrapText="1"/>
    </xf>
    <xf numFmtId="0" fontId="16" fillId="0" borderId="44" xfId="0" applyFont="1" applyBorder="1" applyAlignment="1">
      <alignment horizontal="left" vertical="center" wrapText="1"/>
    </xf>
    <xf numFmtId="0" fontId="11" fillId="0" borderId="53" xfId="0" applyFont="1" applyBorder="1" applyAlignment="1">
      <alignment horizontal="center" vertical="center"/>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61" xfId="0" applyFont="1" applyBorder="1" applyAlignment="1">
      <alignment horizontal="center" vertical="center"/>
    </xf>
    <xf numFmtId="0" fontId="11" fillId="0" borderId="0" xfId="0" applyFont="1" applyAlignment="1">
      <alignment horizontal="center" vertical="center"/>
    </xf>
    <xf numFmtId="0" fontId="11" fillId="0" borderId="60" xfId="0" applyFont="1" applyBorder="1" applyAlignment="1">
      <alignment horizontal="center" vertical="center"/>
    </xf>
    <xf numFmtId="0" fontId="11" fillId="0" borderId="56" xfId="0" applyFont="1" applyBorder="1" applyAlignment="1">
      <alignment horizontal="center" vertical="center"/>
    </xf>
    <xf numFmtId="0" fontId="11" fillId="0" borderId="49" xfId="0" applyFont="1" applyBorder="1" applyAlignment="1">
      <alignment horizontal="center" vertical="center"/>
    </xf>
    <xf numFmtId="0" fontId="11" fillId="0" borderId="57" xfId="0" applyFont="1" applyBorder="1" applyAlignment="1">
      <alignment horizontal="center" vertical="center"/>
    </xf>
    <xf numFmtId="0" fontId="16" fillId="0" borderId="45" xfId="0" applyFont="1" applyBorder="1" applyAlignment="1">
      <alignment horizontal="left" vertical="center" wrapText="1"/>
    </xf>
    <xf numFmtId="0" fontId="16" fillId="0" borderId="62" xfId="0" applyFont="1" applyBorder="1" applyAlignment="1">
      <alignment horizontal="left" vertical="center" wrapText="1"/>
    </xf>
    <xf numFmtId="0" fontId="7" fillId="0" borderId="0" xfId="0" applyFont="1" applyAlignment="1">
      <alignment horizontal="left" vertical="center" wrapText="1"/>
    </xf>
    <xf numFmtId="0" fontId="13" fillId="0" borderId="33" xfId="0" applyFont="1" applyBorder="1" applyAlignment="1">
      <alignment horizontal="left" vertical="top" wrapText="1"/>
    </xf>
    <xf numFmtId="0" fontId="13" fillId="0" borderId="9" xfId="0" applyFont="1" applyBorder="1" applyAlignment="1">
      <alignment horizontal="left" vertical="top" wrapText="1"/>
    </xf>
    <xf numFmtId="0" fontId="13" fillId="0" borderId="35" xfId="0" applyFont="1" applyBorder="1" applyAlignment="1">
      <alignment horizontal="left" vertical="top" wrapText="1"/>
    </xf>
    <xf numFmtId="0" fontId="14" fillId="0" borderId="46" xfId="0" applyFont="1" applyBorder="1" applyAlignment="1">
      <alignment horizontal="center" vertical="center"/>
    </xf>
    <xf numFmtId="0" fontId="14" fillId="0" borderId="47" xfId="0" applyFont="1" applyBorder="1" applyAlignment="1">
      <alignment horizontal="center" vertical="center"/>
    </xf>
    <xf numFmtId="0" fontId="14" fillId="0" borderId="48" xfId="0" applyFont="1" applyBorder="1" applyAlignment="1">
      <alignment horizontal="center" vertical="center"/>
    </xf>
    <xf numFmtId="0" fontId="13" fillId="0" borderId="36" xfId="0" applyFont="1" applyBorder="1" applyAlignment="1">
      <alignment horizontal="left" wrapText="1"/>
    </xf>
    <xf numFmtId="0" fontId="13" fillId="0" borderId="37" xfId="0" applyFont="1" applyBorder="1" applyAlignment="1">
      <alignment horizontal="left" wrapText="1"/>
    </xf>
    <xf numFmtId="0" fontId="13" fillId="0" borderId="1" xfId="0" applyFont="1" applyBorder="1" applyAlignment="1">
      <alignment horizontal="left" wrapText="1"/>
    </xf>
    <xf numFmtId="0" fontId="13" fillId="0" borderId="0" xfId="0" applyFont="1" applyAlignment="1">
      <alignment horizontal="left" wrapText="1"/>
    </xf>
    <xf numFmtId="0" fontId="13" fillId="0" borderId="8" xfId="0" applyFont="1" applyBorder="1" applyAlignment="1">
      <alignment horizontal="left" wrapText="1"/>
    </xf>
    <xf numFmtId="0" fontId="13" fillId="0" borderId="10" xfId="0" applyFont="1" applyBorder="1" applyAlignment="1">
      <alignment horizontal="left" wrapText="1"/>
    </xf>
    <xf numFmtId="0" fontId="13" fillId="0" borderId="63" xfId="0" applyFont="1" applyBorder="1" applyAlignment="1">
      <alignment horizontal="left" vertical="center" wrapText="1"/>
    </xf>
    <xf numFmtId="0" fontId="13" fillId="0" borderId="64" xfId="0" applyFont="1" applyBorder="1" applyAlignment="1">
      <alignment horizontal="left" vertical="center" wrapText="1"/>
    </xf>
    <xf numFmtId="0" fontId="13" fillId="0" borderId="65" xfId="0" applyFont="1" applyBorder="1" applyAlignment="1">
      <alignment horizontal="left" vertical="center" wrapText="1"/>
    </xf>
    <xf numFmtId="0" fontId="13" fillId="2" borderId="39" xfId="0" applyFont="1" applyFill="1" applyBorder="1" applyAlignment="1">
      <alignment horizontal="center" vertical="center" wrapText="1"/>
    </xf>
    <xf numFmtId="0" fontId="13" fillId="2" borderId="44" xfId="0" applyFont="1" applyFill="1" applyBorder="1" applyAlignment="1">
      <alignment horizontal="center" vertical="center" wrapText="1"/>
    </xf>
    <xf numFmtId="0" fontId="13" fillId="2" borderId="45" xfId="0" applyFont="1" applyFill="1" applyBorder="1" applyAlignment="1">
      <alignment horizontal="center" vertical="center" wrapText="1"/>
    </xf>
    <xf numFmtId="0" fontId="13" fillId="2" borderId="25" xfId="0" applyFont="1" applyFill="1" applyBorder="1" applyAlignment="1">
      <alignment horizontal="center" vertical="center" wrapText="1"/>
    </xf>
    <xf numFmtId="0" fontId="14" fillId="0" borderId="46" xfId="0" applyFont="1" applyBorder="1" applyAlignment="1">
      <alignment horizontal="center" vertical="center" wrapText="1"/>
    </xf>
    <xf numFmtId="0" fontId="14" fillId="0" borderId="47" xfId="0" applyFont="1" applyBorder="1" applyAlignment="1">
      <alignment horizontal="center" vertical="center" wrapText="1"/>
    </xf>
    <xf numFmtId="0" fontId="14" fillId="0" borderId="48" xfId="0" applyFont="1" applyBorder="1" applyAlignment="1">
      <alignment horizontal="center" vertical="center" wrapText="1"/>
    </xf>
    <xf numFmtId="0" fontId="15" fillId="0" borderId="14" xfId="0" applyFont="1" applyBorder="1" applyAlignment="1">
      <alignment vertical="center"/>
    </xf>
    <xf numFmtId="0" fontId="15" fillId="0" borderId="6" xfId="0" applyFont="1" applyBorder="1" applyAlignment="1">
      <alignment vertical="center"/>
    </xf>
    <xf numFmtId="0" fontId="15" fillId="0" borderId="12" xfId="0" applyFont="1" applyBorder="1" applyAlignment="1">
      <alignment vertical="center"/>
    </xf>
    <xf numFmtId="0" fontId="15" fillId="0" borderId="5" xfId="0" applyFont="1" applyBorder="1" applyAlignment="1">
      <alignment vertical="center"/>
    </xf>
    <xf numFmtId="0" fontId="15" fillId="0" borderId="17" xfId="0" applyFont="1" applyBorder="1" applyAlignment="1">
      <alignment vertical="center"/>
    </xf>
    <xf numFmtId="0" fontId="15" fillId="0" borderId="7" xfId="0" applyFont="1" applyBorder="1" applyAlignment="1">
      <alignment vertical="center"/>
    </xf>
    <xf numFmtId="0" fontId="15" fillId="0" borderId="3" xfId="0" applyFont="1" applyBorder="1" applyAlignment="1">
      <alignment horizontal="left" vertical="top" wrapText="1"/>
    </xf>
    <xf numFmtId="0" fontId="15" fillId="0" borderId="9" xfId="0" applyFont="1" applyBorder="1" applyAlignment="1">
      <alignment horizontal="left" vertical="center" wrapText="1"/>
    </xf>
    <xf numFmtId="0" fontId="15" fillId="0" borderId="4" xfId="0" applyFont="1" applyBorder="1" applyAlignment="1">
      <alignment horizontal="left" vertical="top" wrapText="1"/>
    </xf>
    <xf numFmtId="0" fontId="15" fillId="0" borderId="42" xfId="0" applyFont="1" applyBorder="1" applyAlignment="1">
      <alignment horizontal="left" vertical="top" wrapText="1"/>
    </xf>
    <xf numFmtId="0" fontId="15" fillId="0" borderId="24" xfId="0" applyFont="1" applyBorder="1" applyAlignment="1">
      <alignment horizontal="left" vertical="top" wrapText="1"/>
    </xf>
    <xf numFmtId="0" fontId="20" fillId="4" borderId="27" xfId="0" applyFont="1" applyFill="1" applyBorder="1" applyAlignment="1">
      <alignment horizontal="center" vertical="center" wrapText="1"/>
    </xf>
    <xf numFmtId="0" fontId="15" fillId="0" borderId="3" xfId="0" applyFont="1" applyBorder="1" applyAlignment="1">
      <alignment horizontal="left" vertical="center" wrapText="1"/>
    </xf>
    <xf numFmtId="0" fontId="14" fillId="0" borderId="51" xfId="0" applyFont="1" applyBorder="1" applyAlignment="1">
      <alignment horizontal="center" vertical="center"/>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20" fillId="4" borderId="46" xfId="0" applyFont="1" applyFill="1" applyBorder="1" applyAlignment="1">
      <alignment horizontal="center" vertical="center" wrapText="1"/>
    </xf>
    <xf numFmtId="0" fontId="20" fillId="4" borderId="47" xfId="0" applyFont="1" applyFill="1" applyBorder="1" applyAlignment="1">
      <alignment horizontal="center" vertical="center" wrapText="1"/>
    </xf>
    <xf numFmtId="0" fontId="20" fillId="4" borderId="52" xfId="0" applyFont="1" applyFill="1" applyBorder="1" applyAlignment="1">
      <alignment horizontal="center" vertical="center" wrapText="1"/>
    </xf>
    <xf numFmtId="0" fontId="12" fillId="2" borderId="46" xfId="0" applyFont="1" applyFill="1" applyBorder="1" applyAlignment="1">
      <alignment horizontal="left" vertical="top" wrapText="1" readingOrder="1"/>
    </xf>
    <xf numFmtId="0" fontId="12" fillId="2" borderId="47" xfId="0" applyFont="1" applyFill="1" applyBorder="1" applyAlignment="1">
      <alignment horizontal="left" vertical="top" wrapText="1" readingOrder="1"/>
    </xf>
    <xf numFmtId="0" fontId="12" fillId="2" borderId="48" xfId="0" applyFont="1" applyFill="1" applyBorder="1" applyAlignment="1">
      <alignment horizontal="left" vertical="top" wrapText="1" readingOrder="1"/>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22" fillId="0" borderId="36" xfId="0" applyFont="1" applyBorder="1" applyAlignment="1">
      <alignment horizontal="center" vertical="center"/>
    </xf>
    <xf numFmtId="0" fontId="22" fillId="0" borderId="37" xfId="0" applyFont="1" applyBorder="1" applyAlignment="1">
      <alignment horizontal="center" vertical="center"/>
    </xf>
    <xf numFmtId="0" fontId="22" fillId="0" borderId="38" xfId="0" applyFont="1" applyBorder="1" applyAlignment="1">
      <alignment horizontal="center" vertical="center"/>
    </xf>
    <xf numFmtId="0" fontId="16" fillId="0" borderId="53" xfId="0" applyFont="1" applyBorder="1" applyAlignment="1">
      <alignment horizontal="left" vertical="center" wrapText="1"/>
    </xf>
    <xf numFmtId="0" fontId="16" fillId="0" borderId="55" xfId="0" applyFont="1" applyBorder="1" applyAlignment="1">
      <alignment horizontal="left" vertical="center" wrapText="1"/>
    </xf>
    <xf numFmtId="0" fontId="16" fillId="0" borderId="61" xfId="0" applyFont="1" applyBorder="1" applyAlignment="1">
      <alignment horizontal="left" vertical="center" wrapText="1"/>
    </xf>
    <xf numFmtId="0" fontId="16" fillId="0" borderId="60" xfId="0" applyFont="1" applyBorder="1" applyAlignment="1">
      <alignment horizontal="left" vertical="center" wrapText="1"/>
    </xf>
    <xf numFmtId="0" fontId="16" fillId="0" borderId="56" xfId="0" applyFont="1" applyBorder="1" applyAlignment="1">
      <alignment horizontal="left" vertical="center" wrapText="1"/>
    </xf>
    <xf numFmtId="0" fontId="16" fillId="0" borderId="57" xfId="0" applyFont="1" applyBorder="1" applyAlignment="1">
      <alignment horizontal="left" vertical="center" wrapText="1"/>
    </xf>
    <xf numFmtId="0" fontId="13" fillId="0" borderId="50" xfId="0" applyFont="1" applyBorder="1" applyAlignment="1">
      <alignment horizontal="right" vertical="center" textRotation="90"/>
    </xf>
    <xf numFmtId="0" fontId="14" fillId="6" borderId="3" xfId="0" applyFont="1" applyFill="1" applyBorder="1" applyAlignment="1">
      <alignment horizontal="center" vertical="center" wrapText="1"/>
    </xf>
    <xf numFmtId="0" fontId="19" fillId="0" borderId="3" xfId="0" applyFont="1" applyBorder="1" applyAlignment="1">
      <alignment horizontal="center" vertical="center" wrapText="1"/>
    </xf>
    <xf numFmtId="0" fontId="15" fillId="0" borderId="31" xfId="0" applyFont="1" applyBorder="1" applyAlignment="1">
      <alignment horizontal="left" vertical="center" wrapText="1"/>
    </xf>
    <xf numFmtId="0" fontId="13" fillId="0" borderId="0" xfId="0" applyFont="1" applyAlignment="1">
      <alignment horizontal="right" vertical="center" textRotation="90"/>
    </xf>
    <xf numFmtId="0" fontId="14" fillId="0" borderId="49" xfId="0" applyFont="1" applyBorder="1" applyAlignment="1">
      <alignment horizontal="center"/>
    </xf>
    <xf numFmtId="0" fontId="19" fillId="0" borderId="19" xfId="0" applyFont="1" applyBorder="1" applyAlignment="1">
      <alignment horizontal="center" vertical="center" wrapText="1"/>
    </xf>
    <xf numFmtId="0" fontId="19" fillId="10" borderId="3" xfId="0" applyFont="1" applyFill="1" applyBorder="1" applyAlignment="1">
      <alignment horizontal="center" vertical="center"/>
    </xf>
    <xf numFmtId="0" fontId="14" fillId="6" borderId="3" xfId="0" applyFont="1" applyFill="1" applyBorder="1" applyAlignment="1">
      <alignment horizontal="center" vertical="center"/>
    </xf>
    <xf numFmtId="0" fontId="19" fillId="9" borderId="3" xfId="0" applyFont="1" applyFill="1" applyBorder="1" applyAlignment="1">
      <alignment horizontal="center" vertical="center"/>
    </xf>
    <xf numFmtId="0" fontId="19" fillId="9" borderId="19" xfId="0" applyFont="1" applyFill="1" applyBorder="1" applyAlignment="1">
      <alignment horizontal="center" vertical="center"/>
    </xf>
    <xf numFmtId="0" fontId="19" fillId="9" borderId="4" xfId="0" applyFont="1" applyFill="1" applyBorder="1" applyAlignment="1">
      <alignment horizontal="center" vertical="center"/>
    </xf>
    <xf numFmtId="0" fontId="19" fillId="9" borderId="20" xfId="0" applyFont="1" applyFill="1" applyBorder="1" applyAlignment="1">
      <alignment horizontal="center" vertical="center"/>
    </xf>
    <xf numFmtId="0" fontId="19" fillId="10" borderId="19" xfId="0" applyFont="1" applyFill="1" applyBorder="1" applyAlignment="1">
      <alignment horizontal="center" vertical="center"/>
    </xf>
    <xf numFmtId="0" fontId="19" fillId="6" borderId="3" xfId="0" applyFont="1" applyFill="1" applyBorder="1" applyAlignment="1">
      <alignment horizontal="center"/>
    </xf>
    <xf numFmtId="0" fontId="19" fillId="8" borderId="3" xfId="0" applyFont="1" applyFill="1" applyBorder="1" applyAlignment="1">
      <alignment horizontal="center" vertical="center"/>
    </xf>
    <xf numFmtId="0" fontId="14" fillId="0" borderId="0" xfId="0" applyFont="1" applyAlignment="1">
      <alignment horizontal="center"/>
    </xf>
    <xf numFmtId="0" fontId="14" fillId="6" borderId="19" xfId="0" applyFont="1" applyFill="1" applyBorder="1" applyAlignment="1">
      <alignment horizontal="center" vertical="center" wrapText="1"/>
    </xf>
    <xf numFmtId="0" fontId="19" fillId="6" borderId="19" xfId="0" applyFont="1" applyFill="1" applyBorder="1" applyAlignment="1">
      <alignment horizontal="center"/>
    </xf>
    <xf numFmtId="0" fontId="14" fillId="2" borderId="0" xfId="0" applyFont="1" applyFill="1" applyAlignment="1">
      <alignment horizontal="center"/>
    </xf>
    <xf numFmtId="0" fontId="23" fillId="0" borderId="3" xfId="0" applyFont="1" applyBorder="1" applyAlignment="1">
      <alignment horizontal="center" vertical="center" wrapText="1"/>
    </xf>
    <xf numFmtId="0" fontId="23" fillId="0" borderId="3" xfId="0" applyFont="1" applyBorder="1" applyAlignment="1">
      <alignment horizontal="left" vertical="center" wrapText="1"/>
    </xf>
    <xf numFmtId="0" fontId="13" fillId="2" borderId="46" xfId="0" applyFont="1" applyFill="1" applyBorder="1" applyAlignment="1">
      <alignment horizontal="left" vertical="top" wrapText="1" readingOrder="1"/>
    </xf>
    <xf numFmtId="0" fontId="13" fillId="2" borderId="47" xfId="0" applyFont="1" applyFill="1" applyBorder="1" applyAlignment="1">
      <alignment horizontal="left" vertical="top" wrapText="1" readingOrder="1"/>
    </xf>
    <xf numFmtId="0" fontId="13" fillId="2" borderId="48" xfId="0" applyFont="1" applyFill="1" applyBorder="1" applyAlignment="1">
      <alignment horizontal="left" vertical="top" wrapText="1" readingOrder="1"/>
    </xf>
    <xf numFmtId="0" fontId="13" fillId="0" borderId="1" xfId="0" applyFont="1" applyBorder="1" applyAlignment="1">
      <alignment horizontal="center" vertical="center"/>
    </xf>
    <xf numFmtId="0" fontId="13" fillId="0" borderId="0" xfId="0" applyFont="1" applyAlignment="1">
      <alignment horizontal="center" vertical="center"/>
    </xf>
    <xf numFmtId="0" fontId="13" fillId="0" borderId="2" xfId="0" applyFont="1" applyBorder="1" applyAlignment="1">
      <alignment horizontal="center" vertical="center"/>
    </xf>
    <xf numFmtId="0" fontId="23" fillId="0" borderId="31" xfId="0" applyFont="1" applyBorder="1" applyAlignment="1">
      <alignment horizontal="left" vertical="center" wrapText="1"/>
    </xf>
    <xf numFmtId="0" fontId="16" fillId="0" borderId="3" xfId="0" applyFont="1" applyBorder="1" applyAlignment="1">
      <alignment horizontal="center"/>
    </xf>
    <xf numFmtId="0" fontId="23" fillId="0" borderId="31" xfId="0" applyFont="1" applyBorder="1" applyAlignment="1">
      <alignment horizontal="center" vertical="center" wrapText="1"/>
    </xf>
    <xf numFmtId="0" fontId="13" fillId="0" borderId="53" xfId="0" applyFont="1" applyBorder="1" applyAlignment="1">
      <alignment horizontal="center" vertical="center"/>
    </xf>
    <xf numFmtId="0" fontId="13" fillId="0" borderId="54" xfId="0" applyFont="1" applyBorder="1" applyAlignment="1">
      <alignment horizontal="center" vertical="center"/>
    </xf>
    <xf numFmtId="0" fontId="13" fillId="0" borderId="55" xfId="0" applyFont="1" applyBorder="1" applyAlignment="1">
      <alignment horizontal="center" vertical="center"/>
    </xf>
    <xf numFmtId="0" fontId="13" fillId="0" borderId="61" xfId="0" applyFont="1" applyBorder="1" applyAlignment="1">
      <alignment horizontal="center" vertical="center"/>
    </xf>
    <xf numFmtId="0" fontId="13" fillId="0" borderId="60" xfId="0" applyFont="1" applyBorder="1" applyAlignment="1">
      <alignment horizontal="center" vertical="center"/>
    </xf>
    <xf numFmtId="0" fontId="13" fillId="0" borderId="56" xfId="0" applyFont="1" applyBorder="1" applyAlignment="1">
      <alignment horizontal="center" vertical="center"/>
    </xf>
    <xf numFmtId="0" fontId="13" fillId="0" borderId="49" xfId="0" applyFont="1" applyBorder="1" applyAlignment="1">
      <alignment horizontal="center" vertical="center"/>
    </xf>
    <xf numFmtId="0" fontId="13" fillId="0" borderId="57" xfId="0" applyFont="1" applyBorder="1" applyAlignment="1">
      <alignment horizontal="center" vertical="center"/>
    </xf>
    <xf numFmtId="0" fontId="24" fillId="0" borderId="1" xfId="0" applyFont="1" applyBorder="1" applyAlignment="1">
      <alignment vertical="center" wrapText="1"/>
    </xf>
    <xf numFmtId="0" fontId="24" fillId="0" borderId="0" xfId="0" applyFont="1" applyAlignment="1">
      <alignment vertical="center" wrapText="1"/>
    </xf>
    <xf numFmtId="0" fontId="16" fillId="0" borderId="4" xfId="0" applyFont="1" applyBorder="1" applyAlignment="1">
      <alignment horizontal="center" vertical="center" wrapText="1"/>
    </xf>
    <xf numFmtId="0" fontId="16" fillId="0" borderId="42" xfId="0" applyFont="1" applyBorder="1" applyAlignment="1">
      <alignment horizontal="center" vertical="center" wrapText="1"/>
    </xf>
    <xf numFmtId="0" fontId="16" fillId="0" borderId="24" xfId="0" applyFont="1" applyBorder="1" applyAlignment="1">
      <alignment horizontal="center" vertical="center" wrapText="1"/>
    </xf>
    <xf numFmtId="0" fontId="16" fillId="7" borderId="4" xfId="0" applyFont="1" applyFill="1" applyBorder="1" applyAlignment="1">
      <alignment horizontal="center" vertical="center"/>
    </xf>
    <xf numFmtId="0" fontId="16" fillId="7" borderId="24" xfId="0" applyFont="1" applyFill="1" applyBorder="1" applyAlignment="1">
      <alignment horizontal="center" vertical="center"/>
    </xf>
    <xf numFmtId="0" fontId="16" fillId="8" borderId="4" xfId="0" applyFont="1" applyFill="1" applyBorder="1" applyAlignment="1">
      <alignment horizontal="center" vertical="center"/>
    </xf>
    <xf numFmtId="0" fontId="16" fillId="8" borderId="24" xfId="0" applyFont="1" applyFill="1" applyBorder="1" applyAlignment="1">
      <alignment horizontal="center" vertical="center"/>
    </xf>
    <xf numFmtId="0" fontId="13" fillId="2" borderId="49" xfId="0" applyFont="1" applyFill="1" applyBorder="1" applyAlignment="1">
      <alignment horizontal="center"/>
    </xf>
    <xf numFmtId="0" fontId="13" fillId="0" borderId="49" xfId="0" applyFont="1" applyBorder="1" applyAlignment="1">
      <alignment horizontal="center"/>
    </xf>
    <xf numFmtId="0" fontId="13" fillId="6" borderId="4" xfId="0" applyFont="1" applyFill="1" applyBorder="1" applyAlignment="1">
      <alignment horizontal="center" vertical="center"/>
    </xf>
    <xf numFmtId="0" fontId="13" fillId="6" borderId="24" xfId="0" applyFont="1" applyFill="1" applyBorder="1" applyAlignment="1">
      <alignment horizontal="center" vertical="center"/>
    </xf>
    <xf numFmtId="0" fontId="16" fillId="10" borderId="4" xfId="0" applyFont="1" applyFill="1" applyBorder="1" applyAlignment="1">
      <alignment horizontal="center" vertical="center"/>
    </xf>
    <xf numFmtId="0" fontId="16" fillId="10" borderId="24" xfId="0" applyFont="1" applyFill="1" applyBorder="1" applyAlignment="1">
      <alignment horizontal="center" vertical="center"/>
    </xf>
    <xf numFmtId="0" fontId="13" fillId="6" borderId="4" xfId="0" applyFont="1" applyFill="1" applyBorder="1" applyAlignment="1">
      <alignment horizontal="center" vertical="center" wrapText="1"/>
    </xf>
    <xf numFmtId="0" fontId="13" fillId="6" borderId="24" xfId="0" applyFont="1" applyFill="1" applyBorder="1" applyAlignment="1">
      <alignment horizontal="center" vertical="center" wrapText="1"/>
    </xf>
    <xf numFmtId="0" fontId="16" fillId="9" borderId="4" xfId="0" applyFont="1" applyFill="1" applyBorder="1" applyAlignment="1">
      <alignment horizontal="center" vertical="center"/>
    </xf>
    <xf numFmtId="0" fontId="16" fillId="9" borderId="24" xfId="0" applyFont="1" applyFill="1" applyBorder="1" applyAlignment="1">
      <alignment horizontal="center" vertical="center"/>
    </xf>
    <xf numFmtId="0" fontId="16" fillId="7" borderId="58" xfId="0" applyFont="1" applyFill="1" applyBorder="1" applyAlignment="1">
      <alignment horizontal="center" vertical="center"/>
    </xf>
    <xf numFmtId="0" fontId="16" fillId="7" borderId="59" xfId="0" applyFont="1" applyFill="1" applyBorder="1" applyAlignment="1">
      <alignment horizontal="center" vertical="center"/>
    </xf>
    <xf numFmtId="0" fontId="16" fillId="9" borderId="42" xfId="0" applyFont="1" applyFill="1" applyBorder="1" applyAlignment="1">
      <alignment horizontal="center" vertical="center"/>
    </xf>
    <xf numFmtId="0" fontId="13" fillId="6" borderId="42" xfId="0" applyFont="1" applyFill="1" applyBorder="1" applyAlignment="1">
      <alignment horizontal="center" vertical="center" wrapText="1"/>
    </xf>
    <xf numFmtId="0" fontId="16" fillId="8" borderId="42" xfId="0" applyFont="1" applyFill="1" applyBorder="1" applyAlignment="1">
      <alignment horizontal="center" vertical="center"/>
    </xf>
    <xf numFmtId="0" fontId="13" fillId="6" borderId="53" xfId="0" applyFont="1" applyFill="1" applyBorder="1" applyAlignment="1">
      <alignment horizontal="center" vertical="center" wrapText="1"/>
    </xf>
    <xf numFmtId="0" fontId="13" fillId="6" borderId="54" xfId="0" applyFont="1" applyFill="1" applyBorder="1" applyAlignment="1">
      <alignment horizontal="center" vertical="center" wrapText="1"/>
    </xf>
    <xf numFmtId="0" fontId="13" fillId="6" borderId="55" xfId="0" applyFont="1" applyFill="1" applyBorder="1" applyAlignment="1">
      <alignment horizontal="center" vertical="center" wrapText="1"/>
    </xf>
    <xf numFmtId="0" fontId="13" fillId="6" borderId="56" xfId="0" applyFont="1" applyFill="1" applyBorder="1" applyAlignment="1">
      <alignment horizontal="center" vertical="center" wrapText="1"/>
    </xf>
    <xf numFmtId="0" fontId="13" fillId="6" borderId="49" xfId="0" applyFont="1" applyFill="1" applyBorder="1" applyAlignment="1">
      <alignment horizontal="center" vertical="center" wrapText="1"/>
    </xf>
    <xf numFmtId="0" fontId="13" fillId="6" borderId="57" xfId="0" applyFont="1" applyFill="1" applyBorder="1" applyAlignment="1">
      <alignment horizontal="center" vertical="center" wrapText="1"/>
    </xf>
    <xf numFmtId="0" fontId="13" fillId="6" borderId="45" xfId="0" applyFont="1" applyFill="1" applyBorder="1" applyAlignment="1">
      <alignment horizontal="center" vertical="center" wrapText="1"/>
    </xf>
    <xf numFmtId="0" fontId="13" fillId="6" borderId="25" xfId="0" applyFont="1" applyFill="1" applyBorder="1" applyAlignment="1">
      <alignment horizontal="center" vertical="center" wrapText="1"/>
    </xf>
    <xf numFmtId="0" fontId="16" fillId="6" borderId="4" xfId="0" applyFont="1" applyFill="1" applyBorder="1" applyAlignment="1">
      <alignment horizontal="center"/>
    </xf>
    <xf numFmtId="0" fontId="16" fillId="6" borderId="24" xfId="0" applyFont="1" applyFill="1" applyBorder="1" applyAlignment="1">
      <alignment horizontal="center"/>
    </xf>
    <xf numFmtId="0" fontId="16" fillId="7" borderId="42" xfId="0" applyFont="1" applyFill="1" applyBorder="1" applyAlignment="1">
      <alignment horizontal="center" vertical="center"/>
    </xf>
    <xf numFmtId="0" fontId="16" fillId="6" borderId="42" xfId="0" applyFont="1" applyFill="1" applyBorder="1" applyAlignment="1">
      <alignment horizontal="center"/>
    </xf>
    <xf numFmtId="0" fontId="16" fillId="0" borderId="9" xfId="0" applyFont="1" applyBorder="1" applyAlignment="1">
      <alignment horizontal="center" vertical="center" wrapText="1"/>
    </xf>
    <xf numFmtId="0" fontId="13" fillId="6" borderId="42" xfId="0" applyFont="1" applyFill="1" applyBorder="1" applyAlignment="1">
      <alignment horizontal="center" vertical="center"/>
    </xf>
    <xf numFmtId="0" fontId="6" fillId="0" borderId="3" xfId="0" applyFont="1" applyBorder="1" applyAlignment="1">
      <alignment horizontal="center" vertical="center"/>
    </xf>
    <xf numFmtId="0" fontId="6" fillId="7" borderId="3" xfId="0" applyFont="1" applyFill="1" applyBorder="1" applyAlignment="1">
      <alignment horizontal="center" vertical="center"/>
    </xf>
    <xf numFmtId="0" fontId="6" fillId="10" borderId="3" xfId="0" applyFont="1" applyFill="1" applyBorder="1" applyAlignment="1">
      <alignment horizontal="center" vertical="center"/>
    </xf>
    <xf numFmtId="0" fontId="9" fillId="0" borderId="1" xfId="0" applyFont="1" applyBorder="1" applyAlignment="1">
      <alignment horizontal="center" vertical="top" wrapText="1"/>
    </xf>
    <xf numFmtId="0" fontId="9" fillId="0" borderId="0" xfId="0" applyFont="1" applyAlignment="1">
      <alignment horizontal="center" vertical="top" wrapText="1"/>
    </xf>
    <xf numFmtId="0" fontId="11" fillId="0" borderId="36" xfId="0" applyFont="1" applyBorder="1" applyAlignment="1">
      <alignment horizontal="left" vertical="top" wrapText="1"/>
    </xf>
    <xf numFmtId="0" fontId="11" fillId="0" borderId="37" xfId="0" applyFont="1" applyBorder="1" applyAlignment="1">
      <alignment horizontal="left" vertical="top" wrapText="1"/>
    </xf>
    <xf numFmtId="0" fontId="11" fillId="0" borderId="38" xfId="0" applyFont="1" applyBorder="1" applyAlignment="1">
      <alignment horizontal="left" vertical="top" wrapText="1"/>
    </xf>
    <xf numFmtId="0" fontId="9" fillId="2" borderId="0" xfId="0" applyFont="1" applyFill="1" applyAlignment="1">
      <alignment horizontal="center"/>
    </xf>
    <xf numFmtId="0" fontId="9" fillId="0" borderId="49" xfId="0" applyFont="1" applyBorder="1" applyAlignment="1">
      <alignment horizontal="center"/>
    </xf>
    <xf numFmtId="0" fontId="9" fillId="6" borderId="4" xfId="0" applyFont="1" applyFill="1" applyBorder="1" applyAlignment="1">
      <alignment horizontal="center" vertical="center"/>
    </xf>
    <xf numFmtId="0" fontId="9" fillId="6" borderId="24" xfId="0" applyFont="1" applyFill="1" applyBorder="1" applyAlignment="1">
      <alignment horizontal="center" vertical="center"/>
    </xf>
    <xf numFmtId="0" fontId="6" fillId="0" borderId="4"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3" xfId="0" applyFont="1" applyBorder="1" applyAlignment="1">
      <alignment horizontal="center" vertical="center" wrapText="1"/>
    </xf>
    <xf numFmtId="0" fontId="9" fillId="6" borderId="3" xfId="0" applyFont="1" applyFill="1" applyBorder="1" applyAlignment="1">
      <alignment horizontal="center" vertical="center"/>
    </xf>
    <xf numFmtId="0" fontId="6" fillId="8" borderId="4" xfId="0" applyFont="1" applyFill="1" applyBorder="1" applyAlignment="1">
      <alignment horizontal="center" vertical="center"/>
    </xf>
    <xf numFmtId="0" fontId="6" fillId="8" borderId="24" xfId="0" applyFont="1" applyFill="1" applyBorder="1" applyAlignment="1">
      <alignment horizontal="center" vertical="center"/>
    </xf>
    <xf numFmtId="0" fontId="11" fillId="0" borderId="3" xfId="0" applyFont="1" applyBorder="1" applyAlignment="1">
      <alignment vertical="center"/>
    </xf>
    <xf numFmtId="0" fontId="11" fillId="0" borderId="3" xfId="0" applyFont="1" applyBorder="1" applyAlignment="1">
      <alignment horizontal="center" vertical="center"/>
    </xf>
    <xf numFmtId="0" fontId="9" fillId="6" borderId="3" xfId="0" applyFont="1" applyFill="1" applyBorder="1" applyAlignment="1">
      <alignment horizontal="center" vertical="center" wrapText="1"/>
    </xf>
    <xf numFmtId="0" fontId="6" fillId="6" borderId="4" xfId="0" applyFont="1" applyFill="1" applyBorder="1" applyAlignment="1">
      <alignment horizontal="center"/>
    </xf>
    <xf numFmtId="0" fontId="6" fillId="6" borderId="24" xfId="0" applyFont="1" applyFill="1" applyBorder="1" applyAlignment="1">
      <alignment horizontal="center"/>
    </xf>
    <xf numFmtId="0" fontId="6" fillId="6" borderId="3" xfId="0" applyFont="1" applyFill="1" applyBorder="1" applyAlignment="1">
      <alignment horizontal="center"/>
    </xf>
    <xf numFmtId="0" fontId="9" fillId="0" borderId="60" xfId="0" applyFont="1" applyBorder="1" applyAlignment="1">
      <alignment horizontal="right" vertical="center" textRotation="90"/>
    </xf>
    <xf numFmtId="0" fontId="16" fillId="0" borderId="55" xfId="0" applyFont="1" applyBorder="1" applyAlignment="1">
      <alignment horizontal="left" vertical="center"/>
    </xf>
    <xf numFmtId="0" fontId="16" fillId="0" borderId="61" xfId="0" applyFont="1" applyBorder="1" applyAlignment="1">
      <alignment horizontal="left" vertical="center"/>
    </xf>
    <xf numFmtId="0" fontId="16" fillId="0" borderId="60" xfId="0" applyFont="1" applyBorder="1" applyAlignment="1">
      <alignment horizontal="left" vertical="center"/>
    </xf>
    <xf numFmtId="0" fontId="16" fillId="0" borderId="56" xfId="0" applyFont="1" applyBorder="1" applyAlignment="1">
      <alignment horizontal="left" vertical="center"/>
    </xf>
    <xf numFmtId="0" fontId="16" fillId="0" borderId="57" xfId="0" applyFont="1" applyBorder="1" applyAlignment="1">
      <alignment horizontal="left" vertical="center"/>
    </xf>
    <xf numFmtId="0" fontId="6" fillId="0" borderId="32" xfId="0" applyFont="1" applyBorder="1" applyAlignment="1">
      <alignment horizontal="center" vertical="center" wrapText="1"/>
    </xf>
    <xf numFmtId="0" fontId="6" fillId="0" borderId="19" xfId="0" applyFont="1" applyBorder="1" applyAlignment="1">
      <alignment horizontal="center" vertical="center" wrapText="1"/>
    </xf>
    <xf numFmtId="0" fontId="6" fillId="9" borderId="3" xfId="0" applyFont="1" applyFill="1" applyBorder="1" applyAlignment="1">
      <alignment horizontal="center" vertical="center"/>
    </xf>
    <xf numFmtId="0" fontId="6" fillId="9" borderId="4" xfId="0" applyFont="1" applyFill="1" applyBorder="1" applyAlignment="1">
      <alignment horizontal="center" vertical="center"/>
    </xf>
    <xf numFmtId="0" fontId="6" fillId="9" borderId="24" xfId="0" applyFont="1" applyFill="1" applyBorder="1" applyAlignment="1">
      <alignment horizontal="center" vertical="center"/>
    </xf>
    <xf numFmtId="0" fontId="6" fillId="7" borderId="4" xfId="0" applyFont="1" applyFill="1" applyBorder="1" applyAlignment="1">
      <alignment horizontal="center" vertical="center"/>
    </xf>
    <xf numFmtId="0" fontId="6" fillId="7" borderId="24" xfId="0" applyFont="1" applyFill="1" applyBorder="1" applyAlignment="1">
      <alignment horizontal="center" vertical="center"/>
    </xf>
    <xf numFmtId="0" fontId="6" fillId="8" borderId="3" xfId="0" applyFont="1" applyFill="1" applyBorder="1" applyAlignment="1">
      <alignment horizontal="center" vertical="center"/>
    </xf>
    <xf numFmtId="0" fontId="9" fillId="6" borderId="4" xfId="0" applyFont="1" applyFill="1" applyBorder="1" applyAlignment="1">
      <alignment horizontal="center" vertical="center" wrapText="1"/>
    </xf>
    <xf numFmtId="0" fontId="9" fillId="6" borderId="24" xfId="0" applyFont="1" applyFill="1" applyBorder="1" applyAlignment="1">
      <alignment horizontal="center" vertical="center" wrapText="1"/>
    </xf>
    <xf numFmtId="0" fontId="24" fillId="0" borderId="1" xfId="0" applyFont="1" applyBorder="1" applyAlignment="1"/>
    <xf numFmtId="0" fontId="24" fillId="0" borderId="0" xfId="0" applyFont="1" applyAlignment="1"/>
  </cellXfs>
  <cellStyles count="1">
    <cellStyle name="Normal" xfId="0" builtinId="0"/>
  </cellStyles>
  <dxfs count="22">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2</xdr:col>
      <xdr:colOff>2164670</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7" zoomScale="61" zoomScaleNormal="76" zoomScalePageLayoutView="40" workbookViewId="0">
      <selection activeCell="B20" sqref="B20"/>
    </sheetView>
  </sheetViews>
  <sheetFormatPr defaultColWidth="11.42578125" defaultRowHeight="12.6"/>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row r="2" spans="2:6" ht="84" customHeight="1">
      <c r="B2" s="154"/>
      <c r="C2" s="167" t="s">
        <v>0</v>
      </c>
      <c r="D2" s="168"/>
      <c r="E2" s="169"/>
      <c r="F2" s="176" t="s">
        <v>1</v>
      </c>
    </row>
    <row r="3" spans="2:6" ht="42.75" customHeight="1">
      <c r="B3" s="154"/>
      <c r="C3" s="170"/>
      <c r="D3" s="171"/>
      <c r="E3" s="172"/>
      <c r="F3" s="177"/>
    </row>
    <row r="4" spans="2:6" ht="41.25" customHeight="1">
      <c r="B4" s="154"/>
      <c r="C4" s="173"/>
      <c r="D4" s="174"/>
      <c r="E4" s="175"/>
      <c r="F4" s="165"/>
    </row>
    <row r="5" spans="2:6" ht="37.5" customHeight="1" thickBot="1">
      <c r="B5" s="7"/>
      <c r="C5" s="8"/>
      <c r="D5" s="8"/>
      <c r="E5" s="8"/>
      <c r="F5" s="8"/>
    </row>
    <row r="6" spans="2:6" ht="21" customHeight="1" thickBot="1">
      <c r="B6" s="158" t="s">
        <v>2</v>
      </c>
      <c r="C6" s="159"/>
      <c r="D6" s="159"/>
      <c r="E6" s="159"/>
      <c r="F6" s="160"/>
    </row>
    <row r="7" spans="2:6" ht="78.75" customHeight="1">
      <c r="B7" s="164" t="s">
        <v>3</v>
      </c>
      <c r="C7" s="165"/>
      <c r="D7" s="165"/>
      <c r="E7" s="165"/>
      <c r="F7" s="166"/>
    </row>
    <row r="8" spans="2:6" ht="39" customHeight="1">
      <c r="B8" s="161" t="s">
        <v>4</v>
      </c>
      <c r="C8" s="162"/>
      <c r="D8" s="162"/>
      <c r="E8" s="162"/>
      <c r="F8" s="163"/>
    </row>
    <row r="9" spans="2:6" ht="34.5" customHeight="1">
      <c r="B9" s="155" t="s">
        <v>5</v>
      </c>
      <c r="C9" s="156"/>
      <c r="D9" s="156"/>
      <c r="E9" s="156"/>
      <c r="F9" s="157"/>
    </row>
    <row r="10" spans="2:6" ht="36" customHeight="1">
      <c r="B10" s="155" t="s">
        <v>6</v>
      </c>
      <c r="C10" s="156"/>
      <c r="D10" s="156"/>
      <c r="E10" s="156"/>
      <c r="F10" s="157"/>
    </row>
    <row r="11" spans="2:6" ht="72" customHeight="1">
      <c r="B11" s="155" t="s">
        <v>7</v>
      </c>
      <c r="C11" s="156"/>
      <c r="D11" s="156"/>
      <c r="E11" s="156"/>
      <c r="F11" s="157"/>
    </row>
    <row r="12" spans="2:6" ht="34.5" customHeight="1">
      <c r="B12" s="155" t="s">
        <v>8</v>
      </c>
      <c r="C12" s="156"/>
      <c r="D12" s="156"/>
      <c r="E12" s="156"/>
      <c r="F12" s="157"/>
    </row>
    <row r="13" spans="2:6" ht="44.25" customHeight="1">
      <c r="B13" s="155" t="s">
        <v>9</v>
      </c>
      <c r="C13" s="156"/>
      <c r="D13" s="156"/>
      <c r="E13" s="156"/>
      <c r="F13" s="157"/>
    </row>
    <row r="14" spans="2:6" ht="48.95" customHeight="1">
      <c r="B14" s="155" t="s">
        <v>10</v>
      </c>
      <c r="C14" s="156"/>
      <c r="D14" s="156"/>
      <c r="E14" s="156"/>
      <c r="F14" s="157"/>
    </row>
    <row r="15" spans="2:6" ht="22.5" customHeight="1">
      <c r="B15" s="155" t="s">
        <v>11</v>
      </c>
      <c r="C15" s="156"/>
      <c r="D15" s="156"/>
      <c r="E15" s="156"/>
      <c r="F15" s="157"/>
    </row>
    <row r="16" spans="2:6" ht="33" customHeight="1">
      <c r="B16" s="155" t="s">
        <v>12</v>
      </c>
      <c r="C16" s="156"/>
      <c r="D16" s="156"/>
      <c r="E16" s="156"/>
      <c r="F16" s="157"/>
    </row>
    <row r="17" spans="2:6" ht="67.5" customHeight="1">
      <c r="B17" s="155" t="s">
        <v>13</v>
      </c>
      <c r="C17" s="156"/>
      <c r="D17" s="156"/>
      <c r="E17" s="156"/>
      <c r="F17" s="157"/>
    </row>
    <row r="18" spans="2:6" ht="47.45" customHeight="1">
      <c r="B18" s="155" t="s">
        <v>14</v>
      </c>
      <c r="C18" s="156"/>
      <c r="D18" s="156"/>
      <c r="E18" s="156"/>
      <c r="F18" s="157"/>
    </row>
    <row r="19" spans="2:6" ht="57.6" customHeight="1" thickBot="1">
      <c r="B19" s="179" t="s">
        <v>15</v>
      </c>
      <c r="C19" s="180"/>
      <c r="D19" s="180"/>
      <c r="E19" s="180"/>
      <c r="F19" s="181"/>
    </row>
    <row r="20" spans="2:6" ht="14.25" customHeight="1">
      <c r="B20" s="4"/>
    </row>
    <row r="21" spans="2:6">
      <c r="B21" s="5"/>
    </row>
    <row r="22" spans="2:6" ht="17.25" customHeight="1">
      <c r="B22" s="178"/>
      <c r="C22" s="178"/>
      <c r="D22" s="178"/>
      <c r="E22" s="178"/>
      <c r="F22" s="178"/>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8"/>
  <sheetViews>
    <sheetView showGridLines="0" topLeftCell="A44" zoomScale="58" zoomScaleNormal="58" zoomScalePageLayoutView="85" workbookViewId="0">
      <selection activeCell="B7" sqref="B7:F14"/>
    </sheetView>
  </sheetViews>
  <sheetFormatPr defaultColWidth="11.42578125" defaultRowHeight="12.6"/>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c r="B2" s="154"/>
      <c r="C2" s="167" t="s">
        <v>16</v>
      </c>
      <c r="D2" s="168"/>
      <c r="E2" s="169"/>
      <c r="F2" s="176" t="s">
        <v>1</v>
      </c>
    </row>
    <row r="3" spans="2:6" ht="51" customHeight="1">
      <c r="B3" s="154"/>
      <c r="C3" s="170"/>
      <c r="D3" s="171"/>
      <c r="E3" s="172"/>
      <c r="F3" s="177"/>
    </row>
    <row r="4" spans="2:6" ht="54" customHeight="1">
      <c r="B4" s="154"/>
      <c r="C4" s="173"/>
      <c r="D4" s="174"/>
      <c r="E4" s="175"/>
      <c r="F4" s="165"/>
    </row>
    <row r="5" spans="2:6" ht="24.75" customHeight="1" thickBot="1">
      <c r="B5" s="7"/>
      <c r="C5" s="8"/>
      <c r="D5" s="8"/>
      <c r="E5" s="8"/>
      <c r="F5" s="8"/>
    </row>
    <row r="6" spans="2:6" ht="18" customHeight="1" thickBot="1">
      <c r="B6" s="182" t="s">
        <v>17</v>
      </c>
      <c r="C6" s="183"/>
      <c r="D6" s="183"/>
      <c r="E6" s="183"/>
      <c r="F6" s="184"/>
    </row>
    <row r="7" spans="2:6" ht="42.75" customHeight="1">
      <c r="B7" s="185" t="s">
        <v>18</v>
      </c>
      <c r="C7" s="186"/>
      <c r="D7" s="186"/>
      <c r="E7" s="186"/>
      <c r="F7" s="186"/>
    </row>
    <row r="8" spans="2:6" ht="63" customHeight="1">
      <c r="B8" s="187"/>
      <c r="C8" s="188"/>
      <c r="D8" s="188"/>
      <c r="E8" s="188"/>
      <c r="F8" s="188"/>
    </row>
    <row r="9" spans="2:6" ht="37.5" customHeight="1">
      <c r="B9" s="187"/>
      <c r="C9" s="188"/>
      <c r="D9" s="188"/>
      <c r="E9" s="188"/>
      <c r="F9" s="188"/>
    </row>
    <row r="10" spans="2:6" ht="43.5" customHeight="1">
      <c r="B10" s="187"/>
      <c r="C10" s="188"/>
      <c r="D10" s="188"/>
      <c r="E10" s="188"/>
      <c r="F10" s="188"/>
    </row>
    <row r="11" spans="2:6" ht="58.5" customHeight="1">
      <c r="B11" s="187"/>
      <c r="C11" s="188"/>
      <c r="D11" s="188"/>
      <c r="E11" s="188"/>
      <c r="F11" s="188"/>
    </row>
    <row r="12" spans="2:6" ht="46.5" customHeight="1">
      <c r="B12" s="187"/>
      <c r="C12" s="188"/>
      <c r="D12" s="188"/>
      <c r="E12" s="188"/>
      <c r="F12" s="188"/>
    </row>
    <row r="13" spans="2:6" ht="47.25" customHeight="1">
      <c r="B13" s="187"/>
      <c r="C13" s="188"/>
      <c r="D13" s="188"/>
      <c r="E13" s="188"/>
      <c r="F13" s="188"/>
    </row>
    <row r="14" spans="2:6" ht="22.5" customHeight="1" thickBot="1">
      <c r="B14" s="189"/>
      <c r="C14" s="190"/>
      <c r="D14" s="190"/>
      <c r="E14" s="190"/>
      <c r="F14" s="190"/>
    </row>
    <row r="15" spans="2:6" ht="16.5" customHeight="1" thickBot="1">
      <c r="B15" s="198" t="s">
        <v>19</v>
      </c>
      <c r="C15" s="199"/>
      <c r="D15" s="199"/>
      <c r="E15" s="199"/>
      <c r="F15" s="200"/>
    </row>
    <row r="16" spans="2:6" ht="127.5" customHeight="1">
      <c r="B16" s="191" t="s">
        <v>20</v>
      </c>
      <c r="C16" s="192"/>
      <c r="D16" s="192"/>
      <c r="E16" s="192"/>
      <c r="F16" s="193"/>
    </row>
    <row r="17" spans="2:6" ht="19.5" customHeight="1">
      <c r="B17" s="46"/>
      <c r="C17" s="47" t="s">
        <v>21</v>
      </c>
      <c r="D17" s="196" t="s">
        <v>22</v>
      </c>
      <c r="E17" s="196" t="s">
        <v>23</v>
      </c>
      <c r="F17" s="194" t="s">
        <v>24</v>
      </c>
    </row>
    <row r="18" spans="2:6" ht="21" customHeight="1">
      <c r="B18" s="46"/>
      <c r="C18" s="47" t="s">
        <v>25</v>
      </c>
      <c r="D18" s="197"/>
      <c r="E18" s="197"/>
      <c r="F18" s="195"/>
    </row>
    <row r="19" spans="2:6" ht="18.75" customHeight="1">
      <c r="B19" s="48" t="s">
        <v>26</v>
      </c>
      <c r="C19" s="49"/>
      <c r="D19" s="50" t="s">
        <v>27</v>
      </c>
      <c r="E19" s="51" t="s">
        <v>28</v>
      </c>
      <c r="F19" s="52" t="s">
        <v>29</v>
      </c>
    </row>
    <row r="20" spans="2:6" ht="18.75" customHeight="1">
      <c r="B20" s="53" t="s">
        <v>30</v>
      </c>
      <c r="C20" s="54"/>
      <c r="D20" s="55" t="s">
        <v>27</v>
      </c>
      <c r="E20" s="56" t="s">
        <v>28</v>
      </c>
      <c r="F20" s="57" t="s">
        <v>29</v>
      </c>
    </row>
    <row r="21" spans="2:6" ht="18.75" customHeight="1">
      <c r="B21" s="53" t="s">
        <v>31</v>
      </c>
      <c r="C21" s="54"/>
      <c r="D21" s="55" t="s">
        <v>27</v>
      </c>
      <c r="E21" s="56" t="s">
        <v>28</v>
      </c>
      <c r="F21" s="57" t="s">
        <v>32</v>
      </c>
    </row>
    <row r="22" spans="2:6" ht="18.75" customHeight="1">
      <c r="B22" s="53" t="s">
        <v>33</v>
      </c>
      <c r="C22" s="54"/>
      <c r="D22" s="55" t="s">
        <v>27</v>
      </c>
      <c r="E22" s="56" t="s">
        <v>28</v>
      </c>
      <c r="F22" s="57" t="s">
        <v>29</v>
      </c>
    </row>
    <row r="23" spans="2:6" ht="18.75" customHeight="1">
      <c r="B23" s="53" t="s">
        <v>34</v>
      </c>
      <c r="C23" s="54"/>
      <c r="D23" s="55" t="s">
        <v>27</v>
      </c>
      <c r="E23" s="56" t="s">
        <v>28</v>
      </c>
      <c r="F23" s="57" t="s">
        <v>29</v>
      </c>
    </row>
    <row r="24" spans="2:6" ht="18.75" customHeight="1">
      <c r="B24" s="53" t="s">
        <v>35</v>
      </c>
      <c r="C24" s="54"/>
      <c r="D24" s="55" t="s">
        <v>27</v>
      </c>
      <c r="E24" s="56" t="s">
        <v>28</v>
      </c>
      <c r="F24" s="57" t="s">
        <v>29</v>
      </c>
    </row>
    <row r="25" spans="2:6" ht="18.75" customHeight="1">
      <c r="B25" s="53" t="s">
        <v>36</v>
      </c>
      <c r="C25" s="54"/>
      <c r="D25" s="55" t="s">
        <v>27</v>
      </c>
      <c r="E25" s="56" t="s">
        <v>28</v>
      </c>
      <c r="F25" s="58" t="s">
        <v>32</v>
      </c>
    </row>
    <row r="26" spans="2:6" ht="18.75" customHeight="1">
      <c r="B26" s="53" t="s">
        <v>37</v>
      </c>
      <c r="C26" s="54"/>
      <c r="D26" s="55" t="s">
        <v>27</v>
      </c>
      <c r="E26" s="56" t="s">
        <v>28</v>
      </c>
      <c r="F26" s="57" t="s">
        <v>29</v>
      </c>
    </row>
    <row r="27" spans="2:6" ht="18.75" customHeight="1">
      <c r="B27" s="53" t="s">
        <v>38</v>
      </c>
      <c r="C27" s="54"/>
      <c r="D27" s="55" t="s">
        <v>27</v>
      </c>
      <c r="E27" s="56" t="s">
        <v>28</v>
      </c>
      <c r="F27" s="57" t="s">
        <v>29</v>
      </c>
    </row>
    <row r="28" spans="2:6" ht="18.75" customHeight="1">
      <c r="B28" s="53"/>
      <c r="C28" s="54"/>
      <c r="D28" s="55"/>
      <c r="E28" s="56"/>
      <c r="F28" s="57"/>
    </row>
    <row r="29" spans="2:6" ht="18.75" customHeight="1">
      <c r="B29" s="59"/>
      <c r="C29" s="60"/>
      <c r="D29" s="55"/>
      <c r="E29" s="61"/>
      <c r="F29" s="62"/>
    </row>
    <row r="30" spans="2:6" ht="24" customHeight="1">
      <c r="B30" s="46"/>
      <c r="C30" s="47" t="s">
        <v>39</v>
      </c>
      <c r="D30" s="63"/>
      <c r="E30" s="63"/>
      <c r="F30" s="64"/>
    </row>
    <row r="31" spans="2:6" ht="19.5" customHeight="1">
      <c r="B31" s="48" t="s">
        <v>40</v>
      </c>
      <c r="C31" s="65"/>
      <c r="D31" s="50" t="s">
        <v>27</v>
      </c>
      <c r="E31" s="51" t="s">
        <v>28</v>
      </c>
      <c r="F31" s="52" t="s">
        <v>29</v>
      </c>
    </row>
    <row r="32" spans="2:6" ht="19.5" customHeight="1">
      <c r="B32" s="201" t="s">
        <v>41</v>
      </c>
      <c r="C32" s="202"/>
      <c r="D32" s="55" t="s">
        <v>27</v>
      </c>
      <c r="E32" s="56" t="s">
        <v>28</v>
      </c>
      <c r="F32" s="57" t="s">
        <v>29</v>
      </c>
    </row>
    <row r="33" spans="2:6" ht="19.5" customHeight="1">
      <c r="B33" s="201" t="s">
        <v>42</v>
      </c>
      <c r="C33" s="202"/>
      <c r="D33" s="55" t="s">
        <v>27</v>
      </c>
      <c r="E33" s="56" t="s">
        <v>28</v>
      </c>
      <c r="F33" s="57" t="s">
        <v>29</v>
      </c>
    </row>
    <row r="34" spans="2:6" ht="19.5" customHeight="1">
      <c r="B34" s="53" t="s">
        <v>43</v>
      </c>
      <c r="C34" s="66"/>
      <c r="D34" s="55" t="s">
        <v>27</v>
      </c>
      <c r="E34" s="56" t="s">
        <v>28</v>
      </c>
      <c r="F34" s="57" t="s">
        <v>29</v>
      </c>
    </row>
    <row r="35" spans="2:6" ht="19.5" customHeight="1">
      <c r="B35" s="53" t="s">
        <v>44</v>
      </c>
      <c r="C35" s="66"/>
      <c r="D35" s="55" t="s">
        <v>27</v>
      </c>
      <c r="E35" s="56" t="s">
        <v>28</v>
      </c>
      <c r="F35" s="57" t="s">
        <v>29</v>
      </c>
    </row>
    <row r="36" spans="2:6" ht="19.5" customHeight="1">
      <c r="B36" s="201" t="s">
        <v>45</v>
      </c>
      <c r="C36" s="202"/>
      <c r="D36" s="55" t="s">
        <v>27</v>
      </c>
      <c r="E36" s="56" t="s">
        <v>46</v>
      </c>
      <c r="F36" s="57" t="s">
        <v>29</v>
      </c>
    </row>
    <row r="37" spans="2:6" ht="19.5" customHeight="1">
      <c r="B37" s="205"/>
      <c r="C37" s="206"/>
      <c r="D37" s="68"/>
      <c r="E37" s="61"/>
      <c r="F37" s="62"/>
    </row>
    <row r="38" spans="2:6" ht="23.25" customHeight="1">
      <c r="B38" s="46"/>
      <c r="C38" s="47" t="s">
        <v>47</v>
      </c>
      <c r="D38" s="69"/>
      <c r="E38" s="69"/>
      <c r="F38" s="70"/>
    </row>
    <row r="39" spans="2:6" ht="19.5" customHeight="1">
      <c r="B39" s="203" t="s">
        <v>48</v>
      </c>
      <c r="C39" s="204"/>
      <c r="D39" s="50" t="s">
        <v>27</v>
      </c>
      <c r="E39" s="51" t="s">
        <v>28</v>
      </c>
      <c r="F39" s="52" t="s">
        <v>29</v>
      </c>
    </row>
    <row r="40" spans="2:6" ht="19.5" customHeight="1">
      <c r="B40" s="71" t="s">
        <v>49</v>
      </c>
      <c r="C40" s="66"/>
      <c r="D40" s="55" t="s">
        <v>27</v>
      </c>
      <c r="E40" s="56" t="s">
        <v>46</v>
      </c>
      <c r="F40" s="57" t="s">
        <v>29</v>
      </c>
    </row>
    <row r="41" spans="2:6" ht="19.5" customHeight="1">
      <c r="B41" s="201" t="s">
        <v>50</v>
      </c>
      <c r="C41" s="202"/>
      <c r="D41" s="55" t="s">
        <v>27</v>
      </c>
      <c r="E41" s="56" t="s">
        <v>28</v>
      </c>
      <c r="F41" s="57" t="s">
        <v>29</v>
      </c>
    </row>
    <row r="42" spans="2:6" ht="19.5" customHeight="1">
      <c r="B42" s="53" t="s">
        <v>44</v>
      </c>
      <c r="C42" s="66"/>
      <c r="D42" s="55" t="s">
        <v>27</v>
      </c>
      <c r="E42" s="56" t="s">
        <v>28</v>
      </c>
      <c r="F42" s="57" t="s">
        <v>29</v>
      </c>
    </row>
    <row r="43" spans="2:6" ht="19.5" customHeight="1">
      <c r="B43" s="59"/>
      <c r="C43" s="67"/>
      <c r="D43" s="68"/>
      <c r="E43" s="61"/>
      <c r="F43" s="62" t="s">
        <v>29</v>
      </c>
    </row>
    <row r="44" spans="2:6" ht="23.25" customHeight="1">
      <c r="B44" s="46"/>
      <c r="C44" s="47" t="s">
        <v>51</v>
      </c>
      <c r="D44" s="72"/>
      <c r="E44" s="72"/>
      <c r="F44" s="73"/>
    </row>
    <row r="45" spans="2:6" ht="19.5" customHeight="1">
      <c r="B45" s="203" t="s">
        <v>52</v>
      </c>
      <c r="C45" s="204"/>
      <c r="D45" s="55" t="s">
        <v>27</v>
      </c>
      <c r="E45" s="51" t="s">
        <v>46</v>
      </c>
      <c r="F45" s="74" t="s">
        <v>32</v>
      </c>
    </row>
    <row r="46" spans="2:6" ht="19.5" customHeight="1">
      <c r="B46" s="201" t="s">
        <v>53</v>
      </c>
      <c r="C46" s="202"/>
      <c r="D46" s="55" t="s">
        <v>27</v>
      </c>
      <c r="E46" s="56" t="s">
        <v>46</v>
      </c>
      <c r="F46" s="75" t="s">
        <v>32</v>
      </c>
    </row>
    <row r="47" spans="2:6" ht="19.5" customHeight="1">
      <c r="B47" s="201" t="s">
        <v>54</v>
      </c>
      <c r="C47" s="202"/>
      <c r="D47" s="55" t="s">
        <v>27</v>
      </c>
      <c r="E47" s="56" t="s">
        <v>46</v>
      </c>
      <c r="F47" s="75" t="s">
        <v>32</v>
      </c>
    </row>
    <row r="48" spans="2:6" ht="19.5" customHeight="1">
      <c r="B48" s="53" t="s">
        <v>55</v>
      </c>
      <c r="C48" s="54"/>
      <c r="D48" s="55" t="s">
        <v>27</v>
      </c>
      <c r="E48" s="56" t="s">
        <v>46</v>
      </c>
      <c r="F48" s="75" t="s">
        <v>56</v>
      </c>
    </row>
    <row r="49" spans="2:6" ht="19.5" customHeight="1">
      <c r="B49" s="201" t="s">
        <v>57</v>
      </c>
      <c r="C49" s="202"/>
      <c r="D49" s="55" t="s">
        <v>27</v>
      </c>
      <c r="E49" s="56" t="s">
        <v>46</v>
      </c>
      <c r="F49" s="75" t="s">
        <v>32</v>
      </c>
    </row>
    <row r="50" spans="2:6" ht="19.5" customHeight="1">
      <c r="B50" s="201" t="s">
        <v>58</v>
      </c>
      <c r="C50" s="202"/>
      <c r="D50" s="55" t="s">
        <v>27</v>
      </c>
      <c r="E50" s="56" t="s">
        <v>46</v>
      </c>
      <c r="F50" s="75" t="s">
        <v>32</v>
      </c>
    </row>
    <row r="51" spans="2:6" ht="21" customHeight="1">
      <c r="B51" s="201" t="s">
        <v>59</v>
      </c>
      <c r="C51" s="202"/>
      <c r="D51" s="55" t="s">
        <v>27</v>
      </c>
      <c r="E51" s="56" t="s">
        <v>46</v>
      </c>
      <c r="F51" s="75" t="s">
        <v>32</v>
      </c>
    </row>
    <row r="52" spans="2:6" ht="19.5" customHeight="1">
      <c r="B52" s="201" t="s">
        <v>60</v>
      </c>
      <c r="C52" s="202"/>
      <c r="D52" s="55" t="s">
        <v>27</v>
      </c>
      <c r="E52" s="56" t="s">
        <v>46</v>
      </c>
      <c r="F52" s="75" t="s">
        <v>32</v>
      </c>
    </row>
    <row r="53" spans="2:6" ht="19.5" customHeight="1">
      <c r="B53" s="53" t="s">
        <v>61</v>
      </c>
      <c r="D53" s="55" t="s">
        <v>27</v>
      </c>
      <c r="E53" s="56" t="s">
        <v>46</v>
      </c>
      <c r="F53" s="75" t="s">
        <v>29</v>
      </c>
    </row>
    <row r="54" spans="2:6" ht="19.5" customHeight="1">
      <c r="B54" s="201" t="s">
        <v>62</v>
      </c>
      <c r="C54" s="202"/>
      <c r="D54" s="55" t="s">
        <v>27</v>
      </c>
      <c r="E54" s="56" t="s">
        <v>46</v>
      </c>
      <c r="F54" s="75" t="s">
        <v>29</v>
      </c>
    </row>
    <row r="55" spans="2:6" ht="19.5" customHeight="1">
      <c r="B55" s="201" t="s">
        <v>63</v>
      </c>
      <c r="C55" s="202"/>
      <c r="D55" s="55" t="s">
        <v>27</v>
      </c>
      <c r="E55" s="56" t="s">
        <v>46</v>
      </c>
      <c r="F55" s="75" t="s">
        <v>29</v>
      </c>
    </row>
    <row r="56" spans="2:6" ht="19.5" customHeight="1">
      <c r="B56" s="201" t="s">
        <v>64</v>
      </c>
      <c r="C56" s="202"/>
      <c r="D56" s="55" t="s">
        <v>27</v>
      </c>
      <c r="E56" s="56" t="s">
        <v>46</v>
      </c>
      <c r="F56" s="75" t="s">
        <v>65</v>
      </c>
    </row>
    <row r="57" spans="2:6" ht="19.5" customHeight="1">
      <c r="B57" s="201" t="s">
        <v>66</v>
      </c>
      <c r="C57" s="202"/>
      <c r="D57" s="55" t="s">
        <v>27</v>
      </c>
      <c r="E57" s="56" t="s">
        <v>46</v>
      </c>
      <c r="F57" s="75" t="s">
        <v>65</v>
      </c>
    </row>
    <row r="58" spans="2:6" ht="19.5" customHeight="1">
      <c r="B58" s="201" t="s">
        <v>67</v>
      </c>
      <c r="C58" s="202"/>
      <c r="D58" s="55" t="s">
        <v>27</v>
      </c>
      <c r="E58" s="56" t="s">
        <v>46</v>
      </c>
      <c r="F58" s="75" t="s">
        <v>65</v>
      </c>
    </row>
    <row r="63" spans="2:6" hidden="1">
      <c r="B63" s="4" t="s">
        <v>27</v>
      </c>
    </row>
    <row r="64" spans="2:6" hidden="1">
      <c r="B64" s="5" t="s">
        <v>68</v>
      </c>
    </row>
    <row r="65" spans="2:2" hidden="1">
      <c r="B65" s="5" t="s">
        <v>69</v>
      </c>
    </row>
    <row r="66" spans="2:2" hidden="1"/>
    <row r="67" spans="2:2" hidden="1">
      <c r="B67" t="s">
        <v>28</v>
      </c>
    </row>
    <row r="68" spans="2:2" hidden="1">
      <c r="B68" t="s">
        <v>46</v>
      </c>
    </row>
  </sheetData>
  <mergeCells count="28">
    <mergeCell ref="B54:C54"/>
    <mergeCell ref="B55:C55"/>
    <mergeCell ref="B56:C56"/>
    <mergeCell ref="B58:C58"/>
    <mergeCell ref="B57:C57"/>
    <mergeCell ref="B47:C47"/>
    <mergeCell ref="B51:C51"/>
    <mergeCell ref="B52:C52"/>
    <mergeCell ref="B50:C50"/>
    <mergeCell ref="B49:C49"/>
    <mergeCell ref="F17:F18"/>
    <mergeCell ref="E17:E18"/>
    <mergeCell ref="D17:D18"/>
    <mergeCell ref="B15:F15"/>
    <mergeCell ref="B46:C46"/>
    <mergeCell ref="B45:C45"/>
    <mergeCell ref="B41:C41"/>
    <mergeCell ref="B39:C39"/>
    <mergeCell ref="B32:C32"/>
    <mergeCell ref="B33:C33"/>
    <mergeCell ref="B36:C36"/>
    <mergeCell ref="B37:C37"/>
    <mergeCell ref="B6:F6"/>
    <mergeCell ref="B7:F14"/>
    <mergeCell ref="B16:F16"/>
    <mergeCell ref="C2:E4"/>
    <mergeCell ref="F2:F4"/>
    <mergeCell ref="B2:B4"/>
  </mergeCells>
  <phoneticPr fontId="1" type="noConversion"/>
  <dataValidations count="2">
    <dataValidation type="list" allowBlank="1" showInputMessage="1" showErrorMessage="1" sqref="D19:D29 D31:D37 D39:D43 D45:D58" xr:uid="{00000000-0002-0000-0100-000000000000}">
      <formula1>$B$63:$B$65</formula1>
    </dataValidation>
    <dataValidation type="list" allowBlank="1" showInputMessage="1" showErrorMessage="1" sqref="E19:E29 E31:E37 E39:E43 E45:E58" xr:uid="{00000000-0002-0000-0100-000001000000}">
      <formula1>$B$67:$B$68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74"/>
  <sheetViews>
    <sheetView showGridLines="0" topLeftCell="B17" zoomScale="57" zoomScaleNormal="57" zoomScalePageLayoutView="70" workbookViewId="0">
      <selection activeCell="J20" sqref="J20"/>
    </sheetView>
  </sheetViews>
  <sheetFormatPr defaultColWidth="11.42578125" defaultRowHeight="12.95"/>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6" customWidth="1"/>
    <col min="9" max="9" width="14.7109375" customWidth="1"/>
    <col min="10" max="10" width="11.85546875" customWidth="1"/>
    <col min="11" max="11" width="14" customWidth="1"/>
    <col min="12" max="12" width="15.28515625" style="2" customWidth="1"/>
    <col min="13" max="13" width="4.85546875" customWidth="1"/>
  </cols>
  <sheetData>
    <row r="1" spans="2:17" ht="12.6">
      <c r="H1"/>
      <c r="L1"/>
    </row>
    <row r="2" spans="2:17" ht="48.75" customHeight="1">
      <c r="B2" s="154"/>
      <c r="C2" s="167" t="s">
        <v>16</v>
      </c>
      <c r="D2" s="168"/>
      <c r="E2" s="168"/>
      <c r="F2" s="168"/>
      <c r="G2" s="168"/>
      <c r="H2" s="168"/>
      <c r="I2" s="168"/>
      <c r="J2" s="169"/>
      <c r="K2" s="229" t="s">
        <v>1</v>
      </c>
      <c r="L2" s="230"/>
    </row>
    <row r="3" spans="2:17" ht="42" customHeight="1">
      <c r="B3" s="154"/>
      <c r="C3" s="170"/>
      <c r="D3" s="171"/>
      <c r="E3" s="171"/>
      <c r="F3" s="171"/>
      <c r="G3" s="171"/>
      <c r="H3" s="171"/>
      <c r="I3" s="171"/>
      <c r="J3" s="172"/>
      <c r="K3" s="231"/>
      <c r="L3" s="232"/>
    </row>
    <row r="4" spans="2:17" ht="36.75" customHeight="1">
      <c r="B4" s="154"/>
      <c r="C4" s="173"/>
      <c r="D4" s="174"/>
      <c r="E4" s="174"/>
      <c r="F4" s="174"/>
      <c r="G4" s="174"/>
      <c r="H4" s="174"/>
      <c r="I4" s="174"/>
      <c r="J4" s="175"/>
      <c r="K4" s="233"/>
      <c r="L4" s="234"/>
    </row>
    <row r="5" spans="2:17" ht="24.75" customHeight="1" thickBot="1">
      <c r="C5" s="7"/>
      <c r="D5" s="8"/>
      <c r="E5" s="8"/>
      <c r="F5" s="8"/>
      <c r="G5" s="8"/>
      <c r="H5"/>
      <c r="L5"/>
    </row>
    <row r="6" spans="2:17" ht="103.5" customHeight="1" thickBot="1">
      <c r="B6" s="220" t="s">
        <v>70</v>
      </c>
      <c r="C6" s="221"/>
      <c r="D6" s="221"/>
      <c r="E6" s="221"/>
      <c r="F6" s="221"/>
      <c r="G6" s="221"/>
      <c r="H6" s="221"/>
      <c r="I6" s="221"/>
      <c r="J6" s="221"/>
      <c r="K6" s="221"/>
      <c r="L6" s="222"/>
      <c r="M6" s="1"/>
      <c r="N6" s="1"/>
      <c r="O6" s="1"/>
      <c r="P6" s="1"/>
      <c r="Q6" s="1"/>
    </row>
    <row r="7" spans="2:17" ht="24.75" customHeight="1">
      <c r="B7" s="226" t="s">
        <v>19</v>
      </c>
      <c r="C7" s="227"/>
      <c r="D7" s="227"/>
      <c r="E7" s="227"/>
      <c r="F7" s="227"/>
      <c r="G7" s="227"/>
      <c r="H7" s="227"/>
      <c r="I7" s="227"/>
      <c r="J7" s="227"/>
      <c r="K7" s="227"/>
      <c r="L7" s="228"/>
    </row>
    <row r="8" spans="2:17" ht="18" customHeight="1">
      <c r="B8" s="120" t="s">
        <v>71</v>
      </c>
      <c r="C8" s="121"/>
      <c r="D8" s="121"/>
      <c r="E8" s="121"/>
      <c r="F8" s="121"/>
      <c r="G8" s="121"/>
      <c r="H8" s="121"/>
      <c r="I8" s="121"/>
      <c r="J8" s="121"/>
      <c r="K8" s="121"/>
      <c r="L8" s="122"/>
    </row>
    <row r="9" spans="2:17" ht="15.6">
      <c r="B9" s="120" t="s">
        <v>72</v>
      </c>
      <c r="C9" s="123"/>
      <c r="D9" s="123"/>
      <c r="E9" s="123"/>
      <c r="F9" s="123"/>
      <c r="G9" s="123"/>
      <c r="H9" s="123"/>
      <c r="I9" s="124"/>
      <c r="J9" s="123"/>
      <c r="K9" s="123"/>
      <c r="L9" s="125"/>
    </row>
    <row r="10" spans="2:17" ht="15.6">
      <c r="B10" s="120" t="s">
        <v>73</v>
      </c>
      <c r="C10" s="123"/>
      <c r="D10" s="123"/>
      <c r="E10" s="123"/>
      <c r="F10" s="123"/>
      <c r="G10" s="123"/>
      <c r="H10" s="123"/>
      <c r="I10" s="123"/>
      <c r="J10" s="123"/>
      <c r="K10" s="123"/>
      <c r="L10" s="125"/>
    </row>
    <row r="11" spans="2:17" ht="15.6">
      <c r="B11" s="120" t="s">
        <v>74</v>
      </c>
      <c r="C11" s="123"/>
      <c r="D11" s="123"/>
      <c r="E11" s="123"/>
      <c r="F11" s="123"/>
      <c r="G11" s="123"/>
      <c r="H11" s="123"/>
      <c r="I11" s="123"/>
      <c r="J11" s="123"/>
      <c r="K11" s="123"/>
      <c r="L11" s="125"/>
    </row>
    <row r="12" spans="2:17" ht="18" customHeight="1">
      <c r="B12" s="223" t="s">
        <v>75</v>
      </c>
      <c r="C12" s="224"/>
      <c r="D12" s="224"/>
      <c r="E12" s="224"/>
      <c r="F12" s="224"/>
      <c r="G12" s="224"/>
      <c r="H12" s="224"/>
      <c r="I12" s="224"/>
      <c r="J12" s="224"/>
      <c r="K12" s="224"/>
      <c r="L12" s="225"/>
    </row>
    <row r="13" spans="2:17" ht="15.6">
      <c r="B13" s="120" t="s">
        <v>76</v>
      </c>
      <c r="C13" s="123"/>
      <c r="D13" s="123"/>
      <c r="E13" s="123"/>
      <c r="F13" s="123"/>
      <c r="G13" s="123"/>
      <c r="H13" s="123"/>
      <c r="I13" s="123"/>
      <c r="J13" s="123"/>
      <c r="K13" s="123"/>
      <c r="L13" s="125"/>
    </row>
    <row r="14" spans="2:17" ht="7.5" customHeight="1" thickBot="1">
      <c r="B14" s="79"/>
      <c r="C14" s="80"/>
      <c r="D14" s="80"/>
      <c r="E14" s="80"/>
      <c r="F14" s="80"/>
      <c r="G14" s="80"/>
      <c r="H14" s="80"/>
      <c r="I14" s="80"/>
      <c r="J14" s="80"/>
      <c r="K14" s="80"/>
      <c r="L14" s="81"/>
    </row>
    <row r="15" spans="2:17" ht="33.75" customHeight="1" thickBot="1">
      <c r="B15" s="217" t="s">
        <v>77</v>
      </c>
      <c r="C15" s="218"/>
      <c r="D15" s="218"/>
      <c r="E15" s="218"/>
      <c r="F15" s="218"/>
      <c r="G15" s="219"/>
      <c r="H15" s="214" t="s">
        <v>78</v>
      </c>
      <c r="I15" s="215"/>
      <c r="J15" s="215"/>
      <c r="K15" s="215"/>
      <c r="L15" s="216"/>
    </row>
    <row r="16" spans="2:17" ht="40.5" customHeight="1" thickBot="1">
      <c r="B16" s="82" t="s">
        <v>79</v>
      </c>
      <c r="C16" s="212" t="s">
        <v>80</v>
      </c>
      <c r="D16" s="212"/>
      <c r="E16" s="212"/>
      <c r="F16" s="212"/>
      <c r="G16" s="212"/>
      <c r="H16" s="83" t="s">
        <v>81</v>
      </c>
      <c r="I16" s="83" t="s">
        <v>82</v>
      </c>
      <c r="J16" s="83" t="s">
        <v>83</v>
      </c>
      <c r="K16" s="83" t="s">
        <v>84</v>
      </c>
      <c r="L16" s="84" t="s">
        <v>85</v>
      </c>
    </row>
    <row r="17" spans="2:12" ht="53.25" customHeight="1">
      <c r="B17" s="85" t="s">
        <v>25</v>
      </c>
      <c r="C17" s="238" t="s">
        <v>30</v>
      </c>
      <c r="D17" s="238"/>
      <c r="E17" s="238"/>
      <c r="F17" s="238"/>
      <c r="G17" s="238"/>
      <c r="H17" s="90" t="s">
        <v>86</v>
      </c>
      <c r="I17" s="86">
        <v>2</v>
      </c>
      <c r="J17" s="87">
        <v>4</v>
      </c>
      <c r="K17" s="87">
        <f>I17+J17</f>
        <v>6</v>
      </c>
      <c r="L17" s="88" t="str">
        <f t="shared" ref="L17:L41" si="0">IF(K17&lt;=4,"BAJO",IF(K17=5,"MEDIO",IF(K17=6,"ALTO",IF(K17=7,"ALTO","EXTREMO"))))</f>
        <v>ALTO</v>
      </c>
    </row>
    <row r="18" spans="2:12" ht="53.25" customHeight="1">
      <c r="B18" s="89" t="s">
        <v>25</v>
      </c>
      <c r="C18" s="213" t="s">
        <v>31</v>
      </c>
      <c r="D18" s="213"/>
      <c r="E18" s="213"/>
      <c r="F18" s="213"/>
      <c r="G18" s="213"/>
      <c r="H18" s="90" t="s">
        <v>87</v>
      </c>
      <c r="I18" s="86">
        <v>2</v>
      </c>
      <c r="J18" s="87">
        <v>3</v>
      </c>
      <c r="K18" s="87">
        <f t="shared" ref="K18:K35" si="1">+I18+J18</f>
        <v>5</v>
      </c>
      <c r="L18" s="91" t="str">
        <f t="shared" si="0"/>
        <v>MEDIO</v>
      </c>
    </row>
    <row r="19" spans="2:12" ht="53.25" customHeight="1">
      <c r="B19" s="89" t="s">
        <v>25</v>
      </c>
      <c r="C19" s="213" t="s">
        <v>33</v>
      </c>
      <c r="D19" s="213"/>
      <c r="E19" s="213"/>
      <c r="F19" s="213"/>
      <c r="G19" s="213"/>
      <c r="H19" s="90" t="s">
        <v>88</v>
      </c>
      <c r="I19" s="86">
        <v>2</v>
      </c>
      <c r="J19" s="87">
        <v>2</v>
      </c>
      <c r="K19" s="87">
        <f t="shared" si="1"/>
        <v>4</v>
      </c>
      <c r="L19" s="91" t="str">
        <f t="shared" si="0"/>
        <v>BAJO</v>
      </c>
    </row>
    <row r="20" spans="2:12" ht="53.25" customHeight="1">
      <c r="B20" s="89" t="s">
        <v>25</v>
      </c>
      <c r="C20" s="213" t="s">
        <v>36</v>
      </c>
      <c r="D20" s="213"/>
      <c r="E20" s="213"/>
      <c r="F20" s="213"/>
      <c r="G20" s="213"/>
      <c r="H20" s="90" t="s">
        <v>89</v>
      </c>
      <c r="I20" s="86">
        <v>1</v>
      </c>
      <c r="J20" s="87">
        <v>2</v>
      </c>
      <c r="K20" s="87">
        <f t="shared" si="1"/>
        <v>3</v>
      </c>
      <c r="L20" s="91" t="str">
        <f t="shared" si="0"/>
        <v>BAJO</v>
      </c>
    </row>
    <row r="21" spans="2:12" ht="53.25" customHeight="1">
      <c r="B21" s="89" t="s">
        <v>25</v>
      </c>
      <c r="C21" s="213" t="s">
        <v>37</v>
      </c>
      <c r="D21" s="213"/>
      <c r="E21" s="213"/>
      <c r="F21" s="213"/>
      <c r="G21" s="213"/>
      <c r="H21" s="90" t="s">
        <v>90</v>
      </c>
      <c r="I21" s="86">
        <v>2</v>
      </c>
      <c r="J21" s="87">
        <v>2</v>
      </c>
      <c r="K21" s="87">
        <f t="shared" si="1"/>
        <v>4</v>
      </c>
      <c r="L21" s="91" t="str">
        <f t="shared" si="0"/>
        <v>BAJO</v>
      </c>
    </row>
    <row r="22" spans="2:12" ht="53.25" customHeight="1">
      <c r="B22" s="89" t="s">
        <v>25</v>
      </c>
      <c r="C22" s="213" t="s">
        <v>38</v>
      </c>
      <c r="D22" s="213"/>
      <c r="E22" s="213"/>
      <c r="F22" s="213"/>
      <c r="G22" s="213"/>
      <c r="H22" s="90" t="s">
        <v>91</v>
      </c>
      <c r="I22" s="86">
        <v>2</v>
      </c>
      <c r="J22" s="87">
        <v>3</v>
      </c>
      <c r="K22" s="87">
        <f t="shared" si="1"/>
        <v>5</v>
      </c>
      <c r="L22" s="91" t="str">
        <f t="shared" si="0"/>
        <v>MEDIO</v>
      </c>
    </row>
    <row r="23" spans="2:12" ht="53.25" customHeight="1">
      <c r="B23" s="89" t="s">
        <v>39</v>
      </c>
      <c r="C23" s="213" t="s">
        <v>42</v>
      </c>
      <c r="D23" s="213"/>
      <c r="E23" s="213"/>
      <c r="F23" s="213"/>
      <c r="G23" s="213"/>
      <c r="H23" s="90" t="s">
        <v>92</v>
      </c>
      <c r="I23" s="86">
        <v>1</v>
      </c>
      <c r="J23" s="87">
        <v>2</v>
      </c>
      <c r="K23" s="87">
        <f t="shared" si="1"/>
        <v>3</v>
      </c>
      <c r="L23" s="91" t="str">
        <f t="shared" si="0"/>
        <v>BAJO</v>
      </c>
    </row>
    <row r="24" spans="2:12" ht="53.25" customHeight="1">
      <c r="B24" s="89" t="s">
        <v>39</v>
      </c>
      <c r="C24" s="207" t="s">
        <v>43</v>
      </c>
      <c r="D24" s="207"/>
      <c r="E24" s="207"/>
      <c r="F24" s="207"/>
      <c r="G24" s="207"/>
      <c r="H24" s="90" t="s">
        <v>93</v>
      </c>
      <c r="I24" s="86">
        <v>1</v>
      </c>
      <c r="J24" s="87">
        <v>2</v>
      </c>
      <c r="K24" s="87">
        <f t="shared" si="1"/>
        <v>3</v>
      </c>
      <c r="L24" s="91" t="str">
        <f t="shared" si="0"/>
        <v>BAJO</v>
      </c>
    </row>
    <row r="25" spans="2:12" ht="53.25" customHeight="1">
      <c r="B25" s="89" t="s">
        <v>39</v>
      </c>
      <c r="C25" s="207" t="s">
        <v>44</v>
      </c>
      <c r="D25" s="207"/>
      <c r="E25" s="207"/>
      <c r="F25" s="207"/>
      <c r="G25" s="207"/>
      <c r="H25" s="90" t="s">
        <v>94</v>
      </c>
      <c r="I25" s="86">
        <v>1</v>
      </c>
      <c r="J25" s="87">
        <v>2</v>
      </c>
      <c r="K25" s="87">
        <f t="shared" si="1"/>
        <v>3</v>
      </c>
      <c r="L25" s="91" t="str">
        <f t="shared" si="0"/>
        <v>BAJO</v>
      </c>
    </row>
    <row r="26" spans="2:12" ht="53.25" customHeight="1">
      <c r="B26" s="89" t="s">
        <v>39</v>
      </c>
      <c r="C26" s="207" t="s">
        <v>45</v>
      </c>
      <c r="D26" s="207"/>
      <c r="E26" s="207"/>
      <c r="F26" s="207"/>
      <c r="G26" s="207"/>
      <c r="H26" s="90" t="s">
        <v>95</v>
      </c>
      <c r="I26" s="86">
        <v>2</v>
      </c>
      <c r="J26" s="87">
        <v>4</v>
      </c>
      <c r="K26" s="87">
        <f t="shared" si="1"/>
        <v>6</v>
      </c>
      <c r="L26" s="91" t="str">
        <f t="shared" si="0"/>
        <v>ALTO</v>
      </c>
    </row>
    <row r="27" spans="2:12" ht="53.25" customHeight="1">
      <c r="B27" s="89" t="s">
        <v>47</v>
      </c>
      <c r="C27" s="207" t="s">
        <v>48</v>
      </c>
      <c r="D27" s="207"/>
      <c r="E27" s="207"/>
      <c r="F27" s="207"/>
      <c r="G27" s="207"/>
      <c r="H27" s="90" t="s">
        <v>96</v>
      </c>
      <c r="I27" s="86">
        <v>1</v>
      </c>
      <c r="J27" s="87">
        <v>2</v>
      </c>
      <c r="K27" s="87">
        <f t="shared" si="1"/>
        <v>3</v>
      </c>
      <c r="L27" s="91" t="str">
        <f t="shared" si="0"/>
        <v>BAJO</v>
      </c>
    </row>
    <row r="28" spans="2:12" ht="53.25" customHeight="1">
      <c r="B28" s="89" t="s">
        <v>47</v>
      </c>
      <c r="C28" s="207" t="s">
        <v>49</v>
      </c>
      <c r="D28" s="207"/>
      <c r="E28" s="207"/>
      <c r="F28" s="207"/>
      <c r="G28" s="207"/>
      <c r="H28" s="90" t="s">
        <v>97</v>
      </c>
      <c r="I28" s="86">
        <v>1</v>
      </c>
      <c r="J28" s="87">
        <v>3</v>
      </c>
      <c r="K28" s="87">
        <f t="shared" si="1"/>
        <v>4</v>
      </c>
      <c r="L28" s="91" t="str">
        <f t="shared" si="0"/>
        <v>BAJO</v>
      </c>
    </row>
    <row r="29" spans="2:12" ht="53.25" customHeight="1">
      <c r="B29" s="89" t="s">
        <v>47</v>
      </c>
      <c r="C29" s="207" t="s">
        <v>50</v>
      </c>
      <c r="D29" s="207"/>
      <c r="E29" s="207"/>
      <c r="F29" s="207"/>
      <c r="G29" s="207"/>
      <c r="H29" s="90" t="s">
        <v>97</v>
      </c>
      <c r="I29" s="86">
        <v>2</v>
      </c>
      <c r="J29" s="87">
        <v>3</v>
      </c>
      <c r="K29" s="87">
        <f t="shared" si="1"/>
        <v>5</v>
      </c>
      <c r="L29" s="91" t="str">
        <f t="shared" si="0"/>
        <v>MEDIO</v>
      </c>
    </row>
    <row r="30" spans="2:12" ht="53.25" customHeight="1">
      <c r="B30" s="89" t="s">
        <v>51</v>
      </c>
      <c r="C30" s="207" t="s">
        <v>52</v>
      </c>
      <c r="D30" s="207"/>
      <c r="E30" s="207"/>
      <c r="F30" s="207"/>
      <c r="G30" s="207"/>
      <c r="H30" s="90" t="s">
        <v>98</v>
      </c>
      <c r="I30" s="86">
        <v>1</v>
      </c>
      <c r="J30" s="87">
        <v>2</v>
      </c>
      <c r="K30" s="87">
        <f t="shared" si="1"/>
        <v>3</v>
      </c>
      <c r="L30" s="91" t="str">
        <f t="shared" si="0"/>
        <v>BAJO</v>
      </c>
    </row>
    <row r="31" spans="2:12" ht="53.25" customHeight="1">
      <c r="B31" s="89" t="s">
        <v>51</v>
      </c>
      <c r="C31" s="207" t="s">
        <v>53</v>
      </c>
      <c r="D31" s="207"/>
      <c r="E31" s="207"/>
      <c r="F31" s="207"/>
      <c r="G31" s="207"/>
      <c r="H31" s="90" t="s">
        <v>92</v>
      </c>
      <c r="I31" s="86">
        <v>1</v>
      </c>
      <c r="J31" s="87">
        <v>2</v>
      </c>
      <c r="K31" s="87">
        <f t="shared" si="1"/>
        <v>3</v>
      </c>
      <c r="L31" s="91" t="str">
        <f t="shared" si="0"/>
        <v>BAJO</v>
      </c>
    </row>
    <row r="32" spans="2:12" ht="53.25" customHeight="1">
      <c r="B32" s="89" t="s">
        <v>51</v>
      </c>
      <c r="C32" s="207" t="s">
        <v>54</v>
      </c>
      <c r="D32" s="207"/>
      <c r="E32" s="207"/>
      <c r="F32" s="207"/>
      <c r="G32" s="207"/>
      <c r="H32" s="90" t="s">
        <v>99</v>
      </c>
      <c r="I32" s="86">
        <v>1</v>
      </c>
      <c r="J32" s="87">
        <v>3</v>
      </c>
      <c r="K32" s="87">
        <f t="shared" si="1"/>
        <v>4</v>
      </c>
      <c r="L32" s="91" t="str">
        <f t="shared" si="0"/>
        <v>BAJO</v>
      </c>
    </row>
    <row r="33" spans="2:14" ht="53.25" customHeight="1">
      <c r="B33" s="89" t="s">
        <v>51</v>
      </c>
      <c r="C33" s="207" t="s">
        <v>55</v>
      </c>
      <c r="D33" s="207"/>
      <c r="E33" s="207"/>
      <c r="F33" s="207"/>
      <c r="G33" s="207"/>
      <c r="H33" s="90" t="s">
        <v>100</v>
      </c>
      <c r="I33" s="86">
        <v>1</v>
      </c>
      <c r="J33" s="87">
        <v>3</v>
      </c>
      <c r="K33" s="87">
        <f t="shared" si="1"/>
        <v>4</v>
      </c>
      <c r="L33" s="91" t="str">
        <f t="shared" si="0"/>
        <v>BAJO</v>
      </c>
    </row>
    <row r="34" spans="2:14" ht="53.25" customHeight="1">
      <c r="B34" s="89" t="s">
        <v>51</v>
      </c>
      <c r="C34" s="207" t="s">
        <v>57</v>
      </c>
      <c r="D34" s="207"/>
      <c r="E34" s="207"/>
      <c r="F34" s="207"/>
      <c r="G34" s="207"/>
      <c r="H34" s="90" t="s">
        <v>101</v>
      </c>
      <c r="I34" s="86">
        <v>1</v>
      </c>
      <c r="J34" s="87">
        <v>2</v>
      </c>
      <c r="K34" s="87">
        <f t="shared" si="1"/>
        <v>3</v>
      </c>
      <c r="L34" s="91" t="str">
        <f t="shared" si="0"/>
        <v>BAJO</v>
      </c>
    </row>
    <row r="35" spans="2:14" ht="53.25" customHeight="1">
      <c r="B35" s="89" t="s">
        <v>51</v>
      </c>
      <c r="C35" s="207" t="s">
        <v>58</v>
      </c>
      <c r="D35" s="207"/>
      <c r="E35" s="207"/>
      <c r="F35" s="207"/>
      <c r="G35" s="207"/>
      <c r="H35" s="90" t="s">
        <v>102</v>
      </c>
      <c r="I35" s="86">
        <v>1</v>
      </c>
      <c r="J35" s="87">
        <v>3</v>
      </c>
      <c r="K35" s="87">
        <f t="shared" si="1"/>
        <v>4</v>
      </c>
      <c r="L35" s="91" t="str">
        <f t="shared" si="0"/>
        <v>BAJO</v>
      </c>
    </row>
    <row r="36" spans="2:14" ht="53.25" customHeight="1">
      <c r="B36" s="126" t="s">
        <v>51</v>
      </c>
      <c r="C36" s="209" t="s">
        <v>59</v>
      </c>
      <c r="D36" s="210"/>
      <c r="E36" s="210"/>
      <c r="F36" s="210"/>
      <c r="G36" s="211"/>
      <c r="H36" s="90" t="s">
        <v>103</v>
      </c>
      <c r="I36" s="127">
        <v>1</v>
      </c>
      <c r="J36" s="128">
        <v>4</v>
      </c>
      <c r="K36" s="87">
        <f>+I36+J36</f>
        <v>5</v>
      </c>
      <c r="L36" s="91" t="str">
        <f t="shared" si="0"/>
        <v>MEDIO</v>
      </c>
    </row>
    <row r="37" spans="2:14" ht="53.25" customHeight="1">
      <c r="B37" s="126" t="s">
        <v>51</v>
      </c>
      <c r="C37" s="209" t="s">
        <v>60</v>
      </c>
      <c r="D37" s="210"/>
      <c r="E37" s="210"/>
      <c r="F37" s="210"/>
      <c r="G37" s="211"/>
      <c r="H37" s="90" t="s">
        <v>101</v>
      </c>
      <c r="I37" s="127">
        <v>1</v>
      </c>
      <c r="J37" s="128">
        <v>4</v>
      </c>
      <c r="K37" s="128">
        <f>+I37+J37</f>
        <v>5</v>
      </c>
      <c r="L37" s="91" t="str">
        <f t="shared" si="0"/>
        <v>MEDIO</v>
      </c>
    </row>
    <row r="38" spans="2:14" ht="53.25" customHeight="1">
      <c r="B38" s="126" t="s">
        <v>51</v>
      </c>
      <c r="C38" s="209" t="s">
        <v>61</v>
      </c>
      <c r="D38" s="210"/>
      <c r="E38" s="210"/>
      <c r="F38" s="210"/>
      <c r="G38" s="211"/>
      <c r="H38" s="90" t="s">
        <v>101</v>
      </c>
      <c r="I38" s="127">
        <v>1</v>
      </c>
      <c r="J38" s="128">
        <v>4</v>
      </c>
      <c r="K38" s="128">
        <f t="shared" ref="K38:K41" si="2">+I38+J38</f>
        <v>5</v>
      </c>
      <c r="L38" s="129" t="str">
        <f t="shared" si="0"/>
        <v>MEDIO</v>
      </c>
    </row>
    <row r="39" spans="2:14" ht="53.25" customHeight="1">
      <c r="B39" s="126" t="s">
        <v>51</v>
      </c>
      <c r="C39" s="209" t="s">
        <v>62</v>
      </c>
      <c r="D39" s="210"/>
      <c r="E39" s="210"/>
      <c r="F39" s="210"/>
      <c r="G39" s="211"/>
      <c r="H39" s="90" t="s">
        <v>104</v>
      </c>
      <c r="I39" s="127">
        <v>3</v>
      </c>
      <c r="J39" s="128">
        <v>3</v>
      </c>
      <c r="K39" s="128">
        <f t="shared" si="2"/>
        <v>6</v>
      </c>
      <c r="L39" s="129" t="str">
        <f t="shared" si="0"/>
        <v>ALTO</v>
      </c>
    </row>
    <row r="40" spans="2:14" ht="53.25" customHeight="1">
      <c r="B40" s="126" t="s">
        <v>51</v>
      </c>
      <c r="C40" s="209" t="s">
        <v>63</v>
      </c>
      <c r="D40" s="210"/>
      <c r="E40" s="210"/>
      <c r="F40" s="210"/>
      <c r="G40" s="211"/>
      <c r="H40" s="90" t="s">
        <v>105</v>
      </c>
      <c r="I40" s="127">
        <v>2</v>
      </c>
      <c r="J40" s="128">
        <v>2</v>
      </c>
      <c r="K40" s="128">
        <f t="shared" si="2"/>
        <v>4</v>
      </c>
      <c r="L40" s="129" t="str">
        <f t="shared" si="0"/>
        <v>BAJO</v>
      </c>
    </row>
    <row r="41" spans="2:14" ht="53.25" customHeight="1">
      <c r="B41" s="126" t="s">
        <v>51</v>
      </c>
      <c r="C41" s="209" t="s">
        <v>64</v>
      </c>
      <c r="D41" s="210"/>
      <c r="E41" s="210"/>
      <c r="F41" s="210"/>
      <c r="G41" s="211"/>
      <c r="H41" s="90" t="s">
        <v>106</v>
      </c>
      <c r="I41" s="127">
        <v>1</v>
      </c>
      <c r="J41" s="128">
        <v>2</v>
      </c>
      <c r="K41" s="128">
        <f t="shared" si="2"/>
        <v>3</v>
      </c>
      <c r="L41" s="129" t="str">
        <f t="shared" si="0"/>
        <v>BAJO</v>
      </c>
    </row>
    <row r="42" spans="2:14" ht="53.25" customHeight="1" thickBot="1">
      <c r="B42" s="92"/>
      <c r="C42" s="208"/>
      <c r="D42" s="208"/>
      <c r="E42" s="208"/>
      <c r="F42" s="208"/>
      <c r="G42" s="208"/>
      <c r="H42" s="93"/>
      <c r="I42" s="94"/>
      <c r="J42" s="95"/>
      <c r="K42" s="95">
        <f>+I42+J42</f>
        <v>0</v>
      </c>
      <c r="L42" s="96" t="str">
        <f>IF(K42&lt;=4,"BAJO",IF(K42=5,"MEDIO",IF(K42=6,"ALTO",IF(K42=7,"ALTO","EXTREMO"))))</f>
        <v>BAJO</v>
      </c>
    </row>
    <row r="43" spans="2:14" ht="12.75" customHeight="1">
      <c r="B43" s="97"/>
      <c r="C43" s="98"/>
      <c r="D43" s="98"/>
      <c r="E43" s="98"/>
      <c r="F43" s="98"/>
      <c r="G43" s="98"/>
      <c r="H43" s="98"/>
      <c r="I43" s="98"/>
      <c r="J43" s="98"/>
      <c r="K43" s="98"/>
      <c r="L43" s="99"/>
    </row>
    <row r="44" spans="2:14">
      <c r="B44" s="76"/>
      <c r="C44" s="254"/>
      <c r="D44" s="254"/>
      <c r="E44" s="254"/>
      <c r="F44" s="77"/>
      <c r="G44" s="77"/>
      <c r="H44" s="240"/>
      <c r="I44" s="240"/>
      <c r="J44" s="77"/>
      <c r="K44" s="77"/>
      <c r="L44" s="78"/>
    </row>
    <row r="45" spans="2:14" ht="19.5" customHeight="1">
      <c r="B45" s="235" t="s">
        <v>107</v>
      </c>
      <c r="C45" s="236" t="s">
        <v>108</v>
      </c>
      <c r="D45" s="236"/>
      <c r="E45" s="100" t="s">
        <v>109</v>
      </c>
      <c r="F45" s="77"/>
      <c r="G45" s="239" t="s">
        <v>83</v>
      </c>
      <c r="H45" s="101" t="s">
        <v>110</v>
      </c>
      <c r="I45" s="101" t="s">
        <v>109</v>
      </c>
      <c r="J45" s="77"/>
      <c r="K45" s="77"/>
      <c r="L45" s="78"/>
    </row>
    <row r="46" spans="2:14" ht="21" customHeight="1">
      <c r="B46" s="235"/>
      <c r="C46" s="237" t="s">
        <v>111</v>
      </c>
      <c r="D46" s="237"/>
      <c r="E46" s="102">
        <v>1</v>
      </c>
      <c r="F46" s="77"/>
      <c r="G46" s="239"/>
      <c r="H46" s="102" t="s">
        <v>112</v>
      </c>
      <c r="I46" s="103">
        <v>1</v>
      </c>
      <c r="J46" s="77"/>
      <c r="K46" s="77"/>
      <c r="L46" s="78"/>
    </row>
    <row r="47" spans="2:14" ht="15.75" customHeight="1">
      <c r="B47" s="235"/>
      <c r="C47" s="237" t="s">
        <v>113</v>
      </c>
      <c r="D47" s="237"/>
      <c r="E47" s="102">
        <v>2</v>
      </c>
      <c r="F47" s="77"/>
      <c r="G47" s="239"/>
      <c r="H47" s="102" t="s">
        <v>114</v>
      </c>
      <c r="I47" s="103">
        <v>2</v>
      </c>
      <c r="J47" s="77"/>
      <c r="K47" s="77"/>
      <c r="L47" s="78"/>
      <c r="N47" s="3"/>
    </row>
    <row r="48" spans="2:14" ht="24.75" customHeight="1">
      <c r="B48" s="235"/>
      <c r="C48" s="237" t="s">
        <v>115</v>
      </c>
      <c r="D48" s="237"/>
      <c r="E48" s="102">
        <v>3</v>
      </c>
      <c r="F48" s="77"/>
      <c r="G48" s="239"/>
      <c r="H48" s="102" t="s">
        <v>116</v>
      </c>
      <c r="I48" s="103">
        <v>3</v>
      </c>
      <c r="J48" s="77"/>
      <c r="K48" s="77"/>
      <c r="L48" s="78"/>
    </row>
    <row r="49" spans="2:12" ht="18" customHeight="1">
      <c r="B49" s="235"/>
      <c r="C49" s="237" t="s">
        <v>117</v>
      </c>
      <c r="D49" s="237"/>
      <c r="E49" s="102">
        <v>4</v>
      </c>
      <c r="F49" s="77"/>
      <c r="G49" s="239"/>
      <c r="H49" s="102" t="s">
        <v>118</v>
      </c>
      <c r="I49" s="103">
        <v>4</v>
      </c>
      <c r="J49" s="77"/>
      <c r="K49" s="77"/>
      <c r="L49" s="78"/>
    </row>
    <row r="50" spans="2:12" ht="29.25" customHeight="1">
      <c r="B50" s="235"/>
      <c r="C50" s="237" t="s">
        <v>119</v>
      </c>
      <c r="D50" s="237"/>
      <c r="E50" s="102">
        <v>5</v>
      </c>
      <c r="F50" s="77"/>
      <c r="G50" s="239"/>
      <c r="H50" s="102" t="s">
        <v>120</v>
      </c>
      <c r="I50" s="103">
        <v>5</v>
      </c>
      <c r="J50" s="77"/>
      <c r="K50" s="77"/>
      <c r="L50" s="78"/>
    </row>
    <row r="51" spans="2:12" ht="16.5" customHeight="1">
      <c r="B51" s="104"/>
      <c r="C51" s="105"/>
      <c r="D51" s="105"/>
      <c r="E51" s="105"/>
      <c r="F51" s="77"/>
      <c r="G51" s="105"/>
      <c r="H51" s="105"/>
      <c r="I51" s="105"/>
      <c r="J51" s="105"/>
      <c r="K51" s="105"/>
      <c r="L51" s="78"/>
    </row>
    <row r="52" spans="2:12" ht="16.5" customHeight="1">
      <c r="B52" s="104"/>
      <c r="C52" s="240" t="s">
        <v>121</v>
      </c>
      <c r="D52" s="240"/>
      <c r="E52" s="240"/>
      <c r="F52" s="240"/>
      <c r="G52" s="240"/>
      <c r="H52" s="251"/>
      <c r="I52" s="251"/>
      <c r="J52" s="251"/>
      <c r="K52" s="251"/>
      <c r="L52" s="78"/>
    </row>
    <row r="53" spans="2:12" ht="69.75" customHeight="1">
      <c r="B53" s="104"/>
      <c r="C53" s="237" t="s">
        <v>122</v>
      </c>
      <c r="D53" s="237"/>
      <c r="E53" s="237"/>
      <c r="F53" s="102" t="s">
        <v>123</v>
      </c>
      <c r="G53" s="102" t="s">
        <v>124</v>
      </c>
      <c r="H53" s="102" t="s">
        <v>125</v>
      </c>
      <c r="I53" s="237" t="s">
        <v>126</v>
      </c>
      <c r="J53" s="237"/>
      <c r="K53" s="237" t="s">
        <v>127</v>
      </c>
      <c r="L53" s="241"/>
    </row>
    <row r="54" spans="2:12" ht="69.75" customHeight="1">
      <c r="B54" s="104"/>
      <c r="C54" s="237" t="s">
        <v>128</v>
      </c>
      <c r="D54" s="237"/>
      <c r="E54" s="237"/>
      <c r="F54" s="102" t="s">
        <v>129</v>
      </c>
      <c r="G54" s="102" t="s">
        <v>130</v>
      </c>
      <c r="H54" s="102" t="s">
        <v>131</v>
      </c>
      <c r="I54" s="237" t="s">
        <v>132</v>
      </c>
      <c r="J54" s="237"/>
      <c r="K54" s="237" t="s">
        <v>133</v>
      </c>
      <c r="L54" s="241"/>
    </row>
    <row r="55" spans="2:12">
      <c r="B55" s="76"/>
      <c r="C55" s="236" t="s">
        <v>134</v>
      </c>
      <c r="D55" s="236"/>
      <c r="E55" s="236" t="s">
        <v>109</v>
      </c>
      <c r="F55" s="106" t="s">
        <v>112</v>
      </c>
      <c r="G55" s="106" t="s">
        <v>114</v>
      </c>
      <c r="H55" s="107" t="s">
        <v>116</v>
      </c>
      <c r="I55" s="243" t="s">
        <v>118</v>
      </c>
      <c r="J55" s="243"/>
      <c r="K55" s="236" t="s">
        <v>120</v>
      </c>
      <c r="L55" s="252"/>
    </row>
    <row r="56" spans="2:12">
      <c r="B56" s="76"/>
      <c r="C56" s="236"/>
      <c r="D56" s="236"/>
      <c r="E56" s="236"/>
      <c r="F56" s="108">
        <v>1</v>
      </c>
      <c r="G56" s="108">
        <v>2</v>
      </c>
      <c r="H56" s="108">
        <v>3</v>
      </c>
      <c r="I56" s="249">
        <v>4</v>
      </c>
      <c r="J56" s="249"/>
      <c r="K56" s="249">
        <v>5</v>
      </c>
      <c r="L56" s="253"/>
    </row>
    <row r="57" spans="2:12" ht="19.5" customHeight="1">
      <c r="B57" s="76"/>
      <c r="C57" s="237" t="s">
        <v>111</v>
      </c>
      <c r="D57" s="237"/>
      <c r="E57" s="109">
        <v>1</v>
      </c>
      <c r="F57" s="110">
        <v>2</v>
      </c>
      <c r="G57" s="110">
        <v>3</v>
      </c>
      <c r="H57" s="110">
        <v>4</v>
      </c>
      <c r="I57" s="250">
        <v>5</v>
      </c>
      <c r="J57" s="250"/>
      <c r="K57" s="244">
        <v>6</v>
      </c>
      <c r="L57" s="245"/>
    </row>
    <row r="58" spans="2:12" ht="21.75" customHeight="1">
      <c r="B58" s="76"/>
      <c r="C58" s="237" t="s">
        <v>113</v>
      </c>
      <c r="D58" s="237"/>
      <c r="E58" s="109">
        <v>2</v>
      </c>
      <c r="F58" s="110">
        <v>3</v>
      </c>
      <c r="G58" s="110">
        <v>4</v>
      </c>
      <c r="H58" s="111">
        <v>5</v>
      </c>
      <c r="I58" s="244">
        <v>6</v>
      </c>
      <c r="J58" s="244"/>
      <c r="K58" s="246">
        <v>7</v>
      </c>
      <c r="L58" s="247"/>
    </row>
    <row r="59" spans="2:12" ht="26.25" customHeight="1">
      <c r="B59" s="76"/>
      <c r="C59" s="237" t="s">
        <v>115</v>
      </c>
      <c r="D59" s="237"/>
      <c r="E59" s="109">
        <v>3</v>
      </c>
      <c r="F59" s="110">
        <v>4</v>
      </c>
      <c r="G59" s="111">
        <v>5</v>
      </c>
      <c r="H59" s="112">
        <v>6</v>
      </c>
      <c r="I59" s="244">
        <v>7</v>
      </c>
      <c r="J59" s="244"/>
      <c r="K59" s="242">
        <v>8</v>
      </c>
      <c r="L59" s="248"/>
    </row>
    <row r="60" spans="2:12" ht="21" customHeight="1">
      <c r="B60" s="76"/>
      <c r="C60" s="237" t="s">
        <v>117</v>
      </c>
      <c r="D60" s="237"/>
      <c r="E60" s="109">
        <v>4</v>
      </c>
      <c r="F60" s="111">
        <v>5</v>
      </c>
      <c r="G60" s="112">
        <v>6</v>
      </c>
      <c r="H60" s="112">
        <v>7</v>
      </c>
      <c r="I60" s="242">
        <v>8</v>
      </c>
      <c r="J60" s="242"/>
      <c r="K60" s="242">
        <v>9</v>
      </c>
      <c r="L60" s="248"/>
    </row>
    <row r="61" spans="2:12" ht="27" customHeight="1">
      <c r="B61" s="76"/>
      <c r="C61" s="237" t="s">
        <v>119</v>
      </c>
      <c r="D61" s="237"/>
      <c r="E61" s="109">
        <v>5</v>
      </c>
      <c r="F61" s="112">
        <v>6</v>
      </c>
      <c r="G61" s="112">
        <v>7</v>
      </c>
      <c r="H61" s="113">
        <v>8</v>
      </c>
      <c r="I61" s="242">
        <v>9</v>
      </c>
      <c r="J61" s="242"/>
      <c r="K61" s="242">
        <v>10</v>
      </c>
      <c r="L61" s="248"/>
    </row>
    <row r="62" spans="2:12">
      <c r="B62" s="76"/>
      <c r="C62" s="77"/>
      <c r="D62" s="77"/>
      <c r="E62" s="77"/>
      <c r="F62" s="77"/>
      <c r="G62" s="77"/>
      <c r="H62" s="77"/>
      <c r="I62" s="77"/>
      <c r="J62" s="77"/>
      <c r="K62" s="77"/>
      <c r="L62" s="78"/>
    </row>
    <row r="63" spans="2:12" ht="19.5" customHeight="1">
      <c r="B63" s="76"/>
      <c r="C63" s="77"/>
      <c r="D63" s="77"/>
      <c r="E63" s="77"/>
      <c r="F63" s="77"/>
      <c r="G63" s="240" t="s">
        <v>135</v>
      </c>
      <c r="H63" s="240"/>
      <c r="I63" s="77"/>
      <c r="J63" s="77"/>
      <c r="K63" s="77"/>
      <c r="L63" s="78"/>
    </row>
    <row r="64" spans="2:12" ht="18" customHeight="1">
      <c r="B64" s="76"/>
      <c r="C64" s="77"/>
      <c r="D64" s="77"/>
      <c r="E64" s="77"/>
      <c r="F64" s="77"/>
      <c r="G64" s="106" t="s">
        <v>121</v>
      </c>
      <c r="H64" s="114" t="s">
        <v>134</v>
      </c>
      <c r="I64" s="77"/>
      <c r="J64" s="77"/>
      <c r="K64" s="77"/>
      <c r="L64" s="78"/>
    </row>
    <row r="65" spans="2:12" ht="18" customHeight="1">
      <c r="B65" s="76"/>
      <c r="C65" s="77"/>
      <c r="D65" s="77"/>
      <c r="E65" s="77"/>
      <c r="F65" s="77"/>
      <c r="G65" s="113" t="s">
        <v>136</v>
      </c>
      <c r="H65" s="115" t="s">
        <v>137</v>
      </c>
      <c r="I65" s="77"/>
      <c r="J65" s="77"/>
      <c r="K65" s="77"/>
      <c r="L65" s="78"/>
    </row>
    <row r="66" spans="2:12" ht="18" customHeight="1">
      <c r="B66" s="76"/>
      <c r="C66" s="77"/>
      <c r="D66" s="77"/>
      <c r="E66" s="77"/>
      <c r="F66" s="77"/>
      <c r="G66" s="112" t="s">
        <v>138</v>
      </c>
      <c r="H66" s="115" t="s">
        <v>139</v>
      </c>
      <c r="I66" s="77"/>
      <c r="J66" s="77"/>
      <c r="K66" s="77"/>
      <c r="L66" s="78"/>
    </row>
    <row r="67" spans="2:12" ht="18" customHeight="1">
      <c r="B67" s="76"/>
      <c r="C67" s="77"/>
      <c r="D67" s="77"/>
      <c r="E67" s="77"/>
      <c r="F67" s="77"/>
      <c r="G67" s="111">
        <v>5</v>
      </c>
      <c r="H67" s="115" t="s">
        <v>140</v>
      </c>
      <c r="I67" s="77"/>
      <c r="J67" s="77"/>
      <c r="K67" s="77"/>
      <c r="L67" s="78"/>
    </row>
    <row r="68" spans="2:12" ht="18" customHeight="1">
      <c r="B68" s="76"/>
      <c r="C68" s="77"/>
      <c r="D68" s="77"/>
      <c r="E68" s="77"/>
      <c r="F68" s="77"/>
      <c r="G68" s="110" t="s">
        <v>141</v>
      </c>
      <c r="H68" s="115" t="s">
        <v>142</v>
      </c>
      <c r="I68" s="77"/>
      <c r="J68" s="77"/>
      <c r="K68" s="77"/>
      <c r="L68" s="78"/>
    </row>
    <row r="69" spans="2:12" ht="13.5" thickBot="1">
      <c r="B69" s="79"/>
      <c r="C69" s="80"/>
      <c r="D69" s="80"/>
      <c r="E69" s="80"/>
      <c r="F69" s="80"/>
      <c r="G69" s="80"/>
      <c r="H69" s="80"/>
      <c r="I69" s="80"/>
      <c r="J69" s="80"/>
      <c r="K69" s="80"/>
      <c r="L69" s="81"/>
    </row>
    <row r="73" spans="2:12" hidden="1">
      <c r="B73" s="5" t="s">
        <v>78</v>
      </c>
    </row>
    <row r="74" spans="2:12" hidden="1">
      <c r="B74" s="5" t="s">
        <v>143</v>
      </c>
    </row>
  </sheetData>
  <mergeCells count="74">
    <mergeCell ref="C59:D59"/>
    <mergeCell ref="C55:D56"/>
    <mergeCell ref="I56:J56"/>
    <mergeCell ref="H44:I44"/>
    <mergeCell ref="C54:E54"/>
    <mergeCell ref="C57:D57"/>
    <mergeCell ref="I57:J57"/>
    <mergeCell ref="C50:D50"/>
    <mergeCell ref="C53:E53"/>
    <mergeCell ref="I58:J58"/>
    <mergeCell ref="E55:E56"/>
    <mergeCell ref="C52:K52"/>
    <mergeCell ref="K55:L55"/>
    <mergeCell ref="K56:L56"/>
    <mergeCell ref="K54:L54"/>
    <mergeCell ref="C44:E44"/>
    <mergeCell ref="G63:H63"/>
    <mergeCell ref="C58:D58"/>
    <mergeCell ref="K53:L53"/>
    <mergeCell ref="C61:D61"/>
    <mergeCell ref="C60:D60"/>
    <mergeCell ref="I61:J61"/>
    <mergeCell ref="I55:J55"/>
    <mergeCell ref="I53:J53"/>
    <mergeCell ref="I54:J54"/>
    <mergeCell ref="K57:L57"/>
    <mergeCell ref="K58:L58"/>
    <mergeCell ref="K59:L59"/>
    <mergeCell ref="K60:L60"/>
    <mergeCell ref="K61:L61"/>
    <mergeCell ref="I60:J60"/>
    <mergeCell ref="I59:J59"/>
    <mergeCell ref="B45:B50"/>
    <mergeCell ref="C45:D45"/>
    <mergeCell ref="C46:D46"/>
    <mergeCell ref="C17:G17"/>
    <mergeCell ref="C47:D47"/>
    <mergeCell ref="C48:D48"/>
    <mergeCell ref="C49:D49"/>
    <mergeCell ref="G45:G50"/>
    <mergeCell ref="C27:G27"/>
    <mergeCell ref="C28:G28"/>
    <mergeCell ref="C29:G29"/>
    <mergeCell ref="C30:G30"/>
    <mergeCell ref="C22:G22"/>
    <mergeCell ref="C23:G23"/>
    <mergeCell ref="C33:G33"/>
    <mergeCell ref="C34:G34"/>
    <mergeCell ref="H15:L15"/>
    <mergeCell ref="B15:G15"/>
    <mergeCell ref="B6:L6"/>
    <mergeCell ref="B2:B4"/>
    <mergeCell ref="B12:L12"/>
    <mergeCell ref="B7:L7"/>
    <mergeCell ref="C2:J4"/>
    <mergeCell ref="K2:L4"/>
    <mergeCell ref="C16:G16"/>
    <mergeCell ref="C18:G18"/>
    <mergeCell ref="C19:G19"/>
    <mergeCell ref="C20:G20"/>
    <mergeCell ref="C21:G21"/>
    <mergeCell ref="C35:G35"/>
    <mergeCell ref="C42:G42"/>
    <mergeCell ref="C32:G32"/>
    <mergeCell ref="C24:G24"/>
    <mergeCell ref="C25:G25"/>
    <mergeCell ref="C26:G26"/>
    <mergeCell ref="C31:G31"/>
    <mergeCell ref="C36:G36"/>
    <mergeCell ref="C37:G37"/>
    <mergeCell ref="C38:G38"/>
    <mergeCell ref="C39:G39"/>
    <mergeCell ref="C40:G40"/>
    <mergeCell ref="C41:G41"/>
  </mergeCells>
  <phoneticPr fontId="1" type="noConversion"/>
  <conditionalFormatting sqref="J17:K42">
    <cfRule type="expression" dxfId="21" priority="1" stopIfTrue="1">
      <formula>"""bajo"""</formula>
    </cfRule>
  </conditionalFormatting>
  <conditionalFormatting sqref="L17:L42">
    <cfRule type="cellIs" dxfId="20" priority="2" stopIfTrue="1" operator="equal">
      <formula>"EXTREMO"</formula>
    </cfRule>
    <cfRule type="cellIs" dxfId="19" priority="3" stopIfTrue="1" operator="equal">
      <formula>"ALTO"</formula>
    </cfRule>
    <cfRule type="cellIs" dxfId="18" priority="4" stopIfTrue="1" operator="equal">
      <formula>"MEDIO"</formula>
    </cfRule>
    <cfRule type="cellIs" dxfId="17" priority="5" stopIfTrue="1" operator="equal">
      <formula>"BAJO"</formula>
    </cfRule>
  </conditionalFormatting>
  <dataValidations count="24">
    <dataValidation type="list" allowBlank="1" showInputMessage="1" showErrorMessage="1" sqref="H15" xr:uid="{00000000-0002-0000-0200-000002000000}">
      <formula1>$B$73:$B$74</formula1>
    </dataValidation>
    <dataValidation type="list" allowBlank="1" showInputMessage="1" showErrorMessage="1" sqref="C17:G17" xr:uid="{00000000-0002-0000-0200-000003000000}">
      <formula1>INDIRECT($B$17)</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8" xr:uid="{00000000-0002-0000-0200-00000F000000}">
      <formula1>INDIRECT($B$28)</formula1>
    </dataValidation>
    <dataValidation type="list" allowBlank="1" showInputMessage="1" showErrorMessage="1" sqref="C29:G29" xr:uid="{00000000-0002-0000-0200-000010000000}">
      <formula1>INDIRECT($B$29)</formula1>
    </dataValidation>
    <dataValidation type="list" allowBlank="1" showInputMessage="1" showErrorMessage="1" sqref="C30:G30" xr:uid="{00000000-0002-0000-0200-000011000000}">
      <formula1>INDIRECT($B$30)</formula1>
    </dataValidation>
    <dataValidation type="list" allowBlank="1" showInputMessage="1" showErrorMessage="1" sqref="C31:G31" xr:uid="{00000000-0002-0000-0200-000012000000}">
      <formula1>INDIRECT($B$31)</formula1>
    </dataValidation>
    <dataValidation type="list" allowBlank="1" showInputMessage="1" showErrorMessage="1" sqref="C32:G32" xr:uid="{00000000-0002-0000-0200-000013000000}">
      <formula1>INDIRECT($B$32)</formula1>
    </dataValidation>
    <dataValidation type="list" allowBlank="1" showInputMessage="1" showErrorMessage="1" sqref="C33:G33" xr:uid="{00000000-0002-0000-0200-000014000000}">
      <formula1>INDIRECT($B$33)</formula1>
    </dataValidation>
    <dataValidation type="list" allowBlank="1" showInputMessage="1" showErrorMessage="1" sqref="C34:G34" xr:uid="{00000000-0002-0000-0200-000015000000}">
      <formula1>INDIRECT($B$34)</formula1>
    </dataValidation>
    <dataValidation type="list" allowBlank="1" showInputMessage="1" showErrorMessage="1" sqref="D35:G35 C35:C41" xr:uid="{00000000-0002-0000-0200-000016000000}">
      <formula1>INDIRECT($B$35)</formula1>
    </dataValidation>
    <dataValidation type="list" allowBlank="1" showInputMessage="1" showErrorMessage="1" sqref="C42:G42" xr:uid="{00000000-0002-0000-0200-000017000000}">
      <formula1>INDIRECT($B$42)</formula1>
    </dataValidation>
    <dataValidation type="list" allowBlank="1" showInputMessage="1" showErrorMessage="1" sqref="I17:I42" xr:uid="{00000000-0002-0000-0200-000000000000}">
      <formula1>$E$46:$E$50</formula1>
    </dataValidation>
    <dataValidation type="list" allowBlank="1" showInputMessage="1" showErrorMessage="1" sqref="J17:J42" xr:uid="{00000000-0002-0000-0200-000001000000}">
      <formula1>$I$46:$I$50</formula1>
    </dataValidation>
    <dataValidation type="list" allowBlank="1" showInputMessage="1" showErrorMessage="1" sqref="B17:B42"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9"/>
  <sheetViews>
    <sheetView showGridLines="0" topLeftCell="A12" zoomScale="64" zoomScaleNormal="64" zoomScaleSheetLayoutView="25" zoomScalePageLayoutView="70" workbookViewId="0">
      <selection activeCell="W36" sqref="W36"/>
    </sheetView>
  </sheetViews>
  <sheetFormatPr defaultColWidth="11.42578125" defaultRowHeight="14.1"/>
  <cols>
    <col min="1" max="1" width="4.28515625" style="11" customWidth="1"/>
    <col min="2" max="2" width="14.140625" style="11" customWidth="1"/>
    <col min="3" max="3" width="42" style="11" customWidth="1"/>
    <col min="4" max="4" width="17.7109375" style="11" customWidth="1"/>
    <col min="5" max="5" width="22.5703125" style="11" customWidth="1"/>
    <col min="6" max="6" width="15.140625" style="11" customWidth="1"/>
    <col min="7" max="7" width="17.42578125" style="11" customWidth="1"/>
    <col min="8" max="8" width="5.140625" style="11" customWidth="1"/>
    <col min="9" max="9" width="4.28515625" style="11" customWidth="1"/>
    <col min="10" max="10" width="5.85546875" style="11" customWidth="1"/>
    <col min="11" max="11" width="5.28515625" style="11" customWidth="1"/>
    <col min="12" max="12" width="14.140625" style="11" customWidth="1"/>
    <col min="13" max="13" width="9.42578125" style="11" customWidth="1"/>
    <col min="14" max="14" width="31.140625" style="11" customWidth="1"/>
    <col min="15" max="15" width="5.7109375" style="11" customWidth="1"/>
    <col min="16" max="16" width="6.42578125" style="11" customWidth="1"/>
    <col min="17" max="17" width="8.42578125" style="11" customWidth="1"/>
    <col min="18" max="18" width="6" style="11" customWidth="1"/>
    <col min="19" max="19" width="13.140625" style="11" customWidth="1"/>
    <col min="20" max="20" width="12.85546875" style="11" customWidth="1"/>
    <col min="21" max="21" width="11.42578125" style="11"/>
    <col min="22" max="22" width="10.85546875" style="11" customWidth="1"/>
    <col min="23" max="23" width="15.7109375" style="11" customWidth="1"/>
    <col min="24" max="24" width="17.85546875" style="11" customWidth="1"/>
    <col min="25" max="16384" width="11.42578125" style="11"/>
  </cols>
  <sheetData>
    <row r="1" spans="2:24" s="9" customFormat="1">
      <c r="S1" s="10"/>
    </row>
    <row r="2" spans="2:24" s="9" customFormat="1" ht="54" customHeight="1">
      <c r="B2" s="330"/>
      <c r="C2" s="331" t="s">
        <v>16</v>
      </c>
      <c r="D2" s="331"/>
      <c r="E2" s="331"/>
      <c r="F2" s="331"/>
      <c r="G2" s="331"/>
      <c r="H2" s="331"/>
      <c r="I2" s="331"/>
      <c r="J2" s="331"/>
      <c r="K2" s="331"/>
      <c r="L2" s="331"/>
      <c r="M2" s="331"/>
      <c r="N2" s="331"/>
      <c r="O2" s="331"/>
      <c r="P2" s="331"/>
      <c r="Q2" s="331"/>
      <c r="R2" s="331"/>
      <c r="S2" s="331"/>
      <c r="T2" s="331"/>
      <c r="U2" s="331"/>
      <c r="V2" s="331"/>
      <c r="W2" s="229" t="s">
        <v>1</v>
      </c>
      <c r="X2" s="337"/>
    </row>
    <row r="3" spans="2:24" s="9" customFormat="1" ht="31.5" customHeight="1">
      <c r="B3" s="330"/>
      <c r="C3" s="331"/>
      <c r="D3" s="331"/>
      <c r="E3" s="331"/>
      <c r="F3" s="331"/>
      <c r="G3" s="331"/>
      <c r="H3" s="331"/>
      <c r="I3" s="331"/>
      <c r="J3" s="331"/>
      <c r="K3" s="331"/>
      <c r="L3" s="331"/>
      <c r="M3" s="331"/>
      <c r="N3" s="331"/>
      <c r="O3" s="331"/>
      <c r="P3" s="331"/>
      <c r="Q3" s="331"/>
      <c r="R3" s="331"/>
      <c r="S3" s="331"/>
      <c r="T3" s="331"/>
      <c r="U3" s="331"/>
      <c r="V3" s="331"/>
      <c r="W3" s="338"/>
      <c r="X3" s="339"/>
    </row>
    <row r="4" spans="2:24" s="9" customFormat="1" ht="47.25" customHeight="1">
      <c r="B4" s="330"/>
      <c r="C4" s="331"/>
      <c r="D4" s="331"/>
      <c r="E4" s="331"/>
      <c r="F4" s="331"/>
      <c r="G4" s="331"/>
      <c r="H4" s="331"/>
      <c r="I4" s="331"/>
      <c r="J4" s="331"/>
      <c r="K4" s="331"/>
      <c r="L4" s="331"/>
      <c r="M4" s="331"/>
      <c r="N4" s="331"/>
      <c r="O4" s="331"/>
      <c r="P4" s="331"/>
      <c r="Q4" s="331"/>
      <c r="R4" s="331"/>
      <c r="S4" s="331"/>
      <c r="T4" s="331"/>
      <c r="U4" s="331"/>
      <c r="V4" s="331"/>
      <c r="W4" s="340"/>
      <c r="X4" s="341"/>
    </row>
    <row r="5" spans="2:24" s="9" customFormat="1" ht="32.25" customHeight="1" thickBot="1">
      <c r="B5" s="35"/>
      <c r="C5" s="35"/>
      <c r="D5" s="35"/>
      <c r="E5" s="35"/>
      <c r="F5" s="35"/>
      <c r="G5" s="35"/>
      <c r="H5" s="35"/>
      <c r="I5" s="35"/>
      <c r="J5" s="35"/>
      <c r="K5" s="35"/>
      <c r="L5" s="35"/>
      <c r="M5" s="35"/>
      <c r="N5" s="35"/>
      <c r="O5" s="35"/>
      <c r="P5" s="35"/>
      <c r="Q5" s="35"/>
      <c r="R5" s="35"/>
      <c r="S5" s="36"/>
      <c r="T5" s="35"/>
      <c r="U5" s="35"/>
      <c r="V5" s="35"/>
      <c r="W5" s="35"/>
      <c r="X5" s="35"/>
    </row>
    <row r="6" spans="2:24" ht="91.5" customHeight="1">
      <c r="B6" s="317" t="str">
        <f>+EVALUACION!B6</f>
        <v>Objeto Contractual:  Gestionar e implementar acciones y procesos de prevención de violencia en el contexto familiar, sexual y otras vulneraciones, así como la promoción de los derechos de las niñas, los niños, adolescentes y las familias de la localidad de Los Mártires.</v>
      </c>
      <c r="C6" s="318"/>
      <c r="D6" s="318"/>
      <c r="E6" s="318"/>
      <c r="F6" s="318"/>
      <c r="G6" s="318"/>
      <c r="H6" s="318"/>
      <c r="I6" s="318"/>
      <c r="J6" s="318"/>
      <c r="K6" s="318"/>
      <c r="L6" s="318"/>
      <c r="M6" s="318"/>
      <c r="N6" s="318"/>
      <c r="O6" s="318"/>
      <c r="P6" s="318"/>
      <c r="Q6" s="318"/>
      <c r="R6" s="318"/>
      <c r="S6" s="318"/>
      <c r="T6" s="318"/>
      <c r="U6" s="318"/>
      <c r="V6" s="318"/>
      <c r="W6" s="318"/>
      <c r="X6" s="319"/>
    </row>
    <row r="7" spans="2:24" ht="26.25" customHeight="1">
      <c r="B7" s="342" t="s">
        <v>144</v>
      </c>
      <c r="C7" s="326"/>
      <c r="D7" s="326"/>
      <c r="E7" s="326"/>
      <c r="F7" s="326"/>
      <c r="G7" s="326"/>
      <c r="H7" s="326"/>
      <c r="I7" s="326"/>
      <c r="J7" s="326"/>
      <c r="K7" s="326"/>
      <c r="L7" s="326"/>
      <c r="M7" s="326"/>
      <c r="N7" s="326"/>
      <c r="O7" s="326"/>
      <c r="P7" s="326"/>
      <c r="Q7" s="326"/>
      <c r="R7" s="326"/>
      <c r="S7" s="326"/>
      <c r="T7" s="326"/>
      <c r="U7" s="326"/>
      <c r="V7" s="326"/>
      <c r="W7" s="326"/>
      <c r="X7" s="343"/>
    </row>
    <row r="8" spans="2:24" ht="20.25" customHeight="1">
      <c r="B8" s="342"/>
      <c r="C8" s="326"/>
      <c r="D8" s="326"/>
      <c r="E8" s="326"/>
      <c r="F8" s="326"/>
      <c r="G8" s="326"/>
      <c r="H8" s="326"/>
      <c r="I8" s="326"/>
      <c r="J8" s="326"/>
      <c r="K8" s="326"/>
      <c r="L8" s="326"/>
      <c r="M8" s="326"/>
      <c r="N8" s="326"/>
      <c r="O8" s="326"/>
      <c r="P8" s="326"/>
      <c r="Q8" s="326"/>
      <c r="R8" s="326"/>
      <c r="S8" s="326"/>
      <c r="T8" s="326"/>
      <c r="U8" s="326"/>
      <c r="V8" s="326"/>
      <c r="W8" s="326"/>
      <c r="X8" s="343"/>
    </row>
    <row r="9" spans="2:24" ht="24.75" customHeight="1" thickBot="1">
      <c r="B9" s="315"/>
      <c r="C9" s="316"/>
      <c r="D9" s="316"/>
      <c r="E9" s="316"/>
      <c r="F9" s="316"/>
      <c r="G9" s="316"/>
      <c r="H9" s="316"/>
      <c r="I9" s="316"/>
      <c r="J9" s="316"/>
      <c r="K9" s="316"/>
      <c r="L9" s="316"/>
      <c r="M9" s="316"/>
      <c r="N9" s="316"/>
      <c r="O9" s="316"/>
      <c r="P9" s="316"/>
      <c r="Q9" s="316"/>
      <c r="R9" s="316"/>
      <c r="X9" s="45"/>
    </row>
    <row r="10" spans="2:24" ht="106.5" customHeight="1" thickBot="1">
      <c r="B10" s="23" t="s">
        <v>145</v>
      </c>
      <c r="C10" s="24" t="s">
        <v>80</v>
      </c>
      <c r="D10" s="25" t="s">
        <v>146</v>
      </c>
      <c r="E10" s="25" t="s">
        <v>147</v>
      </c>
      <c r="F10" s="25" t="s">
        <v>148</v>
      </c>
      <c r="G10" s="24" t="s">
        <v>81</v>
      </c>
      <c r="H10" s="25" t="s">
        <v>107</v>
      </c>
      <c r="I10" s="25" t="s">
        <v>83</v>
      </c>
      <c r="J10" s="25" t="s">
        <v>149</v>
      </c>
      <c r="K10" s="25" t="s">
        <v>85</v>
      </c>
      <c r="L10" s="25" t="s">
        <v>150</v>
      </c>
      <c r="M10" s="24" t="s">
        <v>151</v>
      </c>
      <c r="N10" s="24" t="s">
        <v>152</v>
      </c>
      <c r="O10" s="25" t="s">
        <v>107</v>
      </c>
      <c r="P10" s="25" t="s">
        <v>83</v>
      </c>
      <c r="Q10" s="25" t="s">
        <v>149</v>
      </c>
      <c r="R10" s="25" t="s">
        <v>85</v>
      </c>
      <c r="S10" s="24" t="s">
        <v>153</v>
      </c>
      <c r="T10" s="24" t="s">
        <v>154</v>
      </c>
      <c r="U10" s="24" t="s">
        <v>155</v>
      </c>
      <c r="V10" s="24" t="s">
        <v>156</v>
      </c>
      <c r="W10" s="24" t="s">
        <v>157</v>
      </c>
      <c r="X10" s="26" t="s">
        <v>158</v>
      </c>
    </row>
    <row r="11" spans="2:24" ht="106.5" customHeight="1" thickBot="1">
      <c r="B11" s="27">
        <v>1</v>
      </c>
      <c r="C11" s="28" t="str">
        <f>+'EVALUACION CON CONTROLES'!C16:F16</f>
        <v xml:space="preserve">Requisitos habilitantes inapropiados para el proceso de selección </v>
      </c>
      <c r="D11" s="29" t="str">
        <f>+'EVALUACION CON CONTROLES'!B16</f>
        <v>PLANEACIÓN</v>
      </c>
      <c r="E11" s="29" t="str">
        <f>VLOOKUP(C11,'IDENTIFICACION Y ANALISIS'!$B$19:$F$58,3,FALSE)</f>
        <v>General</v>
      </c>
      <c r="F11" s="29" t="str">
        <f>VLOOKUP(C11,'IDENTIFICACION Y ANALISIS'!$B$19:$F$58,4,FALSE)</f>
        <v>Interno</v>
      </c>
      <c r="G11" s="28" t="str">
        <f>+EVALUACION!H17</f>
        <v>Demora o incumplimiento de los plazos legales para la publicación de los actos y/o documentos derivados de los procesos contractuales</v>
      </c>
      <c r="H11" s="28">
        <f>+EVALUACION!I17</f>
        <v>2</v>
      </c>
      <c r="I11" s="28">
        <f>+EVALUACION!J17</f>
        <v>4</v>
      </c>
      <c r="J11" s="28">
        <f>+EVALUACION!K17</f>
        <v>6</v>
      </c>
      <c r="K11" s="29" t="str">
        <f>+EVALUACION!L17</f>
        <v>ALTO</v>
      </c>
      <c r="L11" s="28" t="s">
        <v>159</v>
      </c>
      <c r="M11" s="29">
        <v>100</v>
      </c>
      <c r="N11" s="28" t="str">
        <f>+'EVALUACION CON CONTROLES'!G16</f>
        <v>Establecer un equipo para una revisión técnica y jurídica rigurosa de los requisitos habilitantes para asegurar que estén alineados con las normativas vigentes y las necesidades específicas del proyecto</v>
      </c>
      <c r="O11" s="28">
        <f>+'EVALUACION CON CONTROLES'!I16</f>
        <v>2</v>
      </c>
      <c r="P11" s="28">
        <f>+'EVALUACION CON CONTROLES'!J16</f>
        <v>4</v>
      </c>
      <c r="Q11" s="28">
        <f>+'EVALUACION CON CONTROLES'!K16</f>
        <v>6</v>
      </c>
      <c r="R11" s="29" t="str">
        <f>+'EVALUACION CON CONTROLES'!L16</f>
        <v>ALTO</v>
      </c>
      <c r="S11" s="28" t="str">
        <f>+'EVALUACION CON CONTROLES'!M16</f>
        <v>NO</v>
      </c>
      <c r="T11" s="28" t="str">
        <f>+'EVALUACION CON CONTROLES'!N16</f>
        <v xml:space="preserve">Formuladores del proyecto </v>
      </c>
      <c r="U11" s="28" t="str">
        <f>+'EVALUACION CON CONTROLES'!O16</f>
        <v>18 de septiembre de 2024</v>
      </c>
      <c r="V11" s="28" t="str">
        <f>+'EVALUACION CON CONTROLES'!P16</f>
        <v>30 de septiembre de 2024</v>
      </c>
      <c r="W11" s="28" t="str">
        <f>+'EVALUACION CON CONTROLES'!Q16</f>
        <v xml:space="preserve">Revisión técnica por el equipo tecnico y estructurador </v>
      </c>
      <c r="X11" s="30" t="str">
        <f>+'EVALUACION CON CONTROLES'!R16</f>
        <v>Semanalmente hasta el 30 de septiembre.</v>
      </c>
    </row>
    <row r="12" spans="2:24" ht="106.5" customHeight="1" thickBot="1">
      <c r="B12" s="12">
        <v>2</v>
      </c>
      <c r="C12" s="14" t="str">
        <f>+'EVALUACION CON CONTROLES'!C17:F17</f>
        <v>Inadecuado análisis  económico estimativo del valor del contrato</v>
      </c>
      <c r="D12" s="13" t="str">
        <f>+'EVALUACION CON CONTROLES'!B17</f>
        <v>PLANEACIÓN</v>
      </c>
      <c r="E12" s="13" t="str">
        <f>VLOOKUP(C12,'IDENTIFICACION Y ANALISIS'!$B$19:$F$58,3,FALSE)</f>
        <v>General</v>
      </c>
      <c r="F12" s="13" t="str">
        <f>VLOOKUP(C12,'IDENTIFICACION Y ANALISIS'!$B$19:$F$58,4,FALSE)</f>
        <v>Interno</v>
      </c>
      <c r="G12" s="14" t="str">
        <f>+EVALUACION!H18</f>
        <v>Declarar desierto eln proceso por tener costos demasiado bajos en el presente proceso</v>
      </c>
      <c r="H12" s="14">
        <f>+EVALUACION!I18</f>
        <v>2</v>
      </c>
      <c r="I12" s="14">
        <f>+EVALUACION!J18</f>
        <v>3</v>
      </c>
      <c r="J12" s="14">
        <f>+EVALUACION!K18</f>
        <v>5</v>
      </c>
      <c r="K12" s="13" t="str">
        <f>+EVALUACION!L18</f>
        <v>MEDIO</v>
      </c>
      <c r="L12" s="14" t="s">
        <v>159</v>
      </c>
      <c r="M12" s="29">
        <v>100</v>
      </c>
      <c r="N12" s="14" t="str">
        <f>+'EVALUACION CON CONTROLES'!G17</f>
        <v>Elaborar los documentos del proceso de contratación, con un correcto análisis del mercado</v>
      </c>
      <c r="O12" s="14">
        <f>+'EVALUACION CON CONTROLES'!I17</f>
        <v>2</v>
      </c>
      <c r="P12" s="14">
        <f>+'EVALUACION CON CONTROLES'!J17</f>
        <v>3</v>
      </c>
      <c r="Q12" s="14">
        <f>+'EVALUACION CON CONTROLES'!K17</f>
        <v>5</v>
      </c>
      <c r="R12" s="13" t="str">
        <f>+'EVALUACION CON CONTROLES'!L17</f>
        <v>MEDIO</v>
      </c>
      <c r="S12" s="14" t="str">
        <f>+'EVALUACION CON CONTROLES'!M17</f>
        <v>NO</v>
      </c>
      <c r="T12" s="14" t="str">
        <f>+'EVALUACION CON CONTROLES'!N17</f>
        <v xml:space="preserve">Formuladores del proyecto </v>
      </c>
      <c r="U12" s="14" t="str">
        <f>+'EVALUACION CON CONTROLES'!O17</f>
        <v>18 de septiembre de 2024</v>
      </c>
      <c r="V12" s="14" t="str">
        <f>+'EVALUACION CON CONTROLES'!P17</f>
        <v>30 de septiembre de 2024</v>
      </c>
      <c r="W12" s="14" t="str">
        <f>+'EVALUACION CON CONTROLES'!Q17</f>
        <v>Evaluación de estudios de mercado y verificación de cotizaciones.</v>
      </c>
      <c r="X12" s="15" t="str">
        <f>+'EVALUACION CON CONTROLES'!R17</f>
        <v>Quincenalmente hasta el cierre de la planificación.</v>
      </c>
    </row>
    <row r="13" spans="2:24" ht="106.5" customHeight="1" thickBot="1">
      <c r="B13" s="12">
        <v>3</v>
      </c>
      <c r="C13" s="14" t="str">
        <f>+'EVALUACION CON CONTROLES'!C18:F18</f>
        <v xml:space="preserve">Inadecuada  descripción del bien o servicio requerido </v>
      </c>
      <c r="D13" s="13" t="str">
        <f>+'EVALUACION CON CONTROLES'!B18</f>
        <v>PLANEACIÓN</v>
      </c>
      <c r="E13" s="13" t="str">
        <f>VLOOKUP(C13,'IDENTIFICACION Y ANALISIS'!$B$19:$F$58,3,FALSE)</f>
        <v>General</v>
      </c>
      <c r="F13" s="13" t="str">
        <f>VLOOKUP(C13,'IDENTIFICACION Y ANALISIS'!$B$19:$F$58,4,FALSE)</f>
        <v>Interno</v>
      </c>
      <c r="G13" s="14" t="str">
        <f>+EVALUACION!H19</f>
        <v>Entrega de los bienes y/o servicios que no cumplen con la expectativa de la entidad ni de los requerimientos de la comunidad</v>
      </c>
      <c r="H13" s="14">
        <f>+EVALUACION!I19</f>
        <v>2</v>
      </c>
      <c r="I13" s="14">
        <f>+EVALUACION!J19</f>
        <v>2</v>
      </c>
      <c r="J13" s="14">
        <f>+EVALUACION!K19</f>
        <v>4</v>
      </c>
      <c r="K13" s="13" t="str">
        <f>+EVALUACION!L19</f>
        <v>BAJO</v>
      </c>
      <c r="L13" s="14" t="s">
        <v>159</v>
      </c>
      <c r="M13" s="29">
        <v>100</v>
      </c>
      <c r="N13" s="14" t="str">
        <f>+'EVALUACION CON CONTROLES'!G18</f>
        <v xml:space="preserve">Involucrar a expertos técnicos en la redacción de los términos de referencia, garantizando una descripción detallada y precisa de los bienes o servicios requeridos.
</v>
      </c>
      <c r="O13" s="14">
        <f>+'EVALUACION CON CONTROLES'!I18</f>
        <v>2</v>
      </c>
      <c r="P13" s="14">
        <f>+'EVALUACION CON CONTROLES'!J18</f>
        <v>2</v>
      </c>
      <c r="Q13" s="14">
        <f>+'EVALUACION CON CONTROLES'!K18</f>
        <v>4</v>
      </c>
      <c r="R13" s="13" t="str">
        <f>+'EVALUACION CON CONTROLES'!L18</f>
        <v>BAJO</v>
      </c>
      <c r="S13" s="14" t="str">
        <f>+'EVALUACION CON CONTROLES'!M18</f>
        <v>NO</v>
      </c>
      <c r="T13" s="14" t="str">
        <f>+'EVALUACION CON CONTROLES'!N18</f>
        <v xml:space="preserve">Formuladores del proyecto </v>
      </c>
      <c r="U13" s="14" t="str">
        <f>+'EVALUACION CON CONTROLES'!O18</f>
        <v>18 de septiembre de 2024</v>
      </c>
      <c r="V13" s="14" t="str">
        <f>+'EVALUACION CON CONTROLES'!P18</f>
        <v>30 de septiembre de 2024</v>
      </c>
      <c r="W13" s="14" t="str">
        <f>+'EVALUACION CON CONTROLES'!Q18</f>
        <v>Validación con expertos técnicos y usuarios finales.</v>
      </c>
      <c r="X13" s="15" t="str">
        <f>+'EVALUACION CON CONTROLES'!R18</f>
        <v>Semanalmente  hasta el cierre de la planificación.</v>
      </c>
    </row>
    <row r="14" spans="2:24" ht="106.5" customHeight="1" thickBot="1">
      <c r="B14" s="12">
        <v>4</v>
      </c>
      <c r="C14" s="14" t="str">
        <f>+'EVALUACION CON CONTROLES'!C19:F19</f>
        <v xml:space="preserve">Falta de profundidad en el estudio de sector no identificandose claramente aspectos de oferta y demanda </v>
      </c>
      <c r="D14" s="13" t="str">
        <f>+'EVALUACION CON CONTROLES'!B19</f>
        <v>PLANEACIÓN</v>
      </c>
      <c r="E14" s="13" t="str">
        <f>VLOOKUP(C14,'IDENTIFICACION Y ANALISIS'!$B$19:$F$58,3,FALSE)</f>
        <v>General</v>
      </c>
      <c r="F14" s="13" t="str">
        <f>VLOOKUP(C14,'IDENTIFICACION Y ANALISIS'!$B$19:$F$58,4,FALSE)</f>
        <v>Interno</v>
      </c>
      <c r="G14" s="14" t="str">
        <f>+EVALUACION!H20</f>
        <v>No tener en cuenta algunas particularidades de la oferta, generando declaratoria de desierto del proceso o posibles incumpliminentos futuros</v>
      </c>
      <c r="H14" s="14">
        <f>+EVALUACION!I20</f>
        <v>1</v>
      </c>
      <c r="I14" s="14">
        <f>+EVALUACION!J20</f>
        <v>2</v>
      </c>
      <c r="J14" s="14">
        <f>+EVALUACION!K20</f>
        <v>3</v>
      </c>
      <c r="K14" s="13" t="str">
        <f>+EVALUACION!L20</f>
        <v>BAJO</v>
      </c>
      <c r="L14" s="14" t="s">
        <v>159</v>
      </c>
      <c r="M14" s="29">
        <v>100</v>
      </c>
      <c r="N14" s="14" t="str">
        <f>+'EVALUACION CON CONTROLES'!G19</f>
        <v>Llevar a cabo análisis exhaustivos de oferta y demanda del sector, incluyendo consultas con proveedores y actores clave del mercado. Utilizar datos actualizados para respaldar las decisiones.</v>
      </c>
      <c r="O14" s="14">
        <f>+'EVALUACION CON CONTROLES'!I19</f>
        <v>1</v>
      </c>
      <c r="P14" s="14">
        <f>+'EVALUACION CON CONTROLES'!J19</f>
        <v>2</v>
      </c>
      <c r="Q14" s="14">
        <f>+'EVALUACION CON CONTROLES'!K19</f>
        <v>3</v>
      </c>
      <c r="R14" s="13" t="str">
        <f>+'EVALUACION CON CONTROLES'!L19</f>
        <v>BAJO</v>
      </c>
      <c r="S14" s="14" t="str">
        <f>+'EVALUACION CON CONTROLES'!M19</f>
        <v>NO</v>
      </c>
      <c r="T14" s="14" t="str">
        <f>+'EVALUACION CON CONTROLES'!N19</f>
        <v xml:space="preserve">Formuladores del proyecto </v>
      </c>
      <c r="U14" s="14" t="str">
        <f>+'EVALUACION CON CONTROLES'!O19</f>
        <v>18 de septiembre de 2024</v>
      </c>
      <c r="V14" s="14" t="str">
        <f>+'EVALUACION CON CONTROLES'!P19</f>
        <v>30 de septiembre de 2024</v>
      </c>
      <c r="W14" s="14" t="str">
        <f>+'EVALUACION CON CONTROLES'!Q19</f>
        <v>Verificación de la información por parte del area encargada del proceso.</v>
      </c>
      <c r="X14" s="15" t="str">
        <f>+'EVALUACION CON CONTROLES'!R19</f>
        <v>Semanalmente hasta  el cierre de la planificación.</v>
      </c>
    </row>
    <row r="15" spans="2:24" ht="106.5" customHeight="1" thickBot="1">
      <c r="B15" s="12">
        <v>5</v>
      </c>
      <c r="C15" s="14" t="str">
        <f>+'EVALUACION CON CONTROLES'!C20:F20</f>
        <v>Ausencia de fundamentación de la justificación y conveniencia de la contratación</v>
      </c>
      <c r="D15" s="13" t="str">
        <f>+'EVALUACION CON CONTROLES'!B20</f>
        <v>PLANEACIÓN</v>
      </c>
      <c r="E15" s="13" t="str">
        <f>VLOOKUP(C15,'IDENTIFICACION Y ANALISIS'!$B$19:$F$58,3,FALSE)</f>
        <v>General</v>
      </c>
      <c r="F15" s="13" t="str">
        <f>VLOOKUP(C15,'IDENTIFICACION Y ANALISIS'!$B$19:$F$58,4,FALSE)</f>
        <v>Interno</v>
      </c>
      <c r="G15" s="14" t="str">
        <f>+EVALUACION!H21</f>
        <v>Hallazgos de los entes de control por no tener justificación suficiente para el proceso contractual</v>
      </c>
      <c r="H15" s="14">
        <f>+EVALUACION!I21</f>
        <v>2</v>
      </c>
      <c r="I15" s="14">
        <f>+EVALUACION!J21</f>
        <v>2</v>
      </c>
      <c r="J15" s="14">
        <f>+EVALUACION!K21</f>
        <v>4</v>
      </c>
      <c r="K15" s="13" t="str">
        <f>+EVALUACION!L21</f>
        <v>BAJO</v>
      </c>
      <c r="L15" s="14" t="s">
        <v>159</v>
      </c>
      <c r="M15" s="29">
        <v>100</v>
      </c>
      <c r="N15" s="14" t="str">
        <f>+'EVALUACION CON CONTROLES'!G20</f>
        <v>Realizar el análisis de sector a partir de herramientas como Colombia Compra Eficiente y el estudio de mercado realizado por la entidad, en el cual se incluyen las variables pertinentes reguladas por el Estado  asociados al objeto contractual.</v>
      </c>
      <c r="O15" s="14">
        <f>+'EVALUACION CON CONTROLES'!I20</f>
        <v>2</v>
      </c>
      <c r="P15" s="14">
        <f>+'EVALUACION CON CONTROLES'!J20</f>
        <v>2</v>
      </c>
      <c r="Q15" s="14">
        <f>+'EVALUACION CON CONTROLES'!K20</f>
        <v>4</v>
      </c>
      <c r="R15" s="13" t="str">
        <f>+'EVALUACION CON CONTROLES'!L20</f>
        <v>BAJO</v>
      </c>
      <c r="S15" s="14" t="str">
        <f>+'EVALUACION CON CONTROLES'!M20</f>
        <v>NO</v>
      </c>
      <c r="T15" s="14" t="str">
        <f>+'EVALUACION CON CONTROLES'!N20</f>
        <v xml:space="preserve">Formuladores del proyecto </v>
      </c>
      <c r="U15" s="14" t="str">
        <f>+'EVALUACION CON CONTROLES'!O20</f>
        <v>18 de septiembre de 2024</v>
      </c>
      <c r="V15" s="14" t="str">
        <f>+'EVALUACION CON CONTROLES'!P20</f>
        <v>30 de septiembre de 2024</v>
      </c>
      <c r="W15" s="14" t="str">
        <f>+'EVALUACION CON CONTROLES'!Q20</f>
        <v>Verificación de la información por parte del area encargada del proceso.</v>
      </c>
      <c r="X15" s="15" t="str">
        <f>+'EVALUACION CON CONTROLES'!R21</f>
        <v>Semanalmente hasta  el cierre de la planificación.</v>
      </c>
    </row>
    <row r="16" spans="2:24" ht="106.5" customHeight="1" thickBot="1">
      <c r="B16" s="12">
        <v>6</v>
      </c>
      <c r="C16" s="14" t="str">
        <f>+'EVALUACION CON CONTROLES'!C21:F21</f>
        <v>Inadecuada identificación de las condiciones contractuales</v>
      </c>
      <c r="D16" s="13" t="str">
        <f>+'EVALUACION CON CONTROLES'!B21</f>
        <v>PLANEACIÓN</v>
      </c>
      <c r="E16" s="13" t="str">
        <f>VLOOKUP(C16,'IDENTIFICACION Y ANALISIS'!$B$19:$F$58,3,FALSE)</f>
        <v>General</v>
      </c>
      <c r="F16" s="13" t="str">
        <f>VLOOKUP(C16,'IDENTIFICACION Y ANALISIS'!$B$19:$F$58,4,FALSE)</f>
        <v>Interno</v>
      </c>
      <c r="G16" s="14" t="str">
        <f>+EVALUACION!H22</f>
        <v>Afecta la selección del futuro contratista, generando posible declaratoria de desierto</v>
      </c>
      <c r="H16" s="14">
        <f>+EVALUACION!I22</f>
        <v>2</v>
      </c>
      <c r="I16" s="14">
        <f>+EVALUACION!J22</f>
        <v>3</v>
      </c>
      <c r="J16" s="14">
        <f>+EVALUACION!K22</f>
        <v>5</v>
      </c>
      <c r="K16" s="13" t="str">
        <f>+EVALUACION!L22</f>
        <v>MEDIO</v>
      </c>
      <c r="L16" s="14" t="s">
        <v>159</v>
      </c>
      <c r="M16" s="29">
        <v>100</v>
      </c>
      <c r="N16" s="14" t="str">
        <f>+'EVALUACION CON CONTROLES'!G21</f>
        <v>Contar con asesoría jurídica especializada para definir las condiciones contractuales. Realizar talleres de capacitación para el equipo responsable sobre aspectos clave de los contratos.</v>
      </c>
      <c r="O16" s="14">
        <f>+'EVALUACION CON CONTROLES'!I21</f>
        <v>2</v>
      </c>
      <c r="P16" s="14">
        <f>+'EVALUACION CON CONTROLES'!J21</f>
        <v>3</v>
      </c>
      <c r="Q16" s="14">
        <f>+'EVALUACION CON CONTROLES'!K21</f>
        <v>5</v>
      </c>
      <c r="R16" s="13" t="str">
        <f>+'EVALUACION CON CONTROLES'!L21</f>
        <v>MEDIO</v>
      </c>
      <c r="S16" s="14" t="str">
        <f>+'EVALUACION CON CONTROLES'!M21</f>
        <v>NO</v>
      </c>
      <c r="T16" s="14" t="str">
        <f>+'EVALUACION CON CONTROLES'!N21</f>
        <v xml:space="preserve">Formuladores del proyecto </v>
      </c>
      <c r="U16" s="14" t="str">
        <f>+'EVALUACION CON CONTROLES'!O21</f>
        <v>18 de septiembre de 2024</v>
      </c>
      <c r="V16" s="14" t="str">
        <f>+'EVALUACION CON CONTROLES'!P21</f>
        <v>30 de septiembre de 2024</v>
      </c>
      <c r="W16" s="14" t="str">
        <f>+'EVALUACION CON CONTROLES'!Q21</f>
        <v>Verificación de la información por parte del area encargada del proceso.</v>
      </c>
      <c r="X16" s="15" t="str">
        <f>+'EVALUACION CON CONTROLES'!R22</f>
        <v>Durante etapa de selección</v>
      </c>
    </row>
    <row r="17" spans="2:24" ht="106.5" customHeight="1" thickBot="1">
      <c r="B17" s="12">
        <v>7</v>
      </c>
      <c r="C17" s="14" t="str">
        <f>+'EVALUACION CON CONTROLES'!C22:F22</f>
        <v>Falta de claridad en la elaboración de los actos administrativos</v>
      </c>
      <c r="D17" s="13" t="str">
        <f>+'EVALUACION CON CONTROLES'!B22</f>
        <v>SELECCIÓN</v>
      </c>
      <c r="E17" s="13" t="str">
        <f>VLOOKUP(C17,'IDENTIFICACION Y ANALISIS'!$B$19:$F$58,3,FALSE)</f>
        <v>General</v>
      </c>
      <c r="F17" s="13" t="str">
        <f>VLOOKUP(C17,'IDENTIFICACION Y ANALISIS'!$B$19:$F$58,4,FALSE)</f>
        <v>Interno</v>
      </c>
      <c r="G17" s="14" t="str">
        <f>+EVALUACION!H23</f>
        <v>Genera una carga adicional a las previstas, que puede afectar a cualquiera o a las dos partes del contrato. No obstante, es poco probable por la duración y naturaleza del contrato</v>
      </c>
      <c r="H17" s="14">
        <f>+EVALUACION!I23</f>
        <v>1</v>
      </c>
      <c r="I17" s="14">
        <f>+EVALUACION!J23</f>
        <v>2</v>
      </c>
      <c r="J17" s="14">
        <f>+EVALUACION!K23</f>
        <v>3</v>
      </c>
      <c r="K17" s="13" t="str">
        <f>+EVALUACION!L23</f>
        <v>BAJO</v>
      </c>
      <c r="L17" s="14" t="s">
        <v>159</v>
      </c>
      <c r="M17" s="29">
        <v>100</v>
      </c>
      <c r="N17" s="14" t="str">
        <f>+'EVALUACION CON CONTROLES'!G22</f>
        <v>Control y vigilancia del cumplimiento de los requisitos de Ley para la celebración, el perfeccionamiento y de ejecucion del contrato.</v>
      </c>
      <c r="O17" s="14">
        <f>+'EVALUACION CON CONTROLES'!I22</f>
        <v>1</v>
      </c>
      <c r="P17" s="14">
        <f>+'EVALUACION CON CONTROLES'!J22</f>
        <v>2</v>
      </c>
      <c r="Q17" s="14">
        <f>+'EVALUACION CON CONTROLES'!K22</f>
        <v>3</v>
      </c>
      <c r="R17" s="13" t="str">
        <f>+'EVALUACION CON CONTROLES'!L22</f>
        <v>BAJO</v>
      </c>
      <c r="S17" s="14" t="str">
        <f>+'EVALUACION CON CONTROLES'!M22</f>
        <v>NO</v>
      </c>
      <c r="T17" s="14" t="str">
        <f>+'EVALUACION CON CONTROLES'!N22</f>
        <v>Profesional de contratación que apoya el proceso</v>
      </c>
      <c r="U17" s="14" t="str">
        <f>+'EVALUACION CON CONTROLES'!O22</f>
        <v>18 de septiembre de 2024</v>
      </c>
      <c r="V17" s="14" t="str">
        <f>+'EVALUACION CON CONTROLES'!P22</f>
        <v>30 de septiembre de 2024</v>
      </c>
      <c r="W17" s="14" t="str">
        <f>+'EVALUACION CON CONTROLES'!Q22</f>
        <v>Verificación de la información por parte del Profesional de contratación que apoya el proceso</v>
      </c>
      <c r="X17" s="15" t="str">
        <f>+'EVALUACION CON CONTROLES'!R22</f>
        <v>Durante etapa de selección</v>
      </c>
    </row>
    <row r="18" spans="2:24" ht="106.5" customHeight="1" thickBot="1">
      <c r="B18" s="12">
        <v>8</v>
      </c>
      <c r="C18" s="14" t="str">
        <f>+'EVALUACION CON CONTROLES'!C23:F23</f>
        <v>Contestación inoportuna a todas las observaciones formuladas a los documentos de la contratación</v>
      </c>
      <c r="D18" s="13" t="str">
        <f>+'EVALUACION CON CONTROLES'!B23</f>
        <v>SELECCIÓN</v>
      </c>
      <c r="E18" s="13" t="str">
        <f>VLOOKUP(C18,'IDENTIFICACION Y ANALISIS'!$B$19:$F$58,3,FALSE)</f>
        <v>General</v>
      </c>
      <c r="F18" s="13" t="str">
        <f>VLOOKUP(C18,'IDENTIFICACION Y ANALISIS'!$B$19:$F$58,4,FALSE)</f>
        <v>Interno</v>
      </c>
      <c r="G18" s="14" t="str">
        <f>+EVALUACION!H24</f>
        <v>Retraso en la estructuración y proyección del proceso</v>
      </c>
      <c r="H18" s="14">
        <f>+EVALUACION!I24</f>
        <v>1</v>
      </c>
      <c r="I18" s="14">
        <f>+EVALUACION!J24</f>
        <v>2</v>
      </c>
      <c r="J18" s="14">
        <f>+EVALUACION!K24</f>
        <v>3</v>
      </c>
      <c r="K18" s="13" t="str">
        <f>+EVALUACION!L24</f>
        <v>BAJO</v>
      </c>
      <c r="L18" s="14" t="s">
        <v>159</v>
      </c>
      <c r="M18" s="29">
        <v>100</v>
      </c>
      <c r="N18" s="14" t="str">
        <f>+'EVALUACION CON CONTROLES'!G23</f>
        <v xml:space="preserve"> Implementar un sistema de gestión de tiempos que asegure la contestación de las observaciones dentro de los plazos establecidos. </v>
      </c>
      <c r="O18" s="14">
        <f>+'EVALUACION CON CONTROLES'!I23</f>
        <v>1</v>
      </c>
      <c r="P18" s="14">
        <f>+'EVALUACION CON CONTROLES'!J23</f>
        <v>2</v>
      </c>
      <c r="Q18" s="14">
        <f>+'EVALUACION CON CONTROLES'!K23</f>
        <v>3</v>
      </c>
      <c r="R18" s="13" t="str">
        <f>+'EVALUACION CON CONTROLES'!L23</f>
        <v>BAJO</v>
      </c>
      <c r="S18" s="14" t="str">
        <f>+'EVALUACION CON CONTROLES'!M23</f>
        <v>NO</v>
      </c>
      <c r="T18" s="14" t="str">
        <f>+'EVALUACION CON CONTROLES'!N23</f>
        <v>Comité evaluador /Profesional de contratación que apoya el proceso/Profesional de Planeación a cargo de la formulación del proceso</v>
      </c>
      <c r="U18" s="14" t="str">
        <f>+'EVALUACION CON CONTROLES'!O23</f>
        <v>18 de septiembre de 2024</v>
      </c>
      <c r="V18" s="14" t="str">
        <f>+'EVALUACION CON CONTROLES'!P23</f>
        <v>30 de septiembre de 2024</v>
      </c>
      <c r="W18" s="14" t="str">
        <f>+'EVALUACION CON CONTROLES'!Q23</f>
        <v>Verificación de la información por parte del comité evaluador/Profesional de contratación que apoya el proceso/Profesional de Planeación a cargo de la formulación del proceso</v>
      </c>
      <c r="X18" s="15" t="str">
        <f>+'EVALUACION CON CONTROLES'!R23</f>
        <v>Durante etapa de selección</v>
      </c>
    </row>
    <row r="19" spans="2:24" ht="106.5" customHeight="1" thickBot="1">
      <c r="B19" s="12">
        <v>9</v>
      </c>
      <c r="C19" s="14" t="str">
        <f>+'EVALUACION CON CONTROLES'!C24:F24</f>
        <v>No publicación de la documentación del proceso de selección en el SECOP</v>
      </c>
      <c r="D19" s="13" t="str">
        <f>+'EVALUACION CON CONTROLES'!B24</f>
        <v>SELECCIÓN</v>
      </c>
      <c r="E19" s="13" t="str">
        <f>VLOOKUP(C19,'IDENTIFICACION Y ANALISIS'!$B$19:$F$58,3,FALSE)</f>
        <v>General</v>
      </c>
      <c r="F19" s="13" t="str">
        <f>VLOOKUP(C19,'IDENTIFICACION Y ANALISIS'!$B$19:$F$58,4,FALSE)</f>
        <v>Interno</v>
      </c>
      <c r="G19" s="14" t="str">
        <f>+EVALUACION!H25</f>
        <v xml:space="preserve">No se genera la pluralidad para la correcta selección del proponente, lo cual puede acarrear sanciones disciplinarias. </v>
      </c>
      <c r="H19" s="14">
        <f>+EVALUACION!I25</f>
        <v>1</v>
      </c>
      <c r="I19" s="14">
        <f>+EVALUACION!J25</f>
        <v>2</v>
      </c>
      <c r="J19" s="14">
        <f>+EVALUACION!K25</f>
        <v>3</v>
      </c>
      <c r="K19" s="13" t="str">
        <f>+EVALUACION!L25</f>
        <v>BAJO</v>
      </c>
      <c r="L19" s="14" t="s">
        <v>159</v>
      </c>
      <c r="M19" s="29">
        <v>100</v>
      </c>
      <c r="N19" s="14" t="str">
        <f>+'EVALUACION CON CONTROLES'!G24</f>
        <v>Establecer controles internos para verificar que toda la documentación requerida sea publicada en el SECOP en tiempo y forma, con responsables asignados para cada fase del proceso.</v>
      </c>
      <c r="O19" s="14">
        <f>+'EVALUACION CON CONTROLES'!I24</f>
        <v>1</v>
      </c>
      <c r="P19" s="14">
        <f>+'EVALUACION CON CONTROLES'!J24</f>
        <v>2</v>
      </c>
      <c r="Q19" s="14">
        <f>+'EVALUACION CON CONTROLES'!K24</f>
        <v>3</v>
      </c>
      <c r="R19" s="13" t="str">
        <f>+'EVALUACION CON CONTROLES'!L24</f>
        <v>BAJO</v>
      </c>
      <c r="S19" s="14" t="str">
        <f>+'EVALUACION CON CONTROLES'!M24</f>
        <v>NO</v>
      </c>
      <c r="T19" s="14" t="str">
        <f>+'EVALUACION CON CONTROLES'!N24</f>
        <v>Comité evaluador /Profesional de contratación que apoya el proceso/Profesional de Planeación a cargo de la formulación del proceso</v>
      </c>
      <c r="U19" s="14" t="str">
        <f>+'EVALUACION CON CONTROLES'!O24</f>
        <v>30 de septiembre de 2024</v>
      </c>
      <c r="V19" s="14" t="str">
        <f>+'EVALUACION CON CONTROLES'!P24</f>
        <v xml:space="preserve">09 de octubre de 2024 </v>
      </c>
      <c r="W19" s="14" t="str">
        <f>+'EVALUACION CON CONTROLES'!Q24</f>
        <v>Control en plataforma SECOP y reportes de publicación.</v>
      </c>
      <c r="X19" s="15" t="str">
        <f>+'EVALUACION CON CONTROLES'!R24</f>
        <v>Durante etapa de selección</v>
      </c>
    </row>
    <row r="20" spans="2:24" ht="106.5" customHeight="1">
      <c r="B20" s="12">
        <v>10</v>
      </c>
      <c r="C20" s="14" t="str">
        <f>+'EVALUACION CON CONTROLES'!C25:F25</f>
        <v>Confabulacion de los proponentes (Colusión)</v>
      </c>
      <c r="D20" s="13" t="str">
        <f>+'EVALUACION CON CONTROLES'!B25</f>
        <v>SELECCIÓN</v>
      </c>
      <c r="E20" s="13" t="str">
        <f>VLOOKUP(C20,'IDENTIFICACION Y ANALISIS'!$B$19:$F$58,3,FALSE)</f>
        <v>General</v>
      </c>
      <c r="F20" s="13" t="str">
        <f>VLOOKUP(C20,'IDENTIFICACION Y ANALISIS'!$B$19:$F$58,4,FALSE)</f>
        <v>Externo</v>
      </c>
      <c r="G20" s="14" t="str">
        <f>+EVALUACION!H26</f>
        <v>Guiar a la entidad a realizar la adjudicación a precios altos generando posibles investigaciones de orden disciplinario, fiscal y penal.</v>
      </c>
      <c r="H20" s="14">
        <f>+EVALUACION!I26</f>
        <v>2</v>
      </c>
      <c r="I20" s="14">
        <f>+EVALUACION!J26</f>
        <v>4</v>
      </c>
      <c r="J20" s="14">
        <f>+EVALUACION!K26</f>
        <v>6</v>
      </c>
      <c r="K20" s="13" t="str">
        <f>+EVALUACION!L26</f>
        <v>ALTO</v>
      </c>
      <c r="L20" s="14" t="s">
        <v>160</v>
      </c>
      <c r="M20" s="29">
        <v>100</v>
      </c>
      <c r="N20" s="14" t="str">
        <f>+'EVALUACION CON CONTROLES'!G25</f>
        <v>Evaluar el proceso de contratación, atendiendo cada una de las recomendaciones legales y realizar una correcta aplicación de la normatividad vigente.</v>
      </c>
      <c r="O20" s="14">
        <f>+'EVALUACION CON CONTROLES'!I25</f>
        <v>2</v>
      </c>
      <c r="P20" s="14">
        <f>+'EVALUACION CON CONTROLES'!J25</f>
        <v>4</v>
      </c>
      <c r="Q20" s="14">
        <f>+'EVALUACION CON CONTROLES'!K25</f>
        <v>6</v>
      </c>
      <c r="R20" s="13" t="str">
        <f>+'EVALUACION CON CONTROLES'!L25</f>
        <v>ALTO</v>
      </c>
      <c r="S20" s="14" t="str">
        <f>+'EVALUACION CON CONTROLES'!M25</f>
        <v>NO</v>
      </c>
      <c r="T20" s="14" t="str">
        <f>+'EVALUACION CON CONTROLES'!N25</f>
        <v>Comité evaluador /Profesional de contratación que apoya el proceso/Profesional de Planeación a cargo de la formulación del proceso</v>
      </c>
      <c r="U20" s="14" t="str">
        <f>+'EVALUACION CON CONTROLES'!O25</f>
        <v>30 de septiembre de 2024</v>
      </c>
      <c r="V20" s="14" t="str">
        <f>+'EVALUACION CON CONTROLES'!P25</f>
        <v xml:space="preserve">05 de octubre de 2024 </v>
      </c>
      <c r="W20" s="14" t="str">
        <f>+'EVALUACION CON CONTROLES'!Q25</f>
        <v>Auditorías internas y análisis de antecedentes de los proponentes.</v>
      </c>
      <c r="X20" s="15" t="str">
        <f>+'EVALUACION CON CONTROLES'!R25</f>
        <v>Monitoreo constante durante el proceso de selección.</v>
      </c>
    </row>
    <row r="21" spans="2:24" ht="106.5" customHeight="1">
      <c r="B21" s="12">
        <v>11</v>
      </c>
      <c r="C21" s="14" t="str">
        <f>+'EVALUACION CON CONTROLES'!C26:F26</f>
        <v xml:space="preserve">Riesgo de que no se firme el contrato. </v>
      </c>
      <c r="D21" s="13" t="str">
        <f>+'EVALUACION CON CONTROLES'!B26</f>
        <v>CONTRATACIÓN</v>
      </c>
      <c r="E21" s="13" t="str">
        <f>VLOOKUP(C21,'IDENTIFICACION Y ANALISIS'!$B$19:$F$58,3,FALSE)</f>
        <v>General</v>
      </c>
      <c r="F21" s="13" t="str">
        <f>VLOOKUP(C21,'IDENTIFICACION Y ANALISIS'!$B$19:$F$58,4,FALSE)</f>
        <v>Interno</v>
      </c>
      <c r="G21" s="14" t="str">
        <f>+EVALUACION!H27</f>
        <v xml:space="preserve">No tener los insumos necesarios para cumplir con las sensibilizaciones en temas relacionados con prevencion de violencia intrafamiliar </v>
      </c>
      <c r="H21" s="14">
        <f>+EVALUACION!I27</f>
        <v>1</v>
      </c>
      <c r="I21" s="14">
        <f>+EVALUACION!J27</f>
        <v>2</v>
      </c>
      <c r="J21" s="14">
        <f>+EVALUACION!K27</f>
        <v>3</v>
      </c>
      <c r="K21" s="13" t="str">
        <f>+EVALUACION!L27</f>
        <v>BAJO</v>
      </c>
      <c r="L21" s="14" t="s">
        <v>161</v>
      </c>
      <c r="M21" s="13" t="s">
        <v>162</v>
      </c>
      <c r="N21" s="14" t="str">
        <f>+'EVALUACION CON CONTROLES'!G26</f>
        <v>Asegurar la verificación previa de toda la documentación requerida para la firma del contrato. Establecer una fecha límite clara para la firma, con mecanismos de seguimiento en caso de incumplimiento.</v>
      </c>
      <c r="O21" s="14">
        <f>+'EVALUACION CON CONTROLES'!I26</f>
        <v>1</v>
      </c>
      <c r="P21" s="14">
        <f>+'EVALUACION CON CONTROLES'!J26</f>
        <v>2</v>
      </c>
      <c r="Q21" s="14">
        <f>+'EVALUACION CON CONTROLES'!K26</f>
        <v>3</v>
      </c>
      <c r="R21" s="13" t="str">
        <f>+'EVALUACION CON CONTROLES'!L26</f>
        <v>BAJO</v>
      </c>
      <c r="S21" s="14" t="str">
        <f>+'EVALUACION CON CONTROLES'!M26</f>
        <v>SI</v>
      </c>
      <c r="T21" s="14" t="str">
        <f>+'EVALUACION CON CONTROLES'!N26</f>
        <v>Contratación</v>
      </c>
      <c r="U21" s="14" t="str">
        <f>+'EVALUACION CON CONTROLES'!O26</f>
        <v>30 de septiembre de 2024</v>
      </c>
      <c r="V21" s="14" t="str">
        <f>+'EVALUACION CON CONTROLES'!P26</f>
        <v xml:space="preserve">09 de octubre de 2024 </v>
      </c>
      <c r="W21" s="14" t="str">
        <f>+'EVALUACION CON CONTROLES'!Q26</f>
        <v>Seguimiento diario a la firma de contratos</v>
      </c>
      <c r="X21" s="15" t="str">
        <f>+'EVALUACION CON CONTROLES'!R26</f>
        <v xml:space="preserve">Monitoreo constante hata la firma del contrato </v>
      </c>
    </row>
    <row r="22" spans="2:24" ht="106.5" customHeight="1">
      <c r="B22" s="12">
        <v>12</v>
      </c>
      <c r="C22" s="14" t="str">
        <f>+'EVALUACION CON CONTROLES'!C27:F27</f>
        <v>Falta de constitución o constitución tardía de la garantía única. Aceptación de garantías que no se ajustan a lo contemplado en el contrato</v>
      </c>
      <c r="D22" s="13" t="str">
        <f>+'EVALUACION CON CONTROLES'!B27</f>
        <v>CONTRATACIÓN</v>
      </c>
      <c r="E22" s="13" t="str">
        <f>VLOOKUP(C22,'IDENTIFICACION Y ANALISIS'!$B$19:$F$58,3,FALSE)</f>
        <v>General</v>
      </c>
      <c r="F22" s="13" t="str">
        <f>VLOOKUP(C22,'IDENTIFICACION Y ANALISIS'!$B$19:$F$58,4,FALSE)</f>
        <v>Externo</v>
      </c>
      <c r="G22" s="14" t="str">
        <f>+EVALUACION!H28</f>
        <v>Se retrasa el inicio de ejecución del contrato</v>
      </c>
      <c r="H22" s="14">
        <f>+EVALUACION!I28</f>
        <v>1</v>
      </c>
      <c r="I22" s="14">
        <f>+EVALUACION!J28</f>
        <v>3</v>
      </c>
      <c r="J22" s="14">
        <f>+EVALUACION!K28</f>
        <v>4</v>
      </c>
      <c r="K22" s="13" t="str">
        <f>+EVALUACION!L28</f>
        <v>BAJO</v>
      </c>
      <c r="L22" s="14" t="s">
        <v>161</v>
      </c>
      <c r="M22" s="13" t="s">
        <v>162</v>
      </c>
      <c r="N22" s="14" t="str">
        <f>+'EVALUACION CON CONTROLES'!G27</f>
        <v>Control y vigilancia del cumplimiento de los requisitos de Ley para la celebración, el perfeccionamiento y de ejecucion del contrato.</v>
      </c>
      <c r="O22" s="14">
        <f>+'EVALUACION CON CONTROLES'!I27</f>
        <v>1</v>
      </c>
      <c r="P22" s="14">
        <f>+'EVALUACION CON CONTROLES'!J27</f>
        <v>3</v>
      </c>
      <c r="Q22" s="14">
        <f>+'EVALUACION CON CONTROLES'!K27</f>
        <v>4</v>
      </c>
      <c r="R22" s="13" t="str">
        <f>+'EVALUACION CON CONTROLES'!L27</f>
        <v>BAJO</v>
      </c>
      <c r="S22" s="14" t="str">
        <f>+'EVALUACION CON CONTROLES'!M27</f>
        <v>SI</v>
      </c>
      <c r="T22" s="14" t="str">
        <f>+'EVALUACION CON CONTROLES'!N27</f>
        <v>Contratación</v>
      </c>
      <c r="U22" s="14" t="str">
        <f>+'EVALUACION CON CONTROLES'!O27</f>
        <v>30 de septiembre de 2024</v>
      </c>
      <c r="V22" s="14" t="str">
        <f>+'EVALUACION CON CONTROLES'!P27</f>
        <v xml:space="preserve">09 de octubre de 2024 </v>
      </c>
      <c r="W22" s="14" t="str">
        <f>+'EVALUACION CON CONTROLES'!Q27</f>
        <v>Seguimiento diario a la firma de contratos</v>
      </c>
      <c r="X22" s="15" t="str">
        <f>+'EVALUACION CON CONTROLES'!R27</f>
        <v xml:space="preserve">Monitoreo constante hata la firma del contrato </v>
      </c>
    </row>
    <row r="23" spans="2:24" ht="106.5" customHeight="1">
      <c r="B23" s="12">
        <v>13</v>
      </c>
      <c r="C23" s="14" t="str">
        <f>+'EVALUACION CON CONTROLES'!C28:F28</f>
        <v>Falta de solicitud o solicitud tardía del registro  presupuestal</v>
      </c>
      <c r="D23" s="13" t="str">
        <f>+'EVALUACION CON CONTROLES'!B28</f>
        <v>CONTRATACIÓN</v>
      </c>
      <c r="E23" s="13" t="str">
        <f>VLOOKUP(C23,'IDENTIFICACION Y ANALISIS'!$B$19:$F$58,3,FALSE)</f>
        <v>General</v>
      </c>
      <c r="F23" s="13" t="str">
        <f>VLOOKUP(C23,'IDENTIFICACION Y ANALISIS'!$B$19:$F$58,4,FALSE)</f>
        <v>Interno</v>
      </c>
      <c r="G23" s="14" t="str">
        <f>+EVALUACION!H29</f>
        <v>Se retrasa el inicio de ejecución del contrato</v>
      </c>
      <c r="H23" s="14">
        <f>+EVALUACION!I29</f>
        <v>2</v>
      </c>
      <c r="I23" s="14">
        <f>+EVALUACION!J29</f>
        <v>3</v>
      </c>
      <c r="J23" s="14">
        <f>+EVALUACION!K29</f>
        <v>5</v>
      </c>
      <c r="K23" s="13" t="str">
        <f>+EVALUACION!L29</f>
        <v>MEDIO</v>
      </c>
      <c r="L23" s="14" t="s">
        <v>159</v>
      </c>
      <c r="M23" s="13">
        <v>100</v>
      </c>
      <c r="N23" s="14" t="str">
        <f>+'EVALUACION CON CONTROLES'!G28</f>
        <v>Asignar responsables claros para la solicitud del registro presupuestal y establecer un sistema de monitoreo que asegure la solicitud oportuna.</v>
      </c>
      <c r="O23" s="14">
        <f>+'EVALUACION CON CONTROLES'!I28</f>
        <v>2</v>
      </c>
      <c r="P23" s="14">
        <f>+'EVALUACION CON CONTROLES'!J28</f>
        <v>3</v>
      </c>
      <c r="Q23" s="14">
        <f>+'EVALUACION CON CONTROLES'!K28</f>
        <v>5</v>
      </c>
      <c r="R23" s="13" t="str">
        <f>+'EVALUACION CON CONTROLES'!L28</f>
        <v>MEDIO</v>
      </c>
      <c r="S23" s="14" t="str">
        <f>+'EVALUACION CON CONTROLES'!M28</f>
        <v>SI</v>
      </c>
      <c r="T23" s="14" t="str">
        <f>+'EVALUACION CON CONTROLES'!N28</f>
        <v>Profesional de contratación que apoya el proceso</v>
      </c>
      <c r="U23" s="14" t="str">
        <f>+'EVALUACION CON CONTROLES'!O28</f>
        <v>30 de septiembre de 2024</v>
      </c>
      <c r="V23" s="14" t="str">
        <f>+'EVALUACION CON CONTROLES'!P28</f>
        <v xml:space="preserve">09 de octubre de 2024 </v>
      </c>
      <c r="W23" s="14" t="str">
        <f>+'EVALUACION CON CONTROLES'!Q28</f>
        <v>Verificación de la información por parte del Profesional de contratación que apoya el proceso</v>
      </c>
      <c r="X23" s="15" t="str">
        <f>+'EVALUACION CON CONTROLES'!R28</f>
        <v>Durante etapa de selección</v>
      </c>
    </row>
    <row r="24" spans="2:24" ht="106.5" customHeight="1">
      <c r="B24" s="12">
        <v>14</v>
      </c>
      <c r="C24" s="14" t="str">
        <f>+'EVALUACION CON CONTROLES'!C29:F29</f>
        <v>Fluctuaciones del valor de la moneda</v>
      </c>
      <c r="D24" s="13" t="str">
        <f>+'EVALUACION CON CONTROLES'!B29</f>
        <v>EJECUCIÓN</v>
      </c>
      <c r="E24" s="13" t="str">
        <f>VLOOKUP(C24,'IDENTIFICACION Y ANALISIS'!$B$19:$F$58,3,FALSE)</f>
        <v>General</v>
      </c>
      <c r="F24" s="13" t="str">
        <f>VLOOKUP(C24,'IDENTIFICACION Y ANALISIS'!$B$19:$F$58,4,FALSE)</f>
        <v>Externo</v>
      </c>
      <c r="G24" s="14" t="str">
        <f>+EVALUACION!H30</f>
        <v>Posible desequilibrio económico en el contrato</v>
      </c>
      <c r="H24" s="14">
        <f>+EVALUACION!I30</f>
        <v>1</v>
      </c>
      <c r="I24" s="14">
        <f>+EVALUACION!J30</f>
        <v>2</v>
      </c>
      <c r="J24" s="14">
        <f>+EVALUACION!K30</f>
        <v>3</v>
      </c>
      <c r="K24" s="13" t="str">
        <f>+EVALUACION!L30</f>
        <v>BAJO</v>
      </c>
      <c r="L24" s="14" t="s">
        <v>160</v>
      </c>
      <c r="M24" s="13">
        <v>100</v>
      </c>
      <c r="N24" s="14" t="str">
        <f>+'EVALUACION CON CONTROLES'!G29</f>
        <v>Cumplimiento del manual de supervisión e interventoría de la Secretaría Distrital de Gobierno para un correcto seguimiento en la ejecucion del contrato.</v>
      </c>
      <c r="O24" s="14">
        <f>+'EVALUACION CON CONTROLES'!I29</f>
        <v>1</v>
      </c>
      <c r="P24" s="14">
        <f>+'EVALUACION CON CONTROLES'!J29</f>
        <v>2</v>
      </c>
      <c r="Q24" s="14">
        <f>+'EVALUACION CON CONTROLES'!K29</f>
        <v>3</v>
      </c>
      <c r="R24" s="13" t="str">
        <f>+'EVALUACION CON CONTROLES'!L29</f>
        <v>BAJO</v>
      </c>
      <c r="S24" s="14" t="str">
        <f>+'EVALUACION CON CONTROLES'!M29</f>
        <v>SI</v>
      </c>
      <c r="T24" s="14" t="str">
        <f>+'EVALUACION CON CONTROLES'!N29</f>
        <v xml:space="preserve">Ejecutor del contrato </v>
      </c>
      <c r="U24" s="14" t="str">
        <f>+'EVALUACION CON CONTROLES'!O29</f>
        <v xml:space="preserve">10 de octubre de 2024 </v>
      </c>
      <c r="V24" s="14" t="str">
        <f>+'EVALUACION CON CONTROLES'!P29</f>
        <v xml:space="preserve">31 de diceimbre de 2024 </v>
      </c>
      <c r="W24" s="14" t="str">
        <f>+'EVALUACION CON CONTROLES'!Q29</f>
        <v>Monitoreo de precios en el mercado y actualización de costos.
.</v>
      </c>
      <c r="X24" s="15" t="str">
        <f>+'EVALUACION CON CONTROLES'!R29</f>
        <v>Mensual</v>
      </c>
    </row>
    <row r="25" spans="2:24" ht="106.5" customHeight="1">
      <c r="B25" s="12">
        <v>15</v>
      </c>
      <c r="C25" s="14" t="str">
        <f>+'EVALUACION CON CONTROLES'!C30:F30</f>
        <v>Variación de los precios del mercado</v>
      </c>
      <c r="D25" s="13" t="str">
        <f>+'EVALUACION CON CONTROLES'!B30</f>
        <v>EJECUCIÓN</v>
      </c>
      <c r="E25" s="13" t="str">
        <f>VLOOKUP(C25,'IDENTIFICACION Y ANALISIS'!$B$19:$F$58,3,FALSE)</f>
        <v>General</v>
      </c>
      <c r="F25" s="13" t="str">
        <f>VLOOKUP(C25,'IDENTIFICACION Y ANALISIS'!$B$19:$F$58,4,FALSE)</f>
        <v>Externo</v>
      </c>
      <c r="G25" s="14" t="str">
        <f>+EVALUACION!H31</f>
        <v>Genera una carga adicional a las previstas, que puede afectar a cualquiera o a las dos partes del contrato. No obstante, es poco probable por la duración y naturaleza del contrato</v>
      </c>
      <c r="H25" s="14">
        <f>+EVALUACION!I31</f>
        <v>1</v>
      </c>
      <c r="I25" s="14">
        <f>+EVALUACION!J31</f>
        <v>2</v>
      </c>
      <c r="J25" s="14">
        <f>+EVALUACION!K31</f>
        <v>3</v>
      </c>
      <c r="K25" s="13" t="str">
        <f>+EVALUACION!L31</f>
        <v>BAJO</v>
      </c>
      <c r="L25" s="14" t="s">
        <v>160</v>
      </c>
      <c r="M25" s="13">
        <v>100</v>
      </c>
      <c r="N25" s="14" t="str">
        <f>+'EVALUACION CON CONTROLES'!G30</f>
        <v>Cumplimiento del manual de supervisión e interventoría de la Secretaría Distrital de Gobierno para un correcto seguimiento en la ejecucion del contrato.</v>
      </c>
      <c r="O25" s="14">
        <f>+'EVALUACION CON CONTROLES'!I30</f>
        <v>1</v>
      </c>
      <c r="P25" s="14">
        <f>+'EVALUACION CON CONTROLES'!J30</f>
        <v>2</v>
      </c>
      <c r="Q25" s="14">
        <f>+'EVALUACION CON CONTROLES'!K30</f>
        <v>3</v>
      </c>
      <c r="R25" s="13" t="str">
        <f>+'EVALUACION CON CONTROLES'!L30</f>
        <v>BAJO</v>
      </c>
      <c r="S25" s="14" t="str">
        <f>+'EVALUACION CON CONTROLES'!M30</f>
        <v>SI</v>
      </c>
      <c r="T25" s="14" t="str">
        <f>+'EVALUACION CON CONTROLES'!N30</f>
        <v xml:space="preserve">Ejecutor del contrato </v>
      </c>
      <c r="U25" s="14" t="str">
        <f>+'EVALUACION CON CONTROLES'!O30</f>
        <v xml:space="preserve">10 de octubre de 2024 </v>
      </c>
      <c r="V25" s="14" t="str">
        <f>+'EVALUACION CON CONTROLES'!P30</f>
        <v xml:space="preserve">31 de diceimbre de 2024 </v>
      </c>
      <c r="W25" s="14" t="str">
        <f>+'EVALUACION CON CONTROLES'!Q30</f>
        <v>Monitoreo de precios en el mercado y actualización de costos.
.</v>
      </c>
      <c r="X25" s="15" t="str">
        <f>+'EVALUACION CON CONTROLES'!R30</f>
        <v>Mensual</v>
      </c>
    </row>
    <row r="26" spans="2:24" ht="106.5" customHeight="1">
      <c r="B26" s="12">
        <v>16</v>
      </c>
      <c r="C26" s="14" t="str">
        <f>+'EVALUACION CON CONTROLES'!C31:F31</f>
        <v>Cancelación de pedidos.</v>
      </c>
      <c r="D26" s="13" t="str">
        <f>+'EVALUACION CON CONTROLES'!B31</f>
        <v>EJECUCIÓN</v>
      </c>
      <c r="E26" s="13" t="str">
        <f>VLOOKUP(C26,'IDENTIFICACION Y ANALISIS'!$B$19:$F$58,3,FALSE)</f>
        <v>General</v>
      </c>
      <c r="F26" s="13" t="str">
        <f>VLOOKUP(C26,'IDENTIFICACION Y ANALISIS'!$B$19:$F$58,4,FALSE)</f>
        <v>Externo</v>
      </c>
      <c r="G26" s="14" t="str">
        <f>+EVALUACION!H32</f>
        <v>Afectación en la ejecución de actividades del contrato</v>
      </c>
      <c r="H26" s="14">
        <f>+EVALUACION!I32</f>
        <v>1</v>
      </c>
      <c r="I26" s="14">
        <f>+EVALUACION!J32</f>
        <v>3</v>
      </c>
      <c r="J26" s="14">
        <f>+EVALUACION!K32</f>
        <v>4</v>
      </c>
      <c r="K26" s="13" t="str">
        <f>+EVALUACION!L32</f>
        <v>BAJO</v>
      </c>
      <c r="L26" s="14" t="s">
        <v>160</v>
      </c>
      <c r="M26" s="13">
        <v>100</v>
      </c>
      <c r="N26" s="14" t="str">
        <f>+'EVALUACION CON CONTROLES'!G31</f>
        <v>Establecer contratos con cláusulas de penalización por cancelación injustificada y asegurarse de que existan acuerdos secundarios con otros proveedores en caso de cancelación. (incumplimiento)</v>
      </c>
      <c r="O26" s="14">
        <f>+'EVALUACION CON CONTROLES'!I31</f>
        <v>1</v>
      </c>
      <c r="P26" s="14">
        <f>+'EVALUACION CON CONTROLES'!J31</f>
        <v>3</v>
      </c>
      <c r="Q26" s="14">
        <f>+'EVALUACION CON CONTROLES'!K31</f>
        <v>4</v>
      </c>
      <c r="R26" s="13" t="str">
        <f>+'EVALUACION CON CONTROLES'!L31</f>
        <v>BAJO</v>
      </c>
      <c r="S26" s="14" t="str">
        <f>+'EVALUACION CON CONTROLES'!M31</f>
        <v>NO</v>
      </c>
      <c r="T26" s="14" t="str">
        <f>+'EVALUACION CON CONTROLES'!N31</f>
        <v xml:space="preserve">Ejecutor del contrato </v>
      </c>
      <c r="U26" s="14" t="str">
        <f>+'EVALUACION CON CONTROLES'!O31</f>
        <v xml:space="preserve">10 de octubre de 2024 </v>
      </c>
      <c r="V26" s="14" t="str">
        <f>+'EVALUACION CON CONTROLES'!P31</f>
        <v xml:space="preserve">31 de diceimbre de 2024 </v>
      </c>
      <c r="W26" s="14" t="str">
        <f>+'EVALUACION CON CONTROLES'!Q31</f>
        <v xml:space="preserve">Seguimiento al ejecutor del contrato </v>
      </c>
      <c r="X26" s="15" t="str">
        <f>+'EVALUACION CON CONTROLES'!R31</f>
        <v xml:space="preserve">mensual hasta el cierre de la ejecución del proyecto </v>
      </c>
    </row>
    <row r="27" spans="2:24" ht="106.5" customHeight="1">
      <c r="B27" s="12">
        <v>17</v>
      </c>
      <c r="C27" s="14" t="str">
        <f>+'EVALUACION CON CONTROLES'!C32:F32</f>
        <v>Variación en la disponibilidad o en el costo de los insumos necesarios para prestar los servicios.</v>
      </c>
      <c r="D27" s="13" t="str">
        <f>+'EVALUACION CON CONTROLES'!B32</f>
        <v>EJECUCIÓN</v>
      </c>
      <c r="E27" s="13" t="str">
        <f>VLOOKUP(C27,'IDENTIFICACION Y ANALISIS'!$B$19:$F$58,3,FALSE)</f>
        <v>General</v>
      </c>
      <c r="F27" s="13" t="str">
        <f>VLOOKUP(C27,'IDENTIFICACION Y ANALISIS'!$B$19:$F$58,4,FALSE)</f>
        <v>Externo</v>
      </c>
      <c r="G27" s="14" t="str">
        <f>+EVALUACION!H33</f>
        <v>Afectación en la ejecución del contrato</v>
      </c>
      <c r="H27" s="14">
        <f>+EVALUACION!I33</f>
        <v>1</v>
      </c>
      <c r="I27" s="14">
        <f>+EVALUACION!J33</f>
        <v>3</v>
      </c>
      <c r="J27" s="14">
        <f>+EVALUACION!K33</f>
        <v>4</v>
      </c>
      <c r="K27" s="13" t="str">
        <f>+EVALUACION!L33</f>
        <v>BAJO</v>
      </c>
      <c r="L27" s="14" t="s">
        <v>160</v>
      </c>
      <c r="M27" s="13">
        <v>100</v>
      </c>
      <c r="N27" s="14" t="str">
        <f>+'EVALUACION CON CONTROLES'!G32</f>
        <v>Cumplimiento del manual de supervisión e interventoría de la Secretaría Distrital de Gobierno para un correcto seguimiento en la ejecucion del contrato.</v>
      </c>
      <c r="O27" s="14">
        <f>+'EVALUACION CON CONTROLES'!I32</f>
        <v>1</v>
      </c>
      <c r="P27" s="14">
        <f>+'EVALUACION CON CONTROLES'!J32</f>
        <v>3</v>
      </c>
      <c r="Q27" s="14">
        <f>+'EVALUACION CON CONTROLES'!K32</f>
        <v>4</v>
      </c>
      <c r="R27" s="13" t="str">
        <f>+'EVALUACION CON CONTROLES'!L32</f>
        <v>BAJO</v>
      </c>
      <c r="S27" s="14" t="str">
        <f>+'EVALUACION CON CONTROLES'!M32</f>
        <v>SI</v>
      </c>
      <c r="T27" s="14" t="str">
        <f>+'EVALUACION CON CONTROLES'!N32</f>
        <v xml:space="preserve">Ejecutor del contrato </v>
      </c>
      <c r="U27" s="14" t="str">
        <f>+'EVALUACION CON CONTROLES'!O32</f>
        <v xml:space="preserve">10 de octubre de 2024 </v>
      </c>
      <c r="V27" s="14" t="str">
        <f>+'EVALUACION CON CONTROLES'!P32</f>
        <v xml:space="preserve">31 de diceimbre de 2024 </v>
      </c>
      <c r="W27" s="14" t="str">
        <f>+'EVALUACION CON CONTROLES'!Q32</f>
        <v>Seguimiento técnico por parte del supervisor y/o apoyo a la supervisión.</v>
      </c>
      <c r="X27" s="15" t="str">
        <f>+'EVALUACION CON CONTROLES'!R32</f>
        <v>Durante la ejecución contractual</v>
      </c>
    </row>
    <row r="28" spans="2:24" ht="106.5" customHeight="1">
      <c r="B28" s="12">
        <v>18</v>
      </c>
      <c r="C28" s="14" t="str">
        <f>+'EVALUACION CON CONTROLES'!C33:F33</f>
        <v>Daños a los bienes</v>
      </c>
      <c r="D28" s="13" t="str">
        <f>+'EVALUACION CON CONTROLES'!B33</f>
        <v>EJECUCIÓN</v>
      </c>
      <c r="E28" s="13" t="str">
        <f>VLOOKUP(C28,'IDENTIFICACION Y ANALISIS'!$B$19:$F$58,3,FALSE)</f>
        <v>General</v>
      </c>
      <c r="F28" s="13" t="str">
        <f>VLOOKUP(C28,'IDENTIFICACION Y ANALISIS'!$B$19:$F$58,4,FALSE)</f>
        <v>Externo</v>
      </c>
      <c r="G28" s="14" t="str">
        <f>+EVALUACION!H34</f>
        <v>Retrasos en la entrega de productos y por ende en la ejecución</v>
      </c>
      <c r="H28" s="14">
        <f>+EVALUACION!I34</f>
        <v>1</v>
      </c>
      <c r="I28" s="14">
        <f>+EVALUACION!J34</f>
        <v>2</v>
      </c>
      <c r="J28" s="14">
        <f>+EVALUACION!K34</f>
        <v>3</v>
      </c>
      <c r="K28" s="13" t="str">
        <f>+EVALUACION!L34</f>
        <v>BAJO</v>
      </c>
      <c r="L28" s="14" t="s">
        <v>160</v>
      </c>
      <c r="M28" s="13">
        <v>100</v>
      </c>
      <c r="N28" s="14" t="str">
        <f>+'EVALUACION CON CONTROLES'!G33</f>
        <v>Cumplimiento del manual de supervisión e interventoría de la Secretaría Distrital de Gobierno para un correcto seguimiento en la ejecucion del contrato.</v>
      </c>
      <c r="O28" s="14">
        <f>+'EVALUACION CON CONTROLES'!I33</f>
        <v>1</v>
      </c>
      <c r="P28" s="14">
        <f>+'EVALUACION CON CONTROLES'!J33</f>
        <v>2</v>
      </c>
      <c r="Q28" s="14">
        <f>+'EVALUACION CON CONTROLES'!K33</f>
        <v>3</v>
      </c>
      <c r="R28" s="13" t="str">
        <f>+'EVALUACION CON CONTROLES'!L33</f>
        <v>BAJO</v>
      </c>
      <c r="S28" s="14" t="str">
        <f>+'EVALUACION CON CONTROLES'!M33</f>
        <v>NO</v>
      </c>
      <c r="T28" s="14" t="str">
        <f>+'EVALUACION CON CONTROLES'!N33</f>
        <v xml:space="preserve">Ejecutor del contrato </v>
      </c>
      <c r="U28" s="14" t="str">
        <f>+'EVALUACION CON CONTROLES'!O33</f>
        <v xml:space="preserve">10 de octubre de 2024 </v>
      </c>
      <c r="V28" s="14" t="str">
        <f>+'EVALUACION CON CONTROLES'!P33</f>
        <v xml:space="preserve">31 de diceimbre de 2024 </v>
      </c>
      <c r="W28" s="14" t="str">
        <f>+'EVALUACION CON CONTROLES'!Q33</f>
        <v>Inspecciones  en las entregas de los productos y control de mantenimientos preventivos.</v>
      </c>
      <c r="X28" s="15" t="str">
        <f>+'EVALUACION CON CONTROLES'!R33</f>
        <v>Durante la ejecución contractual</v>
      </c>
    </row>
    <row r="29" spans="2:24" ht="106.5" customHeight="1" thickBot="1">
      <c r="B29" s="12">
        <v>19</v>
      </c>
      <c r="C29" s="14" t="str">
        <f>+'EVALUACION CON CONTROLES'!C34:F34</f>
        <v>Incumplimiento de la administración en los pagos.</v>
      </c>
      <c r="D29" s="13" t="str">
        <f>+'EVALUACION CON CONTROLES'!B34</f>
        <v>EJECUCIÓN</v>
      </c>
      <c r="E29" s="13" t="str">
        <f>VLOOKUP(C29,'IDENTIFICACION Y ANALISIS'!$B$19:$F$58,3,FALSE)</f>
        <v>General</v>
      </c>
      <c r="F29" s="13" t="str">
        <f>VLOOKUP(C29,'IDENTIFICACION Y ANALISIS'!$B$19:$F$58,4,FALSE)</f>
        <v>Externo</v>
      </c>
      <c r="G29" s="14" t="str">
        <f>+EVALUACION!H35</f>
        <v>Desequilibrio económico y retraso en la ejecución.</v>
      </c>
      <c r="H29" s="14">
        <f>+EVALUACION!I35</f>
        <v>1</v>
      </c>
      <c r="I29" s="14">
        <f>+EVALUACION!J35</f>
        <v>3</v>
      </c>
      <c r="J29" s="14">
        <f>+EVALUACION!K35</f>
        <v>4</v>
      </c>
      <c r="K29" s="13" t="str">
        <f>+EVALUACION!L35</f>
        <v>BAJO</v>
      </c>
      <c r="L29" s="14" t="s">
        <v>159</v>
      </c>
      <c r="M29" s="13">
        <v>100</v>
      </c>
      <c r="N29" s="14" t="str">
        <f>+'EVALUACION CON CONTROLES'!G34</f>
        <v>Establecer plazos de pago claros en los contratos y crear mecanismos de sanción o compensación por retrasos en los pagos. Implementar un sistema de gestión financiera que permita monitorear el estado de los pagos de manera eficiente.</v>
      </c>
      <c r="O29" s="14">
        <f>+'EVALUACION CON CONTROLES'!I34</f>
        <v>1</v>
      </c>
      <c r="P29" s="14">
        <f>+'EVALUACION CON CONTROLES'!J34</f>
        <v>3</v>
      </c>
      <c r="Q29" s="14">
        <f>+'EVALUACION CON CONTROLES'!K34</f>
        <v>4</v>
      </c>
      <c r="R29" s="13" t="str">
        <f>+'EVALUACION CON CONTROLES'!L34</f>
        <v>BAJO</v>
      </c>
      <c r="S29" s="14" t="str">
        <f>+'EVALUACION CON CONTROLES'!M34</f>
        <v>SI</v>
      </c>
      <c r="T29" s="14" t="str">
        <f>+'EVALUACION CON CONTROLES'!N34</f>
        <v xml:space="preserve">Apoyo a la supervisión </v>
      </c>
      <c r="U29" s="14" t="str">
        <f>+'EVALUACION CON CONTROLES'!O34</f>
        <v xml:space="preserve">10 de octubre de 2024 </v>
      </c>
      <c r="V29" s="14" t="str">
        <f>+'EVALUACION CON CONTROLES'!P34</f>
        <v xml:space="preserve">31 de diceimbre de 2024 </v>
      </c>
      <c r="W29" s="14" t="str">
        <f>+'EVALUACION CON CONTROLES'!Q34</f>
        <v>Sistema de seguimiento de pagos y alertas automatizadas.</v>
      </c>
      <c r="X29" s="22" t="str">
        <f>+'EVALUACION CON CONTROLES'!R34</f>
        <v xml:space="preserve">Mensual durante la rejecución del proyecto </v>
      </c>
    </row>
    <row r="30" spans="2:24" ht="106.5" customHeight="1" thickBot="1">
      <c r="B30" s="31">
        <v>20</v>
      </c>
      <c r="C30" s="32">
        <f>+'EVALUACION CON CONTROLES'!C35:F35</f>
        <v>0</v>
      </c>
      <c r="D30" s="33">
        <f>+'EVALUACION CON CONTROLES'!B35</f>
        <v>0</v>
      </c>
      <c r="E30" s="33" t="e">
        <f>VLOOKUP(C30,'IDENTIFICACION Y ANALISIS'!$B$19:$F$58,3,FALSE)</f>
        <v>#N/A</v>
      </c>
      <c r="F30" s="33" t="e">
        <f>VLOOKUP(C30,'IDENTIFICACION Y ANALISIS'!$B$19:$F$58,4,FALSE)</f>
        <v>#N/A</v>
      </c>
      <c r="G30" s="32">
        <f>+EVALUACION!H42</f>
        <v>0</v>
      </c>
      <c r="H30" s="32">
        <f>+EVALUACION!I42</f>
        <v>0</v>
      </c>
      <c r="I30" s="32">
        <f>+EVALUACION!J42</f>
        <v>0</v>
      </c>
      <c r="J30" s="32">
        <f>+EVALUACION!K42</f>
        <v>0</v>
      </c>
      <c r="K30" s="33" t="str">
        <f>+EVALUACION!L42</f>
        <v>BAJO</v>
      </c>
      <c r="L30" s="32"/>
      <c r="M30" s="33"/>
      <c r="N30" s="32">
        <f>+'EVALUACION CON CONTROLES'!G35</f>
        <v>0</v>
      </c>
      <c r="O30" s="32">
        <f>+'EVALUACION CON CONTROLES'!I35</f>
        <v>0</v>
      </c>
      <c r="P30" s="32">
        <f>+'EVALUACION CON CONTROLES'!J35</f>
        <v>0</v>
      </c>
      <c r="Q30" s="32">
        <f>+'EVALUACION CON CONTROLES'!K35</f>
        <v>0</v>
      </c>
      <c r="R30" s="33" t="str">
        <f>+'EVALUACION CON CONTROLES'!L35</f>
        <v>BAJO</v>
      </c>
      <c r="S30" s="32">
        <f>+'EVALUACION CON CONTROLES'!M35</f>
        <v>0</v>
      </c>
      <c r="T30" s="32">
        <f>+'EVALUACION CON CONTROLES'!N35</f>
        <v>0</v>
      </c>
      <c r="U30" s="32">
        <f>+'EVALUACION CON CONTROLES'!O35</f>
        <v>0</v>
      </c>
      <c r="V30" s="32">
        <f>+'EVALUACION CON CONTROLES'!P35</f>
        <v>0</v>
      </c>
      <c r="W30" s="32">
        <f>+'EVALUACION CON CONTROLES'!Q35</f>
        <v>0</v>
      </c>
      <c r="X30" s="34">
        <f>+'EVALUACION CON CONTROLES'!R35</f>
        <v>0</v>
      </c>
    </row>
    <row r="31" spans="2:24" ht="13.5" customHeight="1">
      <c r="B31" s="44"/>
      <c r="X31" s="45"/>
    </row>
    <row r="32" spans="2:24" ht="13.5" customHeight="1">
      <c r="B32" s="44"/>
      <c r="E32" s="9"/>
      <c r="F32" s="320" t="s">
        <v>163</v>
      </c>
      <c r="G32" s="320"/>
      <c r="H32" s="9"/>
      <c r="I32" s="9"/>
      <c r="J32" s="321" t="s">
        <v>164</v>
      </c>
      <c r="K32" s="321"/>
      <c r="L32" s="321"/>
      <c r="M32" s="321"/>
      <c r="X32" s="45"/>
    </row>
    <row r="33" spans="2:24" ht="13.5" customHeight="1">
      <c r="B33" s="44"/>
      <c r="E33" s="336" t="s">
        <v>107</v>
      </c>
      <c r="F33" s="40" t="s">
        <v>108</v>
      </c>
      <c r="G33" s="40" t="s">
        <v>109</v>
      </c>
      <c r="H33" s="9"/>
      <c r="I33" s="9"/>
      <c r="J33" s="350" t="s">
        <v>110</v>
      </c>
      <c r="K33" s="351"/>
      <c r="L33" s="350" t="s">
        <v>109</v>
      </c>
      <c r="M33" s="351"/>
      <c r="X33" s="45"/>
    </row>
    <row r="34" spans="2:24" ht="13.5" customHeight="1">
      <c r="B34" s="44"/>
      <c r="E34" s="336"/>
      <c r="F34" s="14" t="s">
        <v>111</v>
      </c>
      <c r="G34" s="14">
        <v>1</v>
      </c>
      <c r="H34" s="9"/>
      <c r="I34" s="9"/>
      <c r="J34" s="324" t="s">
        <v>112</v>
      </c>
      <c r="K34" s="325"/>
      <c r="L34" s="326">
        <v>1</v>
      </c>
      <c r="M34" s="326"/>
      <c r="X34" s="45"/>
    </row>
    <row r="35" spans="2:24" ht="13.5" customHeight="1">
      <c r="B35" s="44"/>
      <c r="E35" s="336"/>
      <c r="F35" s="14" t="s">
        <v>113</v>
      </c>
      <c r="G35" s="14">
        <v>2</v>
      </c>
      <c r="H35" s="9"/>
      <c r="I35" s="9"/>
      <c r="J35" s="324" t="s">
        <v>114</v>
      </c>
      <c r="K35" s="325"/>
      <c r="L35" s="326">
        <v>2</v>
      </c>
      <c r="M35" s="326"/>
      <c r="X35" s="45"/>
    </row>
    <row r="36" spans="2:24" ht="13.5" customHeight="1">
      <c r="B36" s="44"/>
      <c r="E36" s="336"/>
      <c r="F36" s="14" t="s">
        <v>115</v>
      </c>
      <c r="G36" s="14">
        <v>3</v>
      </c>
      <c r="H36" s="9"/>
      <c r="I36" s="9"/>
      <c r="J36" s="324" t="s">
        <v>116</v>
      </c>
      <c r="K36" s="325"/>
      <c r="L36" s="326">
        <v>3</v>
      </c>
      <c r="M36" s="326"/>
      <c r="X36" s="45"/>
    </row>
    <row r="37" spans="2:24" ht="13.5" customHeight="1">
      <c r="B37" s="44"/>
      <c r="E37" s="336"/>
      <c r="F37" s="14" t="s">
        <v>117</v>
      </c>
      <c r="G37" s="14">
        <v>4</v>
      </c>
      <c r="H37" s="9"/>
      <c r="I37" s="9"/>
      <c r="J37" s="324" t="s">
        <v>118</v>
      </c>
      <c r="K37" s="325"/>
      <c r="L37" s="326">
        <v>4</v>
      </c>
      <c r="M37" s="326"/>
      <c r="X37" s="45"/>
    </row>
    <row r="38" spans="2:24" ht="13.5" customHeight="1">
      <c r="B38" s="44"/>
      <c r="E38" s="336"/>
      <c r="F38" s="14" t="s">
        <v>119</v>
      </c>
      <c r="G38" s="14">
        <v>5</v>
      </c>
      <c r="H38" s="9"/>
      <c r="I38" s="9"/>
      <c r="J38" s="324" t="s">
        <v>120</v>
      </c>
      <c r="K38" s="325"/>
      <c r="L38" s="326">
        <v>5</v>
      </c>
      <c r="M38" s="326"/>
      <c r="X38" s="45"/>
    </row>
    <row r="39" spans="2:24" ht="13.5" customHeight="1">
      <c r="B39" s="44"/>
      <c r="D39" s="9"/>
      <c r="E39" s="9"/>
      <c r="F39" s="9"/>
      <c r="G39" s="9"/>
      <c r="H39" s="9"/>
      <c r="I39" s="9"/>
      <c r="J39" s="9"/>
      <c r="K39" s="9"/>
      <c r="L39" s="9"/>
      <c r="M39" s="9"/>
      <c r="X39" s="45"/>
    </row>
    <row r="40" spans="2:24" ht="13.5" customHeight="1">
      <c r="B40" s="44"/>
      <c r="D40" s="321" t="s">
        <v>121</v>
      </c>
      <c r="E40" s="321"/>
      <c r="F40" s="321"/>
      <c r="G40" s="321"/>
      <c r="H40" s="321"/>
      <c r="I40" s="321"/>
      <c r="J40" s="321"/>
      <c r="K40" s="321"/>
      <c r="X40" s="45"/>
    </row>
    <row r="41" spans="2:24" ht="13.5" customHeight="1">
      <c r="B41" s="44"/>
      <c r="D41" s="332" t="s">
        <v>108</v>
      </c>
      <c r="E41" s="332" t="s">
        <v>109</v>
      </c>
      <c r="F41" s="327" t="s">
        <v>112</v>
      </c>
      <c r="G41" s="327"/>
      <c r="H41" s="322" t="s">
        <v>114</v>
      </c>
      <c r="I41" s="323"/>
      <c r="J41" s="41" t="s">
        <v>116</v>
      </c>
      <c r="K41" s="41" t="s">
        <v>118</v>
      </c>
      <c r="L41" s="40" t="s">
        <v>120</v>
      </c>
      <c r="P41" s="321" t="s">
        <v>135</v>
      </c>
      <c r="Q41" s="321"/>
      <c r="R41" s="321"/>
      <c r="S41" s="321"/>
      <c r="T41" s="321"/>
      <c r="X41" s="45"/>
    </row>
    <row r="42" spans="2:24" ht="13.5" customHeight="1">
      <c r="B42" s="44"/>
      <c r="D42" s="332"/>
      <c r="E42" s="332"/>
      <c r="F42" s="335">
        <v>1</v>
      </c>
      <c r="G42" s="335"/>
      <c r="H42" s="333">
        <v>2</v>
      </c>
      <c r="I42" s="334"/>
      <c r="J42" s="42">
        <v>3</v>
      </c>
      <c r="K42" s="42">
        <v>4</v>
      </c>
      <c r="L42" s="42">
        <v>5</v>
      </c>
      <c r="P42" s="327" t="s">
        <v>121</v>
      </c>
      <c r="Q42" s="327"/>
      <c r="R42" s="327"/>
      <c r="S42" s="327" t="s">
        <v>134</v>
      </c>
      <c r="T42" s="327"/>
      <c r="X42" s="45"/>
    </row>
    <row r="43" spans="2:24" ht="13.5" customHeight="1">
      <c r="B43" s="44"/>
      <c r="D43" s="14" t="s">
        <v>111</v>
      </c>
      <c r="E43" s="16">
        <v>1</v>
      </c>
      <c r="F43" s="313">
        <v>2</v>
      </c>
      <c r="G43" s="313"/>
      <c r="H43" s="347">
        <v>3</v>
      </c>
      <c r="I43" s="348"/>
      <c r="J43" s="38">
        <v>4</v>
      </c>
      <c r="K43" s="43">
        <v>5</v>
      </c>
      <c r="L43" s="37">
        <v>6</v>
      </c>
      <c r="P43" s="314" t="s">
        <v>136</v>
      </c>
      <c r="Q43" s="314"/>
      <c r="R43" s="314"/>
      <c r="S43" s="312" t="s">
        <v>137</v>
      </c>
      <c r="T43" s="312"/>
      <c r="X43" s="45"/>
    </row>
    <row r="44" spans="2:24" ht="13.5" customHeight="1">
      <c r="B44" s="44"/>
      <c r="D44" s="14" t="s">
        <v>113</v>
      </c>
      <c r="E44" s="16">
        <v>2</v>
      </c>
      <c r="F44" s="313">
        <v>3</v>
      </c>
      <c r="G44" s="313"/>
      <c r="H44" s="347">
        <v>4</v>
      </c>
      <c r="I44" s="348"/>
      <c r="J44" s="43">
        <v>5</v>
      </c>
      <c r="K44" s="37">
        <v>6</v>
      </c>
      <c r="L44" s="37">
        <v>7</v>
      </c>
      <c r="P44" s="344" t="s">
        <v>138</v>
      </c>
      <c r="Q44" s="344"/>
      <c r="R44" s="344"/>
      <c r="S44" s="312" t="s">
        <v>139</v>
      </c>
      <c r="T44" s="312"/>
      <c r="X44" s="45"/>
    </row>
    <row r="45" spans="2:24" ht="13.5" customHeight="1">
      <c r="B45" s="44"/>
      <c r="D45" s="14" t="s">
        <v>115</v>
      </c>
      <c r="E45" s="16">
        <v>3</v>
      </c>
      <c r="F45" s="313">
        <v>4</v>
      </c>
      <c r="G45" s="313"/>
      <c r="H45" s="328">
        <v>5</v>
      </c>
      <c r="I45" s="329"/>
      <c r="J45" s="37">
        <v>6</v>
      </c>
      <c r="K45" s="37">
        <v>7</v>
      </c>
      <c r="L45" s="39">
        <v>8</v>
      </c>
      <c r="P45" s="349">
        <v>5</v>
      </c>
      <c r="Q45" s="349"/>
      <c r="R45" s="349"/>
      <c r="S45" s="312" t="s">
        <v>140</v>
      </c>
      <c r="T45" s="312"/>
      <c r="X45" s="45"/>
    </row>
    <row r="46" spans="2:24" ht="13.5" customHeight="1">
      <c r="B46" s="44"/>
      <c r="D46" s="14" t="s">
        <v>117</v>
      </c>
      <c r="E46" s="16">
        <v>4</v>
      </c>
      <c r="F46" s="349">
        <v>5</v>
      </c>
      <c r="G46" s="349"/>
      <c r="H46" s="345">
        <v>6</v>
      </c>
      <c r="I46" s="346"/>
      <c r="J46" s="37">
        <v>7</v>
      </c>
      <c r="K46" s="39">
        <v>8</v>
      </c>
      <c r="L46" s="39">
        <v>9</v>
      </c>
      <c r="P46" s="313" t="s">
        <v>141</v>
      </c>
      <c r="Q46" s="313"/>
      <c r="R46" s="313"/>
      <c r="S46" s="312" t="s">
        <v>142</v>
      </c>
      <c r="T46" s="312"/>
      <c r="X46" s="45"/>
    </row>
    <row r="47" spans="2:24" ht="13.5" customHeight="1">
      <c r="B47" s="44"/>
      <c r="D47" s="14" t="s">
        <v>119</v>
      </c>
      <c r="E47" s="16">
        <v>5</v>
      </c>
      <c r="F47" s="344">
        <v>6</v>
      </c>
      <c r="G47" s="344"/>
      <c r="H47" s="345">
        <v>7</v>
      </c>
      <c r="I47" s="346"/>
      <c r="J47" s="39">
        <v>8</v>
      </c>
      <c r="K47" s="39">
        <v>9</v>
      </c>
      <c r="L47" s="39">
        <v>10</v>
      </c>
      <c r="X47" s="45"/>
    </row>
    <row r="48" spans="2:24" ht="13.5" customHeight="1" thickBot="1">
      <c r="B48" s="17"/>
      <c r="C48" s="18"/>
      <c r="D48" s="19"/>
      <c r="E48" s="19"/>
      <c r="F48" s="19"/>
      <c r="G48" s="19"/>
      <c r="H48" s="19"/>
      <c r="I48" s="19"/>
      <c r="J48" s="19"/>
      <c r="K48" s="19"/>
      <c r="L48" s="19"/>
      <c r="M48" s="19"/>
      <c r="N48" s="18"/>
      <c r="O48" s="18"/>
      <c r="P48" s="18"/>
      <c r="Q48" s="18"/>
      <c r="R48" s="18"/>
      <c r="S48" s="18"/>
      <c r="T48" s="18"/>
      <c r="U48" s="18"/>
      <c r="V48" s="18"/>
      <c r="W48" s="18"/>
      <c r="X48" s="20"/>
    </row>
    <row r="49" spans="2:18" ht="16.5" customHeight="1">
      <c r="D49" s="9"/>
      <c r="F49" s="9"/>
      <c r="G49" s="9"/>
      <c r="H49" s="9"/>
      <c r="I49" s="9"/>
      <c r="J49" s="9"/>
      <c r="K49" s="9"/>
      <c r="L49" s="9"/>
      <c r="M49" s="9"/>
      <c r="N49" s="9"/>
      <c r="O49" s="9"/>
      <c r="P49" s="9"/>
      <c r="Q49" s="9"/>
      <c r="R49" s="9"/>
    </row>
    <row r="50" spans="2:18" ht="16.5" customHeight="1">
      <c r="D50" s="9"/>
      <c r="F50" s="9"/>
      <c r="G50" s="9"/>
      <c r="H50" s="9"/>
      <c r="I50" s="9"/>
      <c r="J50" s="9"/>
      <c r="K50" s="9"/>
      <c r="L50" s="9"/>
      <c r="M50" s="9"/>
      <c r="N50" s="9"/>
      <c r="O50" s="9"/>
      <c r="P50" s="9"/>
      <c r="Q50" s="9"/>
      <c r="R50" s="9"/>
    </row>
    <row r="51" spans="2:18" ht="12.75" customHeight="1">
      <c r="D51" s="9"/>
      <c r="F51" s="9"/>
      <c r="G51" s="9"/>
      <c r="H51" s="9"/>
      <c r="I51" s="9"/>
      <c r="J51" s="9"/>
      <c r="K51" s="9"/>
      <c r="L51" s="9"/>
      <c r="M51" s="9"/>
      <c r="N51" s="9"/>
      <c r="O51" s="9"/>
      <c r="P51" s="9"/>
      <c r="Q51" s="9"/>
      <c r="R51" s="9"/>
    </row>
    <row r="52" spans="2:18" ht="27.95" hidden="1">
      <c r="B52" s="11" t="s">
        <v>160</v>
      </c>
      <c r="D52" s="9"/>
      <c r="F52" s="9"/>
      <c r="G52" s="9"/>
      <c r="H52" s="9"/>
      <c r="I52" s="9"/>
      <c r="J52" s="9"/>
      <c r="K52" s="9"/>
      <c r="L52" s="9"/>
      <c r="M52" s="9"/>
      <c r="N52" s="9"/>
      <c r="O52" s="9"/>
      <c r="P52" s="9"/>
      <c r="Q52" s="9"/>
      <c r="R52" s="9"/>
    </row>
    <row r="53" spans="2:18" hidden="1">
      <c r="B53" s="11" t="s">
        <v>159</v>
      </c>
      <c r="D53" s="21"/>
      <c r="F53" s="9"/>
      <c r="G53" s="21"/>
      <c r="H53" s="21"/>
      <c r="I53" s="21"/>
      <c r="J53" s="21"/>
      <c r="K53" s="21"/>
      <c r="L53" s="21"/>
      <c r="M53" s="21"/>
      <c r="N53" s="21"/>
      <c r="O53" s="21"/>
      <c r="P53" s="21"/>
      <c r="Q53" s="21"/>
      <c r="R53" s="21"/>
    </row>
    <row r="54" spans="2:18" ht="27.95" hidden="1">
      <c r="B54" s="11" t="s">
        <v>161</v>
      </c>
      <c r="D54" s="9"/>
      <c r="F54" s="9"/>
      <c r="G54" s="9"/>
      <c r="H54" s="9"/>
      <c r="I54" s="9"/>
      <c r="J54" s="9"/>
      <c r="K54" s="9"/>
      <c r="L54" s="9"/>
      <c r="M54" s="9"/>
      <c r="N54" s="9"/>
      <c r="O54" s="9"/>
      <c r="P54" s="9"/>
      <c r="Q54" s="9"/>
      <c r="R54" s="9"/>
    </row>
    <row r="55" spans="2:18">
      <c r="D55" s="9"/>
      <c r="F55" s="9"/>
      <c r="G55" s="9"/>
      <c r="H55" s="9"/>
      <c r="I55" s="9"/>
      <c r="J55" s="9"/>
      <c r="K55" s="9"/>
      <c r="L55" s="9"/>
      <c r="M55" s="9"/>
      <c r="N55" s="9"/>
      <c r="O55" s="9"/>
      <c r="P55" s="9"/>
      <c r="Q55" s="9"/>
      <c r="R55" s="9"/>
    </row>
    <row r="56" spans="2:18">
      <c r="D56" s="9"/>
      <c r="F56" s="9"/>
      <c r="G56" s="9"/>
      <c r="H56" s="9"/>
      <c r="I56" s="9"/>
      <c r="J56" s="9"/>
      <c r="K56" s="9"/>
      <c r="L56" s="9"/>
      <c r="M56" s="9"/>
      <c r="N56" s="9"/>
      <c r="O56" s="9"/>
      <c r="P56" s="9"/>
      <c r="Q56" s="9"/>
      <c r="R56" s="9"/>
    </row>
    <row r="57" spans="2:18">
      <c r="D57" s="9"/>
      <c r="F57" s="9"/>
      <c r="G57" s="9"/>
      <c r="H57" s="9"/>
      <c r="I57" s="9"/>
      <c r="J57" s="9"/>
      <c r="K57" s="9"/>
      <c r="L57" s="9"/>
      <c r="M57" s="9"/>
      <c r="N57" s="9"/>
      <c r="O57" s="9"/>
      <c r="P57" s="9"/>
      <c r="Q57" s="9"/>
      <c r="R57" s="9"/>
    </row>
    <row r="58" spans="2:18" ht="12.75" customHeight="1">
      <c r="D58" s="9"/>
    </row>
    <row r="59" spans="2:18">
      <c r="D59" s="9"/>
    </row>
  </sheetData>
  <mergeCells count="49">
    <mergeCell ref="W2:X4"/>
    <mergeCell ref="B7:X8"/>
    <mergeCell ref="F47:G47"/>
    <mergeCell ref="H47:I47"/>
    <mergeCell ref="P42:R42"/>
    <mergeCell ref="H44:I44"/>
    <mergeCell ref="H43:I43"/>
    <mergeCell ref="F45:G45"/>
    <mergeCell ref="F46:G46"/>
    <mergeCell ref="P45:R45"/>
    <mergeCell ref="H46:I46"/>
    <mergeCell ref="P44:R44"/>
    <mergeCell ref="L33:M33"/>
    <mergeCell ref="J33:K33"/>
    <mergeCell ref="J36:K36"/>
    <mergeCell ref="S42:T42"/>
    <mergeCell ref="J37:K37"/>
    <mergeCell ref="P41:T41"/>
    <mergeCell ref="B2:B4"/>
    <mergeCell ref="C2:V4"/>
    <mergeCell ref="E41:E42"/>
    <mergeCell ref="H42:I42"/>
    <mergeCell ref="J38:K38"/>
    <mergeCell ref="L38:M38"/>
    <mergeCell ref="D41:D42"/>
    <mergeCell ref="F42:G42"/>
    <mergeCell ref="E33:E38"/>
    <mergeCell ref="S43:T43"/>
    <mergeCell ref="F43:G43"/>
    <mergeCell ref="S44:T44"/>
    <mergeCell ref="S45:T45"/>
    <mergeCell ref="H45:I45"/>
    <mergeCell ref="F44:G44"/>
    <mergeCell ref="S46:T46"/>
    <mergeCell ref="P46:R46"/>
    <mergeCell ref="P43:R43"/>
    <mergeCell ref="B9:R9"/>
    <mergeCell ref="B6:X6"/>
    <mergeCell ref="F32:G32"/>
    <mergeCell ref="J32:M32"/>
    <mergeCell ref="H41:I41"/>
    <mergeCell ref="J34:K34"/>
    <mergeCell ref="J35:K35"/>
    <mergeCell ref="L36:M36"/>
    <mergeCell ref="L37:M37"/>
    <mergeCell ref="D40:K40"/>
    <mergeCell ref="F41:G41"/>
    <mergeCell ref="L34:M34"/>
    <mergeCell ref="L35:M35"/>
  </mergeCells>
  <phoneticPr fontId="1" type="noConversion"/>
  <conditionalFormatting sqref="K11:K30">
    <cfRule type="cellIs" dxfId="16" priority="41" stopIfTrue="1" operator="equal">
      <formula>"EXTREMO"</formula>
    </cfRule>
    <cfRule type="cellIs" dxfId="15" priority="42" stopIfTrue="1" operator="equal">
      <formula>"ALTO"</formula>
    </cfRule>
    <cfRule type="cellIs" dxfId="14" priority="43" stopIfTrue="1" operator="equal">
      <formula>"MEDIO"</formula>
    </cfRule>
    <cfRule type="cellIs" dxfId="13" priority="44" stopIfTrue="1" operator="equal">
      <formula>"BAJO"</formula>
    </cfRule>
  </conditionalFormatting>
  <conditionalFormatting sqref="R11:R30">
    <cfRule type="cellIs" dxfId="12" priority="81" stopIfTrue="1" operator="equal">
      <formula>"EXTREMO"</formula>
    </cfRule>
    <cfRule type="cellIs" dxfId="11" priority="82" stopIfTrue="1" operator="equal">
      <formula>"ALTO"</formula>
    </cfRule>
    <cfRule type="cellIs" dxfId="10" priority="83" stopIfTrue="1" operator="equal">
      <formula>"MEDIO"</formula>
    </cfRule>
    <cfRule type="cellIs" dxfId="9" priority="84" stopIfTrue="1" operator="equal">
      <formula>"BAJO"</formula>
    </cfRule>
  </conditionalFormatting>
  <dataValidations count="1">
    <dataValidation type="list" allowBlank="1" showInputMessage="1" showErrorMessage="1" sqref="L11:L30"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7" min="1" max="23" man="1"/>
    <brk id="26" min="1" max="2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5"/>
  <sheetViews>
    <sheetView showGridLines="0" topLeftCell="A13" zoomScale="66" zoomScaleNormal="66" zoomScalePageLayoutView="70" workbookViewId="0">
      <selection activeCell="G16" sqref="G16:H34"/>
    </sheetView>
  </sheetViews>
  <sheetFormatPr defaultColWidth="10.85546875" defaultRowHeight="15.6"/>
  <cols>
    <col min="1" max="1" width="2.85546875" style="131" customWidth="1"/>
    <col min="2" max="2" width="41.7109375" style="131" customWidth="1"/>
    <col min="3" max="3" width="15.85546875" style="131" customWidth="1"/>
    <col min="4" max="4" width="13.140625" style="131" customWidth="1"/>
    <col min="5" max="5" width="16.42578125" style="131" customWidth="1"/>
    <col min="6" max="6" width="14.85546875" style="131" customWidth="1"/>
    <col min="7" max="7" width="17.42578125" style="131" customWidth="1"/>
    <col min="8" max="8" width="14.42578125" style="131" customWidth="1"/>
    <col min="9" max="9" width="15.85546875" style="131" customWidth="1"/>
    <col min="10" max="10" width="9.42578125" style="131" customWidth="1"/>
    <col min="11" max="16" width="14" style="131" customWidth="1"/>
    <col min="17" max="17" width="18.7109375" style="131" customWidth="1"/>
    <col min="18" max="18" width="20.85546875" style="132" customWidth="1"/>
    <col min="19" max="16384" width="10.85546875" style="131"/>
  </cols>
  <sheetData>
    <row r="2" spans="2:26" ht="48.75" customHeight="1">
      <c r="B2" s="264"/>
      <c r="C2" s="266" t="s">
        <v>16</v>
      </c>
      <c r="D2" s="267"/>
      <c r="E2" s="267"/>
      <c r="F2" s="267"/>
      <c r="G2" s="267"/>
      <c r="H2" s="267"/>
      <c r="I2" s="267"/>
      <c r="J2" s="267"/>
      <c r="K2" s="267"/>
      <c r="L2" s="267"/>
      <c r="M2" s="267"/>
      <c r="N2" s="267"/>
      <c r="O2" s="267"/>
      <c r="P2" s="268"/>
      <c r="Q2" s="229" t="s">
        <v>1</v>
      </c>
      <c r="R2" s="230"/>
    </row>
    <row r="3" spans="2:26" ht="30" customHeight="1">
      <c r="B3" s="264"/>
      <c r="C3" s="269"/>
      <c r="D3" s="261"/>
      <c r="E3" s="261"/>
      <c r="F3" s="261"/>
      <c r="G3" s="261"/>
      <c r="H3" s="261"/>
      <c r="I3" s="261"/>
      <c r="J3" s="261"/>
      <c r="K3" s="261"/>
      <c r="L3" s="261"/>
      <c r="M3" s="261"/>
      <c r="N3" s="261"/>
      <c r="O3" s="261"/>
      <c r="P3" s="270"/>
      <c r="Q3" s="231"/>
      <c r="R3" s="232"/>
    </row>
    <row r="4" spans="2:26" ht="39.75" customHeight="1">
      <c r="B4" s="264"/>
      <c r="C4" s="271"/>
      <c r="D4" s="272"/>
      <c r="E4" s="272"/>
      <c r="F4" s="272"/>
      <c r="G4" s="272"/>
      <c r="H4" s="272"/>
      <c r="I4" s="272"/>
      <c r="J4" s="272"/>
      <c r="K4" s="272"/>
      <c r="L4" s="272"/>
      <c r="M4" s="272"/>
      <c r="N4" s="272"/>
      <c r="O4" s="272"/>
      <c r="P4" s="273"/>
      <c r="Q4" s="233"/>
      <c r="R4" s="234"/>
    </row>
    <row r="5" spans="2:26" ht="15.95" thickBot="1"/>
    <row r="6" spans="2:26" ht="78.75" customHeight="1" thickBot="1">
      <c r="B6" s="257" t="str">
        <f>+EVALUACION!B6</f>
        <v>Objeto Contractual:  Gestionar e implementar acciones y procesos de prevención de violencia en el contexto familiar, sexual y otras vulneraciones, así como la promoción de los derechos de las niñas, los niños, adolescentes y las familias de la localidad de Los Mártires.</v>
      </c>
      <c r="C6" s="258"/>
      <c r="D6" s="258"/>
      <c r="E6" s="258"/>
      <c r="F6" s="258"/>
      <c r="G6" s="258"/>
      <c r="H6" s="258"/>
      <c r="I6" s="258"/>
      <c r="J6" s="258"/>
      <c r="K6" s="258"/>
      <c r="L6" s="258"/>
      <c r="M6" s="258"/>
      <c r="N6" s="258"/>
      <c r="O6" s="258"/>
      <c r="P6" s="258"/>
      <c r="Q6" s="258"/>
      <c r="R6" s="259"/>
      <c r="S6" s="133"/>
      <c r="T6" s="133"/>
      <c r="U6" s="133"/>
      <c r="V6" s="133"/>
      <c r="W6" s="133"/>
      <c r="X6" s="133"/>
      <c r="Y6" s="133"/>
      <c r="Z6" s="133"/>
    </row>
    <row r="7" spans="2:26" ht="24.75" customHeight="1">
      <c r="B7" s="260" t="s">
        <v>19</v>
      </c>
      <c r="C7" s="261"/>
      <c r="D7" s="261"/>
      <c r="E7" s="261"/>
      <c r="F7" s="261"/>
      <c r="G7" s="261"/>
      <c r="H7" s="261"/>
      <c r="I7" s="261"/>
      <c r="J7" s="261"/>
      <c r="K7" s="261"/>
      <c r="L7" s="261"/>
      <c r="M7" s="261"/>
      <c r="N7" s="261"/>
      <c r="O7" s="261"/>
      <c r="P7" s="261"/>
      <c r="Q7" s="261"/>
      <c r="R7" s="262"/>
    </row>
    <row r="8" spans="2:26">
      <c r="B8" s="352" t="s">
        <v>165</v>
      </c>
      <c r="C8" s="353"/>
      <c r="D8" s="353"/>
      <c r="E8" s="353"/>
      <c r="F8" s="353"/>
      <c r="G8" s="353"/>
      <c r="H8" s="353"/>
      <c r="I8" s="353"/>
      <c r="J8" s="353"/>
      <c r="K8" s="353"/>
      <c r="L8" s="353"/>
      <c r="M8" s="353"/>
      <c r="N8" s="353"/>
      <c r="O8" s="353"/>
      <c r="P8" s="353"/>
      <c r="Q8" s="353"/>
      <c r="R8" s="353"/>
    </row>
    <row r="9" spans="2:26" ht="34.5" customHeight="1">
      <c r="B9" s="274" t="s">
        <v>166</v>
      </c>
      <c r="C9" s="275"/>
      <c r="D9" s="275"/>
      <c r="E9" s="275"/>
      <c r="F9" s="275"/>
      <c r="G9" s="275"/>
      <c r="H9" s="275"/>
      <c r="I9" s="275"/>
      <c r="J9" s="275"/>
      <c r="K9" s="275"/>
      <c r="L9" s="275"/>
      <c r="M9" s="275"/>
      <c r="N9" s="275"/>
      <c r="O9" s="275"/>
      <c r="P9" s="275"/>
      <c r="Q9" s="275"/>
      <c r="R9" s="275"/>
    </row>
    <row r="10" spans="2:26">
      <c r="B10" s="352" t="s">
        <v>167</v>
      </c>
      <c r="C10" s="353"/>
      <c r="D10" s="353"/>
      <c r="E10" s="353"/>
      <c r="F10" s="353"/>
      <c r="G10" s="353"/>
      <c r="H10" s="353"/>
      <c r="I10" s="353"/>
      <c r="J10" s="353"/>
      <c r="K10" s="353"/>
      <c r="L10" s="353"/>
      <c r="M10" s="353"/>
      <c r="N10" s="353"/>
      <c r="O10" s="353"/>
      <c r="P10" s="353"/>
      <c r="Q10" s="353"/>
      <c r="R10" s="353"/>
    </row>
    <row r="11" spans="2:26">
      <c r="B11" s="134"/>
      <c r="R11" s="135"/>
    </row>
    <row r="12" spans="2:26">
      <c r="B12" s="134"/>
      <c r="R12" s="135"/>
    </row>
    <row r="13" spans="2:26">
      <c r="B13" s="134"/>
      <c r="R13" s="135"/>
    </row>
    <row r="14" spans="2:26" ht="7.5" customHeight="1" thickBot="1">
      <c r="B14" s="134"/>
      <c r="R14" s="135"/>
    </row>
    <row r="15" spans="2:26" ht="93.75" customHeight="1" thickBot="1">
      <c r="B15" s="82" t="s">
        <v>79</v>
      </c>
      <c r="C15" s="212" t="s">
        <v>80</v>
      </c>
      <c r="D15" s="212"/>
      <c r="E15" s="212"/>
      <c r="F15" s="212"/>
      <c r="G15" s="212" t="s">
        <v>152</v>
      </c>
      <c r="H15" s="212"/>
      <c r="I15" s="119" t="s">
        <v>82</v>
      </c>
      <c r="J15" s="119" t="s">
        <v>83</v>
      </c>
      <c r="K15" s="119" t="s">
        <v>84</v>
      </c>
      <c r="L15" s="119" t="s">
        <v>85</v>
      </c>
      <c r="M15" s="119" t="s">
        <v>153</v>
      </c>
      <c r="N15" s="136" t="s">
        <v>154</v>
      </c>
      <c r="O15" s="136" t="s">
        <v>155</v>
      </c>
      <c r="P15" s="136" t="s">
        <v>156</v>
      </c>
      <c r="Q15" s="119" t="s">
        <v>168</v>
      </c>
      <c r="R15" s="137" t="s">
        <v>158</v>
      </c>
    </row>
    <row r="16" spans="2:26" s="138" customFormat="1" ht="77.099999999999994" customHeight="1" thickBot="1">
      <c r="B16" s="150" t="str">
        <f>+EVALUACION!B17</f>
        <v>PLANEACIÓN</v>
      </c>
      <c r="C16" s="265" t="str">
        <f>+EVALUACION!C17</f>
        <v xml:space="preserve">Requisitos habilitantes inapropiados para el proceso de selección </v>
      </c>
      <c r="D16" s="265"/>
      <c r="E16" s="265"/>
      <c r="F16" s="265"/>
      <c r="G16" s="263" t="s">
        <v>169</v>
      </c>
      <c r="H16" s="263"/>
      <c r="I16" s="116">
        <f>+EVALUACION!I17</f>
        <v>2</v>
      </c>
      <c r="J16" s="116">
        <f>+EVALUACION!J17</f>
        <v>4</v>
      </c>
      <c r="K16" s="116">
        <f>+I16+J16</f>
        <v>6</v>
      </c>
      <c r="L16" s="116" t="str">
        <f>IF(K16&lt;=4,"BAJO",IF(K16=5,"MEDIO",IF(K16=6,"ALTO",IF(K16=7,"ALTO","EXTREMO"))))</f>
        <v>ALTO</v>
      </c>
      <c r="M16" s="116" t="s">
        <v>170</v>
      </c>
      <c r="N16" s="117" t="s">
        <v>171</v>
      </c>
      <c r="O16" s="117" t="s">
        <v>172</v>
      </c>
      <c r="P16" s="117" t="s">
        <v>173</v>
      </c>
      <c r="Q16" s="152" t="s">
        <v>174</v>
      </c>
      <c r="R16" s="153" t="s">
        <v>175</v>
      </c>
    </row>
    <row r="17" spans="2:18" s="138" customFormat="1" ht="57.75" customHeight="1" thickBot="1">
      <c r="B17" s="151" t="str">
        <f>+EVALUACION!B18</f>
        <v>PLANEACIÓN</v>
      </c>
      <c r="C17" s="255" t="str">
        <f>+EVALUACION!C18</f>
        <v>Inadecuado análisis  económico estimativo del valor del contrato</v>
      </c>
      <c r="D17" s="255"/>
      <c r="E17" s="255"/>
      <c r="F17" s="255"/>
      <c r="G17" s="256" t="s">
        <v>176</v>
      </c>
      <c r="H17" s="256"/>
      <c r="I17" s="117">
        <f>+EVALUACION!I18</f>
        <v>2</v>
      </c>
      <c r="J17" s="117">
        <f>+EVALUACION!J18</f>
        <v>3</v>
      </c>
      <c r="K17" s="117">
        <f>+I17+J17</f>
        <v>5</v>
      </c>
      <c r="L17" s="117" t="str">
        <f>IF(K17&lt;=4,"BAJO",IF(K17=5,"MEDIO",IF(K17=6,"ALTO",IF(K17=7,"ALTO","EXTREMO"))))</f>
        <v>MEDIO</v>
      </c>
      <c r="M17" s="116" t="s">
        <v>170</v>
      </c>
      <c r="N17" s="117" t="s">
        <v>171</v>
      </c>
      <c r="O17" s="117" t="s">
        <v>172</v>
      </c>
      <c r="P17" s="117" t="s">
        <v>173</v>
      </c>
      <c r="Q17" s="117" t="s">
        <v>177</v>
      </c>
      <c r="R17" s="130" t="s">
        <v>178</v>
      </c>
    </row>
    <row r="18" spans="2:18" s="138" customFormat="1" ht="57.75" customHeight="1" thickBot="1">
      <c r="B18" s="151" t="str">
        <f>+EVALUACION!B19</f>
        <v>PLANEACIÓN</v>
      </c>
      <c r="C18" s="255" t="str">
        <f>+EVALUACION!C19</f>
        <v xml:space="preserve">Inadecuada  descripción del bien o servicio requerido </v>
      </c>
      <c r="D18" s="255"/>
      <c r="E18" s="255"/>
      <c r="F18" s="255"/>
      <c r="G18" s="256" t="s">
        <v>179</v>
      </c>
      <c r="H18" s="256"/>
      <c r="I18" s="117">
        <f>+EVALUACION!I19</f>
        <v>2</v>
      </c>
      <c r="J18" s="117">
        <f>+EVALUACION!J19</f>
        <v>2</v>
      </c>
      <c r="K18" s="117">
        <f t="shared" ref="K18:K29" si="0">+I18+J18</f>
        <v>4</v>
      </c>
      <c r="L18" s="117" t="str">
        <f t="shared" ref="L18:L35" si="1">IF(K18&lt;=4,"BAJO",IF(K18=5,"MEDIO",IF(K18=6,"ALTO",IF(K18=7,"ALTO","EXTREMO"))))</f>
        <v>BAJO</v>
      </c>
      <c r="M18" s="116" t="s">
        <v>170</v>
      </c>
      <c r="N18" s="117" t="s">
        <v>171</v>
      </c>
      <c r="O18" s="117" t="s">
        <v>172</v>
      </c>
      <c r="P18" s="117" t="s">
        <v>173</v>
      </c>
      <c r="Q18" s="117" t="s">
        <v>180</v>
      </c>
      <c r="R18" s="153" t="s">
        <v>181</v>
      </c>
    </row>
    <row r="19" spans="2:18" s="138" customFormat="1" ht="57.75" customHeight="1" thickBot="1">
      <c r="B19" s="151" t="str">
        <f>+EVALUACION!B20</f>
        <v>PLANEACIÓN</v>
      </c>
      <c r="C19" s="255" t="str">
        <f>+EVALUACION!C20</f>
        <v xml:space="preserve">Falta de profundidad en el estudio de sector no identificandose claramente aspectos de oferta y demanda </v>
      </c>
      <c r="D19" s="255"/>
      <c r="E19" s="255"/>
      <c r="F19" s="255"/>
      <c r="G19" s="256" t="s">
        <v>182</v>
      </c>
      <c r="H19" s="256"/>
      <c r="I19" s="117">
        <f>+EVALUACION!I20</f>
        <v>1</v>
      </c>
      <c r="J19" s="117">
        <f>+EVALUACION!J20</f>
        <v>2</v>
      </c>
      <c r="K19" s="117">
        <f t="shared" si="0"/>
        <v>3</v>
      </c>
      <c r="L19" s="117" t="str">
        <f t="shared" si="1"/>
        <v>BAJO</v>
      </c>
      <c r="M19" s="116" t="s">
        <v>170</v>
      </c>
      <c r="N19" s="117" t="s">
        <v>171</v>
      </c>
      <c r="O19" s="117" t="s">
        <v>172</v>
      </c>
      <c r="P19" s="117" t="s">
        <v>173</v>
      </c>
      <c r="Q19" s="117" t="s">
        <v>183</v>
      </c>
      <c r="R19" s="153" t="s">
        <v>184</v>
      </c>
    </row>
    <row r="20" spans="2:18" s="138" customFormat="1" ht="57.75" customHeight="1" thickBot="1">
      <c r="B20" s="151" t="str">
        <f>+EVALUACION!B21</f>
        <v>PLANEACIÓN</v>
      </c>
      <c r="C20" s="255" t="str">
        <f>+EVALUACION!C21</f>
        <v>Ausencia de fundamentación de la justificación y conveniencia de la contratación</v>
      </c>
      <c r="D20" s="255"/>
      <c r="E20" s="255"/>
      <c r="F20" s="255"/>
      <c r="G20" s="256" t="s">
        <v>185</v>
      </c>
      <c r="H20" s="256"/>
      <c r="I20" s="117">
        <f>+EVALUACION!I21</f>
        <v>2</v>
      </c>
      <c r="J20" s="117">
        <f>+EVALUACION!J21</f>
        <v>2</v>
      </c>
      <c r="K20" s="117">
        <f t="shared" si="0"/>
        <v>4</v>
      </c>
      <c r="L20" s="117" t="str">
        <f t="shared" si="1"/>
        <v>BAJO</v>
      </c>
      <c r="M20" s="116" t="s">
        <v>170</v>
      </c>
      <c r="N20" s="117" t="s">
        <v>171</v>
      </c>
      <c r="O20" s="117" t="s">
        <v>172</v>
      </c>
      <c r="P20" s="117" t="s">
        <v>173</v>
      </c>
      <c r="Q20" s="117" t="s">
        <v>183</v>
      </c>
      <c r="R20" s="153" t="s">
        <v>184</v>
      </c>
    </row>
    <row r="21" spans="2:18" s="138" customFormat="1" ht="57.75" customHeight="1" thickBot="1">
      <c r="B21" s="151" t="str">
        <f>+EVALUACION!B22</f>
        <v>PLANEACIÓN</v>
      </c>
      <c r="C21" s="255" t="str">
        <f>+EVALUACION!C22</f>
        <v>Inadecuada identificación de las condiciones contractuales</v>
      </c>
      <c r="D21" s="255"/>
      <c r="E21" s="255"/>
      <c r="F21" s="255"/>
      <c r="G21" s="256" t="s">
        <v>186</v>
      </c>
      <c r="H21" s="256"/>
      <c r="I21" s="117">
        <f>+EVALUACION!I22</f>
        <v>2</v>
      </c>
      <c r="J21" s="117">
        <f>+EVALUACION!J22</f>
        <v>3</v>
      </c>
      <c r="K21" s="117">
        <f t="shared" si="0"/>
        <v>5</v>
      </c>
      <c r="L21" s="117" t="str">
        <f t="shared" si="1"/>
        <v>MEDIO</v>
      </c>
      <c r="M21" s="116" t="s">
        <v>170</v>
      </c>
      <c r="N21" s="117" t="s">
        <v>171</v>
      </c>
      <c r="O21" s="117" t="s">
        <v>172</v>
      </c>
      <c r="P21" s="117" t="s">
        <v>173</v>
      </c>
      <c r="Q21" s="117" t="s">
        <v>183</v>
      </c>
      <c r="R21" s="153" t="s">
        <v>184</v>
      </c>
    </row>
    <row r="22" spans="2:18" s="138" customFormat="1" ht="57.75" customHeight="1" thickBot="1">
      <c r="B22" s="151" t="str">
        <f>+EVALUACION!B23</f>
        <v>SELECCIÓN</v>
      </c>
      <c r="C22" s="255" t="str">
        <f>+EVALUACION!C23</f>
        <v>Falta de claridad en la elaboración de los actos administrativos</v>
      </c>
      <c r="D22" s="255"/>
      <c r="E22" s="255"/>
      <c r="F22" s="255"/>
      <c r="G22" s="256" t="s">
        <v>187</v>
      </c>
      <c r="H22" s="256"/>
      <c r="I22" s="117">
        <f>+EVALUACION!I23</f>
        <v>1</v>
      </c>
      <c r="J22" s="117">
        <f>+EVALUACION!J23</f>
        <v>2</v>
      </c>
      <c r="K22" s="117">
        <f t="shared" si="0"/>
        <v>3</v>
      </c>
      <c r="L22" s="117" t="str">
        <f t="shared" si="1"/>
        <v>BAJO</v>
      </c>
      <c r="M22" s="116" t="s">
        <v>170</v>
      </c>
      <c r="N22" s="117" t="s">
        <v>188</v>
      </c>
      <c r="O22" s="117" t="s">
        <v>172</v>
      </c>
      <c r="P22" s="117" t="s">
        <v>173</v>
      </c>
      <c r="Q22" s="117" t="s">
        <v>189</v>
      </c>
      <c r="R22" s="130" t="s">
        <v>190</v>
      </c>
    </row>
    <row r="23" spans="2:18" s="138" customFormat="1" ht="57.75" customHeight="1" thickBot="1">
      <c r="B23" s="151" t="str">
        <f>+EVALUACION!B24</f>
        <v>SELECCIÓN</v>
      </c>
      <c r="C23" s="255" t="str">
        <f>+EVALUACION!C24</f>
        <v>Contestación inoportuna a todas las observaciones formuladas a los documentos de la contratación</v>
      </c>
      <c r="D23" s="255"/>
      <c r="E23" s="255"/>
      <c r="F23" s="255"/>
      <c r="G23" s="256" t="s">
        <v>191</v>
      </c>
      <c r="H23" s="256"/>
      <c r="I23" s="117">
        <f>+EVALUACION!I24</f>
        <v>1</v>
      </c>
      <c r="J23" s="117">
        <f>+EVALUACION!J24</f>
        <v>2</v>
      </c>
      <c r="K23" s="117">
        <f t="shared" si="0"/>
        <v>3</v>
      </c>
      <c r="L23" s="117" t="str">
        <f t="shared" si="1"/>
        <v>BAJO</v>
      </c>
      <c r="M23" s="116" t="s">
        <v>170</v>
      </c>
      <c r="N23" s="117" t="s">
        <v>192</v>
      </c>
      <c r="O23" s="117" t="s">
        <v>172</v>
      </c>
      <c r="P23" s="117" t="s">
        <v>173</v>
      </c>
      <c r="Q23" s="117" t="s">
        <v>193</v>
      </c>
      <c r="R23" s="130" t="s">
        <v>190</v>
      </c>
    </row>
    <row r="24" spans="2:18" s="138" customFormat="1" ht="57.75" customHeight="1" thickBot="1">
      <c r="B24" s="151" t="str">
        <f>+EVALUACION!B25</f>
        <v>SELECCIÓN</v>
      </c>
      <c r="C24" s="255" t="str">
        <f>+EVALUACION!C25</f>
        <v>No publicación de la documentación del proceso de selección en el SECOP</v>
      </c>
      <c r="D24" s="255"/>
      <c r="E24" s="255"/>
      <c r="F24" s="255"/>
      <c r="G24" s="256" t="s">
        <v>194</v>
      </c>
      <c r="H24" s="256"/>
      <c r="I24" s="117">
        <f>+EVALUACION!I25</f>
        <v>1</v>
      </c>
      <c r="J24" s="117">
        <f>+EVALUACION!J25</f>
        <v>2</v>
      </c>
      <c r="K24" s="117">
        <f t="shared" si="0"/>
        <v>3</v>
      </c>
      <c r="L24" s="117" t="str">
        <f t="shared" si="1"/>
        <v>BAJO</v>
      </c>
      <c r="M24" s="116" t="s">
        <v>170</v>
      </c>
      <c r="N24" s="117" t="s">
        <v>192</v>
      </c>
      <c r="O24" s="117" t="s">
        <v>173</v>
      </c>
      <c r="P24" s="117" t="s">
        <v>195</v>
      </c>
      <c r="Q24" s="117" t="s">
        <v>196</v>
      </c>
      <c r="R24" s="130" t="s">
        <v>190</v>
      </c>
    </row>
    <row r="25" spans="2:18" s="138" customFormat="1" ht="57.75" customHeight="1">
      <c r="B25" s="151" t="str">
        <f>+EVALUACION!B26</f>
        <v>SELECCIÓN</v>
      </c>
      <c r="C25" s="255" t="str">
        <f>+EVALUACION!C26</f>
        <v>Confabulacion de los proponentes (Colusión)</v>
      </c>
      <c r="D25" s="255"/>
      <c r="E25" s="255"/>
      <c r="F25" s="255"/>
      <c r="G25" s="256" t="s">
        <v>197</v>
      </c>
      <c r="H25" s="256"/>
      <c r="I25" s="117">
        <f>+EVALUACION!I26</f>
        <v>2</v>
      </c>
      <c r="J25" s="117">
        <f>+EVALUACION!J26</f>
        <v>4</v>
      </c>
      <c r="K25" s="117">
        <f t="shared" si="0"/>
        <v>6</v>
      </c>
      <c r="L25" s="117" t="str">
        <f t="shared" si="1"/>
        <v>ALTO</v>
      </c>
      <c r="M25" s="116" t="s">
        <v>170</v>
      </c>
      <c r="N25" s="117" t="s">
        <v>192</v>
      </c>
      <c r="O25" s="117" t="s">
        <v>173</v>
      </c>
      <c r="P25" s="117" t="s">
        <v>198</v>
      </c>
      <c r="Q25" s="117" t="s">
        <v>199</v>
      </c>
      <c r="R25" s="130" t="s">
        <v>200</v>
      </c>
    </row>
    <row r="26" spans="2:18" s="138" customFormat="1" ht="57.75" customHeight="1">
      <c r="B26" s="151" t="str">
        <f>+EVALUACION!B27</f>
        <v>CONTRATACIÓN</v>
      </c>
      <c r="C26" s="255" t="str">
        <f>+EVALUACION!C27</f>
        <v xml:space="preserve">Riesgo de que no se firme el contrato. </v>
      </c>
      <c r="D26" s="255"/>
      <c r="E26" s="255"/>
      <c r="F26" s="255"/>
      <c r="G26" s="256" t="s">
        <v>201</v>
      </c>
      <c r="H26" s="256"/>
      <c r="I26" s="117">
        <f>+EVALUACION!I27</f>
        <v>1</v>
      </c>
      <c r="J26" s="117">
        <f>+EVALUACION!J27</f>
        <v>2</v>
      </c>
      <c r="K26" s="117">
        <f t="shared" si="0"/>
        <v>3</v>
      </c>
      <c r="L26" s="117" t="str">
        <f t="shared" si="1"/>
        <v>BAJO</v>
      </c>
      <c r="M26" s="117" t="s">
        <v>202</v>
      </c>
      <c r="N26" s="117" t="s">
        <v>203</v>
      </c>
      <c r="O26" s="117" t="s">
        <v>173</v>
      </c>
      <c r="P26" s="117" t="s">
        <v>195</v>
      </c>
      <c r="Q26" s="117" t="s">
        <v>204</v>
      </c>
      <c r="R26" s="130" t="s">
        <v>205</v>
      </c>
    </row>
    <row r="27" spans="2:18" s="138" customFormat="1" ht="57.75" customHeight="1">
      <c r="B27" s="151" t="str">
        <f>+EVALUACION!B28</f>
        <v>CONTRATACIÓN</v>
      </c>
      <c r="C27" s="255" t="str">
        <f>+EVALUACION!C28</f>
        <v>Falta de constitución o constitución tardía de la garantía única. Aceptación de garantías que no se ajustan a lo contemplado en el contrato</v>
      </c>
      <c r="D27" s="255"/>
      <c r="E27" s="255"/>
      <c r="F27" s="255"/>
      <c r="G27" s="256" t="s">
        <v>187</v>
      </c>
      <c r="H27" s="256"/>
      <c r="I27" s="117">
        <f>+EVALUACION!I28</f>
        <v>1</v>
      </c>
      <c r="J27" s="117">
        <f>+EVALUACION!J28</f>
        <v>3</v>
      </c>
      <c r="K27" s="117">
        <f t="shared" si="0"/>
        <v>4</v>
      </c>
      <c r="L27" s="117" t="str">
        <f t="shared" si="1"/>
        <v>BAJO</v>
      </c>
      <c r="M27" s="117" t="s">
        <v>202</v>
      </c>
      <c r="N27" s="117" t="s">
        <v>203</v>
      </c>
      <c r="O27" s="117" t="s">
        <v>173</v>
      </c>
      <c r="P27" s="117" t="s">
        <v>195</v>
      </c>
      <c r="Q27" s="117" t="s">
        <v>204</v>
      </c>
      <c r="R27" s="130" t="s">
        <v>205</v>
      </c>
    </row>
    <row r="28" spans="2:18" s="138" customFormat="1" ht="57.75" customHeight="1">
      <c r="B28" s="151" t="str">
        <f>+EVALUACION!B29</f>
        <v>CONTRATACIÓN</v>
      </c>
      <c r="C28" s="255" t="str">
        <f>+EVALUACION!C29</f>
        <v>Falta de solicitud o solicitud tardía del registro  presupuestal</v>
      </c>
      <c r="D28" s="255"/>
      <c r="E28" s="255"/>
      <c r="F28" s="255"/>
      <c r="G28" s="256" t="s">
        <v>206</v>
      </c>
      <c r="H28" s="256"/>
      <c r="I28" s="117">
        <f>+EVALUACION!I29</f>
        <v>2</v>
      </c>
      <c r="J28" s="117">
        <f>+EVALUACION!J29</f>
        <v>3</v>
      </c>
      <c r="K28" s="117">
        <f t="shared" si="0"/>
        <v>5</v>
      </c>
      <c r="L28" s="117" t="str">
        <f t="shared" si="1"/>
        <v>MEDIO</v>
      </c>
      <c r="M28" s="117" t="s">
        <v>202</v>
      </c>
      <c r="N28" s="117" t="s">
        <v>188</v>
      </c>
      <c r="O28" s="117" t="s">
        <v>173</v>
      </c>
      <c r="P28" s="117" t="s">
        <v>195</v>
      </c>
      <c r="Q28" s="117" t="s">
        <v>189</v>
      </c>
      <c r="R28" s="130" t="s">
        <v>190</v>
      </c>
    </row>
    <row r="29" spans="2:18" s="138" customFormat="1" ht="57.75" customHeight="1">
      <c r="B29" s="151" t="str">
        <f>+EVALUACION!B30</f>
        <v>EJECUCIÓN</v>
      </c>
      <c r="C29" s="255" t="str">
        <f>+EVALUACION!C30</f>
        <v>Fluctuaciones del valor de la moneda</v>
      </c>
      <c r="D29" s="255"/>
      <c r="E29" s="255"/>
      <c r="F29" s="255"/>
      <c r="G29" s="256" t="s">
        <v>207</v>
      </c>
      <c r="H29" s="256"/>
      <c r="I29" s="117">
        <f>+EVALUACION!I30</f>
        <v>1</v>
      </c>
      <c r="J29" s="117">
        <f>+EVALUACION!J30</f>
        <v>2</v>
      </c>
      <c r="K29" s="117">
        <f t="shared" si="0"/>
        <v>3</v>
      </c>
      <c r="L29" s="117" t="str">
        <f t="shared" si="1"/>
        <v>BAJO</v>
      </c>
      <c r="M29" s="117" t="s">
        <v>202</v>
      </c>
      <c r="N29" s="117" t="s">
        <v>208</v>
      </c>
      <c r="O29" s="117" t="s">
        <v>209</v>
      </c>
      <c r="P29" s="117" t="s">
        <v>210</v>
      </c>
      <c r="Q29" s="117" t="s">
        <v>211</v>
      </c>
      <c r="R29" s="130" t="s">
        <v>212</v>
      </c>
    </row>
    <row r="30" spans="2:18" s="138" customFormat="1" ht="57.75" customHeight="1">
      <c r="B30" s="151" t="str">
        <f>+EVALUACION!B31</f>
        <v>EJECUCIÓN</v>
      </c>
      <c r="C30" s="255" t="str">
        <f>+EVALUACION!C31</f>
        <v>Variación de los precios del mercado</v>
      </c>
      <c r="D30" s="255"/>
      <c r="E30" s="255"/>
      <c r="F30" s="255"/>
      <c r="G30" s="256" t="s">
        <v>207</v>
      </c>
      <c r="H30" s="256"/>
      <c r="I30" s="117">
        <f>+EVALUACION!I31</f>
        <v>1</v>
      </c>
      <c r="J30" s="117">
        <f>+EVALUACION!J31</f>
        <v>2</v>
      </c>
      <c r="K30" s="117">
        <f t="shared" ref="K30:K35" si="2">+I30+J30</f>
        <v>3</v>
      </c>
      <c r="L30" s="117" t="str">
        <f t="shared" si="1"/>
        <v>BAJO</v>
      </c>
      <c r="M30" s="117" t="s">
        <v>202</v>
      </c>
      <c r="N30" s="117" t="s">
        <v>208</v>
      </c>
      <c r="O30" s="117" t="s">
        <v>209</v>
      </c>
      <c r="P30" s="117" t="s">
        <v>210</v>
      </c>
      <c r="Q30" s="117" t="s">
        <v>211</v>
      </c>
      <c r="R30" s="130" t="s">
        <v>212</v>
      </c>
    </row>
    <row r="31" spans="2:18" s="138" customFormat="1" ht="57.75" customHeight="1">
      <c r="B31" s="151" t="str">
        <f>+EVALUACION!B32</f>
        <v>EJECUCIÓN</v>
      </c>
      <c r="C31" s="255" t="str">
        <f>+EVALUACION!C32</f>
        <v>Cancelación de pedidos.</v>
      </c>
      <c r="D31" s="255"/>
      <c r="E31" s="255"/>
      <c r="F31" s="255"/>
      <c r="G31" s="256" t="s">
        <v>213</v>
      </c>
      <c r="H31" s="256"/>
      <c r="I31" s="117">
        <f>+EVALUACION!I32</f>
        <v>1</v>
      </c>
      <c r="J31" s="117">
        <f>+EVALUACION!J32</f>
        <v>3</v>
      </c>
      <c r="K31" s="117">
        <f t="shared" si="2"/>
        <v>4</v>
      </c>
      <c r="L31" s="117" t="str">
        <f t="shared" si="1"/>
        <v>BAJO</v>
      </c>
      <c r="M31" s="117" t="s">
        <v>170</v>
      </c>
      <c r="N31" s="117" t="s">
        <v>208</v>
      </c>
      <c r="O31" s="117" t="s">
        <v>209</v>
      </c>
      <c r="P31" s="117" t="s">
        <v>210</v>
      </c>
      <c r="Q31" s="117" t="s">
        <v>214</v>
      </c>
      <c r="R31" s="130" t="s">
        <v>215</v>
      </c>
    </row>
    <row r="32" spans="2:18" s="138" customFormat="1" ht="57.75" customHeight="1">
      <c r="B32" s="151" t="str">
        <f>+EVALUACION!B33</f>
        <v>EJECUCIÓN</v>
      </c>
      <c r="C32" s="255" t="str">
        <f>+EVALUACION!C33</f>
        <v>Variación en la disponibilidad o en el costo de los insumos necesarios para prestar los servicios.</v>
      </c>
      <c r="D32" s="255"/>
      <c r="E32" s="255"/>
      <c r="F32" s="255"/>
      <c r="G32" s="256" t="s">
        <v>207</v>
      </c>
      <c r="H32" s="256"/>
      <c r="I32" s="117">
        <f>+EVALUACION!I33</f>
        <v>1</v>
      </c>
      <c r="J32" s="117">
        <f>+EVALUACION!J33</f>
        <v>3</v>
      </c>
      <c r="K32" s="117">
        <f t="shared" si="2"/>
        <v>4</v>
      </c>
      <c r="L32" s="117" t="str">
        <f t="shared" si="1"/>
        <v>BAJO</v>
      </c>
      <c r="M32" s="117" t="s">
        <v>202</v>
      </c>
      <c r="N32" s="117" t="s">
        <v>208</v>
      </c>
      <c r="O32" s="117" t="s">
        <v>209</v>
      </c>
      <c r="P32" s="117" t="s">
        <v>210</v>
      </c>
      <c r="Q32" s="117" t="s">
        <v>216</v>
      </c>
      <c r="R32" s="130" t="s">
        <v>217</v>
      </c>
    </row>
    <row r="33" spans="2:23" s="138" customFormat="1" ht="57.75" customHeight="1">
      <c r="B33" s="151" t="str">
        <f>+EVALUACION!B34</f>
        <v>EJECUCIÓN</v>
      </c>
      <c r="C33" s="255" t="str">
        <f>+EVALUACION!C34</f>
        <v>Daños a los bienes</v>
      </c>
      <c r="D33" s="255"/>
      <c r="E33" s="255"/>
      <c r="F33" s="255"/>
      <c r="G33" s="256" t="s">
        <v>207</v>
      </c>
      <c r="H33" s="256"/>
      <c r="I33" s="117">
        <f>+EVALUACION!I34</f>
        <v>1</v>
      </c>
      <c r="J33" s="117">
        <f>+EVALUACION!J34</f>
        <v>2</v>
      </c>
      <c r="K33" s="117">
        <f t="shared" si="2"/>
        <v>3</v>
      </c>
      <c r="L33" s="117" t="str">
        <f t="shared" si="1"/>
        <v>BAJO</v>
      </c>
      <c r="M33" s="117" t="s">
        <v>170</v>
      </c>
      <c r="N33" s="117" t="s">
        <v>208</v>
      </c>
      <c r="O33" s="117" t="s">
        <v>209</v>
      </c>
      <c r="P33" s="117" t="s">
        <v>210</v>
      </c>
      <c r="Q33" s="117" t="s">
        <v>218</v>
      </c>
      <c r="R33" s="130" t="s">
        <v>217</v>
      </c>
    </row>
    <row r="34" spans="2:23" s="138" customFormat="1" ht="57.75" customHeight="1">
      <c r="B34" s="151" t="str">
        <f>+EVALUACION!B35</f>
        <v>EJECUCIÓN</v>
      </c>
      <c r="C34" s="255" t="str">
        <f>+EVALUACION!C35</f>
        <v>Incumplimiento de la administración en los pagos.</v>
      </c>
      <c r="D34" s="255"/>
      <c r="E34" s="255"/>
      <c r="F34" s="255"/>
      <c r="G34" s="256" t="s">
        <v>219</v>
      </c>
      <c r="H34" s="256"/>
      <c r="I34" s="117">
        <f>+EVALUACION!I35</f>
        <v>1</v>
      </c>
      <c r="J34" s="117">
        <f>+EVALUACION!J35</f>
        <v>3</v>
      </c>
      <c r="K34" s="117">
        <f t="shared" si="2"/>
        <v>4</v>
      </c>
      <c r="L34" s="117" t="str">
        <f t="shared" si="1"/>
        <v>BAJO</v>
      </c>
      <c r="M34" s="117" t="s">
        <v>202</v>
      </c>
      <c r="N34" s="117" t="s">
        <v>220</v>
      </c>
      <c r="O34" s="117" t="s">
        <v>209</v>
      </c>
      <c r="P34" s="117" t="s">
        <v>210</v>
      </c>
      <c r="Q34" s="152" t="s">
        <v>221</v>
      </c>
      <c r="R34" s="117" t="s">
        <v>222</v>
      </c>
    </row>
    <row r="35" spans="2:23" s="138" customFormat="1" ht="57.75" customHeight="1" thickBot="1">
      <c r="B35" s="118">
        <f>+EVALUACION!B42</f>
        <v>0</v>
      </c>
      <c r="C35" s="310">
        <f>+EVALUACION!C42</f>
        <v>0</v>
      </c>
      <c r="D35" s="310"/>
      <c r="E35" s="310"/>
      <c r="F35" s="310"/>
      <c r="G35" s="310"/>
      <c r="H35" s="310"/>
      <c r="I35" s="94">
        <f>+EVALUACION!I42</f>
        <v>0</v>
      </c>
      <c r="J35" s="94">
        <f>+EVALUACION!J42</f>
        <v>0</v>
      </c>
      <c r="K35" s="94">
        <f t="shared" si="2"/>
        <v>0</v>
      </c>
      <c r="L35" s="94" t="str">
        <f t="shared" si="1"/>
        <v>BAJO</v>
      </c>
      <c r="M35" s="94"/>
      <c r="N35" s="94"/>
      <c r="O35" s="94"/>
      <c r="P35" s="94"/>
      <c r="Q35" s="94"/>
      <c r="R35" s="96"/>
    </row>
    <row r="36" spans="2:23" ht="12.75" customHeight="1">
      <c r="B36" s="134"/>
      <c r="R36" s="135"/>
    </row>
    <row r="37" spans="2:23">
      <c r="B37" s="134"/>
      <c r="C37" s="283" t="s">
        <v>135</v>
      </c>
      <c r="D37" s="283"/>
      <c r="E37" s="283"/>
      <c r="F37" s="283"/>
      <c r="H37" s="284" t="s">
        <v>164</v>
      </c>
      <c r="I37" s="284"/>
      <c r="J37" s="284"/>
      <c r="K37" s="284"/>
      <c r="L37" s="139"/>
      <c r="M37" s="139"/>
      <c r="N37" s="139"/>
      <c r="O37" s="139"/>
      <c r="P37" s="139"/>
      <c r="Q37" s="139"/>
      <c r="R37" s="135"/>
    </row>
    <row r="38" spans="2:23" ht="19.5" customHeight="1">
      <c r="B38" s="235" t="s">
        <v>107</v>
      </c>
      <c r="C38" s="289" t="s">
        <v>108</v>
      </c>
      <c r="D38" s="296"/>
      <c r="E38" s="290"/>
      <c r="F38" s="140" t="s">
        <v>109</v>
      </c>
      <c r="H38" s="289" t="s">
        <v>110</v>
      </c>
      <c r="I38" s="290"/>
      <c r="J38" s="289" t="s">
        <v>109</v>
      </c>
      <c r="K38" s="290"/>
      <c r="L38" s="141"/>
      <c r="M38" s="141"/>
      <c r="N38" s="284" t="s">
        <v>135</v>
      </c>
      <c r="O38" s="284"/>
      <c r="P38" s="284"/>
      <c r="Q38" s="141"/>
      <c r="R38" s="135"/>
    </row>
    <row r="39" spans="2:23" ht="21" customHeight="1">
      <c r="B39" s="235"/>
      <c r="C39" s="276" t="s">
        <v>111</v>
      </c>
      <c r="D39" s="277"/>
      <c r="E39" s="278"/>
      <c r="F39" s="86">
        <v>1</v>
      </c>
      <c r="H39" s="276" t="s">
        <v>112</v>
      </c>
      <c r="I39" s="278"/>
      <c r="J39" s="276">
        <v>1</v>
      </c>
      <c r="K39" s="278"/>
      <c r="L39" s="141"/>
      <c r="M39" s="141"/>
      <c r="N39" s="285" t="s">
        <v>121</v>
      </c>
      <c r="O39" s="286"/>
      <c r="P39" s="143" t="s">
        <v>134</v>
      </c>
      <c r="Q39" s="141"/>
      <c r="R39" s="135"/>
    </row>
    <row r="40" spans="2:23" ht="15.75" customHeight="1">
      <c r="B40" s="235"/>
      <c r="C40" s="276" t="s">
        <v>113</v>
      </c>
      <c r="D40" s="277"/>
      <c r="E40" s="278"/>
      <c r="F40" s="86">
        <v>2</v>
      </c>
      <c r="H40" s="276" t="s">
        <v>114</v>
      </c>
      <c r="I40" s="278"/>
      <c r="J40" s="276">
        <v>2</v>
      </c>
      <c r="K40" s="278"/>
      <c r="L40" s="141"/>
      <c r="M40" s="141"/>
      <c r="N40" s="287" t="s">
        <v>136</v>
      </c>
      <c r="O40" s="288"/>
      <c r="P40" s="144" t="s">
        <v>137</v>
      </c>
      <c r="Q40" s="141"/>
      <c r="R40" s="135"/>
      <c r="T40" s="145"/>
      <c r="U40" s="145"/>
      <c r="V40" s="145"/>
      <c r="W40" s="145"/>
    </row>
    <row r="41" spans="2:23" ht="24.75" customHeight="1">
      <c r="B41" s="235"/>
      <c r="C41" s="276" t="s">
        <v>115</v>
      </c>
      <c r="D41" s="277"/>
      <c r="E41" s="278"/>
      <c r="F41" s="86">
        <v>3</v>
      </c>
      <c r="H41" s="276" t="s">
        <v>116</v>
      </c>
      <c r="I41" s="278"/>
      <c r="J41" s="276">
        <v>3</v>
      </c>
      <c r="K41" s="278"/>
      <c r="L41" s="141"/>
      <c r="M41" s="141"/>
      <c r="N41" s="291" t="s">
        <v>138</v>
      </c>
      <c r="O41" s="292"/>
      <c r="P41" s="144" t="s">
        <v>139</v>
      </c>
      <c r="Q41" s="141"/>
      <c r="R41" s="135"/>
    </row>
    <row r="42" spans="2:23" ht="18" customHeight="1">
      <c r="B42" s="235"/>
      <c r="C42" s="276" t="s">
        <v>117</v>
      </c>
      <c r="D42" s="277"/>
      <c r="E42" s="278"/>
      <c r="F42" s="86">
        <v>4</v>
      </c>
      <c r="H42" s="276" t="s">
        <v>118</v>
      </c>
      <c r="I42" s="278"/>
      <c r="J42" s="276">
        <v>4</v>
      </c>
      <c r="K42" s="278"/>
      <c r="L42" s="141"/>
      <c r="M42" s="141"/>
      <c r="N42" s="281">
        <v>5</v>
      </c>
      <c r="O42" s="282"/>
      <c r="P42" s="144" t="s">
        <v>140</v>
      </c>
      <c r="Q42" s="141"/>
      <c r="R42" s="135"/>
    </row>
    <row r="43" spans="2:23" ht="21" customHeight="1" thickBot="1">
      <c r="B43" s="235"/>
      <c r="C43" s="276" t="s">
        <v>119</v>
      </c>
      <c r="D43" s="277"/>
      <c r="E43" s="278"/>
      <c r="F43" s="86">
        <v>5</v>
      </c>
      <c r="H43" s="276" t="s">
        <v>120</v>
      </c>
      <c r="I43" s="278"/>
      <c r="J43" s="276">
        <v>5</v>
      </c>
      <c r="K43" s="278"/>
      <c r="L43" s="141"/>
      <c r="M43" s="141"/>
      <c r="N43" s="293" t="s">
        <v>141</v>
      </c>
      <c r="O43" s="294"/>
      <c r="P43" s="146" t="s">
        <v>142</v>
      </c>
      <c r="Q43" s="141"/>
      <c r="R43" s="135"/>
    </row>
    <row r="44" spans="2:23">
      <c r="B44" s="134"/>
      <c r="R44" s="135"/>
    </row>
    <row r="45" spans="2:23" ht="18" customHeight="1">
      <c r="B45" s="134"/>
      <c r="C45" s="284" t="s">
        <v>121</v>
      </c>
      <c r="D45" s="284"/>
      <c r="E45" s="284"/>
      <c r="F45" s="284"/>
      <c r="G45" s="284"/>
      <c r="H45" s="284"/>
      <c r="I45" s="284"/>
      <c r="J45" s="284"/>
      <c r="K45" s="284"/>
      <c r="L45" s="284"/>
      <c r="M45" s="284"/>
      <c r="N45" s="284"/>
      <c r="O45" s="284"/>
      <c r="P45" s="284"/>
      <c r="Q45" s="284"/>
      <c r="R45" s="135"/>
    </row>
    <row r="46" spans="2:23" ht="68.25" customHeight="1">
      <c r="B46" s="134"/>
      <c r="C46" s="276" t="s">
        <v>122</v>
      </c>
      <c r="D46" s="277"/>
      <c r="E46" s="277"/>
      <c r="F46" s="278"/>
      <c r="G46" s="276" t="s">
        <v>123</v>
      </c>
      <c r="H46" s="278"/>
      <c r="I46" s="276" t="s">
        <v>124</v>
      </c>
      <c r="J46" s="277"/>
      <c r="K46" s="278"/>
      <c r="L46" s="276" t="s">
        <v>125</v>
      </c>
      <c r="M46" s="278"/>
      <c r="N46" s="276" t="s">
        <v>126</v>
      </c>
      <c r="O46" s="278"/>
      <c r="P46" s="276" t="s">
        <v>127</v>
      </c>
      <c r="Q46" s="278"/>
      <c r="R46" s="135"/>
    </row>
    <row r="47" spans="2:23" ht="60" customHeight="1">
      <c r="B47" s="134"/>
      <c r="C47" s="276" t="s">
        <v>128</v>
      </c>
      <c r="D47" s="277"/>
      <c r="E47" s="277"/>
      <c r="F47" s="278"/>
      <c r="G47" s="276" t="s">
        <v>129</v>
      </c>
      <c r="H47" s="278"/>
      <c r="I47" s="276" t="s">
        <v>130</v>
      </c>
      <c r="J47" s="277"/>
      <c r="K47" s="278"/>
      <c r="L47" s="276" t="s">
        <v>131</v>
      </c>
      <c r="M47" s="278"/>
      <c r="N47" s="276" t="s">
        <v>132</v>
      </c>
      <c r="O47" s="278"/>
      <c r="P47" s="276" t="s">
        <v>133</v>
      </c>
      <c r="Q47" s="278"/>
      <c r="R47" s="135"/>
    </row>
    <row r="48" spans="2:23">
      <c r="B48" s="134"/>
      <c r="C48" s="298" t="s">
        <v>108</v>
      </c>
      <c r="D48" s="299"/>
      <c r="E48" s="300"/>
      <c r="F48" s="304" t="s">
        <v>109</v>
      </c>
      <c r="G48" s="285" t="s">
        <v>112</v>
      </c>
      <c r="H48" s="286"/>
      <c r="I48" s="285" t="s">
        <v>114</v>
      </c>
      <c r="J48" s="311"/>
      <c r="K48" s="286"/>
      <c r="L48" s="285" t="s">
        <v>116</v>
      </c>
      <c r="M48" s="286"/>
      <c r="N48" s="285" t="s">
        <v>118</v>
      </c>
      <c r="O48" s="286"/>
      <c r="P48" s="289" t="s">
        <v>120</v>
      </c>
      <c r="Q48" s="290"/>
      <c r="R48" s="135"/>
    </row>
    <row r="49" spans="2:18">
      <c r="B49" s="134"/>
      <c r="C49" s="301"/>
      <c r="D49" s="302"/>
      <c r="E49" s="303"/>
      <c r="F49" s="305"/>
      <c r="G49" s="306">
        <v>1</v>
      </c>
      <c r="H49" s="307"/>
      <c r="I49" s="306">
        <v>2</v>
      </c>
      <c r="J49" s="309"/>
      <c r="K49" s="307"/>
      <c r="L49" s="306">
        <v>3</v>
      </c>
      <c r="M49" s="307"/>
      <c r="N49" s="306">
        <v>4</v>
      </c>
      <c r="O49" s="307"/>
      <c r="P49" s="306">
        <v>5</v>
      </c>
      <c r="Q49" s="307"/>
      <c r="R49" s="135"/>
    </row>
    <row r="50" spans="2:18" ht="19.5" customHeight="1">
      <c r="B50" s="134"/>
      <c r="C50" s="276" t="s">
        <v>111</v>
      </c>
      <c r="D50" s="277"/>
      <c r="E50" s="278"/>
      <c r="F50" s="142">
        <v>1</v>
      </c>
      <c r="G50" s="279">
        <v>2</v>
      </c>
      <c r="H50" s="280"/>
      <c r="I50" s="279">
        <v>3</v>
      </c>
      <c r="J50" s="308"/>
      <c r="K50" s="280"/>
      <c r="L50" s="279">
        <v>4</v>
      </c>
      <c r="M50" s="280"/>
      <c r="N50" s="281">
        <v>5</v>
      </c>
      <c r="O50" s="282"/>
      <c r="P50" s="291">
        <v>6</v>
      </c>
      <c r="Q50" s="292"/>
      <c r="R50" s="135"/>
    </row>
    <row r="51" spans="2:18" ht="21.75" customHeight="1">
      <c r="B51" s="134"/>
      <c r="C51" s="276" t="s">
        <v>113</v>
      </c>
      <c r="D51" s="277"/>
      <c r="E51" s="278"/>
      <c r="F51" s="142">
        <v>2</v>
      </c>
      <c r="G51" s="279">
        <v>3</v>
      </c>
      <c r="H51" s="280"/>
      <c r="I51" s="279">
        <v>4</v>
      </c>
      <c r="J51" s="308"/>
      <c r="K51" s="280"/>
      <c r="L51" s="281">
        <v>5</v>
      </c>
      <c r="M51" s="282"/>
      <c r="N51" s="291">
        <v>6</v>
      </c>
      <c r="O51" s="292"/>
      <c r="P51" s="291">
        <v>7</v>
      </c>
      <c r="Q51" s="292"/>
      <c r="R51" s="135"/>
    </row>
    <row r="52" spans="2:18" ht="21" customHeight="1">
      <c r="B52" s="134"/>
      <c r="C52" s="276" t="s">
        <v>115</v>
      </c>
      <c r="D52" s="277"/>
      <c r="E52" s="278"/>
      <c r="F52" s="142">
        <v>3</v>
      </c>
      <c r="G52" s="279">
        <v>4</v>
      </c>
      <c r="H52" s="280"/>
      <c r="I52" s="281">
        <v>5</v>
      </c>
      <c r="J52" s="297"/>
      <c r="K52" s="282"/>
      <c r="L52" s="291">
        <v>6</v>
      </c>
      <c r="M52" s="292"/>
      <c r="N52" s="291">
        <v>7</v>
      </c>
      <c r="O52" s="292"/>
      <c r="P52" s="287">
        <v>8</v>
      </c>
      <c r="Q52" s="288"/>
      <c r="R52" s="135"/>
    </row>
    <row r="53" spans="2:18" ht="21" customHeight="1">
      <c r="B53" s="134"/>
      <c r="C53" s="276" t="s">
        <v>117</v>
      </c>
      <c r="D53" s="277"/>
      <c r="E53" s="278"/>
      <c r="F53" s="142">
        <v>4</v>
      </c>
      <c r="G53" s="281">
        <v>5</v>
      </c>
      <c r="H53" s="282"/>
      <c r="I53" s="291">
        <v>6</v>
      </c>
      <c r="J53" s="295"/>
      <c r="K53" s="292"/>
      <c r="L53" s="291">
        <v>7</v>
      </c>
      <c r="M53" s="292"/>
      <c r="N53" s="287">
        <v>8</v>
      </c>
      <c r="O53" s="288"/>
      <c r="P53" s="287">
        <v>9</v>
      </c>
      <c r="Q53" s="288"/>
      <c r="R53" s="135"/>
    </row>
    <row r="54" spans="2:18" ht="21" customHeight="1">
      <c r="B54" s="134"/>
      <c r="C54" s="276" t="s">
        <v>119</v>
      </c>
      <c r="D54" s="277"/>
      <c r="E54" s="278"/>
      <c r="F54" s="142">
        <v>5</v>
      </c>
      <c r="G54" s="291">
        <v>6</v>
      </c>
      <c r="H54" s="292"/>
      <c r="I54" s="291">
        <v>7</v>
      </c>
      <c r="J54" s="295"/>
      <c r="K54" s="292"/>
      <c r="L54" s="287">
        <v>8</v>
      </c>
      <c r="M54" s="288"/>
      <c r="N54" s="287">
        <v>9</v>
      </c>
      <c r="O54" s="288"/>
      <c r="P54" s="287">
        <v>10</v>
      </c>
      <c r="Q54" s="288"/>
      <c r="R54" s="135"/>
    </row>
    <row r="55" spans="2:18" ht="15.95" thickBot="1">
      <c r="B55" s="147"/>
      <c r="C55" s="148"/>
      <c r="D55" s="148"/>
      <c r="E55" s="148"/>
      <c r="F55" s="148"/>
      <c r="G55" s="148"/>
      <c r="H55" s="148"/>
      <c r="I55" s="148"/>
      <c r="J55" s="148"/>
      <c r="K55" s="148"/>
      <c r="L55" s="148"/>
      <c r="M55" s="148"/>
      <c r="N55" s="148"/>
      <c r="O55" s="148"/>
      <c r="P55" s="148"/>
      <c r="Q55" s="148"/>
      <c r="R55" s="149"/>
    </row>
  </sheetData>
  <mergeCells count="132">
    <mergeCell ref="C34:F34"/>
    <mergeCell ref="G34:H34"/>
    <mergeCell ref="C35:F35"/>
    <mergeCell ref="I53:K53"/>
    <mergeCell ref="C45:Q45"/>
    <mergeCell ref="G48:H48"/>
    <mergeCell ref="G49:H49"/>
    <mergeCell ref="G50:H50"/>
    <mergeCell ref="G35:H35"/>
    <mergeCell ref="P50:Q50"/>
    <mergeCell ref="P51:Q51"/>
    <mergeCell ref="I48:K48"/>
    <mergeCell ref="P49:Q49"/>
    <mergeCell ref="N48:O48"/>
    <mergeCell ref="P48:Q48"/>
    <mergeCell ref="P52:Q52"/>
    <mergeCell ref="P53:Q53"/>
    <mergeCell ref="L54:M54"/>
    <mergeCell ref="L52:M52"/>
    <mergeCell ref="L49:M49"/>
    <mergeCell ref="G54:H54"/>
    <mergeCell ref="I51:K51"/>
    <mergeCell ref="N49:O49"/>
    <mergeCell ref="N50:O50"/>
    <mergeCell ref="N51:O51"/>
    <mergeCell ref="N52:O52"/>
    <mergeCell ref="N53:O53"/>
    <mergeCell ref="L53:M53"/>
    <mergeCell ref="L50:M50"/>
    <mergeCell ref="L51:M51"/>
    <mergeCell ref="I49:K49"/>
    <mergeCell ref="I50:K50"/>
    <mergeCell ref="B38:B43"/>
    <mergeCell ref="C38:E38"/>
    <mergeCell ref="H38:I38"/>
    <mergeCell ref="C50:E50"/>
    <mergeCell ref="C51:E51"/>
    <mergeCell ref="C52:E52"/>
    <mergeCell ref="C46:F46"/>
    <mergeCell ref="C47:F47"/>
    <mergeCell ref="I52:K52"/>
    <mergeCell ref="C42:E42"/>
    <mergeCell ref="C43:E43"/>
    <mergeCell ref="H43:I43"/>
    <mergeCell ref="J43:K43"/>
    <mergeCell ref="C48:E49"/>
    <mergeCell ref="J42:K42"/>
    <mergeCell ref="F48:F49"/>
    <mergeCell ref="H42:I42"/>
    <mergeCell ref="G46:H46"/>
    <mergeCell ref="G47:H47"/>
    <mergeCell ref="I46:K46"/>
    <mergeCell ref="I47:K47"/>
    <mergeCell ref="J39:K39"/>
    <mergeCell ref="C40:E40"/>
    <mergeCell ref="H40:I40"/>
    <mergeCell ref="C54:E54"/>
    <mergeCell ref="N38:P38"/>
    <mergeCell ref="N39:O39"/>
    <mergeCell ref="N40:O40"/>
    <mergeCell ref="C41:E41"/>
    <mergeCell ref="H41:I41"/>
    <mergeCell ref="J41:K41"/>
    <mergeCell ref="J38:K38"/>
    <mergeCell ref="C39:E39"/>
    <mergeCell ref="J40:K40"/>
    <mergeCell ref="N41:O41"/>
    <mergeCell ref="N46:O46"/>
    <mergeCell ref="N47:O47"/>
    <mergeCell ref="L46:M46"/>
    <mergeCell ref="L47:M47"/>
    <mergeCell ref="N42:O42"/>
    <mergeCell ref="N43:O43"/>
    <mergeCell ref="P46:Q46"/>
    <mergeCell ref="P47:Q47"/>
    <mergeCell ref="L48:M48"/>
    <mergeCell ref="I54:K54"/>
    <mergeCell ref="P54:Q54"/>
    <mergeCell ref="N54:O54"/>
    <mergeCell ref="G51:H51"/>
    <mergeCell ref="C25:F25"/>
    <mergeCell ref="G25:H25"/>
    <mergeCell ref="G31:H31"/>
    <mergeCell ref="C32:F32"/>
    <mergeCell ref="G32:H32"/>
    <mergeCell ref="C33:F33"/>
    <mergeCell ref="G33:H33"/>
    <mergeCell ref="C53:E53"/>
    <mergeCell ref="G52:H52"/>
    <mergeCell ref="G53:H53"/>
    <mergeCell ref="G30:H30"/>
    <mergeCell ref="C31:F31"/>
    <mergeCell ref="H39:I39"/>
    <mergeCell ref="C37:F37"/>
    <mergeCell ref="H37:K37"/>
    <mergeCell ref="C30:F30"/>
    <mergeCell ref="C27:F27"/>
    <mergeCell ref="G27:H27"/>
    <mergeCell ref="C28:F28"/>
    <mergeCell ref="G28:H28"/>
    <mergeCell ref="C29:F29"/>
    <mergeCell ref="G29:H29"/>
    <mergeCell ref="C26:F26"/>
    <mergeCell ref="G26:H26"/>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22:F22"/>
    <mergeCell ref="G22:H22"/>
    <mergeCell ref="C18:F18"/>
    <mergeCell ref="G18:H18"/>
    <mergeCell ref="C19:F19"/>
    <mergeCell ref="G19:H19"/>
    <mergeCell ref="C23:F23"/>
    <mergeCell ref="G23:H23"/>
    <mergeCell ref="C24:F24"/>
    <mergeCell ref="G24:H24"/>
  </mergeCells>
  <conditionalFormatting sqref="J16:K35 M34:P34 M35:Q35">
    <cfRule type="expression" dxfId="8" priority="35" stopIfTrue="1">
      <formula>"""bajo"""</formula>
    </cfRule>
  </conditionalFormatting>
  <conditionalFormatting sqref="L16:L35">
    <cfRule type="cellIs" dxfId="7" priority="30" stopIfTrue="1" operator="equal">
      <formula>"EXTREMO"</formula>
    </cfRule>
    <cfRule type="cellIs" dxfId="6" priority="31" stopIfTrue="1" operator="equal">
      <formula>"ALTO"</formula>
    </cfRule>
    <cfRule type="cellIs" dxfId="5" priority="32" stopIfTrue="1" operator="equal">
      <formula>"MEDIO"</formula>
    </cfRule>
    <cfRule type="cellIs" dxfId="4" priority="33" stopIfTrue="1" operator="equal">
      <formula>"BAJO"</formula>
    </cfRule>
  </conditionalFormatting>
  <conditionalFormatting sqref="M16:N28">
    <cfRule type="expression" dxfId="3" priority="3" stopIfTrue="1">
      <formula>"""bajo"""</formula>
    </cfRule>
  </conditionalFormatting>
  <conditionalFormatting sqref="M29:Q33">
    <cfRule type="expression" dxfId="2" priority="1" stopIfTrue="1">
      <formula>"""bajo"""</formula>
    </cfRule>
  </conditionalFormatting>
  <conditionalFormatting sqref="P24:Q28">
    <cfRule type="expression" dxfId="1" priority="2" stopIfTrue="1">
      <formula>"""bajo"""</formula>
    </cfRule>
  </conditionalFormatting>
  <conditionalFormatting sqref="Q18:Q23">
    <cfRule type="expression" dxfId="0" priority="4"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Julian Alexander Zambrano Diaz</cp:lastModifiedBy>
  <cp:revision/>
  <dcterms:created xsi:type="dcterms:W3CDTF">2007-06-14T01:55:06Z</dcterms:created>
  <dcterms:modified xsi:type="dcterms:W3CDTF">2024-10-16T19:40:18Z</dcterms:modified>
  <cp:category/>
  <cp:contentStatus/>
</cp:coreProperties>
</file>